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0" windowWidth="15060" windowHeight="5100" tabRatio="557" firstSheet="23" activeTab="30"/>
  </bookViews>
  <sheets>
    <sheet name="5.1" sheetId="1" r:id="rId1"/>
    <sheet name="5.2" sheetId="2" r:id="rId2"/>
    <sheet name="5.3" sheetId="3" r:id="rId3"/>
    <sheet name="5.4" sheetId="4" r:id="rId4"/>
    <sheet name="5.5" sheetId="5" r:id="rId5"/>
    <sheet name="5.6.1" sheetId="6" r:id="rId6"/>
    <sheet name="5.6.2" sheetId="7" r:id="rId7"/>
    <sheet name="5.6.3" sheetId="8" r:id="rId8"/>
    <sheet name="5.7" sheetId="9" r:id="rId9"/>
    <sheet name="5.8" sheetId="10" r:id="rId10"/>
    <sheet name="5.9" sheetId="11" r:id="rId11"/>
    <sheet name="5.10" sheetId="12" r:id="rId12"/>
    <sheet name="5.11" sheetId="13" r:id="rId13"/>
    <sheet name="5.12" sheetId="14" r:id="rId14"/>
    <sheet name="5.13" sheetId="15" r:id="rId15"/>
    <sheet name="5.14" sheetId="16" r:id="rId16"/>
    <sheet name="5.15" sheetId="17" r:id="rId17"/>
    <sheet name="5.16" sheetId="18" r:id="rId18"/>
    <sheet name="5.17" sheetId="19" r:id="rId19"/>
    <sheet name="5.18" sheetId="20" r:id="rId20"/>
    <sheet name="5.19" sheetId="21" r:id="rId21"/>
    <sheet name="5.20" sheetId="22" r:id="rId22"/>
    <sheet name="5.21" sheetId="23" r:id="rId23"/>
    <sheet name="5.22" sheetId="24" r:id="rId24"/>
    <sheet name="5.23" sheetId="25" r:id="rId25"/>
    <sheet name="5.24" sheetId="26" r:id="rId26"/>
    <sheet name="5.25" sheetId="27" r:id="rId27"/>
    <sheet name="5.26" sheetId="28" r:id="rId28"/>
    <sheet name="5.27" sheetId="29" r:id="rId29"/>
    <sheet name="5.28" sheetId="30" r:id="rId30"/>
    <sheet name="5.29" sheetId="31" r:id="rId31"/>
    <sheet name="5.30" sheetId="32" r:id="rId32"/>
    <sheet name="5.31" sheetId="33" r:id="rId33"/>
    <sheet name="5.32" sheetId="34" r:id="rId34"/>
    <sheet name="5.33" sheetId="35" r:id="rId35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\A" localSheetId="11">'5.10'!#REF!</definedName>
    <definedName name="\A" localSheetId="12">'[17]p51-1'!#REF!</definedName>
    <definedName name="\A" localSheetId="13">'[18]5.1'!#REF!</definedName>
    <definedName name="\A" localSheetId="14">'[19]5.1'!#REF!</definedName>
    <definedName name="\A" localSheetId="1">'[16]5.1'!#REF!</definedName>
    <definedName name="\A" localSheetId="31">'[20]5.1'!#REF!</definedName>
    <definedName name="\A">'5.1'!#REF!</definedName>
    <definedName name="\B">#REF!</definedName>
    <definedName name="\C" localSheetId="11">'5.10'!#REF!</definedName>
    <definedName name="\C" localSheetId="12">'[17]p51-1'!#REF!</definedName>
    <definedName name="\C" localSheetId="13">'[18]5.1'!#REF!</definedName>
    <definedName name="\C" localSheetId="14">'[19]5.1'!#REF!</definedName>
    <definedName name="\C" localSheetId="1">'[16]5.1'!#REF!</definedName>
    <definedName name="\C" localSheetId="31">'[20]5.1'!#REF!</definedName>
    <definedName name="\C">'5.1'!#REF!</definedName>
    <definedName name="\D">'[5]19.11-12'!$B$51</definedName>
    <definedName name="\G" localSheetId="11">'5.10'!#REF!</definedName>
    <definedName name="\G" localSheetId="12">'[17]p51-1'!#REF!</definedName>
    <definedName name="\G" localSheetId="13">'[18]5.1'!#REF!</definedName>
    <definedName name="\G" localSheetId="14">'[19]5.1'!#REF!</definedName>
    <definedName name="\G" localSheetId="1">'[16]5.1'!#REF!</definedName>
    <definedName name="\G" localSheetId="31">'[20]5.1'!#REF!</definedName>
    <definedName name="\G">'5.1'!#REF!</definedName>
    <definedName name="\I" localSheetId="20">#REF!</definedName>
    <definedName name="\I">#REF!</definedName>
    <definedName name="\L">'[5]19.11-12'!$B$53</definedName>
    <definedName name="\M" localSheetId="20">#REF!</definedName>
    <definedName name="\M">#REF!</definedName>
    <definedName name="\N">#REF!</definedName>
    <definedName name="\Q" localSheetId="20">#REF!</definedName>
    <definedName name="\Q">#REF!</definedName>
    <definedName name="\S" localSheetId="20">#REF!</definedName>
    <definedName name="\S">#REF!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localSheetId="20" hidden="1">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 localSheetId="20">#REF!</definedName>
    <definedName name="AÑOSEÑA">#REF!</definedName>
    <definedName name="_xlnm.Print_Area" localSheetId="0">'5.1'!$A$1:$K$28</definedName>
    <definedName name="_xlnm.Print_Area" localSheetId="11">'5.10'!$A$1:$H$34</definedName>
    <definedName name="_xlnm.Print_Area" localSheetId="12">'5.11'!$A$1:$L$32</definedName>
    <definedName name="_xlnm.Print_Area" localSheetId="13">'5.12'!$A$1:$E$52</definedName>
    <definedName name="_xlnm.Print_Area" localSheetId="14">'5.13'!$A$1:$U$32</definedName>
    <definedName name="_xlnm.Print_Area" localSheetId="15">'5.14'!$A$1:$P$30</definedName>
    <definedName name="_xlnm.Print_Area" localSheetId="16">'5.15'!$A$1:$P$34</definedName>
    <definedName name="_xlnm.Print_Area" localSheetId="17">'5.16'!$A$1:$H$63</definedName>
    <definedName name="_xlnm.Print_Area" localSheetId="18">'5.17'!$A$1:$N$29</definedName>
    <definedName name="_xlnm.Print_Area" localSheetId="19">'5.18'!$A$1:$N$44</definedName>
    <definedName name="_xlnm.Print_Area" localSheetId="20">'5.19'!$A$1:$N$28</definedName>
    <definedName name="_xlnm.Print_Area" localSheetId="1">'5.2'!$A$1:$G$28</definedName>
    <definedName name="_xlnm.Print_Area" localSheetId="21">'5.20'!$A$1:$N$45</definedName>
    <definedName name="_xlnm.Print_Area" localSheetId="22">'5.21'!$A$1:$N$29</definedName>
    <definedName name="_xlnm.Print_Area" localSheetId="23">'5.22'!$A$1:$U$77</definedName>
    <definedName name="_xlnm.Print_Area" localSheetId="24">'5.23'!$A$1:$Z$37</definedName>
    <definedName name="_xlnm.Print_Area" localSheetId="25">'5.24'!$A$1:$Z$45</definedName>
    <definedName name="_xlnm.Print_Area" localSheetId="26">'5.25'!$A$1:$Z$50</definedName>
    <definedName name="_xlnm.Print_Area" localSheetId="27">'5.26'!$A$1:$J$24</definedName>
    <definedName name="_xlnm.Print_Area" localSheetId="28">'5.27'!$A$1:$O$22</definedName>
    <definedName name="_xlnm.Print_Area" localSheetId="29">'5.28'!$A$1:$K$40</definedName>
    <definedName name="_xlnm.Print_Area" localSheetId="30">'5.29'!$A$1:$K$24</definedName>
    <definedName name="_xlnm.Print_Area" localSheetId="2">'5.3'!$A$1:$J$21</definedName>
    <definedName name="_xlnm.Print_Area" localSheetId="31">'5.30'!$A$1:$P$27</definedName>
    <definedName name="_xlnm.Print_Area" localSheetId="32">'5.31'!$A$1:$R$36</definedName>
    <definedName name="_xlnm.Print_Area" localSheetId="33">'5.32'!$A$1:$L$37</definedName>
    <definedName name="_xlnm.Print_Area" localSheetId="34">'5.33'!$A$1:$N$51</definedName>
    <definedName name="_xlnm.Print_Area" localSheetId="3">'5.4'!$A$1:$L$21</definedName>
    <definedName name="_xlnm.Print_Area" localSheetId="4">'5.5'!$A$1:$D$27</definedName>
    <definedName name="_xlnm.Print_Area" localSheetId="5">'5.6.1'!$A$1:$P$129</definedName>
    <definedName name="_xlnm.Print_Area" localSheetId="6">'5.6.2'!$A$1:$P$117</definedName>
    <definedName name="_xlnm.Print_Area" localSheetId="7">'5.6.3'!$A$1:$P$91</definedName>
    <definedName name="_xlnm.Print_Area" localSheetId="8">'5.7'!$A$1:$J$96</definedName>
    <definedName name="_xlnm.Print_Area" localSheetId="9">'5.8'!$A$1:$L$27</definedName>
    <definedName name="_xlnm.Print_Area" localSheetId="10">'5.9'!$A$1:$J$28</definedName>
    <definedName name="balan.xls" hidden="1">'[10]7.24'!$D$6:$D$27</definedName>
    <definedName name="BUSCARC" localSheetId="20">#REF!</definedName>
    <definedName name="BUSCARC">#REF!</definedName>
    <definedName name="BUSCARG" localSheetId="20">#REF!</definedName>
    <definedName name="BUSCARG">#REF!</definedName>
    <definedName name="CARGA" localSheetId="20">#REF!</definedName>
    <definedName name="CARGA">#REF!</definedName>
    <definedName name="CHEQUEO" localSheetId="20">#REF!</definedName>
    <definedName name="CHEQUEO">#REF!</definedName>
    <definedName name="CODCULT" localSheetId="20">#REF!</definedName>
    <definedName name="CODCULT">#REF!</definedName>
    <definedName name="CODGRUP" localSheetId="20">#REF!</definedName>
    <definedName name="CODGRUP">#REF!</definedName>
    <definedName name="COSECHA" localSheetId="20">#REF!</definedName>
    <definedName name="COSECHA">#REF!</definedName>
    <definedName name="CUAD" localSheetId="20">#REF!</definedName>
    <definedName name="CUAD">#REF!</definedName>
    <definedName name="CUADRO" localSheetId="20">#REF!</definedName>
    <definedName name="CUADRO">#REF!</definedName>
    <definedName name="CULTSEÑA" localSheetId="20">#REF!</definedName>
    <definedName name="CULTSEÑA">#REF!</definedName>
    <definedName name="DECENA" localSheetId="20">#REF!</definedName>
    <definedName name="DECENA">#REF!</definedName>
    <definedName name="DESCARGA" localSheetId="20">#REF!</definedName>
    <definedName name="DESCARGA">#REF!</definedName>
    <definedName name="DESTINO" localSheetId="20">#REF!</definedName>
    <definedName name="DESTINO">#REF!</definedName>
    <definedName name="EXPORTAR" localSheetId="20">#REF!</definedName>
    <definedName name="EXPORTAR">#REF!</definedName>
    <definedName name="FILA" localSheetId="20">#REF!</definedName>
    <definedName name="FILA">#REF!</definedName>
    <definedName name="GRUPSEÑA" localSheetId="20">#REF!</definedName>
    <definedName name="GRUPSEÑA">#REF!</definedName>
    <definedName name="GUION">#REF!</definedName>
    <definedName name="hgvnhgj">'[14]3.1'!#REF!</definedName>
    <definedName name="IMP" localSheetId="20">#REF!</definedName>
    <definedName name="IMP">#REF!</definedName>
    <definedName name="IMPR" localSheetId="20">#REF!</definedName>
    <definedName name="IMPR">#REF!</definedName>
    <definedName name="IMPRIMIR" localSheetId="20">#REF!</definedName>
    <definedName name="IMPRIMIR">#REF!</definedName>
    <definedName name="Imprimir_área_IM">'5.10'!$A$1:$F$75</definedName>
    <definedName name="kk" hidden="1">'[13]19.14-15'!#REF!</definedName>
    <definedName name="kkjkj">#REF!</definedName>
    <definedName name="l">'[14]3.1'!#REF!</definedName>
    <definedName name="LISTAS" localSheetId="20">#REF!</definedName>
    <definedName name="LISTAS">#REF!</definedName>
    <definedName name="MENSAJE" localSheetId="20">#REF!</definedName>
    <definedName name="MENSAJE">#REF!</definedName>
    <definedName name="MENU" localSheetId="20">#REF!</definedName>
    <definedName name="MENU">#REF!</definedName>
    <definedName name="NOMCULT" localSheetId="20">#REF!</definedName>
    <definedName name="NOMCULT">#REF!</definedName>
    <definedName name="NOMGRUP" localSheetId="20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 localSheetId="20">#REF!</definedName>
    <definedName name="REGI">#REF!</definedName>
    <definedName name="REGISTRO" localSheetId="20">#REF!</definedName>
    <definedName name="REGISTRO">#REF!</definedName>
    <definedName name="RELLENAR" localSheetId="20">#REF!</definedName>
    <definedName name="RELLENAR">#REF!</definedName>
    <definedName name="REND1" localSheetId="20">#REF!</definedName>
    <definedName name="REND1">#REF!</definedName>
    <definedName name="REND2" localSheetId="20">#REF!</definedName>
    <definedName name="REND2">#REF!</definedName>
    <definedName name="REND3" localSheetId="20">#REF!</definedName>
    <definedName name="REND3">#REF!</definedName>
    <definedName name="RUTINA">#REF!</definedName>
    <definedName name="SIGUI" localSheetId="20">#REF!</definedName>
    <definedName name="SIGUI">#REF!</definedName>
    <definedName name="SUP1" localSheetId="20">#REF!</definedName>
    <definedName name="SUP1">#REF!</definedName>
    <definedName name="SUP2" localSheetId="20">#REF!</definedName>
    <definedName name="SUP2">#REF!</definedName>
    <definedName name="SUP3" localSheetId="20">#REF!</definedName>
    <definedName name="SUP3">#REF!</definedName>
    <definedName name="TABLE" localSheetId="0">#REF!</definedName>
    <definedName name="TABLE" localSheetId="1">'5.2'!#REF!</definedName>
    <definedName name="TABLE" localSheetId="5">'5.6.1'!$C$48:$G$48</definedName>
    <definedName name="TABLE" localSheetId="6">'5.6.2'!$C$50:$G$57</definedName>
    <definedName name="TABLE" localSheetId="7">'5.6.3'!#REF!</definedName>
    <definedName name="TABLE" localSheetId="8">'5.7'!$A$27:$E$29</definedName>
    <definedName name="TABLE" localSheetId="9">'5.8'!#REF!</definedName>
    <definedName name="TABLE" localSheetId="10">'5.9'!#REF!</definedName>
    <definedName name="TABLE_10" localSheetId="8">'5.7'!$C$27:$G$28</definedName>
    <definedName name="TABLE_10" localSheetId="9">'5.8'!#REF!</definedName>
    <definedName name="TABLE_10" localSheetId="10">'5.9'!#REF!</definedName>
    <definedName name="TABLE_11" localSheetId="8">'5.7'!$C$30:$G$31</definedName>
    <definedName name="TABLE_11" localSheetId="9">'5.8'!#REF!</definedName>
    <definedName name="TABLE_11" localSheetId="10">'5.9'!#REF!</definedName>
    <definedName name="TABLE_12" localSheetId="8">'5.7'!$C$27:$G$28</definedName>
    <definedName name="TABLE_12" localSheetId="9">'5.8'!#REF!</definedName>
    <definedName name="TABLE_12" localSheetId="10">'5.9'!#REF!</definedName>
    <definedName name="TABLE_13" localSheetId="8">'5.7'!$C$27:$G$28</definedName>
    <definedName name="TABLE_13" localSheetId="9">'5.8'!#REF!</definedName>
    <definedName name="TABLE_13" localSheetId="10">'5.9'!#REF!</definedName>
    <definedName name="TABLE_14" localSheetId="8">'5.7'!$C$27:$G$28</definedName>
    <definedName name="TABLE_15" localSheetId="8">'5.7'!$C$27:$G$28</definedName>
    <definedName name="TABLE_16" localSheetId="8">'5.7'!$C$27:$G$28</definedName>
    <definedName name="TABLE_17" localSheetId="8">'5.7'!$C$27:$G$28</definedName>
    <definedName name="TABLE_18" localSheetId="8">'5.7'!$C$27:$G$28</definedName>
    <definedName name="TABLE_19" localSheetId="8">'5.7'!$C$27:$G$28</definedName>
    <definedName name="TABLE_2" localSheetId="0">#REF!</definedName>
    <definedName name="TABLE_2" localSheetId="5">'5.6.1'!$C$48:$G$48</definedName>
    <definedName name="TABLE_2" localSheetId="6">'5.6.2'!$C$50:$G$57</definedName>
    <definedName name="TABLE_2" localSheetId="7">'5.6.3'!#REF!</definedName>
    <definedName name="TABLE_2" localSheetId="8">'5.7'!$A$27:$E$28</definedName>
    <definedName name="TABLE_2" localSheetId="9">'5.8'!#REF!</definedName>
    <definedName name="TABLE_2" localSheetId="10">'5.9'!#REF!</definedName>
    <definedName name="TABLE_20" localSheetId="8">'5.7'!$C$27:$G$28</definedName>
    <definedName name="TABLE_21" localSheetId="8">'5.7'!$C$27:$G$28</definedName>
    <definedName name="TABLE_22" localSheetId="8">'5.7'!$C$27:$G$28</definedName>
    <definedName name="TABLE_23" localSheetId="8">'5.7'!$C$27:$G$28</definedName>
    <definedName name="TABLE_24" localSheetId="8">'5.7'!$C$27:$G$28</definedName>
    <definedName name="TABLE_25" localSheetId="8">'5.7'!$C$27:$G$28</definedName>
    <definedName name="TABLE_26" localSheetId="8">'5.7'!$C$27:$G$28</definedName>
    <definedName name="TABLE_27" localSheetId="8">'5.7'!$C$30:$G$31</definedName>
    <definedName name="TABLE_28" localSheetId="8">'5.7'!$C$27:$G$28</definedName>
    <definedName name="TABLE_29" localSheetId="8">'5.7'!$C$30:$G$31</definedName>
    <definedName name="TABLE_3" localSheetId="5">'5.6.1'!$C$48:$G$48</definedName>
    <definedName name="TABLE_3" localSheetId="6">'5.6.2'!$C$50:$G$57</definedName>
    <definedName name="TABLE_3" localSheetId="7">'5.6.3'!#REF!</definedName>
    <definedName name="TABLE_3" localSheetId="8">'5.7'!$A$27:$E$28</definedName>
    <definedName name="TABLE_3" localSheetId="9">'5.8'!$AA$19:$AJ$30</definedName>
    <definedName name="TABLE_3" localSheetId="10">'5.9'!#REF!</definedName>
    <definedName name="TABLE_30" localSheetId="8">'5.7'!$C$27:$G$28</definedName>
    <definedName name="TABLE_31" localSheetId="8">'5.7'!$C$30:$G$31</definedName>
    <definedName name="TABLE_32" localSheetId="8">'5.7'!$C$27:$G$28</definedName>
    <definedName name="TABLE_33" localSheetId="8">'5.7'!$C$30:$G$31</definedName>
    <definedName name="TABLE_34" localSheetId="8">'5.7'!$C$27:$G$28</definedName>
    <definedName name="TABLE_35" localSheetId="8">'5.7'!$C$30:$G$31</definedName>
    <definedName name="TABLE_36" localSheetId="8">'5.7'!$C$27:$G$28</definedName>
    <definedName name="TABLE_37" localSheetId="8">'5.7'!$C$30:$G$31</definedName>
    <definedName name="TABLE_38" localSheetId="8">'5.7'!$C$27:$G$28</definedName>
    <definedName name="TABLE_39" localSheetId="8">'5.7'!$C$30:$G$31</definedName>
    <definedName name="TABLE_4" localSheetId="5">'5.6.1'!$C$48:$G$48</definedName>
    <definedName name="TABLE_4" localSheetId="6">'5.6.2'!$C$50:$G$57</definedName>
    <definedName name="TABLE_4" localSheetId="7">'5.6.3'!#REF!</definedName>
    <definedName name="TABLE_4" localSheetId="8">'5.7'!$B$27:$F$28</definedName>
    <definedName name="TABLE_4" localSheetId="9">'5.8'!#REF!</definedName>
    <definedName name="TABLE_4" localSheetId="10">'5.9'!#REF!</definedName>
    <definedName name="TABLE_40" localSheetId="8">'5.7'!$C$27:$G$28</definedName>
    <definedName name="TABLE_41" localSheetId="8">'5.7'!$C$30:$G$31</definedName>
    <definedName name="TABLE_42" localSheetId="8">'5.7'!$C$35:$G$36</definedName>
    <definedName name="TABLE_5" localSheetId="8">'5.7'!$C$27:$G$28</definedName>
    <definedName name="TABLE_5" localSheetId="9">'5.8'!#REF!</definedName>
    <definedName name="TABLE_5" localSheetId="10">'5.9'!#REF!</definedName>
    <definedName name="TABLE_6" localSheetId="8">'5.7'!$C$27:$G$28</definedName>
    <definedName name="TABLE_6" localSheetId="9">'5.8'!#REF!</definedName>
    <definedName name="TABLE_6" localSheetId="10">'5.9'!#REF!</definedName>
    <definedName name="TABLE_7" localSheetId="8">'5.7'!$C$27:$G$28</definedName>
    <definedName name="TABLE_7" localSheetId="9">'5.8'!#REF!</definedName>
    <definedName name="TABLE_7" localSheetId="10">'5.9'!#REF!</definedName>
    <definedName name="TABLE_8" localSheetId="8">'5.7'!$C$27:$G$28</definedName>
    <definedName name="TABLE_8" localSheetId="9">'5.8'!#REF!</definedName>
    <definedName name="TABLE_8" localSheetId="10">'5.9'!#REF!</definedName>
    <definedName name="TABLE_9" localSheetId="8">'5.7'!$C$27:$G$28</definedName>
    <definedName name="TABLE_9" localSheetId="9">'5.8'!#REF!</definedName>
    <definedName name="TABLE_9" localSheetId="10">'5.9'!#REF!</definedName>
    <definedName name="TCULTSEÑA" localSheetId="20">#REF!</definedName>
    <definedName name="TCULTSEÑA">#REF!</definedName>
    <definedName name="TO" localSheetId="20">#REF!</definedName>
    <definedName name="TO">#REF!</definedName>
    <definedName name="TODOS" localSheetId="2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<sst xmlns="http://schemas.openxmlformats.org/spreadsheetml/2006/main" count="1814" uniqueCount="532">
  <si>
    <t>-</t>
  </si>
  <si>
    <t>Años</t>
  </si>
  <si>
    <t>Habitantes</t>
  </si>
  <si>
    <t>Total</t>
  </si>
  <si>
    <t>Varones</t>
  </si>
  <si>
    <t>Mujeres</t>
  </si>
  <si>
    <t>Aragón</t>
  </si>
  <si>
    <t xml:space="preserve">Asturias (Principado de) </t>
  </si>
  <si>
    <t>Balears (Illes)</t>
  </si>
  <si>
    <t>Canarias</t>
  </si>
  <si>
    <t>Cantabria</t>
  </si>
  <si>
    <t>Castilla y León</t>
  </si>
  <si>
    <t>Cataluña</t>
  </si>
  <si>
    <t>Comunidad Valenciana</t>
  </si>
  <si>
    <t>Galicia</t>
  </si>
  <si>
    <t>Madrid (Comunidad de)</t>
  </si>
  <si>
    <t>Rioja (La)</t>
  </si>
  <si>
    <t xml:space="preserve">  De 101 a 500 hab.</t>
  </si>
  <si>
    <t xml:space="preserve">  De 501 a 1.000 hab.</t>
  </si>
  <si>
    <t xml:space="preserve">  De 1.001 a 2.000 hab.</t>
  </si>
  <si>
    <t xml:space="preserve">  De 5.001 a 10.000 hab.</t>
  </si>
  <si>
    <t xml:space="preserve">  De 10.001 a 20.000 hab.</t>
  </si>
  <si>
    <t xml:space="preserve">  De 50.001 a 100.000 hab.</t>
  </si>
  <si>
    <t xml:space="preserve">  De 100.001 a 500.000 hab.</t>
  </si>
  <si>
    <t>Asturias (Principado de)</t>
  </si>
  <si>
    <t>Extremadura</t>
  </si>
  <si>
    <t>Murcia (Región de)</t>
  </si>
  <si>
    <t>ESPAÑA</t>
  </si>
  <si>
    <t xml:space="preserve">         Industria</t>
  </si>
  <si>
    <t>Construcción</t>
  </si>
  <si>
    <t>Servicios</t>
  </si>
  <si>
    <t>Pesca</t>
  </si>
  <si>
    <t>Trabajo total</t>
  </si>
  <si>
    <t>Trabajo asalariado</t>
  </si>
  <si>
    <t>Activos</t>
  </si>
  <si>
    <t>Ocupados</t>
  </si>
  <si>
    <t xml:space="preserve">  Galicia</t>
  </si>
  <si>
    <t xml:space="preserve">  Cantabria</t>
  </si>
  <si>
    <t xml:space="preserve">  País Vasco</t>
  </si>
  <si>
    <t xml:space="preserve">  La Rioja</t>
  </si>
  <si>
    <t xml:space="preserve">  Aragón</t>
  </si>
  <si>
    <t xml:space="preserve">  Cataluña</t>
  </si>
  <si>
    <t xml:space="preserve">  Castilla y León</t>
  </si>
  <si>
    <t xml:space="preserve">  Castilla-La Mancha</t>
  </si>
  <si>
    <t xml:space="preserve">  C. Valenciana</t>
  </si>
  <si>
    <t xml:space="preserve">  Extremadura</t>
  </si>
  <si>
    <t xml:space="preserve">  Andalucía</t>
  </si>
  <si>
    <t xml:space="preserve">  Canarias</t>
  </si>
  <si>
    <t>jornadas</t>
  </si>
  <si>
    <t xml:space="preserve">          Miles de personas</t>
  </si>
  <si>
    <t xml:space="preserve">         Distribución porcentual</t>
  </si>
  <si>
    <t>Variables</t>
  </si>
  <si>
    <t xml:space="preserve">   Hombres</t>
  </si>
  <si>
    <t xml:space="preserve">   Mujeres</t>
  </si>
  <si>
    <t>Hombres</t>
  </si>
  <si>
    <t>16-19</t>
  </si>
  <si>
    <t>30-39</t>
  </si>
  <si>
    <t>40-49</t>
  </si>
  <si>
    <t>50-59</t>
  </si>
  <si>
    <t>60-64</t>
  </si>
  <si>
    <t>Empresarios</t>
  </si>
  <si>
    <t>Asalariados</t>
  </si>
  <si>
    <t>Sector</t>
  </si>
  <si>
    <t>Público</t>
  </si>
  <si>
    <t>Privado</t>
  </si>
  <si>
    <t xml:space="preserve">Régimen </t>
  </si>
  <si>
    <t xml:space="preserve">Años </t>
  </si>
  <si>
    <t>General</t>
  </si>
  <si>
    <t>Agrario</t>
  </si>
  <si>
    <t xml:space="preserve">Total </t>
  </si>
  <si>
    <t xml:space="preserve">       Industria</t>
  </si>
  <si>
    <t>Resto</t>
  </si>
  <si>
    <t>Número</t>
  </si>
  <si>
    <t xml:space="preserve"> Nivel contributivo</t>
  </si>
  <si>
    <t xml:space="preserve">  Nivel asistencial</t>
  </si>
  <si>
    <t xml:space="preserve"> </t>
  </si>
  <si>
    <t>16-19 años</t>
  </si>
  <si>
    <t>20-24 años</t>
  </si>
  <si>
    <t>De 0 a 7</t>
  </si>
  <si>
    <t>Mas de 7</t>
  </si>
  <si>
    <t>trabajadas</t>
  </si>
  <si>
    <t>25-54 años</t>
  </si>
  <si>
    <t>55 y mas años</t>
  </si>
  <si>
    <t>Industria</t>
  </si>
  <si>
    <t xml:space="preserve">       Industria </t>
  </si>
  <si>
    <t>De 101 a 500 hab.</t>
  </si>
  <si>
    <t>De 501 a 1.000 hab.</t>
  </si>
  <si>
    <t>De 1.001 a 2.000 hab.</t>
  </si>
  <si>
    <t>De 5.001 a 10.000 hab.</t>
  </si>
  <si>
    <t>De 10.001 a 20.000 hab.</t>
  </si>
  <si>
    <t>De 50.001 a 100.000 hab.</t>
  </si>
  <si>
    <t>De 100.001 a 500.000 hab.</t>
  </si>
  <si>
    <t>DEMOGRAFIA Y ASPECTOS SOCIALES</t>
  </si>
  <si>
    <t>Navarra (Comunidad Foral de)</t>
  </si>
  <si>
    <t>Menos de 101 habitantes</t>
  </si>
  <si>
    <t>Más de 500.000 hab.</t>
  </si>
  <si>
    <t>De 20.001 a 50.000hab.</t>
  </si>
  <si>
    <t>De 2.001 a 5000 hab.</t>
  </si>
  <si>
    <t xml:space="preserve">  Más de 500.000 hab.</t>
  </si>
  <si>
    <t xml:space="preserve"> 1998</t>
  </si>
  <si>
    <t xml:space="preserve"> 1999</t>
  </si>
  <si>
    <t xml:space="preserve"> 2001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</si>
  <si>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</si>
  <si>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</si>
  <si>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</si>
  <si>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</si>
  <si>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</si>
  <si>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</si>
  <si>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</si>
  <si>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</si>
  <si>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</si>
  <si>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 xml:space="preserve"> 2013</t>
  </si>
  <si>
    <t xml:space="preserve"> 2014</t>
  </si>
  <si>
    <t xml:space="preserve"> 2015</t>
  </si>
  <si>
    <t xml:space="preserve">(Medias anuales) </t>
  </si>
  <si>
    <t xml:space="preserve"> Número de municipios</t>
  </si>
  <si>
    <t xml:space="preserve">  De 16 a 19 años</t>
  </si>
  <si>
    <t xml:space="preserve">  De 60 a 64 años</t>
  </si>
  <si>
    <t xml:space="preserve">  De 30 a 39 años</t>
  </si>
  <si>
    <t xml:space="preserve">  De 40 a 49 años</t>
  </si>
  <si>
    <t xml:space="preserve">  De 50 a 59 años</t>
  </si>
  <si>
    <t xml:space="preserve">  Madrid (Comunidad de)</t>
  </si>
  <si>
    <t xml:space="preserve">  Navarra (Comunidad Foral de)</t>
  </si>
  <si>
    <t xml:space="preserve">  Murcia (Región de)</t>
  </si>
  <si>
    <t xml:space="preserve">  Rioja (La)</t>
  </si>
  <si>
    <t xml:space="preserve">  Asturias (Principado de)</t>
  </si>
  <si>
    <t xml:space="preserve">  Baleares (Illes)</t>
  </si>
  <si>
    <t>asalariado fijo</t>
  </si>
  <si>
    <t xml:space="preserve"> General</t>
  </si>
  <si>
    <t>Número de personas que trabajan en la explotación</t>
  </si>
  <si>
    <t>Número de explotaciones</t>
  </si>
  <si>
    <t xml:space="preserve">Titulares </t>
  </si>
  <si>
    <t>Familiares del titular</t>
  </si>
  <si>
    <t>Con trabajo asalariado fijo</t>
  </si>
  <si>
    <t>Con trabajo</t>
  </si>
  <si>
    <t xml:space="preserve"> N.º de empresas inscritas</t>
  </si>
  <si>
    <t>N.º de trabajadores (miles)</t>
  </si>
  <si>
    <t>País Vasco</t>
  </si>
  <si>
    <t>Comunidades Autónomas</t>
  </si>
  <si>
    <t xml:space="preserve">  De 2.001 a 5.000 hab.</t>
  </si>
  <si>
    <t xml:space="preserve">  De 20.001 a 50.000 hab.</t>
  </si>
  <si>
    <t>Grupos de edad en años</t>
  </si>
  <si>
    <t>65 y más</t>
  </si>
  <si>
    <t>Castilla-La Mancha</t>
  </si>
  <si>
    <t>Número de habitantes</t>
  </si>
  <si>
    <t>Castilla La Mancha</t>
  </si>
  <si>
    <t xml:space="preserve"> 5.4.  Distribución de los municipios según el número de habitantes </t>
  </si>
  <si>
    <t>Trabajo no asalariado</t>
  </si>
  <si>
    <t>2002</t>
  </si>
  <si>
    <t>Andalucía</t>
  </si>
  <si>
    <t>Ciudad A. De Melilla</t>
  </si>
  <si>
    <t>Ciudad A. De Ceuta</t>
  </si>
  <si>
    <r>
      <t xml:space="preserve"> 2000</t>
    </r>
    <r>
      <rPr>
        <vertAlign val="superscript"/>
        <sz val="10"/>
        <rFont val="Arial"/>
        <family val="2"/>
      </rPr>
      <t xml:space="preserve"> </t>
    </r>
  </si>
  <si>
    <r>
      <t xml:space="preserve"> 2002 </t>
    </r>
    <r>
      <rPr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</si>
  <si>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 xml:space="preserve"> A partir del 2002 son proyecciones calculadas a partir del Censo de Población 2001</t>
    </r>
  </si>
  <si>
    <t>(Medias anuales. Último día de cada mes)</t>
  </si>
  <si>
    <t>(Miles de pensiones y Euros/mes. Primer día de cada mes)</t>
  </si>
  <si>
    <t>Régimen Especial de Trabajadores del Mar</t>
  </si>
  <si>
    <t>.</t>
  </si>
  <si>
    <t>20-29</t>
  </si>
  <si>
    <t>independientes</t>
  </si>
  <si>
    <t xml:space="preserve">Parados </t>
  </si>
  <si>
    <t>Sector Agrario</t>
  </si>
  <si>
    <r>
      <t xml:space="preserve">Sector Agrario </t>
    </r>
    <r>
      <rPr>
        <vertAlign val="superscript"/>
        <sz val="8"/>
        <rFont val="Arial"/>
        <family val="2"/>
      </rPr>
      <t>(1)</t>
    </r>
  </si>
  <si>
    <t xml:space="preserve">      Sector  Agrario</t>
  </si>
  <si>
    <t>(media anual)</t>
  </si>
  <si>
    <t>Fuente: Ministerio de Trabajo e Inmigración.</t>
  </si>
  <si>
    <t>Comunitat Valenciana</t>
  </si>
  <si>
    <t xml:space="preserve">  Comunitat Valenciana</t>
  </si>
  <si>
    <t>Ambos sexos</t>
  </si>
  <si>
    <t xml:space="preserve">(UTA): Unidades de Trabajo-Año.  </t>
  </si>
  <si>
    <t>del papel.</t>
  </si>
  <si>
    <t>Otras</t>
  </si>
  <si>
    <t xml:space="preserve"> Régimen Especial de Trabajadores por Cuenta Propia o Autónomos, de acuerdo a lo establecido en la Ley 18/2007 de 4 de julio.</t>
  </si>
  <si>
    <t>A Agricultura, ganadería, caza y silvicultura</t>
  </si>
  <si>
    <t>01 Agricultura, ganadería, caza y actividades relacionadas</t>
  </si>
  <si>
    <t>02 Silvicultura, explotación forestal y actividades relacionadas</t>
  </si>
  <si>
    <t>B Pesca</t>
  </si>
  <si>
    <t>DA Industria de la alimentación, bebidas y tabaco</t>
  </si>
  <si>
    <t>2008TIV</t>
  </si>
  <si>
    <t>2008TIII</t>
  </si>
  <si>
    <t>2008TII</t>
  </si>
  <si>
    <t>2008TI</t>
  </si>
  <si>
    <t>Valor absoluto</t>
  </si>
  <si>
    <t>cnae93</t>
  </si>
  <si>
    <t>Madera y corcho.</t>
  </si>
  <si>
    <t xml:space="preserve">     No Agrario</t>
  </si>
  <si>
    <t>Régimen Especial de Trabajadores Autónomos</t>
  </si>
  <si>
    <t>22 Edición, artes gráficas y reproducción de soportes grabados</t>
  </si>
  <si>
    <t>36 Fabricación de muebles; otras industrias manufactureras</t>
  </si>
  <si>
    <t>37 Reciclaje</t>
  </si>
  <si>
    <t>Reciclaje.</t>
  </si>
  <si>
    <t xml:space="preserve">Artes graficas. </t>
  </si>
  <si>
    <t>Reciclaje</t>
  </si>
  <si>
    <t>Artes gráficas</t>
  </si>
  <si>
    <t xml:space="preserve">Otras industrias </t>
  </si>
  <si>
    <t>manufactureras.</t>
  </si>
  <si>
    <t xml:space="preserve"> y edición.</t>
  </si>
  <si>
    <t>(*) A partir del 1 de enero de 2008, los trabajadores por cuenta propia del Régimen Especial Agrario pasan a integrarse en el</t>
  </si>
  <si>
    <t>Pensiones en el Régimen Especial de Trabajadores Autónomos: Número e importe medio</t>
  </si>
  <si>
    <t>Encuesta de Población Activa . Resultados Detallados.</t>
  </si>
  <si>
    <t xml:space="preserve">  2.- Activos</t>
  </si>
  <si>
    <t>Activos por rama de actividad y sexo</t>
  </si>
  <si>
    <t>ambos sexos</t>
  </si>
  <si>
    <t>Miles de personas mayores de 16 años</t>
  </si>
  <si>
    <r>
      <t xml:space="preserve"> (Medias anuales)</t>
    </r>
    <r>
      <rPr>
        <sz val="8"/>
        <rFont val="Arial"/>
        <family val="2"/>
      </rPr>
      <t xml:space="preserve"> </t>
    </r>
  </si>
  <si>
    <t xml:space="preserve"> Miles de personas mayores de 16 años</t>
  </si>
  <si>
    <t>(Medias anuales)</t>
  </si>
  <si>
    <t>depuración y</t>
  </si>
  <si>
    <t>distribución</t>
  </si>
  <si>
    <t xml:space="preserve">Ramas relacionadas con el Medio Ambiente      </t>
  </si>
  <si>
    <t>DEMOGRAFÍA Y ASPECTOS SOCIALES</t>
  </si>
  <si>
    <t xml:space="preserve">Ciudad A. de Ceuta </t>
  </si>
  <si>
    <t>Ciudad A. de Melilla</t>
  </si>
  <si>
    <t xml:space="preserve"> 5.3.  Cifras de población de los censos según el tamaño de los municipios y número de habitantes</t>
  </si>
  <si>
    <t>de la Alimentación</t>
  </si>
  <si>
    <t xml:space="preserve">Papel. </t>
  </si>
  <si>
    <t xml:space="preserve">Edición. </t>
  </si>
  <si>
    <t>Fabricación muebles.</t>
  </si>
  <si>
    <t>No clasificables</t>
  </si>
  <si>
    <t xml:space="preserve"> manufactureras.</t>
  </si>
  <si>
    <t>vapor y agua calie.</t>
  </si>
  <si>
    <t>de agua</t>
  </si>
  <si>
    <t>Cestería y</t>
  </si>
  <si>
    <t>Espartería.</t>
  </si>
  <si>
    <t>Actividades de saneamiento público</t>
  </si>
  <si>
    <t xml:space="preserve">distribución </t>
  </si>
  <si>
    <t>energía elec., gas</t>
  </si>
  <si>
    <t xml:space="preserve"> de personas</t>
  </si>
  <si>
    <t xml:space="preserve"> 5.6.1. Serie histórica de la población activa, según rama de actividad</t>
  </si>
  <si>
    <t xml:space="preserve"> 5.6.3. Serie histórica de la población parada, según rama de actividad 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</si>
  <si>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</si>
  <si>
    <r>
      <t xml:space="preserve"> 5.9. Distribución porcentual de la población ocupada en el sector agrario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situación profesional</t>
    </r>
  </si>
  <si>
    <t>sin asalariados</t>
  </si>
  <si>
    <t>y trabajadores</t>
  </si>
  <si>
    <t>Empleadores</t>
  </si>
  <si>
    <t>Ayuda familiar</t>
  </si>
  <si>
    <t>Otros y no clasificables</t>
  </si>
  <si>
    <r>
      <t xml:space="preserve">(1) </t>
    </r>
    <r>
      <rPr>
        <sz val="10"/>
        <rFont val="Arial"/>
        <family val="2"/>
      </rPr>
      <t>Comprende agricultura, ganadería , caza, silvicultura y pesca.</t>
    </r>
  </si>
  <si>
    <t xml:space="preserve">  Balears (Illes)</t>
  </si>
  <si>
    <t xml:space="preserve">Solo en la </t>
  </si>
  <si>
    <t>explotación</t>
  </si>
  <si>
    <t xml:space="preserve">Con trabajo </t>
  </si>
  <si>
    <t xml:space="preserve"> eventual</t>
  </si>
  <si>
    <t xml:space="preserve">5.11. Distribución autonómica de los trabajadores agrarios según su relación con el titular de la explotación. </t>
  </si>
  <si>
    <r>
      <t>Encuesta sobre la Estructura de las Explotaciones Agrícolas del I.N.E., 2007</t>
    </r>
    <r>
      <rPr>
        <b/>
        <vertAlign val="superscript"/>
        <sz val="10"/>
        <rFont val="Arial"/>
        <family val="2"/>
      </rPr>
      <t>(*)</t>
    </r>
  </si>
  <si>
    <t>Fuente: Encuesta sobre la Estructura de las Explotaciones Agrícolas del I.N.E, 2007</t>
  </si>
  <si>
    <r>
      <t>(*)</t>
    </r>
    <r>
      <rPr>
        <sz val="10"/>
        <rFont val="Arial"/>
        <family val="2"/>
      </rPr>
      <t xml:space="preserve"> La población objeto de observación de la Encuesta sobre la Estructura de las Explotaciones Agrícolas del I.N.E. es la que tiene una superficie agrícola utilizada (SAU) superior a 1 ha. </t>
    </r>
  </si>
  <si>
    <t xml:space="preserve"> 5.12. Serie histórica de la utilización del trabajo en la agricultura de España</t>
  </si>
  <si>
    <t>Año</t>
  </si>
  <si>
    <t xml:space="preserve"> por Cuenta Propia o Autónomos, de acuerdo a lo establecido en la Ley 18/2007 de 4 de julio.</t>
  </si>
  <si>
    <t xml:space="preserve"> 5.15. Trabajadores afiliados, en alta laboral, del Régimen Especial de Trabajadores Autónomos,</t>
  </si>
  <si>
    <t xml:space="preserve">Industria de </t>
  </si>
  <si>
    <t>madera y corcho.</t>
  </si>
  <si>
    <t xml:space="preserve"> de Trabajadores por Cuenta Propia o Autónomos, de acuerdo a lo establecido en la Ley 18/2007 de 4 de julio.</t>
  </si>
  <si>
    <t>espartería.</t>
  </si>
  <si>
    <t>No Agrario</t>
  </si>
  <si>
    <t xml:space="preserve"> Industria  Agroalimentaria</t>
  </si>
  <si>
    <t xml:space="preserve">de acuerdo con lo establecido en la Ley 18/2007, de 4 de julio. </t>
  </si>
  <si>
    <t>Jubilación</t>
  </si>
  <si>
    <t>Muerte</t>
  </si>
  <si>
    <t>Viudedad</t>
  </si>
  <si>
    <t>Orfandad</t>
  </si>
  <si>
    <t>Agricultura, Ganadería y Silvicultura</t>
  </si>
  <si>
    <t>S/d</t>
  </si>
  <si>
    <t>S/d: Sin dato</t>
  </si>
  <si>
    <t xml:space="preserve"> 5.6.2. Serie histórica de la población activa ocupada, según rama de actividad</t>
  </si>
  <si>
    <t xml:space="preserve"> 5.13. Serie histórica de la media anual del paro registrado, según sectores de actividad</t>
  </si>
  <si>
    <r>
      <t>(*)</t>
    </r>
    <r>
      <rPr>
        <sz val="10"/>
        <rFont val="Arial"/>
        <family val="2"/>
      </rPr>
      <t xml:space="preserve"> A partir del 1 de enero de 2008 los pensionistas del Régimen Especial Agrario por Cuenta Propia se integran en el Régimen Especial de Trabajadores Autónomos, </t>
    </r>
  </si>
  <si>
    <t>Cuenta ajena</t>
  </si>
  <si>
    <t>Año de inicio de los efectos económicos</t>
  </si>
  <si>
    <t>según rama de actividad (miles de afiliados)</t>
  </si>
  <si>
    <t>Trabajo eventual (miles de jornadas)</t>
  </si>
  <si>
    <t xml:space="preserve"> 5.14. Trabajadores afiliados a la Seguridad Social, en alta laboral, según regímenes (miles de afiliados)</t>
  </si>
  <si>
    <t xml:space="preserve">  (miles de personas)</t>
  </si>
  <si>
    <t xml:space="preserve"> (miles de afiliados)</t>
  </si>
  <si>
    <t>(miles de personas)</t>
  </si>
  <si>
    <t xml:space="preserve"> (Miles de UTA)</t>
  </si>
  <si>
    <t>De 16 y 17 años</t>
  </si>
  <si>
    <t>De 18 y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</si>
  <si>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</si>
  <si>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</si>
  <si>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</si>
  <si>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</si>
  <si>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</si>
  <si>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</si>
  <si>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</si>
  <si>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64 años</t>
  </si>
  <si>
    <t>De 65 y más años</t>
  </si>
  <si>
    <t>Industria de 
madera y corcho.
Cestería y espartería</t>
  </si>
  <si>
    <t>Industria del papel. Artes gráficas y edición.</t>
  </si>
  <si>
    <t>Fabricación muebles. Otras industrias manufactureras. Reciclaje.</t>
  </si>
  <si>
    <r>
      <t>Total</t>
    </r>
    <r>
      <rPr>
        <vertAlign val="superscript"/>
        <sz val="10"/>
        <rFont val="Arial"/>
        <family val="2"/>
      </rPr>
      <t xml:space="preserve"> (2)</t>
    </r>
  </si>
  <si>
    <t>Industria  Agroalimentaria</t>
  </si>
  <si>
    <t>Industria de madera y corcho.Cestería y espartería.</t>
  </si>
  <si>
    <t>Industria del papel. Artes gráficas  y edición.</t>
  </si>
  <si>
    <t>Fabricación muebles. Otras industrias manufactureras.</t>
  </si>
  <si>
    <t xml:space="preserve">Producción y distribución energía eléctrica,gas y agua
</t>
  </si>
  <si>
    <t>Importe Medio</t>
  </si>
  <si>
    <t>Incapacidad permanente</t>
  </si>
  <si>
    <t xml:space="preserve"> Principales indicadores: Trabajadores afectados</t>
  </si>
  <si>
    <t xml:space="preserve"> Principales indicadores: Jornada media (horas/año)</t>
  </si>
  <si>
    <t>Cuenta propia</t>
  </si>
  <si>
    <t>Bajas laborales de afiliados al Régimen Especial del Mar</t>
  </si>
  <si>
    <t>De 16 a 19 años</t>
  </si>
  <si>
    <t>De 55 a 59 años</t>
  </si>
  <si>
    <t>De 60 a 64 años</t>
  </si>
  <si>
    <t>Altas laborales de afiliados al Régimen Especial del Mar</t>
  </si>
  <si>
    <t>Pesca y acuicultura</t>
  </si>
  <si>
    <t>Total Regímenes</t>
  </si>
  <si>
    <r>
      <t xml:space="preserve">2000 </t>
    </r>
    <r>
      <rPr>
        <vertAlign val="superscript"/>
        <sz val="10"/>
        <rFont val="Arial"/>
        <family val="2"/>
      </rPr>
      <t>(1)</t>
    </r>
  </si>
  <si>
    <r>
      <t xml:space="preserve">2001 </t>
    </r>
    <r>
      <rPr>
        <vertAlign val="superscript"/>
        <sz val="10"/>
        <rFont val="Arial"/>
        <family val="2"/>
      </rPr>
      <t>(1)</t>
    </r>
  </si>
  <si>
    <r>
      <t>2002</t>
    </r>
    <r>
      <rPr>
        <vertAlign val="superscript"/>
        <sz val="10"/>
        <rFont val="Arial"/>
        <family val="2"/>
      </rPr>
      <t xml:space="preserve"> (1)</t>
    </r>
  </si>
  <si>
    <r>
      <t>2003</t>
    </r>
    <r>
      <rPr>
        <vertAlign val="superscript"/>
        <sz val="10"/>
        <rFont val="Arial"/>
        <family val="2"/>
      </rPr>
      <t xml:space="preserve"> (1)</t>
    </r>
  </si>
  <si>
    <r>
      <t xml:space="preserve">2004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</si>
  <si>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No se disponen de los datos desagragados por Género</t>
    </r>
  </si>
  <si>
    <r>
      <t>2004</t>
    </r>
    <r>
      <rPr>
        <vertAlign val="superscript"/>
        <sz val="10"/>
        <rFont val="Arial"/>
        <family val="2"/>
      </rPr>
      <t xml:space="preserve"> (1)</t>
    </r>
  </si>
  <si>
    <r>
      <t>2005</t>
    </r>
    <r>
      <rPr>
        <vertAlign val="superscript"/>
        <sz val="10"/>
        <rFont val="Arial"/>
        <family val="2"/>
      </rPr>
      <t xml:space="preserve"> (1)</t>
    </r>
  </si>
  <si>
    <t>Madera y corcho.Cestería y Espartería.</t>
  </si>
  <si>
    <t>Papel.Edición.  Artes graficas.</t>
  </si>
  <si>
    <t>Fabricación muebles.Otras  manufactureras.Reciclaje</t>
  </si>
  <si>
    <r>
      <t>Ramas relacionadas con el Sector Forestal</t>
    </r>
    <r>
      <rPr>
        <vertAlign val="superscript"/>
        <sz val="10"/>
        <rFont val="Arial"/>
        <family val="2"/>
      </rPr>
      <t xml:space="preserve"> (2)</t>
    </r>
  </si>
  <si>
    <r>
      <t xml:space="preserve">(2) </t>
    </r>
    <r>
      <rPr>
        <sz val="10"/>
        <rFont val="Arial"/>
        <family val="2"/>
      </rPr>
      <t>Para estas ramas no se disponen de datos desagregados por Género</t>
    </r>
  </si>
  <si>
    <t>Sin empleo anterior</t>
  </si>
  <si>
    <t>(*) A partir del 1 de enero de 2008, los trabajadores por cuenta propia del Régimen Especial Agrario pasan a integrarse en el  Régimen Especial de Trabajadores</t>
  </si>
  <si>
    <t xml:space="preserve">(*)A partir del 1 de enero de 2008, los trabajadores por cuenta propia del Régimen Especial Agrario pasan a integrarse en el Régimen Especial </t>
  </si>
  <si>
    <r>
      <t>(*)</t>
    </r>
    <r>
      <rPr>
        <sz val="10"/>
        <rFont val="Arial"/>
        <family val="2"/>
      </rPr>
      <t xml:space="preserve"> A partir del 1 de enero de 2008, los trabajadores por cuenta propia del Régimen Especial Agrario pasan a integrarse en el Régimen Especial </t>
    </r>
  </si>
  <si>
    <t xml:space="preserve"> 5.16. Trabajadores afiliados, en alta laboral, del Régimen Especial de Trabajadores Autónomos,</t>
  </si>
  <si>
    <t xml:space="preserve"> 5.17. Altas laborales de trabajadores afiliados al Régimen Especial Agrario (R.E.A.) y Régimen Especial del Mar (R.E.MAR)</t>
  </si>
  <si>
    <t xml:space="preserve"> 5.20. Bajas laborales de trabajadores afiliados al Régimen Especial Agrario (R.E.A.) y Regimen Especial del Mar (R.E.MAR), según edad</t>
  </si>
  <si>
    <t xml:space="preserve"> 5.22.  Principales indicadores: Convenios colectivos de trabajo</t>
  </si>
  <si>
    <t xml:space="preserve"> 5.23. Trabajadores afectados por expedientes autorizados de regulación de empleo, según sectores de actividad</t>
  </si>
  <si>
    <t xml:space="preserve"> 5.25. Pensiones en el Régimen Especial Agrario de trabajadores por cuenta ajena: Número e importe medio</t>
  </si>
  <si>
    <t xml:space="preserve"> 5.26. Beneficiarios de prestaciones por desempleo en el Sector Agrario</t>
  </si>
  <si>
    <t xml:space="preserve"> 5.32.  Accidentes en jornada de trabajo: Total y por sectores, según sector de actividad</t>
  </si>
  <si>
    <t xml:space="preserve"> 5.2. Cifras de población según comunidades autónomas y género (a 1 de enero de cada año)</t>
  </si>
  <si>
    <t xml:space="preserve"> 5.7. Clasificación de la población activa ocupada según sector de actividad, género y grupos de edad</t>
  </si>
  <si>
    <r>
      <t xml:space="preserve"> 5.8. Distribución porcentual de la población activa en el sector agrario 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género y grupos de edad</t>
    </r>
    <r>
      <rPr>
        <b/>
        <sz val="8"/>
        <rFont val="Arial"/>
        <family val="2"/>
      </rPr>
      <t xml:space="preserve"> </t>
    </r>
  </si>
  <si>
    <t>Género</t>
  </si>
  <si>
    <r>
      <t xml:space="preserve"> 5.10. Distribución autonómica de la población activa, ocupada y parada, según sector de actividad </t>
    </r>
    <r>
      <rPr>
        <b/>
        <vertAlign val="superscript"/>
        <sz val="10"/>
        <rFont val="Arial"/>
        <family val="2"/>
      </rPr>
      <t>(1)</t>
    </r>
  </si>
  <si>
    <t xml:space="preserve"> 5.33.  Accidentes en jornada de trabajo: Total  según edad y género (miles de personas)</t>
  </si>
  <si>
    <r>
      <t xml:space="preserve">2008 </t>
    </r>
    <r>
      <rPr>
        <vertAlign val="superscript"/>
        <sz val="10"/>
        <rFont val="Arial"/>
        <family val="2"/>
      </rPr>
      <t>(*)</t>
    </r>
  </si>
  <si>
    <t>Industria de la alimentación</t>
  </si>
  <si>
    <t>Fabricación de bebidas</t>
  </si>
  <si>
    <t>Industria del tabaco</t>
  </si>
  <si>
    <t>Industria del papel</t>
  </si>
  <si>
    <t xml:space="preserve">Industria de 
madera y corcho. Exc. Muebles; cesteria y espartería
</t>
  </si>
  <si>
    <t>Fabricación muebles</t>
  </si>
  <si>
    <t>Suministro de energía eléctrica, gas, vapor y aire acondicionado</t>
  </si>
  <si>
    <t>Recogida, tratamiento y eliminación de residuos; valorización</t>
  </si>
  <si>
    <t xml:space="preserve">Agricultura,ganaderia caza y serv. relacionados con las mismas </t>
  </si>
  <si>
    <t>Silvicultura y explot.forestal</t>
  </si>
  <si>
    <t xml:space="preserve">Artes gráficas y reproduc.de soportes grabados:  impresión,encuadernación </t>
  </si>
  <si>
    <t>Otras industrias manufactureras</t>
  </si>
  <si>
    <t>(Medias anuales. Último día de cada mes) (1)</t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</si>
  <si>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</si>
  <si>
    <t>Los datos por sectores de actividad están referidos a CNAE-2009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</si>
  <si>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</si>
  <si>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</si>
  <si>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</si>
  <si>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</si>
  <si>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</si>
  <si>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t>Régimen Especial de Trabajadores Autónomos (Varones)</t>
  </si>
  <si>
    <t>Régimen Especial de Trabajadores Autónomos (Mujeres)</t>
  </si>
  <si>
    <t>Régimen Especial de Trabajadores Autónomos (Ambos sexos)</t>
  </si>
  <si>
    <t xml:space="preserve">2008 (*) </t>
  </si>
  <si>
    <t>2008 (*)</t>
  </si>
  <si>
    <r>
      <t xml:space="preserve"> Principales indicadores: Aumento salarial pactado (en porcentaje)</t>
    </r>
    <r>
      <rPr>
        <b/>
        <vertAlign val="superscript"/>
        <sz val="11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</si>
  <si>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Los aumentos salariales que figuran en las series anuales tienen incorporadas las revisiones salariales por cláusula de salvaguarda. En las series mensuales se mantiene el incremento salarial pactado en origen.</t>
    </r>
  </si>
  <si>
    <t>Agricultura, ganadería, caza y servicios relacionados</t>
  </si>
  <si>
    <t>Silvicultura y explotación forestal</t>
  </si>
  <si>
    <t>Industria Industria de la alimentación</t>
  </si>
  <si>
    <t xml:space="preserve">Industria de la madera y del corcho, excepto muebles; cestería </t>
  </si>
  <si>
    <t>Artes gráficas, reproducción soportes grabados: impresión, encuadernac.</t>
  </si>
  <si>
    <t>Fabricación de muebles</t>
  </si>
  <si>
    <t>Recogida, tratamiento y eliminación residuos; valorización</t>
  </si>
  <si>
    <t>Favor familiar</t>
  </si>
  <si>
    <r>
      <t>2001</t>
    </r>
    <r>
      <rPr>
        <vertAlign val="superscript"/>
        <sz val="10"/>
        <rFont val="Arial"/>
        <family val="2"/>
      </rPr>
      <t xml:space="preserve"> (1)</t>
    </r>
  </si>
  <si>
    <r>
      <t xml:space="preserve"> 5.27. Beneficiarios de prestaciones por desempleo segun tipo de prestación y sector de actividad </t>
    </r>
    <r>
      <rPr>
        <b/>
        <vertAlign val="superscript"/>
        <sz val="11"/>
        <rFont val="Arial"/>
        <family val="2"/>
      </rPr>
      <t xml:space="preserve">(1) </t>
    </r>
    <r>
      <rPr>
        <b/>
        <sz val="11"/>
        <rFont val="Arial"/>
        <family val="2"/>
      </rPr>
      <t>(miles de personas)</t>
    </r>
  </si>
  <si>
    <t>(1) Sin incluir el subsidio para trabajadores eventuales agrarios</t>
  </si>
  <si>
    <r>
      <t>Total</t>
    </r>
    <r>
      <rPr>
        <vertAlign val="superscript"/>
        <sz val="10"/>
        <rFont val="Arial"/>
        <family val="2"/>
      </rPr>
      <t xml:space="preserve"> </t>
    </r>
  </si>
  <si>
    <r>
      <t>(1)</t>
    </r>
    <r>
      <rPr>
        <sz val="10"/>
        <rFont val="Arial"/>
        <family val="2"/>
      </rPr>
      <t xml:space="preserve"> No incluye el subsidio de trabajadores eventuales agrarios</t>
    </r>
  </si>
  <si>
    <r>
      <t xml:space="preserve"> según tipo de prestación 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(miles de personas)</t>
    </r>
  </si>
  <si>
    <t xml:space="preserve">5.28. Beneficiarios de prestaciones del subsidio de trabajadores eventuales agrarios y número de jornadas trabajadas, </t>
  </si>
  <si>
    <t>según edad (miles de personas)</t>
  </si>
  <si>
    <t xml:space="preserve">5.29. Beneficiarios de prestaciones del subsidio de trabajadores eventuales agrarios y número de jornadas trabajadas, </t>
  </si>
  <si>
    <t>según género (miles de personas)</t>
  </si>
  <si>
    <t>Agricultura, ganadería, caza y servicios relacionados con las mismas</t>
  </si>
  <si>
    <t>Los datos por sectores de actividad están referidos a CNAE-93</t>
  </si>
  <si>
    <t xml:space="preserve">      No Agrario</t>
  </si>
  <si>
    <t xml:space="preserve"> Industria  </t>
  </si>
  <si>
    <t xml:space="preserve"> Construcción </t>
  </si>
  <si>
    <t xml:space="preserve">Servicios </t>
  </si>
  <si>
    <t>según  edad y género (miles de afiliados)</t>
  </si>
  <si>
    <t>(Miles de personas. Último día de cada mes) (2)</t>
  </si>
  <si>
    <r>
      <t xml:space="preserve"> 5.30. Autorizaciones de trabajo concedidos a extranjeros : Total y según sector de actividad</t>
    </r>
    <r>
      <rPr>
        <b/>
        <vertAlign val="superscript"/>
        <sz val="11"/>
        <rFont val="Arial"/>
        <family val="2"/>
      </rPr>
      <t xml:space="preserve"> (1)</t>
    </r>
  </si>
  <si>
    <r>
      <t>(1)</t>
    </r>
    <r>
      <rPr>
        <sz val="10"/>
        <rFont val="Arial"/>
        <family val="2"/>
      </rPr>
      <t xml:space="preserve"> Hasta el año 2008 se utiliza la CNAE-93, para el año 2009 se utiliza la CNAE-2009</t>
    </r>
  </si>
  <si>
    <r>
      <t>Favor familiar</t>
    </r>
    <r>
      <rPr>
        <vertAlign val="superscript"/>
        <sz val="10"/>
        <rFont val="Arial"/>
        <family val="2"/>
      </rPr>
      <t xml:space="preserve"> </t>
    </r>
  </si>
  <si>
    <t>–</t>
  </si>
  <si>
    <r>
      <t xml:space="preserve"> 5.1. Proyecciones de población calculadas para el total de España (a 1 de enero de cada año)</t>
    </r>
    <r>
      <rPr>
        <b/>
        <vertAlign val="superscript"/>
        <sz val="11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</si>
  <si>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Los cálculos se han realizado para la población residente.</t>
    </r>
  </si>
  <si>
    <t>Industria de la madera y del corcho, excepto muebles; cestería y espartería</t>
  </si>
  <si>
    <t>Artes gráficas y reproducción de soportes grabados: impresión, encuadernación</t>
  </si>
  <si>
    <r>
      <t xml:space="preserve">2008 </t>
    </r>
    <r>
      <rPr>
        <vertAlign val="superscript"/>
        <sz val="10"/>
        <rFont val="Arial"/>
        <family val="2"/>
      </rPr>
      <t>(1)</t>
    </r>
  </si>
  <si>
    <r>
      <t xml:space="preserve">2009 </t>
    </r>
    <r>
      <rPr>
        <vertAlign val="superscript"/>
        <sz val="10"/>
        <rFont val="Arial"/>
        <family val="2"/>
      </rPr>
      <t>(2)</t>
    </r>
  </si>
  <si>
    <r>
      <t>2007</t>
    </r>
    <r>
      <rPr>
        <vertAlign val="superscript"/>
        <sz val="10"/>
        <rFont val="Arial"/>
        <family val="2"/>
      </rPr>
      <t xml:space="preserve"> (*)</t>
    </r>
  </si>
  <si>
    <t>(*) A partir del 1 de enero de 2008 los pensionistas del Régimen Especial Agrario por Cuenta Propia se integran en el Régimen Especial de Trabajadores Autónomos,</t>
  </si>
  <si>
    <t xml:space="preserve"> 5.24. Pensiones en el Régimen Especial Agrario de trabajadores por cuenta propia: Número e importe medio (*)</t>
  </si>
  <si>
    <t>De 25 a 54 años</t>
  </si>
  <si>
    <t>De 55 y más años</t>
  </si>
  <si>
    <t>No Consta</t>
  </si>
  <si>
    <t>Recogida,y tratamiento de aguas residuales</t>
  </si>
  <si>
    <t>Captación, depuración y distribución de agua</t>
  </si>
  <si>
    <t>Actividades de decontaminación y otros servicios de gestión de residuos.</t>
  </si>
  <si>
    <t>Rama Agraria</t>
  </si>
  <si>
    <t xml:space="preserve">Pesca </t>
  </si>
  <si>
    <t>2008(*)</t>
  </si>
  <si>
    <r>
      <t>Total</t>
    </r>
    <r>
      <rPr>
        <vertAlign val="superscript"/>
        <sz val="10"/>
        <rFont val="Arial"/>
        <family val="2"/>
      </rPr>
      <t xml:space="preserve">  (1)</t>
    </r>
  </si>
  <si>
    <t xml:space="preserve"> (*) Hasta el año 2007 los datos por sectores de actividades están referidos a la CNAE-93. A partir del año 2008 los datos obtenidos están referidos a la CNAE-2009</t>
  </si>
  <si>
    <t>(1) Comprede Agricultura, ganadería, silvicutura y pesca</t>
  </si>
  <si>
    <t>Agricultura, ganaderia, caza, y servicios relacionados</t>
  </si>
  <si>
    <t>Fabricación de bebida</t>
  </si>
  <si>
    <t xml:space="preserve"> Industria del papel</t>
  </si>
  <si>
    <t>Artes gráficas y reproducción de soportes grabados</t>
  </si>
  <si>
    <t>Otros Servicios</t>
  </si>
  <si>
    <t>Producción y distribución de energia elec., gas vapor y agua caliente</t>
  </si>
  <si>
    <t>(*) Clasificación Nacional de Ocupaciones 2011 (CNO-11)</t>
  </si>
  <si>
    <t>2010 (*)</t>
  </si>
  <si>
    <t>(1)Los datos a partir de enero de 2009 reflejan la nueva Clasificación Nacional de Actividades Económicas CNAE 2009</t>
  </si>
  <si>
    <t xml:space="preserve"> establecida en el Real Decreto 475/2007, de 13 de abril.Para reconstruir los datos de años anteriores se ha utilizado la doble .</t>
  </si>
  <si>
    <t>codificación de la actividad económica del Fichero de Afiliación de Trabajadores Autónomos de la Seguridad Social, con fecha 31 de enero de 2009</t>
  </si>
  <si>
    <t>(1) Los datos se han reconvertido a la CNAE-2009</t>
  </si>
  <si>
    <t>Industria de la madera y del corcho, excepto muebles; cestería y espartería.</t>
  </si>
  <si>
    <t xml:space="preserve">(1)Los datos a partir de enero de 2009 reflejan la nueva Clasificación Nacional de Actividades Económicas CNAE 2009 establecida en el RD 475/07, de 13 de Abril. </t>
  </si>
  <si>
    <t>Para reconstruir los datos de años anteriores se ha utilizado la doble codificación de la actividad económica del Fichero de Cuentas de Cotizacón de la Seguridad Social del 31/1/2009</t>
  </si>
  <si>
    <t>Pensiones en el Régimen Especial de Trabajadores del Mar: Número e importe medio.</t>
  </si>
  <si>
    <r>
      <t xml:space="preserve"> 5.31. Autorizaciones de trabajo concedidos a extranjeros : Total y según rama de actividad y género</t>
    </r>
    <r>
      <rPr>
        <b/>
        <vertAlign val="superscript"/>
        <sz val="11"/>
        <rFont val="Arial"/>
        <family val="2"/>
      </rPr>
      <t xml:space="preserve"> (1)</t>
    </r>
  </si>
  <si>
    <t>Los datos por sectores y divisiones de actividad estan referidos a CNAE-93</t>
  </si>
  <si>
    <t>Los datos por sectores y divisiones de actividad están referidos a la CNAE-2009</t>
  </si>
  <si>
    <t xml:space="preserve"> Industria de la Alimentación</t>
  </si>
  <si>
    <t>Industria de  madera y corcho,excepto muebles;  Cestería y espartería</t>
  </si>
  <si>
    <t>Fuente: Instituto Nacional de Estadística</t>
  </si>
  <si>
    <r>
      <t xml:space="preserve">2010 </t>
    </r>
    <r>
      <rPr>
        <vertAlign val="superscript"/>
        <sz val="10"/>
        <rFont val="Arial"/>
        <family val="2"/>
      </rPr>
      <t>(2)</t>
    </r>
  </si>
  <si>
    <t>(2) Trabajadores afiliados en alta laboral del Regimen General y Mineria del Carbón.</t>
  </si>
  <si>
    <t>Fuente: Ministerio de Empleo y Seguridad Social</t>
  </si>
  <si>
    <t xml:space="preserve">Fuente: Ministerio de Empleo y Seguridad Social </t>
  </si>
  <si>
    <t>Fuente: Ministerio de Empleo y Seguridad.</t>
  </si>
  <si>
    <t>Fuente: Ministerio de Empleo y Seguridad Social.</t>
  </si>
  <si>
    <r>
      <t>2008</t>
    </r>
    <r>
      <rPr>
        <vertAlign val="superscript"/>
        <sz val="10"/>
        <rFont val="Arial"/>
        <family val="2"/>
      </rPr>
      <t xml:space="preserve"> (*)</t>
    </r>
  </si>
  <si>
    <t>(*)Hasta el año 2007 los datos por sectores de actividad están referidos a CNAE-93. A partir del año 2008 los datos por sectores de actividad están referidos a CNAE-2009</t>
  </si>
  <si>
    <r>
      <t>(</t>
    </r>
    <r>
      <rPr>
        <sz val="10"/>
        <rFont val="Arial"/>
        <family val="2"/>
      </rPr>
      <t>*</t>
    </r>
    <r>
      <rPr>
        <vertAlign val="superscript"/>
        <sz val="10"/>
        <rFont val="Arial"/>
        <family val="2"/>
      </rPr>
      <t>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</si>
  <si>
    <t>(*) Las tablas que incluyen entre sus variables la ocupación se elaboran con CNO 2011</t>
  </si>
  <si>
    <t xml:space="preserve">2008 (2) </t>
  </si>
  <si>
    <t>2008 (2)</t>
  </si>
  <si>
    <t>(3) El elevado número de bajas en el R.E.Agrario se debe a su integración a partir del 1 de enero de 2012 en el R.General, de acuerdo con lo establecido en la Ley 28/2011, de 22 de septiembre.</t>
  </si>
  <si>
    <t xml:space="preserve">Agrario </t>
  </si>
  <si>
    <t xml:space="preserve">Construcción </t>
  </si>
  <si>
    <t xml:space="preserve">No Agrario </t>
  </si>
  <si>
    <r>
      <t xml:space="preserve"> 2012 </t>
    </r>
    <r>
      <rPr>
        <vertAlign val="superscript"/>
        <sz val="10"/>
        <rFont val="Arial"/>
        <family val="2"/>
      </rPr>
      <t>(2)</t>
    </r>
  </si>
  <si>
    <t>Producción y distribución energía elec., gas, vapor y agua caliente.</t>
  </si>
  <si>
    <r>
      <t>(3)</t>
    </r>
    <r>
      <rPr>
        <sz val="10"/>
        <rFont val="Arial"/>
        <family val="2"/>
      </rPr>
      <t xml:space="preserve"> Los datos a partir de enero de 2009 reflejan la nueva Clasificación Nacional de Actividades Económicas CNAE 2009 establecida en el Real Decreto 475/2007, de 13 de abril. Para los años anteriores se utiliza la CNAE-93</t>
    </r>
  </si>
  <si>
    <r>
      <t>Ramas relacionadas con el Sector Forestal</t>
    </r>
    <r>
      <rPr>
        <vertAlign val="superscript"/>
        <sz val="10"/>
        <rFont val="Arial"/>
        <family val="2"/>
      </rPr>
      <t xml:space="preserve"> (2)(3)</t>
    </r>
  </si>
  <si>
    <t>(3) Aunque a partir del 1 de enero de 2012, se integran en el régimen General los regímenes especiales Agrario y Empleados de Hogar pasando a denominarse Sistema Especial Agrario</t>
  </si>
  <si>
    <t>y Sistema Especial Empleados de Hogar, según establece la Ley 28/2011 de 22 de septiembre y la Ley 27/2011 de 1 de agosto, siguen manteniéndose los datos de estos regímenes/ sistemas</t>
  </si>
  <si>
    <t>en las series correspondientes a la situación anterior.</t>
  </si>
  <si>
    <r>
      <t>2011</t>
    </r>
    <r>
      <rPr>
        <vertAlign val="superscript"/>
        <sz val="10"/>
        <rFont val="Arial"/>
        <family val="2"/>
      </rPr>
      <t>(2)</t>
    </r>
  </si>
  <si>
    <t>(2) Aunque a partir del 1 de enero de 2012, se integran en el régimen General los regímenes especiales Agrario y Empleados de Hogar pasando a denominarse Sistema Especial Agrario</t>
  </si>
  <si>
    <t>2012 (1)</t>
  </si>
  <si>
    <t xml:space="preserve">(1) Aunque a partir del 1 de enero de 2012, se integran en el régimen General los regímenes especiales Agrario y Empleados de Hogar pasando a </t>
  </si>
  <si>
    <t xml:space="preserve">denominarse Sistema Especial Agrario y Sistema Especial Empleados de Hogar, según establece la Ley 28/2011 de 22 de septiembre y la </t>
  </si>
  <si>
    <t>Ley 27/2011 de 1 de agosto, siguen manteniéndose los datos de estos regímenes/ sistemas en las series correspondientes a la situación anterior.</t>
  </si>
  <si>
    <t>Altas laborales de afiliados al Régimen/Sistema Especial Agrario</t>
  </si>
  <si>
    <t>Altas laborales de afiliados al Régimen / Sistema Especial Agrario</t>
  </si>
  <si>
    <t>Bajas laborales de afiliados al Régimen / Sistema Especial Agrario</t>
  </si>
  <si>
    <t>2011 (1)</t>
  </si>
  <si>
    <t>(1) El elevado número de bajas en el R.E.Agrario se debe a su integración a partir del 1 de enero de 2012 en el R.General, de acuerdo con lo establecido en la Ley 28/2011, de 22 de septiembre.</t>
  </si>
  <si>
    <t xml:space="preserve">(2) Aunque a partir del 1 de enero de 2012, se integran en el régimen General los regímenes especiales Agrario y Empleados de Hogar pasando a </t>
  </si>
  <si>
    <r>
      <t xml:space="preserve">Bajas laborales de afiliados al Régimen /Sistemas Especial Agrario </t>
    </r>
    <r>
      <rPr>
        <vertAlign val="superscript"/>
        <sz val="11"/>
        <rFont val="Arial"/>
        <family val="2"/>
      </rPr>
      <t>(3)</t>
    </r>
  </si>
  <si>
    <t xml:space="preserve">(3) Aunque a partir del 1 de enero de 2012, se integran en el régimen General los regímenes especiales Agrario y Empleados de Hogar pasando a </t>
  </si>
  <si>
    <r>
      <t>(*)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>Empresas cuenta ajena, trabajadores en el regimen general (incluye en regimen especial de la mineria del carbón)</t>
    </r>
  </si>
  <si>
    <t>(2) Incluye "No consta actividad económica"</t>
  </si>
  <si>
    <t xml:space="preserve"> 5.21. Empresas inscritas en la Seguridad Social, según sector de actividad y número de trabajadores (1)(*)</t>
  </si>
  <si>
    <t>2012 (P)</t>
  </si>
  <si>
    <t>s/d: Sin Datos</t>
  </si>
  <si>
    <t>(2) Los datos a partir de enero de 2009 reflejan la nueva Clasificación Nacional de Actividades Económicas CNAE 2009 establecida en el Real Decreto 475/2007, de 13 de abril.</t>
  </si>
  <si>
    <t xml:space="preserve"> Para los años anteriores se utiliza la CNAE-93</t>
  </si>
  <si>
    <r>
      <t xml:space="preserve">2012 </t>
    </r>
    <r>
      <rPr>
        <vertAlign val="superscript"/>
        <sz val="10"/>
        <rFont val="Arial"/>
        <family val="2"/>
      </rPr>
      <t xml:space="preserve">(3) </t>
    </r>
  </si>
  <si>
    <t xml:space="preserve">      Régimen/Sistema  Especial Agrario</t>
  </si>
  <si>
    <r>
      <t xml:space="preserve">2012 </t>
    </r>
    <r>
      <rPr>
        <vertAlign val="superscript"/>
        <sz val="10"/>
        <rFont val="Arial"/>
        <family val="2"/>
      </rPr>
      <t>(2)</t>
    </r>
  </si>
  <si>
    <t>2012 (3)</t>
  </si>
  <si>
    <t>(P) Datos Provisionales</t>
  </si>
  <si>
    <t>2012(1)</t>
  </si>
  <si>
    <t xml:space="preserve">2012 (1) </t>
  </si>
  <si>
    <t xml:space="preserve">2012 (2) </t>
  </si>
  <si>
    <t>2012  (1)</t>
  </si>
  <si>
    <t>(P) Datos provisionales</t>
  </si>
  <si>
    <t xml:space="preserve">(P) Datos provisionales </t>
  </si>
  <si>
    <t>Fuente:INE/EUROSTAT (Extracción Enero 2013)</t>
  </si>
  <si>
    <t>−</t>
  </si>
  <si>
    <t>(1) A partir del 1 de enero de 2012, los trabajadores por cuenta ajena del Régimen Especial Agrario pasan a integrarse en el Régimen General, como un Sistema Especial para Trabajadores por Cuenta Ajena Agrarios</t>
  </si>
  <si>
    <t>, de acuerdo a lo establecido en la Ley 28/2011 22 septiembre</t>
  </si>
  <si>
    <r>
      <t>(P)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Datos provisionales hasta Noviembre</t>
    </r>
  </si>
  <si>
    <t xml:space="preserve"> 5.18. Altas laborales de trabajadores afiliados al Régimen / Sistema  Especial Agrario (R.E.A.) y Regimen Especial del Mar (R.E.MAR),</t>
  </si>
  <si>
    <t xml:space="preserve">   según edad, (miles de personas)</t>
  </si>
  <si>
    <t xml:space="preserve"> 5.19. Bajas laborales de trabajadores afiliados al Régimen / Sistema Especial Agrario (R.E.A.) y Regimen Especial del Mar (R.E.MAR)</t>
  </si>
  <si>
    <t>(2) Proyección calculada para el periodo que va desde 2012 al 2052</t>
  </si>
  <si>
    <t xml:space="preserve"> 5.5.  Distribución autónomica de municipios y habitantes (a 1 de enero de 2013)</t>
  </si>
  <si>
    <t>2013 (1) (P)</t>
  </si>
  <si>
    <t>Datos referidos a 1 de Enero de cada año.</t>
  </si>
  <si>
    <t xml:space="preserve">  Menos de 101 habitantes</t>
  </si>
  <si>
    <t>Régimen General (2)</t>
  </si>
  <si>
    <r>
      <t xml:space="preserve">2013 </t>
    </r>
    <r>
      <rPr>
        <vertAlign val="superscript"/>
        <sz val="10"/>
        <rFont val="Arial"/>
        <family val="2"/>
      </rPr>
      <t>(2)(3)</t>
    </r>
    <r>
      <rPr>
        <sz val="10"/>
        <rFont val="Arial"/>
        <family val="2"/>
      </rPr>
      <t xml:space="preserve"> (P)</t>
    </r>
  </si>
  <si>
    <t>2013 (P)</t>
  </si>
  <si>
    <t>P: Datos provisionales</t>
  </si>
  <si>
    <t>(P) : Datos provisionales</t>
  </si>
  <si>
    <t>(P): Datos provisionales</t>
  </si>
  <si>
    <t>(P) Datos provisionales.</t>
  </si>
  <si>
    <t xml:space="preserve">  De 20 a 24años</t>
  </si>
  <si>
    <t xml:space="preserve">  De 70 y más años</t>
  </si>
  <si>
    <t xml:space="preserve">  De 25 a 29 años</t>
  </si>
  <si>
    <t xml:space="preserve">  De 65 a 69 años</t>
  </si>
  <si>
    <t>Ceuta</t>
  </si>
  <si>
    <t>Melilla</t>
  </si>
  <si>
    <t>2013 (P) (2)</t>
  </si>
  <si>
    <t>(2) Datos sin desagregar por genero</t>
  </si>
  <si>
    <t>P: Datos provisionales.</t>
  </si>
  <si>
    <t>2013 (A)</t>
  </si>
  <si>
    <t>A: Avance</t>
  </si>
  <si>
    <t>s/d</t>
  </si>
  <si>
    <t xml:space="preserve">(A) Avance </t>
  </si>
  <si>
    <t>(A) Avances.</t>
  </si>
  <si>
    <t xml:space="preserve">2013 (A)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</si>
</sst>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40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8"/>
      <name val="Univers"/>
      <family val="0"/>
    </font>
    <font>
      <vertAlign val="superscript"/>
      <sz val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0"/>
    </font>
    <font>
      <b/>
      <vertAlign val="superscript"/>
      <sz val="10"/>
      <name val="Arial"/>
      <family val="2"/>
    </font>
    <font>
      <sz val="8"/>
      <name val="Courier New"/>
      <family val="3"/>
    </font>
    <font>
      <sz val="10"/>
      <name val="Courier New"/>
      <family val="3"/>
    </font>
    <font>
      <sz val="9"/>
      <name val="Arial"/>
      <family val="2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1"/>
      <name val="Arial"/>
      <family val="2"/>
    </font>
    <font>
      <b/>
      <sz val="10"/>
      <color indexed="25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b/>
      <sz val="10"/>
      <color indexed="8"/>
      <name val="arial"/>
      <family val="0"/>
    </font>
    <font>
      <sz val="8"/>
      <color indexed="16"/>
      <name val="arial"/>
      <family val="0"/>
    </font>
    <font>
      <sz val="10"/>
      <color indexed="8"/>
      <name val="Arial"/>
      <family val="2"/>
    </font>
    <font>
      <sz val="10"/>
      <color indexed="8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12"/>
      <name val="arial"/>
      <family val="0"/>
    </font>
    <font>
      <sz val="11.75"/>
      <name val="arial"/>
      <family val="0"/>
    </font>
    <font>
      <sz val="8.5"/>
      <name val="Arial"/>
      <family val="0"/>
    </font>
    <font>
      <sz val="4.5"/>
      <name val="Arial"/>
      <family val="0"/>
    </font>
    <font>
      <sz val="9.25"/>
      <name val="Arial"/>
      <family val="0"/>
    </font>
    <font>
      <sz val="9.75"/>
      <name val="Arial"/>
      <family val="0"/>
    </font>
    <font>
      <b/>
      <vertAlign val="superscript"/>
      <sz val="11"/>
      <name val="Arial"/>
      <family val="2"/>
    </font>
    <font>
      <b/>
      <sz val="10.5"/>
      <color indexed="8"/>
      <name val="Arial"/>
      <family val="2"/>
    </font>
    <font>
      <sz val="8.25"/>
      <name val="arial"/>
      <family val="0"/>
    </font>
    <font>
      <vertAlign val="superscript"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8"/>
      </right>
      <top style="medium">
        <color indexed="53"/>
      </top>
      <bottom>
        <color indexed="63"/>
      </bottom>
    </border>
    <border>
      <left>
        <color indexed="8"/>
      </left>
      <right>
        <color indexed="8"/>
      </right>
      <top style="medium">
        <color indexed="53"/>
      </top>
      <bottom>
        <color indexed="8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3"/>
      </left>
      <right style="thin"/>
      <top style="thin">
        <color indexed="53"/>
      </top>
      <bottom style="thin">
        <color indexed="53"/>
      </bottom>
    </border>
    <border>
      <left style="thin"/>
      <right>
        <color indexed="63"/>
      </right>
      <top style="thin">
        <color indexed="53"/>
      </top>
      <bottom style="thin">
        <color indexed="53"/>
      </bottom>
    </border>
    <border>
      <left style="thin"/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 style="medium">
        <color indexed="53"/>
      </top>
      <bottom style="thin">
        <color indexed="53"/>
      </bottom>
    </border>
    <border>
      <left style="thin"/>
      <right style="thin">
        <color indexed="53"/>
      </right>
      <top style="medium">
        <color indexed="53"/>
      </top>
      <bottom style="thin">
        <color indexed="53"/>
      </bottom>
    </border>
    <border>
      <left style="thin"/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 style="thin"/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52">
    <xf numFmtId="0" fontId="0" fillId="0" borderId="0" xfId="0" applyAlignment="1">
      <alignment/>
    </xf>
    <xf numFmtId="181" fontId="0" fillId="0" borderId="0" xfId="22" applyNumberFormat="1" applyFont="1" applyProtection="1">
      <alignment/>
      <protection/>
    </xf>
    <xf numFmtId="180" fontId="0" fillId="0" borderId="0" xfId="22" applyNumberFormat="1" applyFont="1" applyProtection="1">
      <alignment/>
      <protection/>
    </xf>
    <xf numFmtId="180" fontId="0" fillId="0" borderId="0" xfId="22" applyFont="1">
      <alignment/>
      <protection/>
    </xf>
    <xf numFmtId="0" fontId="0" fillId="0" borderId="0" xfId="28" applyFont="1">
      <alignment/>
      <protection/>
    </xf>
    <xf numFmtId="0" fontId="0" fillId="0" borderId="0" xfId="27" applyFont="1">
      <alignment/>
      <protection/>
    </xf>
    <xf numFmtId="0" fontId="0" fillId="0" borderId="0" xfId="26" applyFont="1">
      <alignment/>
      <protection/>
    </xf>
    <xf numFmtId="0" fontId="0" fillId="0" borderId="0" xfId="26" applyFont="1" applyAlignment="1">
      <alignment horizontal="center"/>
      <protection/>
    </xf>
    <xf numFmtId="0" fontId="0" fillId="0" borderId="0" xfId="25" applyFont="1">
      <alignment/>
      <protection/>
    </xf>
    <xf numFmtId="0" fontId="0" fillId="0" borderId="0" xfId="24" applyFont="1">
      <alignment/>
      <protection/>
    </xf>
    <xf numFmtId="0" fontId="0" fillId="0" borderId="0" xfId="23" applyFont="1">
      <alignment/>
      <protection/>
    </xf>
    <xf numFmtId="0" fontId="0" fillId="0" borderId="0" xfId="35" applyFont="1">
      <alignment/>
      <protection/>
    </xf>
    <xf numFmtId="0" fontId="0" fillId="0" borderId="0" xfId="34" applyFont="1">
      <alignment/>
      <protection/>
    </xf>
    <xf numFmtId="0" fontId="0" fillId="0" borderId="0" xfId="33" applyFont="1">
      <alignment/>
      <protection/>
    </xf>
    <xf numFmtId="0" fontId="0" fillId="0" borderId="0" xfId="33" applyFont="1" applyAlignment="1">
      <alignment horizontal="center"/>
      <protection/>
    </xf>
    <xf numFmtId="0" fontId="0" fillId="0" borderId="0" xfId="32" applyFont="1">
      <alignment/>
      <protection/>
    </xf>
    <xf numFmtId="182" fontId="0" fillId="0" borderId="0" xfId="32" applyNumberFormat="1" applyFont="1" applyProtection="1">
      <alignment/>
      <protection/>
    </xf>
    <xf numFmtId="0" fontId="3" fillId="0" borderId="0" xfId="0" applyFont="1" applyAlignment="1">
      <alignment horizontal="center"/>
    </xf>
    <xf numFmtId="180" fontId="4" fillId="0" borderId="0" xfId="22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34" applyFont="1" applyAlignment="1">
      <alignment horizontal="center"/>
      <protection/>
    </xf>
    <xf numFmtId="3" fontId="0" fillId="0" borderId="0" xfId="33" applyNumberFormat="1" applyFont="1">
      <alignment/>
      <protection/>
    </xf>
    <xf numFmtId="19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2" fillId="2" borderId="0" xfId="0" applyFont="1" applyFill="1" applyAlignment="1">
      <alignment horizontal="right"/>
    </xf>
    <xf numFmtId="3" fontId="12" fillId="2" borderId="0" xfId="0" applyNumberFormat="1" applyFont="1" applyFill="1" applyAlignment="1">
      <alignment horizontal="right"/>
    </xf>
    <xf numFmtId="0" fontId="0" fillId="0" borderId="0" xfId="37" applyFont="1">
      <alignment/>
      <protection/>
    </xf>
    <xf numFmtId="0" fontId="0" fillId="0" borderId="0" xfId="35" applyFont="1" applyFill="1">
      <alignment/>
      <protection/>
    </xf>
    <xf numFmtId="0" fontId="9" fillId="0" borderId="0" xfId="37" applyFont="1">
      <alignment/>
      <protection/>
    </xf>
    <xf numFmtId="191" fontId="15" fillId="0" borderId="0" xfId="0" applyNumberFormat="1" applyFont="1" applyAlignment="1">
      <alignment horizontal="right"/>
    </xf>
    <xf numFmtId="0" fontId="0" fillId="2" borderId="0" xfId="0" applyFill="1" applyAlignment="1">
      <alignment/>
    </xf>
    <xf numFmtId="191" fontId="0" fillId="0" borderId="0" xfId="34" applyNumberFormat="1" applyFont="1">
      <alignment/>
      <protection/>
    </xf>
    <xf numFmtId="3" fontId="15" fillId="0" borderId="0" xfId="0" applyNumberFormat="1" applyFont="1" applyAlignment="1">
      <alignment horizontal="right"/>
    </xf>
    <xf numFmtId="187" fontId="0" fillId="2" borderId="0" xfId="0" applyNumberFormat="1" applyFill="1" applyAlignment="1">
      <alignment/>
    </xf>
    <xf numFmtId="3" fontId="15" fillId="0" borderId="0" xfId="0" applyNumberFormat="1" applyFont="1" applyBorder="1" applyAlignment="1">
      <alignment horizontal="right"/>
    </xf>
    <xf numFmtId="3" fontId="0" fillId="0" borderId="0" xfId="24" applyNumberFormat="1" applyFont="1">
      <alignment/>
      <protection/>
    </xf>
    <xf numFmtId="0" fontId="0" fillId="0" borderId="0" xfId="25" applyFont="1" applyFill="1">
      <alignment/>
      <protection/>
    </xf>
    <xf numFmtId="0" fontId="0" fillId="0" borderId="0" xfId="26" applyFont="1" applyFill="1">
      <alignment/>
      <protection/>
    </xf>
    <xf numFmtId="0" fontId="0" fillId="0" borderId="0" xfId="27" applyFont="1" applyFill="1">
      <alignment/>
      <protection/>
    </xf>
    <xf numFmtId="0" fontId="0" fillId="0" borderId="0" xfId="28" applyFont="1" applyFill="1">
      <alignment/>
      <protection/>
    </xf>
    <xf numFmtId="0" fontId="0" fillId="0" borderId="0" xfId="24" applyFont="1" applyBorder="1">
      <alignment/>
      <protection/>
    </xf>
    <xf numFmtId="0" fontId="3" fillId="0" borderId="0" xfId="26" applyFont="1" applyFill="1" applyAlignment="1">
      <alignment horizontal="center"/>
      <protection/>
    </xf>
    <xf numFmtId="181" fontId="0" fillId="0" borderId="0" xfId="22" applyNumberFormat="1" applyFont="1" applyBorder="1" applyAlignment="1" applyProtection="1">
      <alignment horizontal="right"/>
      <protection/>
    </xf>
    <xf numFmtId="0" fontId="4" fillId="2" borderId="0" xfId="0" applyFont="1" applyFill="1" applyBorder="1" applyAlignment="1">
      <alignment horizontal="center"/>
    </xf>
    <xf numFmtId="0" fontId="5" fillId="2" borderId="0" xfId="31" applyFont="1" applyFill="1" applyAlignment="1" applyProtection="1">
      <alignment horizontal="center"/>
      <protection/>
    </xf>
    <xf numFmtId="180" fontId="0" fillId="2" borderId="0" xfId="22" applyNumberFormat="1" applyFont="1" applyFill="1" applyAlignment="1" applyProtection="1">
      <alignment/>
      <protection locked="0"/>
    </xf>
    <xf numFmtId="180" fontId="0" fillId="2" borderId="0" xfId="22" applyFont="1" applyFill="1" applyAlignment="1" applyProtection="1">
      <alignment/>
      <protection locked="0"/>
    </xf>
    <xf numFmtId="0" fontId="3" fillId="2" borderId="0" xfId="0" applyFont="1" applyFill="1" applyAlignment="1">
      <alignment/>
    </xf>
    <xf numFmtId="180" fontId="4" fillId="2" borderId="0" xfId="22" applyNumberFormat="1" applyFont="1" applyFill="1" applyAlignment="1" applyProtection="1">
      <alignment horizontal="center"/>
      <protection/>
    </xf>
    <xf numFmtId="0" fontId="0" fillId="2" borderId="0" xfId="0" applyFont="1" applyFill="1" applyAlignment="1">
      <alignment/>
    </xf>
    <xf numFmtId="0" fontId="0" fillId="2" borderId="0" xfId="29" applyFont="1" applyFill="1">
      <alignment/>
      <protection/>
    </xf>
    <xf numFmtId="0" fontId="0" fillId="2" borderId="0" xfId="29" applyFont="1" applyFill="1" applyProtection="1">
      <alignment/>
      <protection/>
    </xf>
    <xf numFmtId="0" fontId="0" fillId="2" borderId="0" xfId="0" applyFont="1" applyFill="1" applyAlignment="1">
      <alignment horizontal="center"/>
    </xf>
    <xf numFmtId="3" fontId="0" fillId="2" borderId="0" xfId="21" applyNumberFormat="1" applyFont="1" applyFill="1" applyBorder="1" applyAlignment="1">
      <alignment horizontal="right"/>
      <protection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/>
    </xf>
    <xf numFmtId="181" fontId="0" fillId="2" borderId="0" xfId="0" applyNumberFormat="1" applyFont="1" applyFill="1" applyAlignment="1">
      <alignment/>
    </xf>
    <xf numFmtId="0" fontId="0" fillId="2" borderId="0" xfId="21" applyFont="1" applyFill="1" applyBorder="1" applyAlignment="1">
      <alignment horizontal="left"/>
      <protection/>
    </xf>
    <xf numFmtId="0" fontId="4" fillId="2" borderId="0" xfId="0" applyFont="1" applyFill="1" applyAlignment="1">
      <alignment horizontal="center"/>
    </xf>
    <xf numFmtId="191" fontId="0" fillId="2" borderId="0" xfId="0" applyNumberFormat="1" applyFill="1" applyAlignment="1">
      <alignment/>
    </xf>
    <xf numFmtId="191" fontId="6" fillId="2" borderId="0" xfId="0" applyNumberFormat="1" applyFont="1" applyFill="1" applyAlignment="1">
      <alignment vertical="center"/>
    </xf>
    <xf numFmtId="191" fontId="7" fillId="2" borderId="0" xfId="0" applyNumberFormat="1" applyFont="1" applyFill="1" applyAlignment="1" applyProtection="1">
      <alignment vertical="center"/>
      <protection/>
    </xf>
    <xf numFmtId="0" fontId="0" fillId="2" borderId="0" xfId="30" applyFont="1" applyFill="1" applyProtection="1">
      <alignment/>
      <protection/>
    </xf>
    <xf numFmtId="191" fontId="16" fillId="2" borderId="0" xfId="0" applyNumberFormat="1" applyFont="1" applyFill="1" applyAlignment="1">
      <alignment/>
    </xf>
    <xf numFmtId="191" fontId="16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/>
    </xf>
    <xf numFmtId="187" fontId="0" fillId="2" borderId="0" xfId="30" applyNumberFormat="1" applyFont="1" applyFill="1" applyProtection="1">
      <alignment/>
      <protection/>
    </xf>
    <xf numFmtId="49" fontId="15" fillId="2" borderId="0" xfId="0" applyNumberFormat="1" applyFont="1" applyFill="1" applyAlignment="1">
      <alignment horizontal="left"/>
    </xf>
    <xf numFmtId="191" fontId="15" fillId="2" borderId="0" xfId="0" applyNumberFormat="1" applyFont="1" applyFill="1" applyAlignment="1">
      <alignment horizontal="right"/>
    </xf>
    <xf numFmtId="0" fontId="0" fillId="2" borderId="0" xfId="30" applyFont="1" applyFill="1">
      <alignment/>
      <protection/>
    </xf>
    <xf numFmtId="0" fontId="5" fillId="2" borderId="0" xfId="31" applyFont="1" applyFill="1" applyAlignment="1">
      <alignment horizontal="center"/>
      <protection/>
    </xf>
    <xf numFmtId="0" fontId="0" fillId="2" borderId="0" xfId="31" applyFont="1" applyFill="1">
      <alignment/>
      <protection/>
    </xf>
    <xf numFmtId="0" fontId="0" fillId="2" borderId="0" xfId="31" applyFont="1" applyFill="1" applyProtection="1">
      <alignment/>
      <protection/>
    </xf>
    <xf numFmtId="0" fontId="0" fillId="2" borderId="0" xfId="31" applyFont="1" applyFill="1" applyBorder="1" applyAlignment="1" applyProtection="1">
      <alignment horizontal="center"/>
      <protection/>
    </xf>
    <xf numFmtId="191" fontId="0" fillId="2" borderId="0" xfId="31" applyNumberFormat="1" applyFont="1" applyFill="1" applyBorder="1" applyAlignment="1" applyProtection="1">
      <alignment horizontal="right"/>
      <protection/>
    </xf>
    <xf numFmtId="191" fontId="0" fillId="2" borderId="0" xfId="31" applyNumberFormat="1" applyFont="1" applyFill="1" applyProtection="1">
      <alignment/>
      <protection/>
    </xf>
    <xf numFmtId="0" fontId="13" fillId="2" borderId="0" xfId="0" applyFont="1" applyFill="1" applyAlignment="1">
      <alignment/>
    </xf>
    <xf numFmtId="187" fontId="13" fillId="2" borderId="0" xfId="0" applyNumberFormat="1" applyFont="1" applyFill="1" applyAlignment="1">
      <alignment/>
    </xf>
    <xf numFmtId="182" fontId="0" fillId="2" borderId="0" xfId="30" applyNumberFormat="1" applyFont="1" applyFill="1" applyBorder="1" applyProtection="1">
      <alignment/>
      <protection/>
    </xf>
    <xf numFmtId="0" fontId="0" fillId="2" borderId="0" xfId="0" applyFont="1" applyFill="1" applyAlignment="1">
      <alignment/>
    </xf>
    <xf numFmtId="0" fontId="0" fillId="2" borderId="0" xfId="32" applyFont="1" applyFill="1">
      <alignment/>
      <protection/>
    </xf>
    <xf numFmtId="0" fontId="0" fillId="2" borderId="0" xfId="32" applyFont="1" applyFill="1" applyAlignment="1">
      <alignment horizontal="fill"/>
      <protection/>
    </xf>
    <xf numFmtId="187" fontId="0" fillId="2" borderId="0" xfId="32" applyNumberFormat="1" applyFont="1" applyFill="1">
      <alignment/>
      <protection/>
    </xf>
    <xf numFmtId="0" fontId="0" fillId="2" borderId="0" xfId="0" applyFont="1" applyFill="1" applyAlignment="1">
      <alignment wrapText="1"/>
    </xf>
    <xf numFmtId="3" fontId="0" fillId="2" borderId="0" xfId="0" applyNumberFormat="1" applyFill="1" applyAlignment="1">
      <alignment/>
    </xf>
    <xf numFmtId="3" fontId="15" fillId="0" borderId="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0" fillId="0" borderId="0" xfId="28" applyNumberFormat="1" applyFont="1">
      <alignment/>
      <protection/>
    </xf>
    <xf numFmtId="3" fontId="16" fillId="2" borderId="0" xfId="0" applyNumberFormat="1" applyFont="1" applyFill="1" applyBorder="1" applyAlignment="1">
      <alignment/>
    </xf>
    <xf numFmtId="187" fontId="0" fillId="0" borderId="0" xfId="35" applyNumberFormat="1" applyFont="1">
      <alignment/>
      <protection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4" fontId="15" fillId="0" borderId="0" xfId="0" applyNumberFormat="1" applyFont="1" applyBorder="1" applyAlignment="1">
      <alignment horizontal="right"/>
    </xf>
    <xf numFmtId="0" fontId="5" fillId="0" borderId="0" xfId="28" applyFont="1" applyFill="1" applyAlignment="1">
      <alignment horizontal="center"/>
      <protection/>
    </xf>
    <xf numFmtId="3" fontId="0" fillId="0" borderId="0" xfId="0" applyNumberFormat="1" applyBorder="1" applyAlignment="1">
      <alignment horizontal="right" indent="1"/>
    </xf>
    <xf numFmtId="0" fontId="0" fillId="0" borderId="0" xfId="28" applyFont="1" applyBorder="1" applyAlignment="1">
      <alignment horizontal="center"/>
      <protection/>
    </xf>
    <xf numFmtId="0" fontId="0" fillId="0" borderId="0" xfId="28" applyFont="1" applyBorder="1">
      <alignment/>
      <protection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 wrapText="1"/>
    </xf>
    <xf numFmtId="0" fontId="9" fillId="2" borderId="0" xfId="30" applyFont="1" applyFill="1" applyProtection="1">
      <alignment/>
      <protection/>
    </xf>
    <xf numFmtId="191" fontId="0" fillId="0" borderId="0" xfId="26" applyNumberFormat="1" applyFont="1">
      <alignment/>
      <protection/>
    </xf>
    <xf numFmtId="3" fontId="19" fillId="0" borderId="0" xfId="0" applyNumberFormat="1" applyFont="1" applyAlignment="1">
      <alignment/>
    </xf>
    <xf numFmtId="3" fontId="19" fillId="2" borderId="0" xfId="0" applyNumberFormat="1" applyFont="1" applyFill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3" fillId="0" borderId="0" xfId="39" applyNumberFormat="1" applyFont="1" applyBorder="1" applyProtection="1">
      <alignment/>
      <protection/>
    </xf>
    <xf numFmtId="0" fontId="3" fillId="2" borderId="0" xfId="0" applyFont="1" applyFill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2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22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4" fontId="7" fillId="2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23" fillId="3" borderId="0" xfId="0" applyFont="1" applyBorder="1" applyAlignment="1">
      <alignment horizontal="left"/>
    </xf>
    <xf numFmtId="4" fontId="7" fillId="0" borderId="0" xfId="0" applyFont="1" applyBorder="1" applyAlignment="1">
      <alignment horizontal="right"/>
    </xf>
    <xf numFmtId="4" fontId="0" fillId="2" borderId="0" xfId="0" applyNumberForma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25" fillId="2" borderId="0" xfId="0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right"/>
    </xf>
    <xf numFmtId="187" fontId="0" fillId="2" borderId="0" xfId="0" applyNumberFormat="1" applyFill="1" applyBorder="1" applyAlignment="1">
      <alignment/>
    </xf>
    <xf numFmtId="0" fontId="21" fillId="2" borderId="0" xfId="0" applyFont="1" applyFill="1" applyBorder="1" applyAlignment="1">
      <alignment horizontal="left" wrapText="1"/>
    </xf>
    <xf numFmtId="4" fontId="12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0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19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34" applyFont="1" applyBorder="1">
      <alignment/>
      <protection/>
    </xf>
    <xf numFmtId="49" fontId="15" fillId="0" borderId="0" xfId="0" applyNumberFormat="1" applyFont="1" applyBorder="1" applyAlignment="1">
      <alignment horizontal="center"/>
    </xf>
    <xf numFmtId="0" fontId="9" fillId="0" borderId="0" xfId="25" applyFont="1">
      <alignment/>
      <protection/>
    </xf>
    <xf numFmtId="0" fontId="5" fillId="0" borderId="0" xfId="34" applyFont="1" applyAlignment="1">
      <alignment/>
      <protection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81" fontId="0" fillId="0" borderId="0" xfId="24" applyNumberFormat="1" applyFont="1" applyBorder="1" applyProtection="1">
      <alignment/>
      <protection/>
    </xf>
    <xf numFmtId="0" fontId="0" fillId="0" borderId="0" xfId="23" applyFont="1" applyBorder="1">
      <alignment/>
      <protection/>
    </xf>
    <xf numFmtId="0" fontId="0" fillId="0" borderId="0" xfId="25" applyNumberFormat="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0" fillId="2" borderId="0" xfId="26" applyFont="1" applyFill="1">
      <alignment/>
      <protection/>
    </xf>
    <xf numFmtId="0" fontId="5" fillId="2" borderId="0" xfId="23" applyFont="1" applyFill="1" applyAlignment="1">
      <alignment/>
      <protection/>
    </xf>
    <xf numFmtId="0" fontId="9" fillId="0" borderId="0" xfId="25" applyNumberFormat="1" applyFont="1" applyFill="1" applyBorder="1" applyAlignment="1">
      <alignment horizontal="left"/>
      <protection/>
    </xf>
    <xf numFmtId="180" fontId="0" fillId="0" borderId="1" xfId="22" applyFont="1" applyBorder="1">
      <alignment/>
      <protection/>
    </xf>
    <xf numFmtId="1" fontId="0" fillId="0" borderId="2" xfId="22" applyNumberFormat="1" applyFont="1" applyBorder="1" applyAlignment="1" applyProtection="1">
      <alignment horizontal="left"/>
      <protection/>
    </xf>
    <xf numFmtId="210" fontId="0" fillId="2" borderId="3" xfId="0" applyNumberFormat="1" applyFont="1" applyFill="1" applyBorder="1" applyAlignment="1" applyProtection="1">
      <alignment horizontal="right"/>
      <protection/>
    </xf>
    <xf numFmtId="1" fontId="0" fillId="0" borderId="3" xfId="22" applyNumberFormat="1" applyFont="1" applyBorder="1" applyAlignment="1" applyProtection="1">
      <alignment horizontal="left"/>
      <protection/>
    </xf>
    <xf numFmtId="181" fontId="0" fillId="0" borderId="3" xfId="22" applyNumberFormat="1" applyFont="1" applyBorder="1" applyAlignment="1" applyProtection="1">
      <alignment horizontal="left"/>
      <protection/>
    </xf>
    <xf numFmtId="0" fontId="0" fillId="0" borderId="3" xfId="0" applyBorder="1" applyAlignment="1">
      <alignment horizontal="left"/>
    </xf>
    <xf numFmtId="210" fontId="0" fillId="2" borderId="4" xfId="0" applyNumberFormat="1" applyFont="1" applyFill="1" applyBorder="1" applyAlignment="1" applyProtection="1">
      <alignment horizontal="right"/>
      <protection/>
    </xf>
    <xf numFmtId="1" fontId="0" fillId="0" borderId="5" xfId="22" applyNumberFormat="1" applyFont="1" applyBorder="1" applyAlignment="1" applyProtection="1">
      <alignment horizontal="left"/>
      <protection/>
    </xf>
    <xf numFmtId="210" fontId="0" fillId="2" borderId="6" xfId="0" applyNumberFormat="1" applyFont="1" applyFill="1" applyBorder="1" applyAlignment="1" applyProtection="1">
      <alignment horizontal="right"/>
      <protection/>
    </xf>
    <xf numFmtId="1" fontId="0" fillId="0" borderId="6" xfId="22" applyNumberFormat="1" applyFont="1" applyBorder="1" applyAlignment="1" applyProtection="1">
      <alignment horizontal="left"/>
      <protection/>
    </xf>
    <xf numFmtId="181" fontId="0" fillId="0" borderId="6" xfId="22" applyNumberFormat="1" applyFont="1" applyBorder="1" applyAlignment="1" applyProtection="1">
      <alignment horizontal="left"/>
      <protection/>
    </xf>
    <xf numFmtId="0" fontId="0" fillId="0" borderId="6" xfId="0" applyBorder="1" applyAlignment="1">
      <alignment horizontal="left"/>
    </xf>
    <xf numFmtId="210" fontId="0" fillId="2" borderId="7" xfId="0" applyNumberFormat="1" applyFont="1" applyFill="1" applyBorder="1" applyAlignment="1" applyProtection="1">
      <alignment horizontal="right"/>
      <protection/>
    </xf>
    <xf numFmtId="1" fontId="0" fillId="0" borderId="8" xfId="22" applyNumberFormat="1" applyFont="1" applyBorder="1" applyAlignment="1" applyProtection="1">
      <alignment horizontal="left"/>
      <protection/>
    </xf>
    <xf numFmtId="210" fontId="0" fillId="2" borderId="9" xfId="0" applyNumberFormat="1" applyFont="1" applyFill="1" applyBorder="1" applyAlignment="1" applyProtection="1">
      <alignment horizontal="right"/>
      <protection/>
    </xf>
    <xf numFmtId="181" fontId="0" fillId="0" borderId="9" xfId="22" applyNumberFormat="1" applyFont="1" applyBorder="1" applyAlignment="1" applyProtection="1">
      <alignment horizontal="left"/>
      <protection/>
    </xf>
    <xf numFmtId="0" fontId="0" fillId="0" borderId="9" xfId="0" applyBorder="1" applyAlignment="1">
      <alignment horizontal="left"/>
    </xf>
    <xf numFmtId="210" fontId="0" fillId="2" borderId="10" xfId="0" applyNumberFormat="1" applyFont="1" applyFill="1" applyBorder="1" applyAlignment="1" applyProtection="1">
      <alignment horizontal="right"/>
      <protection/>
    </xf>
    <xf numFmtId="181" fontId="0" fillId="0" borderId="11" xfId="22" applyNumberFormat="1" applyFont="1" applyBorder="1" applyAlignment="1" applyProtection="1">
      <alignment horizontal="right"/>
      <protection/>
    </xf>
    <xf numFmtId="0" fontId="0" fillId="0" borderId="11" xfId="0" applyBorder="1" applyAlignment="1">
      <alignment horizontal="left"/>
    </xf>
    <xf numFmtId="3" fontId="0" fillId="0" borderId="11" xfId="0" applyNumberFormat="1" applyBorder="1" applyAlignment="1">
      <alignment horizontal="right"/>
    </xf>
    <xf numFmtId="180" fontId="0" fillId="4" borderId="12" xfId="22" applyNumberFormat="1" applyFont="1" applyFill="1" applyBorder="1" applyAlignment="1" applyProtection="1">
      <alignment horizontal="center" vertical="center"/>
      <protection/>
    </xf>
    <xf numFmtId="180" fontId="0" fillId="4" borderId="13" xfId="22" applyNumberFormat="1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>
      <alignment/>
    </xf>
    <xf numFmtId="181" fontId="0" fillId="2" borderId="2" xfId="22" applyNumberFormat="1" applyFont="1" applyFill="1" applyBorder="1" applyProtection="1">
      <alignment/>
      <protection/>
    </xf>
    <xf numFmtId="181" fontId="0" fillId="2" borderId="5" xfId="22" applyNumberFormat="1" applyFont="1" applyFill="1" applyBorder="1" applyProtection="1">
      <alignment/>
      <protection/>
    </xf>
    <xf numFmtId="181" fontId="0" fillId="2" borderId="11" xfId="22" applyNumberFormat="1" applyFont="1" applyFill="1" applyBorder="1" applyProtection="1">
      <alignment/>
      <protection/>
    </xf>
    <xf numFmtId="0" fontId="5" fillId="2" borderId="1" xfId="29" applyFont="1" applyFill="1" applyBorder="1" applyAlignment="1" applyProtection="1">
      <alignment horizontal="center"/>
      <protection/>
    </xf>
    <xf numFmtId="0" fontId="0" fillId="2" borderId="2" xfId="29" applyFont="1" applyFill="1" applyBorder="1" applyProtection="1">
      <alignment/>
      <protection/>
    </xf>
    <xf numFmtId="181" fontId="0" fillId="2" borderId="3" xfId="29" applyNumberFormat="1" applyFont="1" applyFill="1" applyBorder="1" applyAlignment="1" applyProtection="1">
      <alignment horizontal="center"/>
      <protection/>
    </xf>
    <xf numFmtId="181" fontId="0" fillId="2" borderId="3" xfId="29" applyNumberFormat="1" applyFont="1" applyFill="1" applyBorder="1" applyProtection="1">
      <alignment/>
      <protection/>
    </xf>
    <xf numFmtId="181" fontId="0" fillId="2" borderId="3" xfId="29" applyNumberFormat="1" applyFont="1" applyFill="1" applyBorder="1" applyAlignment="1" applyProtection="1">
      <alignment horizontal="right"/>
      <protection/>
    </xf>
    <xf numFmtId="181" fontId="0" fillId="2" borderId="4" xfId="29" applyNumberFormat="1" applyFont="1" applyFill="1" applyBorder="1" applyAlignment="1" applyProtection="1">
      <alignment horizontal="right"/>
      <protection/>
    </xf>
    <xf numFmtId="0" fontId="0" fillId="2" borderId="5" xfId="29" applyFont="1" applyFill="1" applyBorder="1" applyProtection="1">
      <alignment/>
      <protection/>
    </xf>
    <xf numFmtId="181" fontId="0" fillId="2" borderId="6" xfId="22" applyNumberFormat="1" applyFont="1" applyFill="1" applyBorder="1" applyAlignment="1" applyProtection="1">
      <alignment horizontal="right"/>
      <protection/>
    </xf>
    <xf numFmtId="181" fontId="0" fillId="2" borderId="7" xfId="22" applyNumberFormat="1" applyFont="1" applyFill="1" applyBorder="1" applyAlignment="1" applyProtection="1">
      <alignment horizontal="right"/>
      <protection/>
    </xf>
    <xf numFmtId="0" fontId="0" fillId="2" borderId="11" xfId="29" applyFont="1" applyFill="1" applyBorder="1" applyProtection="1">
      <alignment/>
      <protection/>
    </xf>
    <xf numFmtId="181" fontId="0" fillId="2" borderId="11" xfId="0" applyNumberFormat="1" applyFont="1" applyFill="1" applyBorder="1" applyAlignment="1">
      <alignment horizontal="center"/>
    </xf>
    <xf numFmtId="0" fontId="0" fillId="4" borderId="12" xfId="29" applyFont="1" applyFill="1" applyBorder="1" applyAlignment="1" applyProtection="1">
      <alignment horizontal="center"/>
      <protection/>
    </xf>
    <xf numFmtId="0" fontId="0" fillId="4" borderId="13" xfId="29" applyFont="1" applyFill="1" applyBorder="1" applyAlignment="1" applyProtection="1">
      <alignment horizontal="center"/>
      <protection/>
    </xf>
    <xf numFmtId="0" fontId="0" fillId="2" borderId="1" xfId="29" applyFont="1" applyFill="1" applyBorder="1">
      <alignment/>
      <protection/>
    </xf>
    <xf numFmtId="0" fontId="0" fillId="2" borderId="2" xfId="29" applyFont="1" applyFill="1" applyBorder="1" applyAlignment="1" applyProtection="1">
      <alignment horizontal="center"/>
      <protection/>
    </xf>
    <xf numFmtId="0" fontId="0" fillId="4" borderId="14" xfId="29" applyFont="1" applyFill="1" applyBorder="1" applyAlignment="1" applyProtection="1">
      <alignment horizontal="center"/>
      <protection/>
    </xf>
    <xf numFmtId="0" fontId="0" fillId="2" borderId="1" xfId="30" applyFont="1" applyFill="1" applyBorder="1" applyAlignment="1" applyProtection="1">
      <alignment horizontal="fill"/>
      <protection/>
    </xf>
    <xf numFmtId="0" fontId="0" fillId="2" borderId="2" xfId="30" applyFont="1" applyFill="1" applyBorder="1" applyAlignment="1" applyProtection="1">
      <alignment horizontal="left"/>
      <protection/>
    </xf>
    <xf numFmtId="191" fontId="0" fillId="2" borderId="3" xfId="0" applyNumberFormat="1" applyFill="1" applyBorder="1" applyAlignment="1">
      <alignment horizontal="right" indent="1"/>
    </xf>
    <xf numFmtId="191" fontId="0" fillId="2" borderId="4" xfId="0" applyNumberFormat="1" applyFill="1" applyBorder="1" applyAlignment="1">
      <alignment horizontal="right" indent="1"/>
    </xf>
    <xf numFmtId="0" fontId="0" fillId="2" borderId="5" xfId="30" applyFont="1" applyFill="1" applyBorder="1" applyAlignment="1" applyProtection="1">
      <alignment horizontal="left"/>
      <protection/>
    </xf>
    <xf numFmtId="191" fontId="0" fillId="2" borderId="6" xfId="0" applyNumberFormat="1" applyFill="1" applyBorder="1" applyAlignment="1">
      <alignment horizontal="right" indent="1"/>
    </xf>
    <xf numFmtId="191" fontId="0" fillId="2" borderId="7" xfId="0" applyNumberFormat="1" applyFill="1" applyBorder="1" applyAlignment="1">
      <alignment horizontal="right" indent="1"/>
    </xf>
    <xf numFmtId="0" fontId="0" fillId="2" borderId="5" xfId="30" applyFont="1" applyFill="1" applyBorder="1" applyAlignment="1" applyProtection="1" quotePrefix="1">
      <alignment horizontal="left"/>
      <protection/>
    </xf>
    <xf numFmtId="0" fontId="0" fillId="2" borderId="8" xfId="30" applyFont="1" applyFill="1" applyBorder="1" applyAlignment="1" applyProtection="1">
      <alignment horizontal="left"/>
      <protection/>
    </xf>
    <xf numFmtId="191" fontId="0" fillId="2" borderId="9" xfId="0" applyNumberFormat="1" applyFill="1" applyBorder="1" applyAlignment="1">
      <alignment horizontal="right" indent="1"/>
    </xf>
    <xf numFmtId="191" fontId="0" fillId="2" borderId="10" xfId="0" applyNumberFormat="1" applyFill="1" applyBorder="1" applyAlignment="1">
      <alignment horizontal="right" indent="1"/>
    </xf>
    <xf numFmtId="0" fontId="0" fillId="2" borderId="11" xfId="30" applyFont="1" applyFill="1" applyBorder="1" applyProtection="1">
      <alignment/>
      <protection/>
    </xf>
    <xf numFmtId="191" fontId="0" fillId="2" borderId="11" xfId="0" applyNumberFormat="1" applyFill="1" applyBorder="1" applyAlignment="1">
      <alignment horizontal="right" indent="1"/>
    </xf>
    <xf numFmtId="3" fontId="0" fillId="2" borderId="11" xfId="0" applyNumberFormat="1" applyFill="1" applyBorder="1" applyAlignment="1">
      <alignment horizontal="right" indent="1"/>
    </xf>
    <xf numFmtId="3" fontId="0" fillId="0" borderId="11" xfId="0" applyNumberFormat="1" applyFont="1" applyFill="1" applyBorder="1" applyAlignment="1">
      <alignment horizontal="right" indent="1"/>
    </xf>
    <xf numFmtId="0" fontId="0" fillId="4" borderId="1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191" fontId="0" fillId="0" borderId="6" xfId="0" applyNumberFormat="1" applyFill="1" applyBorder="1" applyAlignment="1">
      <alignment horizontal="right" indent="1"/>
    </xf>
    <xf numFmtId="191" fontId="0" fillId="0" borderId="9" xfId="0" applyNumberFormat="1" applyFill="1" applyBorder="1" applyAlignment="1">
      <alignment horizontal="right" indent="1"/>
    </xf>
    <xf numFmtId="0" fontId="0" fillId="2" borderId="2" xfId="31" applyFont="1" applyFill="1" applyBorder="1" applyProtection="1">
      <alignment/>
      <protection/>
    </xf>
    <xf numFmtId="187" fontId="0" fillId="2" borderId="3" xfId="0" applyNumberFormat="1" applyFill="1" applyBorder="1" applyAlignment="1">
      <alignment horizontal="right" indent="1"/>
    </xf>
    <xf numFmtId="191" fontId="0" fillId="0" borderId="3" xfId="0" applyNumberFormat="1" applyBorder="1" applyAlignment="1">
      <alignment/>
    </xf>
    <xf numFmtId="187" fontId="0" fillId="2" borderId="4" xfId="0" applyNumberFormat="1" applyFill="1" applyBorder="1" applyAlignment="1">
      <alignment horizontal="right" indent="1"/>
    </xf>
    <xf numFmtId="0" fontId="0" fillId="2" borderId="5" xfId="31" applyFont="1" applyFill="1" applyBorder="1" applyProtection="1">
      <alignment/>
      <protection/>
    </xf>
    <xf numFmtId="187" fontId="0" fillId="2" borderId="6" xfId="0" applyNumberFormat="1" applyFill="1" applyBorder="1" applyAlignment="1">
      <alignment horizontal="right" indent="1"/>
    </xf>
    <xf numFmtId="191" fontId="0" fillId="0" borderId="6" xfId="0" applyNumberFormat="1" applyBorder="1" applyAlignment="1">
      <alignment/>
    </xf>
    <xf numFmtId="187" fontId="0" fillId="2" borderId="7" xfId="0" applyNumberFormat="1" applyFill="1" applyBorder="1" applyAlignment="1">
      <alignment horizontal="right" indent="1"/>
    </xf>
    <xf numFmtId="0" fontId="0" fillId="2" borderId="5" xfId="0" applyFont="1" applyFill="1" applyBorder="1" applyAlignment="1">
      <alignment horizontal="left" wrapText="1"/>
    </xf>
    <xf numFmtId="191" fontId="0" fillId="0" borderId="7" xfId="0" applyNumberFormat="1" applyFill="1" applyBorder="1" applyAlignment="1">
      <alignment horizontal="right" indent="1"/>
    </xf>
    <xf numFmtId="0" fontId="0" fillId="2" borderId="5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191" fontId="0" fillId="0" borderId="10" xfId="0" applyNumberFormat="1" applyFill="1" applyBorder="1" applyAlignment="1">
      <alignment horizontal="right" indent="1"/>
    </xf>
    <xf numFmtId="191" fontId="0" fillId="2" borderId="11" xfId="0" applyNumberFormat="1" applyFont="1" applyFill="1" applyBorder="1" applyAlignment="1">
      <alignment horizontal="right"/>
    </xf>
    <xf numFmtId="0" fontId="0" fillId="4" borderId="2" xfId="31" applyFont="1" applyFill="1" applyBorder="1" applyProtection="1">
      <alignment/>
      <protection/>
    </xf>
    <xf numFmtId="0" fontId="0" fillId="4" borderId="5" xfId="31" applyFont="1" applyFill="1" applyBorder="1" applyAlignment="1" applyProtection="1">
      <alignment horizontal="center"/>
      <protection/>
    </xf>
    <xf numFmtId="0" fontId="0" fillId="4" borderId="8" xfId="31" applyFont="1" applyFill="1" applyBorder="1" applyProtection="1">
      <alignment/>
      <protection/>
    </xf>
    <xf numFmtId="0" fontId="0" fillId="4" borderId="16" xfId="31" applyFont="1" applyFill="1" applyBorder="1" applyAlignment="1" applyProtection="1">
      <alignment horizontal="center"/>
      <protection/>
    </xf>
    <xf numFmtId="0" fontId="0" fillId="4" borderId="17" xfId="31" applyFont="1" applyFill="1" applyBorder="1" applyAlignment="1" applyProtection="1">
      <alignment horizontal="center"/>
      <protection/>
    </xf>
    <xf numFmtId="0" fontId="0" fillId="2" borderId="3" xfId="31" applyFont="1" applyFill="1" applyBorder="1" applyAlignment="1" applyProtection="1">
      <alignment horizontal="center"/>
      <protection/>
    </xf>
    <xf numFmtId="183" fontId="0" fillId="2" borderId="6" xfId="31" applyNumberFormat="1" applyFont="1" applyFill="1" applyBorder="1" applyAlignment="1" applyProtection="1">
      <alignment horizontal="center"/>
      <protection/>
    </xf>
    <xf numFmtId="183" fontId="0" fillId="2" borderId="9" xfId="31" applyNumberFormat="1" applyFont="1" applyFill="1" applyBorder="1" applyAlignment="1" applyProtection="1">
      <alignment horizontal="center"/>
      <protection/>
    </xf>
    <xf numFmtId="0" fontId="0" fillId="2" borderId="1" xfId="31" applyFont="1" applyFill="1" applyBorder="1" applyAlignment="1" applyProtection="1">
      <alignment horizontal="fill"/>
      <protection/>
    </xf>
    <xf numFmtId="1" fontId="0" fillId="2" borderId="3" xfId="31" applyNumberFormat="1" applyFont="1" applyFill="1" applyBorder="1" applyAlignment="1" applyProtection="1">
      <alignment horizontal="center"/>
      <protection/>
    </xf>
    <xf numFmtId="1" fontId="0" fillId="2" borderId="6" xfId="31" applyNumberFormat="1" applyFont="1" applyFill="1" applyBorder="1" applyAlignment="1" applyProtection="1">
      <alignment horizontal="center"/>
      <protection/>
    </xf>
    <xf numFmtId="1" fontId="0" fillId="2" borderId="9" xfId="31" applyNumberFormat="1" applyFont="1" applyFill="1" applyBorder="1" applyAlignment="1" applyProtection="1">
      <alignment horizontal="center"/>
      <protection/>
    </xf>
    <xf numFmtId="0" fontId="0" fillId="4" borderId="4" xfId="31" applyFont="1" applyFill="1" applyBorder="1" applyAlignment="1" applyProtection="1">
      <alignment horizontal="center"/>
      <protection/>
    </xf>
    <xf numFmtId="0" fontId="0" fillId="4" borderId="6" xfId="31" applyFont="1" applyFill="1" applyBorder="1" applyAlignment="1" applyProtection="1">
      <alignment horizontal="center"/>
      <protection/>
    </xf>
    <xf numFmtId="0" fontId="0" fillId="4" borderId="15" xfId="31" applyFont="1" applyFill="1" applyBorder="1" applyAlignment="1" applyProtection="1">
      <alignment horizontal="center"/>
      <protection/>
    </xf>
    <xf numFmtId="0" fontId="0" fillId="4" borderId="9" xfId="31" applyFont="1" applyFill="1" applyBorder="1" applyAlignment="1" applyProtection="1">
      <alignment horizontal="center"/>
      <protection/>
    </xf>
    <xf numFmtId="0" fontId="0" fillId="2" borderId="1" xfId="32" applyFont="1" applyFill="1" applyBorder="1">
      <alignment/>
      <protection/>
    </xf>
    <xf numFmtId="0" fontId="0" fillId="2" borderId="2" xfId="32" applyFont="1" applyFill="1" applyBorder="1">
      <alignment/>
      <protection/>
    </xf>
    <xf numFmtId="0" fontId="0" fillId="2" borderId="5" xfId="32" applyFont="1" applyFill="1" applyBorder="1">
      <alignment/>
      <protection/>
    </xf>
    <xf numFmtId="0" fontId="0" fillId="4" borderId="16" xfId="32" applyNumberFormat="1" applyFont="1" applyFill="1" applyBorder="1" applyAlignment="1" quotePrefix="1">
      <alignment horizontal="center"/>
      <protection/>
    </xf>
    <xf numFmtId="0" fontId="0" fillId="4" borderId="17" xfId="32" applyNumberFormat="1" applyFont="1" applyFill="1" applyBorder="1" applyAlignment="1" quotePrefix="1">
      <alignment horizontal="center"/>
      <protection/>
    </xf>
    <xf numFmtId="0" fontId="0" fillId="0" borderId="1" xfId="32" applyFont="1" applyBorder="1" applyAlignment="1">
      <alignment horizontal="fill"/>
      <protection/>
    </xf>
    <xf numFmtId="182" fontId="0" fillId="0" borderId="1" xfId="32" applyNumberFormat="1" applyFont="1" applyBorder="1" applyAlignment="1" applyProtection="1">
      <alignment horizontal="fill"/>
      <protection/>
    </xf>
    <xf numFmtId="0" fontId="0" fillId="0" borderId="2" xfId="32" applyFont="1" applyBorder="1">
      <alignment/>
      <protection/>
    </xf>
    <xf numFmtId="3" fontId="26" fillId="0" borderId="3" xfId="0" applyNumberFormat="1" applyFont="1" applyBorder="1" applyAlignment="1">
      <alignment/>
    </xf>
    <xf numFmtId="3" fontId="0" fillId="0" borderId="3" xfId="0" applyNumberFormat="1" applyBorder="1" applyAlignment="1">
      <alignment horizontal="right" indent="1"/>
    </xf>
    <xf numFmtId="181" fontId="0" fillId="0" borderId="3" xfId="40" applyNumberFormat="1" applyFont="1" applyBorder="1" applyProtection="1">
      <alignment/>
      <protection/>
    </xf>
    <xf numFmtId="181" fontId="0" fillId="0" borderId="4" xfId="40" applyNumberFormat="1" applyFont="1" applyBorder="1" applyProtection="1">
      <alignment/>
      <protection/>
    </xf>
    <xf numFmtId="0" fontId="0" fillId="0" borderId="5" xfId="32" applyFont="1" applyBorder="1">
      <alignment/>
      <protection/>
    </xf>
    <xf numFmtId="3" fontId="26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 horizontal="right" indent="1"/>
    </xf>
    <xf numFmtId="3" fontId="0" fillId="0" borderId="6" xfId="0" applyNumberFormat="1" applyBorder="1" applyAlignment="1">
      <alignment horizontal="right" indent="1"/>
    </xf>
    <xf numFmtId="181" fontId="0" fillId="0" borderId="6" xfId="40" applyNumberFormat="1" applyFont="1" applyBorder="1" applyProtection="1">
      <alignment/>
      <protection/>
    </xf>
    <xf numFmtId="181" fontId="0" fillId="0" borderId="7" xfId="40" applyNumberFormat="1" applyFont="1" applyBorder="1" applyProtection="1">
      <alignment/>
      <protection/>
    </xf>
    <xf numFmtId="3" fontId="27" fillId="0" borderId="6" xfId="0" applyNumberFormat="1" applyFont="1" applyBorder="1" applyAlignment="1">
      <alignment/>
    </xf>
    <xf numFmtId="0" fontId="0" fillId="0" borderId="6" xfId="38" applyFont="1" applyBorder="1">
      <alignment/>
      <protection/>
    </xf>
    <xf numFmtId="0" fontId="0" fillId="0" borderId="7" xfId="38" applyFont="1" applyBorder="1">
      <alignment/>
      <protection/>
    </xf>
    <xf numFmtId="0" fontId="0" fillId="0" borderId="11" xfId="32" applyFont="1" applyBorder="1">
      <alignment/>
      <protection/>
    </xf>
    <xf numFmtId="3" fontId="0" fillId="0" borderId="11" xfId="32" applyNumberFormat="1" applyFont="1" applyBorder="1">
      <alignment/>
      <protection/>
    </xf>
    <xf numFmtId="0" fontId="0" fillId="4" borderId="18" xfId="32" applyFont="1" applyFill="1" applyBorder="1" applyAlignment="1">
      <alignment horizontal="center"/>
      <protection/>
    </xf>
    <xf numFmtId="9" fontId="0" fillId="4" borderId="15" xfId="32" applyNumberFormat="1" applyFont="1" applyFill="1" applyBorder="1" applyAlignment="1">
      <alignment horizontal="center"/>
      <protection/>
    </xf>
    <xf numFmtId="0" fontId="0" fillId="4" borderId="15" xfId="32" applyFont="1" applyFill="1" applyBorder="1" applyAlignment="1">
      <alignment horizontal="center"/>
      <protection/>
    </xf>
    <xf numFmtId="0" fontId="0" fillId="4" borderId="18" xfId="32" applyFont="1" applyFill="1" applyBorder="1" applyAlignment="1">
      <alignment horizontal="center" vertical="center"/>
      <protection/>
    </xf>
    <xf numFmtId="0" fontId="0" fillId="4" borderId="9" xfId="32" applyFont="1" applyFill="1" applyBorder="1" applyAlignment="1">
      <alignment horizontal="center"/>
      <protection/>
    </xf>
    <xf numFmtId="9" fontId="0" fillId="4" borderId="9" xfId="32" applyNumberFormat="1" applyFont="1" applyFill="1" applyBorder="1" applyAlignment="1">
      <alignment horizontal="center"/>
      <protection/>
    </xf>
    <xf numFmtId="0" fontId="0" fillId="4" borderId="9" xfId="0" applyFont="1" applyFill="1" applyBorder="1" applyAlignment="1">
      <alignment/>
    </xf>
    <xf numFmtId="0" fontId="0" fillId="4" borderId="10" xfId="0" applyFont="1" applyFill="1" applyBorder="1" applyAlignment="1">
      <alignment horizontal="center" vertical="center"/>
    </xf>
    <xf numFmtId="0" fontId="0" fillId="0" borderId="1" xfId="33" applyFont="1" applyBorder="1">
      <alignment/>
      <protection/>
    </xf>
    <xf numFmtId="3" fontId="0" fillId="0" borderId="4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0" fontId="0" fillId="4" borderId="14" xfId="33" applyFont="1" applyFill="1" applyBorder="1" applyAlignment="1">
      <alignment horizontal="center"/>
      <protection/>
    </xf>
    <xf numFmtId="0" fontId="0" fillId="4" borderId="12" xfId="33" applyFont="1" applyFill="1" applyBorder="1" applyAlignment="1">
      <alignment horizontal="center"/>
      <protection/>
    </xf>
    <xf numFmtId="0" fontId="0" fillId="4" borderId="13" xfId="33" applyFont="1" applyFill="1" applyBorder="1" applyAlignment="1">
      <alignment horizontal="center"/>
      <protection/>
    </xf>
    <xf numFmtId="0" fontId="0" fillId="0" borderId="1" xfId="34" applyFont="1" applyBorder="1">
      <alignment/>
      <protection/>
    </xf>
    <xf numFmtId="191" fontId="0" fillId="0" borderId="4" xfId="0" applyNumberFormat="1" applyBorder="1" applyAlignment="1">
      <alignment horizontal="right" indent="1"/>
    </xf>
    <xf numFmtId="0" fontId="0" fillId="0" borderId="5" xfId="34" applyFont="1" applyBorder="1" applyAlignment="1">
      <alignment horizontal="left"/>
      <protection/>
    </xf>
    <xf numFmtId="191" fontId="0" fillId="0" borderId="6" xfId="0" applyNumberFormat="1" applyBorder="1" applyAlignment="1">
      <alignment horizontal="right" indent="1"/>
    </xf>
    <xf numFmtId="191" fontId="0" fillId="0" borderId="7" xfId="0" applyNumberFormat="1" applyBorder="1" applyAlignment="1">
      <alignment horizontal="right" indent="1"/>
    </xf>
    <xf numFmtId="0" fontId="0" fillId="0" borderId="11" xfId="25" applyFont="1" applyBorder="1">
      <alignment/>
      <protection/>
    </xf>
    <xf numFmtId="191" fontId="15" fillId="0" borderId="11" xfId="0" applyNumberFormat="1" applyFont="1" applyBorder="1" applyAlignment="1">
      <alignment/>
    </xf>
    <xf numFmtId="0" fontId="0" fillId="0" borderId="11" xfId="34" applyFont="1" applyBorder="1">
      <alignment/>
      <protection/>
    </xf>
    <xf numFmtId="3" fontId="5" fillId="0" borderId="1" xfId="0" applyNumberFormat="1" applyFont="1" applyBorder="1" applyAlignment="1">
      <alignment horizontal="center" vertical="center" wrapText="1"/>
    </xf>
    <xf numFmtId="49" fontId="0" fillId="4" borderId="18" xfId="0" applyNumberFormat="1" applyFont="1" applyFill="1" applyBorder="1" applyAlignment="1">
      <alignment horizontal="center"/>
    </xf>
    <xf numFmtId="49" fontId="0" fillId="4" borderId="15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horizontal="center"/>
    </xf>
    <xf numFmtId="49" fontId="0" fillId="4" borderId="9" xfId="0" applyNumberFormat="1" applyFont="1" applyFill="1" applyBorder="1" applyAlignment="1">
      <alignment horizontal="center"/>
    </xf>
    <xf numFmtId="0" fontId="8" fillId="0" borderId="1" xfId="35" applyFont="1" applyBorder="1">
      <alignment/>
      <protection/>
    </xf>
    <xf numFmtId="0" fontId="0" fillId="0" borderId="5" xfId="35" applyFont="1" applyBorder="1" applyAlignment="1">
      <alignment horizontal="left"/>
      <protection/>
    </xf>
    <xf numFmtId="191" fontId="0" fillId="0" borderId="6" xfId="0" applyNumberFormat="1" applyFont="1" applyBorder="1" applyAlignment="1">
      <alignment horizontal="right" indent="1"/>
    </xf>
    <xf numFmtId="0" fontId="0" fillId="0" borderId="11" xfId="35" applyFont="1" applyBorder="1">
      <alignment/>
      <protection/>
    </xf>
    <xf numFmtId="0" fontId="0" fillId="0" borderId="1" xfId="35" applyFont="1" applyBorder="1">
      <alignment/>
      <protection/>
    </xf>
    <xf numFmtId="187" fontId="0" fillId="0" borderId="11" xfId="35" applyNumberFormat="1" applyFont="1" applyBorder="1">
      <alignment/>
      <protection/>
    </xf>
    <xf numFmtId="0" fontId="0" fillId="0" borderId="1" xfId="36" applyFont="1" applyBorder="1">
      <alignment/>
      <protection/>
    </xf>
    <xf numFmtId="0" fontId="0" fillId="0" borderId="5" xfId="36" applyFont="1" applyBorder="1" applyAlignment="1">
      <alignment horizontal="left"/>
      <protection/>
    </xf>
    <xf numFmtId="0" fontId="0" fillId="0" borderId="1" xfId="23" applyFont="1" applyBorder="1">
      <alignment/>
      <protection/>
    </xf>
    <xf numFmtId="0" fontId="0" fillId="0" borderId="5" xfId="23" applyFont="1" applyBorder="1" applyAlignment="1">
      <alignment horizontal="left"/>
      <protection/>
    </xf>
    <xf numFmtId="0" fontId="0" fillId="0" borderId="11" xfId="23" applyFont="1" applyBorder="1">
      <alignment/>
      <protection/>
    </xf>
    <xf numFmtId="0" fontId="0" fillId="0" borderId="11" xfId="23" applyFont="1" applyBorder="1" applyAlignment="1">
      <alignment horizontal="center"/>
      <protection/>
    </xf>
    <xf numFmtId="4" fontId="0" fillId="0" borderId="6" xfId="0" applyNumberFormat="1" applyBorder="1" applyAlignment="1">
      <alignment horizontal="right" indent="1"/>
    </xf>
    <xf numFmtId="4" fontId="0" fillId="0" borderId="9" xfId="0" applyNumberFormat="1" applyBorder="1" applyAlignment="1">
      <alignment horizontal="right" indent="1"/>
    </xf>
    <xf numFmtId="0" fontId="0" fillId="0" borderId="1" xfId="24" applyFont="1" applyBorder="1">
      <alignment/>
      <protection/>
    </xf>
    <xf numFmtId="0" fontId="0" fillId="0" borderId="5" xfId="24" applyFont="1" applyBorder="1" applyAlignment="1">
      <alignment horizontal="left"/>
      <protection/>
    </xf>
    <xf numFmtId="3" fontId="15" fillId="0" borderId="11" xfId="0" applyNumberFormat="1" applyFont="1" applyBorder="1" applyAlignment="1">
      <alignment horizontal="right"/>
    </xf>
    <xf numFmtId="0" fontId="0" fillId="0" borderId="11" xfId="25" applyNumberFormat="1" applyFont="1" applyBorder="1" applyAlignment="1">
      <alignment horizontal="left"/>
      <protection/>
    </xf>
    <xf numFmtId="4" fontId="15" fillId="0" borderId="11" xfId="0" applyNumberFormat="1" applyFont="1" applyBorder="1" applyAlignment="1">
      <alignment horizontal="right"/>
    </xf>
    <xf numFmtId="0" fontId="0" fillId="0" borderId="1" xfId="25" applyFont="1" applyFill="1" applyBorder="1">
      <alignment/>
      <protection/>
    </xf>
    <xf numFmtId="0" fontId="0" fillId="0" borderId="5" xfId="25" applyNumberFormat="1" applyFont="1" applyBorder="1" applyAlignment="1">
      <alignment horizontal="left"/>
      <protection/>
    </xf>
    <xf numFmtId="0" fontId="0" fillId="0" borderId="8" xfId="25" applyNumberFormat="1" applyFont="1" applyBorder="1" applyAlignment="1">
      <alignment horizontal="left"/>
      <protection/>
    </xf>
    <xf numFmtId="0" fontId="0" fillId="4" borderId="11" xfId="25" applyFont="1" applyFill="1" applyBorder="1">
      <alignment/>
      <protection/>
    </xf>
    <xf numFmtId="0" fontId="0" fillId="4" borderId="5" xfId="25" applyFont="1" applyFill="1" applyBorder="1" applyAlignment="1">
      <alignment horizontal="center"/>
      <protection/>
    </xf>
    <xf numFmtId="0" fontId="0" fillId="4" borderId="8" xfId="25" applyFont="1" applyFill="1" applyBorder="1">
      <alignment/>
      <protection/>
    </xf>
    <xf numFmtId="0" fontId="0" fillId="0" borderId="1" xfId="25" applyFont="1" applyBorder="1">
      <alignment/>
      <protection/>
    </xf>
    <xf numFmtId="4" fontId="0" fillId="0" borderId="7" xfId="0" applyNumberFormat="1" applyBorder="1" applyAlignment="1">
      <alignment horizontal="right" indent="1"/>
    </xf>
    <xf numFmtId="4" fontId="0" fillId="0" borderId="10" xfId="0" applyNumberFormat="1" applyBorder="1" applyAlignment="1">
      <alignment horizontal="right" indent="1"/>
    </xf>
    <xf numFmtId="0" fontId="0" fillId="4" borderId="0" xfId="25" applyFont="1" applyFill="1" applyBorder="1" applyAlignment="1">
      <alignment horizontal="center"/>
      <protection/>
    </xf>
    <xf numFmtId="0" fontId="5" fillId="0" borderId="1" xfId="26" applyFont="1" applyBorder="1" applyAlignment="1">
      <alignment horizontal="center"/>
      <protection/>
    </xf>
    <xf numFmtId="0" fontId="0" fillId="0" borderId="5" xfId="26" applyFont="1" applyBorder="1" applyAlignment="1">
      <alignment horizontal="left"/>
      <protection/>
    </xf>
    <xf numFmtId="0" fontId="0" fillId="4" borderId="16" xfId="26" applyFont="1" applyFill="1" applyBorder="1" applyAlignment="1">
      <alignment horizontal="center"/>
      <protection/>
    </xf>
    <xf numFmtId="0" fontId="0" fillId="0" borderId="1" xfId="26" applyFont="1" applyBorder="1">
      <alignment/>
      <protection/>
    </xf>
    <xf numFmtId="0" fontId="0" fillId="0" borderId="11" xfId="26" applyFont="1" applyBorder="1">
      <alignment/>
      <protection/>
    </xf>
    <xf numFmtId="0" fontId="0" fillId="0" borderId="19" xfId="26" applyFont="1" applyBorder="1">
      <alignment/>
      <protection/>
    </xf>
    <xf numFmtId="0" fontId="0" fillId="0" borderId="5" xfId="26" applyNumberFormat="1" applyFont="1" applyBorder="1" applyAlignment="1">
      <alignment horizontal="left"/>
      <protection/>
    </xf>
    <xf numFmtId="0" fontId="0" fillId="4" borderId="2" xfId="26" applyFont="1" applyFill="1" applyBorder="1">
      <alignment/>
      <protection/>
    </xf>
    <xf numFmtId="0" fontId="0" fillId="4" borderId="5" xfId="26" applyFont="1" applyFill="1" applyBorder="1" applyAlignment="1">
      <alignment horizontal="center"/>
      <protection/>
    </xf>
    <xf numFmtId="0" fontId="0" fillId="4" borderId="15" xfId="26" applyFont="1" applyFill="1" applyBorder="1" applyAlignment="1">
      <alignment horizontal="center"/>
      <protection/>
    </xf>
    <xf numFmtId="0" fontId="0" fillId="4" borderId="15" xfId="26" applyFont="1" applyFill="1" applyBorder="1">
      <alignment/>
      <protection/>
    </xf>
    <xf numFmtId="0" fontId="0" fillId="4" borderId="18" xfId="26" applyFont="1" applyFill="1" applyBorder="1" applyAlignment="1">
      <alignment horizontal="center"/>
      <protection/>
    </xf>
    <xf numFmtId="0" fontId="0" fillId="4" borderId="6" xfId="26" applyFont="1" applyFill="1" applyBorder="1" applyAlignment="1">
      <alignment horizontal="center"/>
      <protection/>
    </xf>
    <xf numFmtId="0" fontId="0" fillId="4" borderId="7" xfId="26" applyFont="1" applyFill="1" applyBorder="1" applyAlignment="1">
      <alignment horizontal="center"/>
      <protection/>
    </xf>
    <xf numFmtId="0" fontId="0" fillId="4" borderId="8" xfId="26" applyFont="1" applyFill="1" applyBorder="1">
      <alignment/>
      <protection/>
    </xf>
    <xf numFmtId="0" fontId="0" fillId="4" borderId="9" xfId="26" applyFont="1" applyFill="1" applyBorder="1">
      <alignment/>
      <protection/>
    </xf>
    <xf numFmtId="0" fontId="0" fillId="4" borderId="9" xfId="26" applyFont="1" applyFill="1" applyBorder="1" applyAlignment="1">
      <alignment horizontal="center"/>
      <protection/>
    </xf>
    <xf numFmtId="0" fontId="0" fillId="4" borderId="10" xfId="26" applyFont="1" applyFill="1" applyBorder="1" applyAlignment="1">
      <alignment horizontal="center"/>
      <protection/>
    </xf>
    <xf numFmtId="0" fontId="0" fillId="0" borderId="1" xfId="27" applyFont="1" applyBorder="1">
      <alignment/>
      <protection/>
    </xf>
    <xf numFmtId="0" fontId="0" fillId="0" borderId="5" xfId="27" applyFont="1" applyBorder="1" applyAlignment="1">
      <alignment horizontal="left"/>
      <protection/>
    </xf>
    <xf numFmtId="49" fontId="0" fillId="4" borderId="7" xfId="0" applyNumberFormat="1" applyFont="1" applyFill="1" applyBorder="1" applyAlignment="1">
      <alignment horizontal="center"/>
    </xf>
    <xf numFmtId="49" fontId="0" fillId="4" borderId="10" xfId="0" applyNumberFormat="1" applyFont="1" applyFill="1" applyBorder="1" applyAlignment="1">
      <alignment horizontal="center"/>
    </xf>
    <xf numFmtId="0" fontId="0" fillId="0" borderId="1" xfId="28" applyFont="1" applyBorder="1">
      <alignment/>
      <protection/>
    </xf>
    <xf numFmtId="0" fontId="0" fillId="0" borderId="5" xfId="28" applyNumberFormat="1" applyFont="1" applyBorder="1" applyAlignment="1">
      <alignment horizontal="left"/>
      <protection/>
    </xf>
    <xf numFmtId="0" fontId="0" fillId="0" borderId="5" xfId="28" applyFont="1" applyBorder="1" applyAlignment="1">
      <alignment horizontal="left"/>
      <protection/>
    </xf>
    <xf numFmtId="0" fontId="0" fillId="0" borderId="20" xfId="23" applyFont="1" applyBorder="1" applyAlignment="1">
      <alignment horizontal="center"/>
      <protection/>
    </xf>
    <xf numFmtId="3" fontId="7" fillId="0" borderId="21" xfId="0" applyNumberFormat="1" applyFont="1" applyBorder="1" applyAlignment="1">
      <alignment horizontal="right"/>
    </xf>
    <xf numFmtId="0" fontId="0" fillId="4" borderId="22" xfId="26" applyFont="1" applyFill="1" applyBorder="1">
      <alignment/>
      <protection/>
    </xf>
    <xf numFmtId="0" fontId="0" fillId="2" borderId="0" xfId="25" applyFont="1" applyFill="1">
      <alignment/>
      <protection/>
    </xf>
    <xf numFmtId="0" fontId="0" fillId="2" borderId="0" xfId="25" applyFont="1" applyFill="1" applyBorder="1">
      <alignment/>
      <protection/>
    </xf>
    <xf numFmtId="0" fontId="0" fillId="0" borderId="0" xfId="25" applyFont="1" applyBorder="1">
      <alignment/>
      <protection/>
    </xf>
    <xf numFmtId="180" fontId="0" fillId="4" borderId="14" xfId="22" applyNumberFormat="1" applyFont="1" applyFill="1" applyBorder="1" applyAlignment="1" applyProtection="1">
      <alignment horizontal="center" vertical="center"/>
      <protection/>
    </xf>
    <xf numFmtId="1" fontId="0" fillId="0" borderId="11" xfId="33" applyNumberFormat="1" applyFont="1" applyBorder="1">
      <alignment/>
      <protection/>
    </xf>
    <xf numFmtId="0" fontId="0" fillId="4" borderId="2" xfId="28" applyFont="1" applyFill="1" applyBorder="1" applyAlignment="1">
      <alignment vertical="center"/>
      <protection/>
    </xf>
    <xf numFmtId="0" fontId="0" fillId="4" borderId="16" xfId="27" applyFont="1" applyFill="1" applyBorder="1" applyAlignment="1">
      <alignment vertical="center"/>
      <protection/>
    </xf>
    <xf numFmtId="0" fontId="0" fillId="4" borderId="23" xfId="27" applyFont="1" applyFill="1" applyBorder="1" applyAlignment="1">
      <alignment horizontal="center" vertical="center"/>
      <protection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182" fontId="0" fillId="4" borderId="16" xfId="25" applyNumberFormat="1" applyFont="1" applyFill="1" applyBorder="1" applyAlignment="1" applyProtection="1">
      <alignment horizontal="center" vertical="center"/>
      <protection/>
    </xf>
    <xf numFmtId="182" fontId="0" fillId="4" borderId="17" xfId="25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Border="1" applyAlignment="1">
      <alignment horizontal="right" indent="1"/>
    </xf>
    <xf numFmtId="0" fontId="0" fillId="0" borderId="0" xfId="25" applyNumberFormat="1" applyFont="1" applyBorder="1" applyAlignment="1">
      <alignment horizontal="left"/>
      <protection/>
    </xf>
    <xf numFmtId="0" fontId="0" fillId="4" borderId="16" xfId="27" applyFont="1" applyFill="1" applyBorder="1" applyAlignment="1">
      <alignment horizontal="center" vertical="center"/>
      <protection/>
    </xf>
    <xf numFmtId="0" fontId="0" fillId="4" borderId="17" xfId="27" applyFont="1" applyFill="1" applyBorder="1" applyAlignment="1">
      <alignment horizontal="center" vertical="center"/>
      <protection/>
    </xf>
    <xf numFmtId="0" fontId="0" fillId="0" borderId="0" xfId="35" applyFont="1" applyBorder="1">
      <alignment/>
      <protection/>
    </xf>
    <xf numFmtId="0" fontId="5" fillId="0" borderId="0" xfId="35" applyFont="1" applyAlignment="1">
      <alignment/>
      <protection/>
    </xf>
    <xf numFmtId="3" fontId="0" fillId="4" borderId="11" xfId="0" applyNumberFormat="1" applyFont="1" applyFill="1" applyBorder="1" applyAlignment="1">
      <alignment vertical="center" wrapText="1"/>
    </xf>
    <xf numFmtId="191" fontId="0" fillId="0" borderId="18" xfId="0" applyNumberFormat="1" applyBorder="1" applyAlignment="1">
      <alignment horizontal="right" indent="1"/>
    </xf>
    <xf numFmtId="191" fontId="0" fillId="0" borderId="24" xfId="0" applyNumberFormat="1" applyBorder="1" applyAlignment="1">
      <alignment horizontal="right" indent="1"/>
    </xf>
    <xf numFmtId="191" fontId="0" fillId="0" borderId="9" xfId="0" applyNumberFormat="1" applyBorder="1" applyAlignment="1">
      <alignment horizontal="right" indent="1"/>
    </xf>
    <xf numFmtId="49" fontId="0" fillId="0" borderId="8" xfId="0" applyNumberFormat="1" applyFont="1" applyFill="1" applyBorder="1" applyAlignment="1">
      <alignment/>
    </xf>
    <xf numFmtId="0" fontId="0" fillId="0" borderId="8" xfId="36" applyFont="1" applyFill="1" applyBorder="1" applyAlignment="1">
      <alignment horizontal="left"/>
      <protection/>
    </xf>
    <xf numFmtId="3" fontId="0" fillId="0" borderId="9" xfId="0" applyNumberFormat="1" applyFill="1" applyBorder="1" applyAlignment="1">
      <alignment horizontal="right" indent="1"/>
    </xf>
    <xf numFmtId="191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 horizontal="right" indent="1"/>
    </xf>
    <xf numFmtId="0" fontId="0" fillId="0" borderId="0" xfId="33" applyFont="1" applyFill="1" applyBorder="1" applyAlignment="1">
      <alignment horizontal="left"/>
      <protection/>
    </xf>
    <xf numFmtId="0" fontId="0" fillId="0" borderId="8" xfId="34" applyFont="1" applyFill="1" applyBorder="1" applyAlignment="1">
      <alignment horizontal="left"/>
      <protection/>
    </xf>
    <xf numFmtId="0" fontId="0" fillId="0" borderId="8" xfId="35" applyFont="1" applyFill="1" applyBorder="1" applyAlignment="1">
      <alignment horizontal="left"/>
      <protection/>
    </xf>
    <xf numFmtId="0" fontId="0" fillId="0" borderId="8" xfId="23" applyFont="1" applyFill="1" applyBorder="1" applyAlignment="1">
      <alignment horizontal="left"/>
      <protection/>
    </xf>
    <xf numFmtId="0" fontId="0" fillId="0" borderId="0" xfId="23" applyFont="1" applyBorder="1" applyAlignment="1">
      <alignment horizontal="left" wrapText="1"/>
      <protection/>
    </xf>
    <xf numFmtId="0" fontId="0" fillId="0" borderId="0" xfId="23" applyFont="1" applyBorder="1" applyAlignment="1">
      <alignment horizontal="center"/>
      <protection/>
    </xf>
    <xf numFmtId="0" fontId="0" fillId="0" borderId="8" xfId="26" applyFont="1" applyFill="1" applyBorder="1" applyAlignment="1">
      <alignment horizontal="left"/>
      <protection/>
    </xf>
    <xf numFmtId="0" fontId="9" fillId="0" borderId="0" xfId="26" applyFont="1">
      <alignment/>
      <protection/>
    </xf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91" fontId="0" fillId="0" borderId="10" xfId="0" applyNumberFormat="1" applyFont="1" applyFill="1" applyBorder="1" applyAlignment="1">
      <alignment horizontal="right" indent="1"/>
    </xf>
    <xf numFmtId="0" fontId="0" fillId="0" borderId="8" xfId="28" applyFont="1" applyFill="1" applyBorder="1" applyAlignment="1">
      <alignment horizontal="left"/>
      <protection/>
    </xf>
    <xf numFmtId="0" fontId="0" fillId="0" borderId="0" xfId="25" applyFont="1" applyBorder="1">
      <alignment/>
      <protection/>
    </xf>
    <xf numFmtId="0" fontId="0" fillId="0" borderId="0" xfId="23" applyFont="1" applyBorder="1" applyAlignment="1">
      <alignment horizontal="center"/>
      <protection/>
    </xf>
    <xf numFmtId="3" fontId="7" fillId="0" borderId="0" xfId="0" applyNumberFormat="1" applyFont="1" applyBorder="1" applyAlignment="1">
      <alignment horizontal="right"/>
    </xf>
    <xf numFmtId="191" fontId="0" fillId="0" borderId="9" xfId="0" applyNumberFormat="1" applyFont="1" applyFill="1" applyBorder="1" applyAlignment="1">
      <alignment horizontal="right" indent="1"/>
    </xf>
    <xf numFmtId="3" fontId="0" fillId="0" borderId="0" xfId="27" applyNumberFormat="1" applyFont="1">
      <alignment/>
      <protection/>
    </xf>
    <xf numFmtId="0" fontId="0" fillId="0" borderId="8" xfId="28" applyFont="1" applyBorder="1" applyAlignment="1">
      <alignment horizontal="left"/>
      <protection/>
    </xf>
    <xf numFmtId="191" fontId="0" fillId="0" borderId="10" xfId="0" applyNumberFormat="1" applyBorder="1" applyAlignment="1">
      <alignment horizontal="right" inden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8" xfId="23" applyFont="1" applyFill="1" applyBorder="1" applyAlignment="1">
      <alignment horizontal="center" vertical="center" wrapText="1"/>
      <protection/>
    </xf>
    <xf numFmtId="191" fontId="15" fillId="0" borderId="0" xfId="0" applyNumberFormat="1" applyFont="1" applyBorder="1" applyAlignment="1">
      <alignment horizontal="right"/>
    </xf>
    <xf numFmtId="0" fontId="0" fillId="0" borderId="8" xfId="34" applyFont="1" applyBorder="1" applyAlignment="1">
      <alignment horizontal="left"/>
      <protection/>
    </xf>
    <xf numFmtId="0" fontId="0" fillId="0" borderId="2" xfId="28" applyFont="1" applyFill="1" applyBorder="1" applyAlignment="1">
      <alignment horizontal="left"/>
      <protection/>
    </xf>
    <xf numFmtId="3" fontId="0" fillId="0" borderId="3" xfId="0" applyNumberFormat="1" applyFill="1" applyBorder="1" applyAlignment="1">
      <alignment horizontal="right" indent="1"/>
    </xf>
    <xf numFmtId="3" fontId="0" fillId="0" borderId="4" xfId="0" applyNumberFormat="1" applyFill="1" applyBorder="1" applyAlignment="1">
      <alignment horizontal="right" indent="1"/>
    </xf>
    <xf numFmtId="49" fontId="0" fillId="0" borderId="5" xfId="0" applyNumberFormat="1" applyFont="1" applyFill="1" applyBorder="1" applyAlignment="1">
      <alignment/>
    </xf>
    <xf numFmtId="0" fontId="0" fillId="0" borderId="5" xfId="36" applyFont="1" applyFill="1" applyBorder="1" applyAlignment="1">
      <alignment horizontal="left"/>
      <protection/>
    </xf>
    <xf numFmtId="3" fontId="0" fillId="0" borderId="6" xfId="0" applyNumberFormat="1" applyFill="1" applyBorder="1" applyAlignment="1">
      <alignment horizontal="right" indent="1"/>
    </xf>
    <xf numFmtId="3" fontId="0" fillId="0" borderId="7" xfId="0" applyNumberFormat="1" applyFill="1" applyBorder="1" applyAlignment="1">
      <alignment horizontal="right" indent="1"/>
    </xf>
    <xf numFmtId="0" fontId="0" fillId="0" borderId="5" xfId="23" applyFont="1" applyFill="1" applyBorder="1" applyAlignment="1">
      <alignment horizontal="left"/>
      <protection/>
    </xf>
    <xf numFmtId="4" fontId="0" fillId="0" borderId="6" xfId="0" applyNumberFormat="1" applyFill="1" applyBorder="1" applyAlignment="1">
      <alignment horizontal="right" indent="1"/>
    </xf>
    <xf numFmtId="4" fontId="0" fillId="0" borderId="7" xfId="0" applyNumberFormat="1" applyFill="1" applyBorder="1" applyAlignment="1">
      <alignment horizontal="right" indent="1"/>
    </xf>
    <xf numFmtId="191" fontId="0" fillId="0" borderId="15" xfId="0" applyNumberFormat="1" applyBorder="1" applyAlignment="1">
      <alignment horizontal="right" indent="1"/>
    </xf>
    <xf numFmtId="191" fontId="7" fillId="0" borderId="0" xfId="0" applyNumberFormat="1" applyFont="1" applyFill="1" applyAlignment="1" applyProtection="1">
      <alignment horizontal="right" vertical="center"/>
      <protection/>
    </xf>
    <xf numFmtId="0" fontId="0" fillId="0" borderId="5" xfId="34" applyFont="1" applyFill="1" applyBorder="1" applyAlignment="1">
      <alignment horizontal="left"/>
      <protection/>
    </xf>
    <xf numFmtId="191" fontId="0" fillId="0" borderId="6" xfId="0" applyNumberFormat="1" applyFont="1" applyFill="1" applyBorder="1" applyAlignment="1">
      <alignment horizontal="right" indent="1"/>
    </xf>
    <xf numFmtId="191" fontId="0" fillId="0" borderId="7" xfId="0" applyNumberFormat="1" applyFont="1" applyFill="1" applyBorder="1" applyAlignment="1">
      <alignment horizontal="right" indent="1"/>
    </xf>
    <xf numFmtId="3" fontId="0" fillId="0" borderId="11" xfId="0" applyNumberFormat="1" applyFill="1" applyBorder="1" applyAlignment="1">
      <alignment horizontal="right" indent="1"/>
    </xf>
    <xf numFmtId="0" fontId="0" fillId="0" borderId="5" xfId="35" applyFont="1" applyFill="1" applyBorder="1" applyAlignment="1">
      <alignment horizontal="left"/>
      <protection/>
    </xf>
    <xf numFmtId="0" fontId="0" fillId="4" borderId="9" xfId="24" applyFont="1" applyFill="1" applyBorder="1">
      <alignment/>
      <protection/>
    </xf>
    <xf numFmtId="0" fontId="0" fillId="4" borderId="1" xfId="24" applyFont="1" applyFill="1" applyBorder="1">
      <alignment/>
      <protection/>
    </xf>
    <xf numFmtId="0" fontId="0" fillId="0" borderId="5" xfId="26" applyFont="1" applyFill="1" applyBorder="1" applyAlignment="1">
      <alignment horizontal="left"/>
      <protection/>
    </xf>
    <xf numFmtId="0" fontId="0" fillId="0" borderId="0" xfId="26" applyFont="1" applyAlignment="1">
      <alignment/>
      <protection/>
    </xf>
    <xf numFmtId="191" fontId="0" fillId="0" borderId="6" xfId="0" applyNumberFormat="1" applyFont="1" applyFill="1" applyBorder="1" applyAlignment="1">
      <alignment horizontal="right" indent="1"/>
    </xf>
    <xf numFmtId="0" fontId="0" fillId="0" borderId="5" xfId="26" applyNumberFormat="1" applyFont="1" applyFill="1" applyBorder="1" applyAlignment="1">
      <alignment horizontal="left"/>
      <protection/>
    </xf>
    <xf numFmtId="0" fontId="0" fillId="0" borderId="5" xfId="27" applyFont="1" applyFill="1" applyBorder="1" applyAlignment="1">
      <alignment horizontal="left"/>
      <protection/>
    </xf>
    <xf numFmtId="3" fontId="0" fillId="0" borderId="9" xfId="0" applyNumberFormat="1" applyBorder="1" applyAlignment="1">
      <alignment horizontal="right" indent="1"/>
    </xf>
    <xf numFmtId="0" fontId="0" fillId="2" borderId="8" xfId="0" applyFill="1" applyBorder="1" applyAlignment="1">
      <alignment horizontal="left"/>
    </xf>
    <xf numFmtId="191" fontId="0" fillId="2" borderId="0" xfId="30" applyNumberFormat="1" applyFont="1" applyFill="1" applyProtection="1">
      <alignment/>
      <protection/>
    </xf>
    <xf numFmtId="191" fontId="0" fillId="0" borderId="4" xfId="0" applyNumberFormat="1" applyFill="1" applyBorder="1" applyAlignment="1">
      <alignment horizontal="right" indent="1"/>
    </xf>
    <xf numFmtId="187" fontId="0" fillId="2" borderId="9" xfId="0" applyNumberFormat="1" applyFill="1" applyBorder="1" applyAlignment="1">
      <alignment horizontal="right" indent="1"/>
    </xf>
    <xf numFmtId="206" fontId="0" fillId="2" borderId="0" xfId="0" applyNumberFormat="1" applyFill="1" applyBorder="1" applyAlignment="1">
      <alignment/>
    </xf>
    <xf numFmtId="1" fontId="0" fillId="0" borderId="5" xfId="33" applyNumberFormat="1" applyFont="1" applyBorder="1" applyAlignment="1">
      <alignment horizontal="left"/>
      <protection/>
    </xf>
    <xf numFmtId="0" fontId="0" fillId="0" borderId="2" xfId="33" applyNumberFormat="1" applyFont="1" applyBorder="1" applyAlignment="1">
      <alignment horizontal="left"/>
      <protection/>
    </xf>
    <xf numFmtId="0" fontId="0" fillId="0" borderId="2" xfId="34" applyFont="1" applyFill="1" applyBorder="1" applyAlignment="1">
      <alignment horizontal="left"/>
      <protection/>
    </xf>
    <xf numFmtId="191" fontId="0" fillId="0" borderId="3" xfId="0" applyNumberFormat="1" applyBorder="1" applyAlignment="1">
      <alignment horizontal="right" indent="1"/>
    </xf>
    <xf numFmtId="0" fontId="0" fillId="0" borderId="0" xfId="25" applyFont="1" applyBorder="1" applyAlignment="1">
      <alignment horizontal="left" wrapText="1"/>
      <protection/>
    </xf>
    <xf numFmtId="0" fontId="0" fillId="0" borderId="5" xfId="28" applyFont="1" applyFill="1" applyBorder="1" applyAlignment="1">
      <alignment horizontal="left"/>
      <protection/>
    </xf>
    <xf numFmtId="0" fontId="0" fillId="0" borderId="8" xfId="27" applyFont="1" applyBorder="1" applyAlignment="1">
      <alignment horizontal="left"/>
      <protection/>
    </xf>
    <xf numFmtId="187" fontId="0" fillId="0" borderId="6" xfId="0" applyNumberFormat="1" applyFill="1" applyBorder="1" applyAlignment="1">
      <alignment horizontal="right" indent="1"/>
    </xf>
    <xf numFmtId="187" fontId="0" fillId="0" borderId="7" xfId="0" applyNumberFormat="1" applyFill="1" applyBorder="1" applyAlignment="1">
      <alignment horizontal="right" indent="1"/>
    </xf>
    <xf numFmtId="191" fontId="0" fillId="0" borderId="5" xfId="0" applyNumberFormat="1" applyBorder="1" applyAlignment="1">
      <alignment horizontal="right" indent="1"/>
    </xf>
    <xf numFmtId="0" fontId="0" fillId="0" borderId="5" xfId="34" applyNumberFormat="1" applyFont="1" applyBorder="1" applyAlignment="1">
      <alignment horizontal="left"/>
      <protection/>
    </xf>
    <xf numFmtId="0" fontId="0" fillId="0" borderId="8" xfId="0" applyNumberFormat="1" applyFont="1" applyFill="1" applyBorder="1" applyAlignment="1">
      <alignment horizontal="left"/>
    </xf>
    <xf numFmtId="1" fontId="0" fillId="0" borderId="6" xfId="0" applyNumberFormat="1" applyBorder="1" applyAlignment="1">
      <alignment horizontal="right" indent="1"/>
    </xf>
    <xf numFmtId="1" fontId="0" fillId="0" borderId="7" xfId="0" applyNumberFormat="1" applyBorder="1" applyAlignment="1">
      <alignment horizontal="right" indent="1"/>
    </xf>
    <xf numFmtId="1" fontId="0" fillId="0" borderId="6" xfId="0" applyNumberFormat="1" applyFill="1" applyBorder="1" applyAlignment="1">
      <alignment horizontal="right" indent="1"/>
    </xf>
    <xf numFmtId="1" fontId="0" fillId="0" borderId="7" xfId="0" applyNumberFormat="1" applyFill="1" applyBorder="1" applyAlignment="1">
      <alignment horizontal="right" indent="1"/>
    </xf>
    <xf numFmtId="1" fontId="0" fillId="0" borderId="9" xfId="0" applyNumberFormat="1" applyFill="1" applyBorder="1" applyAlignment="1">
      <alignment horizontal="right" indent="1"/>
    </xf>
    <xf numFmtId="1" fontId="0" fillId="0" borderId="10" xfId="0" applyNumberFormat="1" applyFill="1" applyBorder="1" applyAlignment="1">
      <alignment horizontal="right" indent="1"/>
    </xf>
    <xf numFmtId="0" fontId="0" fillId="4" borderId="6" xfId="24" applyFont="1" applyFill="1" applyBorder="1" applyAlignment="1">
      <alignment horizontal="center" vertical="center" wrapText="1"/>
      <protection/>
    </xf>
    <xf numFmtId="0" fontId="0" fillId="4" borderId="7" xfId="24" applyFont="1" applyFill="1" applyBorder="1" applyAlignment="1">
      <alignment horizontal="center" vertical="center" wrapText="1"/>
      <protection/>
    </xf>
    <xf numFmtId="0" fontId="0" fillId="4" borderId="2" xfId="23" applyFont="1" applyFill="1" applyBorder="1" applyAlignment="1">
      <alignment horizontal="center" vertical="center" wrapText="1"/>
      <protection/>
    </xf>
    <xf numFmtId="0" fontId="0" fillId="4" borderId="5" xfId="23" applyFont="1" applyFill="1" applyBorder="1" applyAlignment="1">
      <alignment horizontal="center" vertical="center" wrapText="1"/>
      <protection/>
    </xf>
    <xf numFmtId="0" fontId="0" fillId="4" borderId="4" xfId="23" applyFont="1" applyFill="1" applyBorder="1" applyAlignment="1">
      <alignment horizontal="center" vertical="center" wrapText="1"/>
      <protection/>
    </xf>
    <xf numFmtId="191" fontId="0" fillId="0" borderId="0" xfId="0" applyNumberFormat="1" applyFill="1" applyBorder="1" applyAlignment="1">
      <alignment/>
    </xf>
    <xf numFmtId="0" fontId="0" fillId="4" borderId="3" xfId="23" applyFont="1" applyFill="1" applyBorder="1" applyAlignment="1">
      <alignment horizontal="center" vertical="center" wrapText="1"/>
      <protection/>
    </xf>
    <xf numFmtId="0" fontId="0" fillId="0" borderId="0" xfId="26" applyFont="1" applyBorder="1">
      <alignment/>
      <protection/>
    </xf>
    <xf numFmtId="0" fontId="0" fillId="4" borderId="5" xfId="27" applyFont="1" applyFill="1" applyBorder="1" applyAlignment="1">
      <alignment horizontal="center" vertical="center"/>
      <protection/>
    </xf>
    <xf numFmtId="0" fontId="0" fillId="4" borderId="7" xfId="27" applyFont="1" applyFill="1" applyBorder="1" applyAlignment="1">
      <alignment horizontal="center" vertical="center"/>
      <protection/>
    </xf>
    <xf numFmtId="0" fontId="0" fillId="0" borderId="5" xfId="30" applyFont="1" applyFill="1" applyBorder="1" applyAlignment="1" applyProtection="1">
      <alignment horizontal="left"/>
      <protection/>
    </xf>
    <xf numFmtId="0" fontId="0" fillId="0" borderId="8" xfId="30" applyFont="1" applyFill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 indent="1"/>
    </xf>
    <xf numFmtId="3" fontId="16" fillId="0" borderId="0" xfId="0" applyNumberFormat="1" applyFont="1" applyFill="1" applyBorder="1" applyAlignment="1">
      <alignment/>
    </xf>
    <xf numFmtId="191" fontId="7" fillId="0" borderId="0" xfId="0" applyNumberFormat="1" applyFont="1" applyFill="1" applyAlignment="1" applyProtection="1">
      <alignment vertical="center"/>
      <protection/>
    </xf>
    <xf numFmtId="0" fontId="0" fillId="0" borderId="5" xfId="30" applyFont="1" applyFill="1" applyBorder="1" applyAlignment="1" applyProtection="1" quotePrefix="1">
      <alignment horizontal="left"/>
      <protection/>
    </xf>
    <xf numFmtId="0" fontId="23" fillId="0" borderId="0" xfId="0" applyFont="1" applyFill="1" applyBorder="1" applyAlignment="1">
      <alignment horizontal="left"/>
    </xf>
    <xf numFmtId="4" fontId="7" fillId="0" borderId="0" xfId="0" applyFont="1" applyFill="1" applyBorder="1" applyAlignment="1">
      <alignment horizontal="right"/>
    </xf>
    <xf numFmtId="191" fontId="0" fillId="0" borderId="0" xfId="0" applyNumberFormat="1" applyFont="1" applyFill="1" applyBorder="1" applyAlignment="1">
      <alignment/>
    </xf>
    <xf numFmtId="191" fontId="16" fillId="0" borderId="0" xfId="0" applyNumberFormat="1" applyFont="1" applyFill="1" applyBorder="1" applyAlignment="1">
      <alignment horizontal="right"/>
    </xf>
    <xf numFmtId="0" fontId="0" fillId="0" borderId="0" xfId="30" applyFont="1" applyFill="1" applyProtection="1">
      <alignment/>
      <protection/>
    </xf>
    <xf numFmtId="191" fontId="0" fillId="0" borderId="11" xfId="0" applyNumberFormat="1" applyFill="1" applyBorder="1" applyAlignment="1">
      <alignment horizontal="right" indent="1"/>
    </xf>
    <xf numFmtId="0" fontId="9" fillId="0" borderId="0" xfId="30" applyFont="1" applyFill="1" applyProtection="1">
      <alignment/>
      <protection/>
    </xf>
    <xf numFmtId="191" fontId="16" fillId="0" borderId="0" xfId="0" applyNumberFormat="1" applyFont="1" applyFill="1" applyAlignment="1">
      <alignment/>
    </xf>
    <xf numFmtId="191" fontId="16" fillId="0" borderId="0" xfId="0" applyNumberFormat="1" applyFont="1" applyFill="1" applyAlignment="1">
      <alignment horizontal="right"/>
    </xf>
    <xf numFmtId="0" fontId="7" fillId="0" borderId="0" xfId="0" applyNumberFormat="1" applyFont="1" applyFill="1" applyBorder="1" applyAlignment="1">
      <alignment horizontal="left" vertical="justify" wrapText="1"/>
    </xf>
    <xf numFmtId="4" fontId="0" fillId="0" borderId="0" xfId="0" applyNumberFormat="1" applyFill="1" applyBorder="1" applyAlignment="1">
      <alignment/>
    </xf>
    <xf numFmtId="0" fontId="23" fillId="0" borderId="25" xfId="0" applyFont="1" applyFill="1" applyBorder="1" applyAlignment="1">
      <alignment horizontal="left"/>
    </xf>
    <xf numFmtId="0" fontId="0" fillId="0" borderId="0" xfId="0" applyFill="1" applyBorder="1" applyAlignment="1">
      <alignment horizontal="right" wrapText="1"/>
    </xf>
    <xf numFmtId="187" fontId="0" fillId="0" borderId="0" xfId="30" applyNumberFormat="1" applyFont="1" applyFill="1" applyProtection="1">
      <alignment/>
      <protection/>
    </xf>
    <xf numFmtId="191" fontId="15" fillId="0" borderId="0" xfId="0" applyNumberFormat="1" applyFont="1" applyFill="1" applyAlignment="1">
      <alignment horizontal="right"/>
    </xf>
    <xf numFmtId="0" fontId="23" fillId="0" borderId="26" xfId="0" applyFont="1" applyFill="1" applyBorder="1" applyAlignment="1">
      <alignment horizontal="left"/>
    </xf>
    <xf numFmtId="4" fontId="7" fillId="0" borderId="27" xfId="0" applyNumberFormat="1" applyFont="1" applyFill="1" applyBorder="1" applyAlignment="1">
      <alignment horizontal="right"/>
    </xf>
    <xf numFmtId="49" fontId="15" fillId="0" borderId="0" xfId="0" applyNumberFormat="1" applyFont="1" applyFill="1" applyAlignment="1">
      <alignment horizontal="left"/>
    </xf>
    <xf numFmtId="0" fontId="7" fillId="0" borderId="27" xfId="0" applyNumberFormat="1" applyFont="1" applyFill="1" applyBorder="1" applyAlignment="1">
      <alignment horizontal="right"/>
    </xf>
    <xf numFmtId="0" fontId="5" fillId="0" borderId="0" xfId="26" applyFont="1" applyFill="1" applyAlignment="1">
      <alignment/>
      <protection/>
    </xf>
    <xf numFmtId="0" fontId="0" fillId="0" borderId="0" xfId="34" applyFont="1" applyBorder="1" applyAlignment="1">
      <alignment/>
      <protection/>
    </xf>
    <xf numFmtId="0" fontId="0" fillId="4" borderId="3" xfId="24" applyFont="1" applyFill="1" applyBorder="1" applyAlignment="1">
      <alignment vertical="center"/>
      <protection/>
    </xf>
    <xf numFmtId="0" fontId="0" fillId="0" borderId="8" xfId="26" applyNumberFormat="1" applyFont="1" applyFill="1" applyBorder="1" applyAlignment="1">
      <alignment horizontal="left"/>
      <protection/>
    </xf>
    <xf numFmtId="0" fontId="0" fillId="2" borderId="5" xfId="23" applyFont="1" applyFill="1" applyBorder="1" applyAlignment="1">
      <alignment horizontal="left"/>
      <protection/>
    </xf>
    <xf numFmtId="3" fontId="0" fillId="2" borderId="6" xfId="0" applyNumberFormat="1" applyFill="1" applyBorder="1" applyAlignment="1">
      <alignment horizontal="right" indent="1"/>
    </xf>
    <xf numFmtId="3" fontId="0" fillId="2" borderId="7" xfId="0" applyNumberFormat="1" applyFill="1" applyBorder="1" applyAlignment="1">
      <alignment horizontal="right" indent="1"/>
    </xf>
    <xf numFmtId="0" fontId="0" fillId="2" borderId="0" xfId="23" applyFont="1" applyFill="1">
      <alignment/>
      <protection/>
    </xf>
    <xf numFmtId="0" fontId="0" fillId="2" borderId="8" xfId="23" applyFont="1" applyFill="1" applyBorder="1" applyAlignment="1">
      <alignment horizontal="left"/>
      <protection/>
    </xf>
    <xf numFmtId="3" fontId="0" fillId="2" borderId="9" xfId="0" applyNumberFormat="1" applyFill="1" applyBorder="1" applyAlignment="1">
      <alignment horizontal="right" indent="1"/>
    </xf>
    <xf numFmtId="3" fontId="0" fillId="2" borderId="10" xfId="0" applyNumberFormat="1" applyFill="1" applyBorder="1" applyAlignment="1">
      <alignment horizontal="right" indent="1"/>
    </xf>
    <xf numFmtId="0" fontId="0" fillId="2" borderId="0" xfId="23" applyFont="1" applyFill="1" applyBorder="1">
      <alignment/>
      <protection/>
    </xf>
    <xf numFmtId="4" fontId="0" fillId="2" borderId="6" xfId="0" applyNumberFormat="1" applyFill="1" applyBorder="1" applyAlignment="1">
      <alignment horizontal="right" indent="1"/>
    </xf>
    <xf numFmtId="4" fontId="0" fillId="2" borderId="7" xfId="0" applyNumberFormat="1" applyFill="1" applyBorder="1" applyAlignment="1">
      <alignment horizontal="right" indent="1"/>
    </xf>
    <xf numFmtId="187" fontId="0" fillId="2" borderId="10" xfId="0" applyNumberFormat="1" applyFill="1" applyBorder="1" applyAlignment="1">
      <alignment horizontal="right" indent="1"/>
    </xf>
    <xf numFmtId="0" fontId="5" fillId="0" borderId="0" xfId="35" applyFont="1" applyFill="1" applyAlignment="1">
      <alignment/>
      <protection/>
    </xf>
    <xf numFmtId="0" fontId="0" fillId="4" borderId="0" xfId="24" applyFont="1" applyFill="1" applyBorder="1" applyAlignment="1">
      <alignment horizontal="center" vertical="center"/>
      <protection/>
    </xf>
    <xf numFmtId="0" fontId="0" fillId="4" borderId="10" xfId="24" applyFont="1" applyFill="1" applyBorder="1">
      <alignment/>
      <protection/>
    </xf>
    <xf numFmtId="0" fontId="0" fillId="0" borderId="5" xfId="33" applyFont="1" applyBorder="1" applyAlignment="1">
      <alignment horizontal="left"/>
      <protection/>
    </xf>
    <xf numFmtId="0" fontId="0" fillId="0" borderId="11" xfId="33" applyFont="1" applyBorder="1">
      <alignment/>
      <protection/>
    </xf>
    <xf numFmtId="1" fontId="0" fillId="0" borderId="11" xfId="33" applyNumberFormat="1" applyFont="1" applyBorder="1" applyAlignment="1">
      <alignment horizontal="center"/>
      <protection/>
    </xf>
    <xf numFmtId="0" fontId="0" fillId="2" borderId="0" xfId="0" applyFill="1" applyAlignment="1">
      <alignment horizontal="left"/>
    </xf>
    <xf numFmtId="0" fontId="0" fillId="4" borderId="17" xfId="26" applyFont="1" applyFill="1" applyBorder="1" applyAlignment="1">
      <alignment horizontal="center"/>
      <protection/>
    </xf>
    <xf numFmtId="0" fontId="0" fillId="0" borderId="0" xfId="30" applyFont="1" applyFill="1" applyAlignment="1" applyProtection="1">
      <alignment horizontal="left"/>
      <protection/>
    </xf>
    <xf numFmtId="0" fontId="9" fillId="0" borderId="0" xfId="30" applyFont="1" applyFill="1" applyAlignment="1" applyProtection="1">
      <alignment horizontal="left"/>
      <protection/>
    </xf>
    <xf numFmtId="0" fontId="3" fillId="4" borderId="8" xfId="29" applyFont="1" applyFill="1" applyBorder="1" applyProtection="1">
      <alignment/>
      <protection/>
    </xf>
    <xf numFmtId="210" fontId="3" fillId="4" borderId="9" xfId="0" applyNumberFormat="1" applyFont="1" applyFill="1" applyBorder="1" applyAlignment="1" applyProtection="1">
      <alignment horizontal="right"/>
      <protection/>
    </xf>
    <xf numFmtId="210" fontId="3" fillId="4" borderId="10" xfId="0" applyNumberFormat="1" applyFont="1" applyFill="1" applyBorder="1" applyAlignment="1" applyProtection="1">
      <alignment horizontal="right"/>
      <protection/>
    </xf>
    <xf numFmtId="0" fontId="3" fillId="4" borderId="8" xfId="29" applyFont="1" applyFill="1" applyBorder="1" applyAlignment="1" applyProtection="1">
      <alignment horizontal="left"/>
      <protection/>
    </xf>
    <xf numFmtId="181" fontId="3" fillId="4" borderId="9" xfId="22" applyNumberFormat="1" applyFont="1" applyFill="1" applyBorder="1" applyAlignment="1" applyProtection="1">
      <alignment horizontal="right"/>
      <protection/>
    </xf>
    <xf numFmtId="181" fontId="3" fillId="4" borderId="10" xfId="22" applyNumberFormat="1" applyFont="1" applyFill="1" applyBorder="1" applyAlignment="1" applyProtection="1">
      <alignment horizontal="right"/>
      <protection/>
    </xf>
    <xf numFmtId="0" fontId="0" fillId="2" borderId="5" xfId="0" applyFill="1" applyBorder="1" applyAlignment="1">
      <alignment horizontal="left"/>
    </xf>
    <xf numFmtId="187" fontId="0" fillId="2" borderId="6" xfId="32" applyNumberFormat="1" applyFont="1" applyFill="1" applyBorder="1">
      <alignment/>
      <protection/>
    </xf>
    <xf numFmtId="0" fontId="3" fillId="4" borderId="8" xfId="32" applyFont="1" applyFill="1" applyBorder="1">
      <alignment/>
      <protection/>
    </xf>
    <xf numFmtId="187" fontId="3" fillId="4" borderId="0" xfId="32" applyNumberFormat="1" applyFont="1" applyFill="1">
      <alignment/>
      <protection/>
    </xf>
    <xf numFmtId="187" fontId="3" fillId="4" borderId="9" xfId="32" applyNumberFormat="1" applyFont="1" applyFill="1" applyBorder="1">
      <alignment/>
      <protection/>
    </xf>
    <xf numFmtId="187" fontId="3" fillId="4" borderId="9" xfId="0" applyNumberFormat="1" applyFont="1" applyFill="1" applyBorder="1" applyAlignment="1">
      <alignment horizontal="right" indent="1"/>
    </xf>
    <xf numFmtId="3" fontId="3" fillId="4" borderId="9" xfId="0" applyNumberFormat="1" applyFont="1" applyFill="1" applyBorder="1" applyAlignment="1">
      <alignment horizontal="right" indent="1"/>
    </xf>
    <xf numFmtId="3" fontId="3" fillId="4" borderId="9" xfId="39" applyNumberFormat="1" applyFont="1" applyFill="1" applyBorder="1" applyProtection="1">
      <alignment/>
      <protection/>
    </xf>
    <xf numFmtId="3" fontId="3" fillId="4" borderId="10" xfId="39" applyNumberFormat="1" applyFont="1" applyFill="1" applyBorder="1" applyProtection="1">
      <alignment/>
      <protection/>
    </xf>
    <xf numFmtId="191" fontId="0" fillId="0" borderId="9" xfId="0" applyNumberFormat="1" applyFont="1" applyFill="1" applyBorder="1" applyAlignment="1">
      <alignment horizontal="right" indent="1"/>
    </xf>
    <xf numFmtId="0" fontId="0" fillId="0" borderId="8" xfId="34" applyNumberFormat="1" applyFont="1" applyBorder="1" applyAlignment="1">
      <alignment horizontal="left"/>
      <protection/>
    </xf>
    <xf numFmtId="0" fontId="0" fillId="0" borderId="5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34" applyFont="1" applyAlignment="1">
      <alignment/>
      <protection/>
    </xf>
    <xf numFmtId="0" fontId="0" fillId="0" borderId="0" xfId="34" applyFont="1" applyBorder="1" applyAlignment="1">
      <alignment horizontal="left"/>
      <protection/>
    </xf>
    <xf numFmtId="0" fontId="0" fillId="0" borderId="0" xfId="28" applyFont="1" applyAlignment="1">
      <alignment horizontal="left"/>
      <protection/>
    </xf>
    <xf numFmtId="0" fontId="0" fillId="0" borderId="8" xfId="27" applyFont="1" applyFill="1" applyBorder="1" applyAlignment="1">
      <alignment horizontal="left"/>
      <protection/>
    </xf>
    <xf numFmtId="0" fontId="5" fillId="0" borderId="0" xfId="29" applyFont="1" applyFill="1" applyAlignment="1">
      <alignment/>
      <protection/>
    </xf>
    <xf numFmtId="0" fontId="0" fillId="0" borderId="0" xfId="23" applyFont="1" applyAlignment="1">
      <alignment horizontal="center" vertical="center"/>
      <protection/>
    </xf>
    <xf numFmtId="49" fontId="1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0" fontId="0" fillId="0" borderId="0" xfId="30" applyFont="1" applyFill="1" applyBorder="1" applyAlignment="1" applyProtection="1">
      <alignment horizontal="left"/>
      <protection/>
    </xf>
    <xf numFmtId="191" fontId="0" fillId="0" borderId="0" xfId="0" applyNumberFormat="1" applyFill="1" applyBorder="1" applyAlignment="1">
      <alignment horizontal="right" indent="1"/>
    </xf>
    <xf numFmtId="0" fontId="0" fillId="0" borderId="11" xfId="30" applyFont="1" applyFill="1" applyBorder="1" applyAlignment="1" applyProtection="1">
      <alignment horizontal="left"/>
      <protection/>
    </xf>
    <xf numFmtId="0" fontId="0" fillId="0" borderId="0" xfId="30" applyFont="1" applyFill="1" applyBorder="1" applyAlignment="1" applyProtection="1" quotePrefix="1">
      <alignment horizontal="left"/>
      <protection/>
    </xf>
    <xf numFmtId="0" fontId="0" fillId="0" borderId="11" xfId="30" applyFont="1" applyFill="1" applyBorder="1" applyAlignment="1" applyProtection="1" quotePrefix="1">
      <alignment horizontal="left"/>
      <protection/>
    </xf>
    <xf numFmtId="191" fontId="0" fillId="0" borderId="3" xfId="0" applyNumberFormat="1" applyFill="1" applyBorder="1" applyAlignment="1">
      <alignment horizontal="right" indent="1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4" xfId="29" applyFont="1" applyFill="1" applyBorder="1" applyAlignment="1" applyProtection="1">
      <alignment horizontal="center" vertical="center"/>
      <protection/>
    </xf>
    <xf numFmtId="0" fontId="0" fillId="4" borderId="12" xfId="29" applyNumberFormat="1" applyFont="1" applyFill="1" applyBorder="1" applyAlignment="1" applyProtection="1">
      <alignment horizontal="center" vertical="center"/>
      <protection/>
    </xf>
    <xf numFmtId="0" fontId="0" fillId="4" borderId="12" xfId="29" applyFont="1" applyFill="1" applyBorder="1" applyAlignment="1" applyProtection="1">
      <alignment horizontal="center" vertical="center"/>
      <protection/>
    </xf>
    <xf numFmtId="0" fontId="0" fillId="4" borderId="13" xfId="29" applyFont="1" applyFill="1" applyBorder="1" applyAlignment="1" applyProtection="1">
      <alignment horizontal="center" vertical="center"/>
      <protection/>
    </xf>
    <xf numFmtId="0" fontId="0" fillId="4" borderId="2" xfId="34" applyFont="1" applyFill="1" applyBorder="1" applyAlignment="1">
      <alignment horizontal="center" vertical="center"/>
      <protection/>
    </xf>
    <xf numFmtId="0" fontId="0" fillId="4" borderId="5" xfId="34" applyFont="1" applyFill="1" applyBorder="1" applyAlignment="1">
      <alignment horizontal="center" vertical="center"/>
      <protection/>
    </xf>
    <xf numFmtId="0" fontId="0" fillId="4" borderId="8" xfId="34" applyFont="1" applyFill="1" applyBorder="1" applyAlignment="1">
      <alignment horizontal="center" vertical="center"/>
      <protection/>
    </xf>
    <xf numFmtId="0" fontId="0" fillId="0" borderId="0" xfId="25" applyFont="1" applyBorder="1" applyAlignment="1">
      <alignment horizontal="left"/>
      <protection/>
    </xf>
    <xf numFmtId="0" fontId="0" fillId="4" borderId="9" xfId="36" applyFont="1" applyFill="1" applyBorder="1" applyAlignment="1">
      <alignment horizontal="center" vertical="center"/>
      <protection/>
    </xf>
    <xf numFmtId="0" fontId="0" fillId="4" borderId="6" xfId="36" applyFont="1" applyFill="1" applyBorder="1" applyAlignment="1">
      <alignment horizontal="center" vertical="center"/>
      <protection/>
    </xf>
    <xf numFmtId="191" fontId="0" fillId="0" borderId="7" xfId="0" applyNumberFormat="1" applyBorder="1" applyAlignment="1">
      <alignment horizontal="center"/>
    </xf>
    <xf numFmtId="191" fontId="0" fillId="0" borderId="5" xfId="0" applyNumberFormat="1" applyBorder="1" applyAlignment="1">
      <alignment horizontal="center"/>
    </xf>
    <xf numFmtId="191" fontId="0" fillId="0" borderId="0" xfId="0" applyNumberFormat="1" applyBorder="1" applyAlignment="1">
      <alignment horizontal="center"/>
    </xf>
    <xf numFmtId="0" fontId="0" fillId="4" borderId="18" xfId="0" applyFill="1" applyBorder="1" applyAlignment="1">
      <alignment horizontal="center" vertical="center"/>
    </xf>
    <xf numFmtId="187" fontId="0" fillId="0" borderId="10" xfId="0" applyNumberFormat="1" applyFill="1" applyBorder="1" applyAlignment="1">
      <alignment horizontal="right" indent="1"/>
    </xf>
    <xf numFmtId="0" fontId="0" fillId="0" borderId="0" xfId="26" applyFont="1" applyAlignment="1">
      <alignment horizontal="left"/>
      <protection/>
    </xf>
    <xf numFmtId="0" fontId="0" fillId="4" borderId="7" xfId="30" applyFont="1" applyFill="1" applyBorder="1" applyAlignment="1" applyProtection="1">
      <alignment horizontal="center" vertical="center" wrapText="1"/>
      <protection/>
    </xf>
    <xf numFmtId="0" fontId="0" fillId="4" borderId="10" xfId="30" applyFont="1" applyFill="1" applyBorder="1" applyAlignment="1" applyProtection="1">
      <alignment horizontal="center" vertical="center" wrapText="1"/>
      <protection/>
    </xf>
    <xf numFmtId="0" fontId="0" fillId="4" borderId="4" xfId="30" applyFont="1" applyFill="1" applyBorder="1" applyAlignment="1" applyProtection="1">
      <alignment horizontal="center" vertical="center"/>
      <protection/>
    </xf>
    <xf numFmtId="3" fontId="0" fillId="4" borderId="7" xfId="0" applyNumberFormat="1" applyFont="1" applyFill="1" applyBorder="1" applyAlignment="1">
      <alignment horizontal="center" vertical="center" wrapText="1"/>
    </xf>
    <xf numFmtId="3" fontId="0" fillId="4" borderId="10" xfId="0" applyNumberFormat="1" applyFont="1" applyFill="1" applyBorder="1" applyAlignment="1">
      <alignment horizontal="center" vertical="center" wrapText="1"/>
    </xf>
    <xf numFmtId="0" fontId="0" fillId="4" borderId="18" xfId="30" applyFont="1" applyFill="1" applyBorder="1" applyAlignment="1" applyProtection="1">
      <alignment horizontal="center" vertical="center" wrapText="1"/>
      <protection/>
    </xf>
    <xf numFmtId="191" fontId="0" fillId="0" borderId="28" xfId="0" applyNumberFormat="1" applyBorder="1" applyAlignment="1">
      <alignment horizontal="right" indent="1"/>
    </xf>
    <xf numFmtId="0" fontId="0" fillId="4" borderId="4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5" fillId="2" borderId="0" xfId="30" applyFont="1" applyFill="1" applyAlignment="1" applyProtection="1">
      <alignment horizontal="center"/>
      <protection/>
    </xf>
    <xf numFmtId="3" fontId="0" fillId="4" borderId="4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4" borderId="3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3" xfId="30" applyFont="1" applyFill="1" applyBorder="1" applyAlignment="1" applyProtection="1">
      <alignment horizontal="center"/>
      <protection/>
    </xf>
    <xf numFmtId="0" fontId="0" fillId="2" borderId="0" xfId="29" applyFont="1" applyFill="1" applyBorder="1" applyAlignment="1" applyProtection="1">
      <alignment horizontal="left"/>
      <protection/>
    </xf>
    <xf numFmtId="0" fontId="0" fillId="4" borderId="4" xfId="30" applyFont="1" applyFill="1" applyBorder="1" applyAlignment="1" applyProtection="1">
      <alignment horizontal="center" vertical="center" wrapText="1"/>
      <protection/>
    </xf>
    <xf numFmtId="0" fontId="0" fillId="4" borderId="7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2" xfId="30" applyFont="1" applyFill="1" applyBorder="1" applyAlignment="1" applyProtection="1">
      <alignment horizontal="center" vertical="center"/>
      <protection/>
    </xf>
    <xf numFmtId="0" fontId="0" fillId="4" borderId="5" xfId="30" applyFont="1" applyFill="1" applyBorder="1" applyAlignment="1" applyProtection="1">
      <alignment horizontal="center" vertical="center"/>
      <protection/>
    </xf>
    <xf numFmtId="0" fontId="0" fillId="4" borderId="8" xfId="30" applyFont="1" applyFill="1" applyBorder="1" applyAlignment="1" applyProtection="1">
      <alignment horizontal="center" vertical="center"/>
      <protection/>
    </xf>
    <xf numFmtId="0" fontId="0" fillId="4" borderId="29" xfId="30" applyFont="1" applyFill="1" applyBorder="1" applyAlignment="1" applyProtection="1">
      <alignment horizontal="center"/>
      <protection/>
    </xf>
    <xf numFmtId="0" fontId="0" fillId="4" borderId="9" xfId="0" applyFill="1" applyBorder="1" applyAlignment="1">
      <alignment horizontal="center" vertical="center" wrapText="1"/>
    </xf>
    <xf numFmtId="0" fontId="5" fillId="0" borderId="0" xfId="30" applyFont="1" applyFill="1" applyAlignment="1" applyProtection="1">
      <alignment horizontal="center"/>
      <protection/>
    </xf>
    <xf numFmtId="0" fontId="0" fillId="4" borderId="9" xfId="3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0" fillId="4" borderId="3" xfId="30" applyFont="1" applyFill="1" applyBorder="1" applyAlignment="1" applyProtection="1">
      <alignment horizontal="center" vertical="center"/>
      <protection/>
    </xf>
    <xf numFmtId="0" fontId="0" fillId="4" borderId="6" xfId="0" applyFill="1" applyBorder="1" applyAlignment="1">
      <alignment horizontal="center" vertical="center" wrapText="1"/>
    </xf>
    <xf numFmtId="0" fontId="0" fillId="4" borderId="6" xfId="30" applyFont="1" applyFill="1" applyBorder="1" applyAlignment="1" applyProtection="1">
      <alignment horizontal="center" vertical="center"/>
      <protection/>
    </xf>
    <xf numFmtId="0" fontId="0" fillId="4" borderId="9" xfId="30" applyFont="1" applyFill="1" applyBorder="1" applyAlignment="1" applyProtection="1">
      <alignment horizontal="center" vertical="center"/>
      <protection/>
    </xf>
    <xf numFmtId="0" fontId="0" fillId="4" borderId="15" xfId="30" applyFont="1" applyFill="1" applyBorder="1" applyAlignment="1" applyProtection="1">
      <alignment horizontal="center" vertical="center" wrapText="1"/>
      <protection/>
    </xf>
    <xf numFmtId="0" fontId="0" fillId="4" borderId="6" xfId="30" applyFont="1" applyFill="1" applyBorder="1" applyAlignment="1" applyProtection="1">
      <alignment horizontal="center" vertical="center" wrapText="1"/>
      <protection/>
    </xf>
    <xf numFmtId="0" fontId="0" fillId="4" borderId="15" xfId="30" applyFont="1" applyFill="1" applyBorder="1" applyAlignment="1" applyProtection="1">
      <alignment horizontal="center" vertical="center"/>
      <protection/>
    </xf>
    <xf numFmtId="0" fontId="23" fillId="2" borderId="0" xfId="0" applyFont="1" applyFill="1" applyBorder="1" applyAlignment="1">
      <alignment horizontal="left"/>
    </xf>
    <xf numFmtId="0" fontId="0" fillId="4" borderId="30" xfId="30" applyFont="1" applyFill="1" applyBorder="1" applyAlignment="1" applyProtection="1">
      <alignment horizontal="center"/>
      <protection/>
    </xf>
    <xf numFmtId="0" fontId="22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180" fontId="4" fillId="0" borderId="0" xfId="22" applyNumberFormat="1" applyFont="1" applyAlignment="1" applyProtection="1">
      <alignment horizontal="center"/>
      <protection/>
    </xf>
    <xf numFmtId="180" fontId="5" fillId="0" borderId="0" xfId="22" applyNumberFormat="1" applyFont="1" applyFill="1" applyAlignment="1" applyProtection="1">
      <alignment horizontal="center"/>
      <protection/>
    </xf>
    <xf numFmtId="181" fontId="0" fillId="2" borderId="11" xfId="22" applyNumberFormat="1" applyFont="1" applyFill="1" applyBorder="1" applyAlignment="1" applyProtection="1">
      <alignment horizontal="left"/>
      <protection/>
    </xf>
    <xf numFmtId="180" fontId="0" fillId="0" borderId="0" xfId="22" applyNumberFormat="1" applyFont="1" applyAlignment="1" applyProtection="1" quotePrefix="1">
      <alignment horizontal="left"/>
      <protection/>
    </xf>
    <xf numFmtId="180" fontId="9" fillId="0" borderId="0" xfId="22" applyFont="1" applyAlignment="1" quotePrefix="1">
      <alignment horizontal="left"/>
      <protection/>
    </xf>
    <xf numFmtId="180" fontId="9" fillId="0" borderId="0" xfId="22" applyNumberFormat="1" applyFont="1" applyAlignment="1" applyProtection="1" quotePrefix="1">
      <alignment horizontal="left"/>
      <protection/>
    </xf>
    <xf numFmtId="180" fontId="4" fillId="2" borderId="0" xfId="22" applyNumberFormat="1" applyFont="1" applyFill="1" applyAlignment="1" applyProtection="1">
      <alignment horizontal="center"/>
      <protection locked="0"/>
    </xf>
    <xf numFmtId="0" fontId="0" fillId="4" borderId="23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81" fontId="0" fillId="4" borderId="23" xfId="22" applyNumberFormat="1" applyFont="1" applyFill="1" applyBorder="1" applyAlignment="1" applyProtection="1">
      <alignment horizontal="center" vertical="center"/>
      <protection/>
    </xf>
    <xf numFmtId="181" fontId="0" fillId="4" borderId="29" xfId="22" applyNumberFormat="1" applyFont="1" applyFill="1" applyBorder="1" applyAlignment="1" applyProtection="1">
      <alignment horizontal="center" vertical="center"/>
      <protection/>
    </xf>
    <xf numFmtId="181" fontId="0" fillId="4" borderId="2" xfId="22" applyNumberFormat="1" applyFont="1" applyFill="1" applyBorder="1" applyAlignment="1" applyProtection="1">
      <alignment horizontal="center" vertical="center"/>
      <protection/>
    </xf>
    <xf numFmtId="181" fontId="0" fillId="4" borderId="8" xfId="22" applyNumberFormat="1" applyFont="1" applyFill="1" applyBorder="1" applyAlignment="1" applyProtection="1">
      <alignment horizontal="center" vertical="center"/>
      <protection/>
    </xf>
    <xf numFmtId="0" fontId="0" fillId="2" borderId="11" xfId="29" applyFont="1" applyFill="1" applyBorder="1" applyAlignment="1" applyProtection="1">
      <alignment horizontal="left"/>
      <protection/>
    </xf>
    <xf numFmtId="0" fontId="0" fillId="2" borderId="0" xfId="0" applyFont="1" applyFill="1" applyAlignment="1">
      <alignment horizontal="left"/>
    </xf>
    <xf numFmtId="180" fontId="4" fillId="2" borderId="0" xfId="22" applyNumberFormat="1" applyFont="1" applyFill="1" applyAlignment="1" applyProtection="1">
      <alignment horizontal="center"/>
      <protection/>
    </xf>
    <xf numFmtId="0" fontId="5" fillId="0" borderId="0" xfId="29" applyFont="1" applyFill="1" applyAlignment="1" applyProtection="1">
      <alignment horizontal="center"/>
      <protection/>
    </xf>
    <xf numFmtId="0" fontId="0" fillId="2" borderId="0" xfId="0" applyFont="1" applyFill="1" applyAlignment="1">
      <alignment wrapText="1"/>
    </xf>
    <xf numFmtId="0" fontId="20" fillId="2" borderId="0" xfId="0" applyFont="1" applyFill="1" applyAlignment="1">
      <alignment wrapText="1"/>
    </xf>
    <xf numFmtId="0" fontId="5" fillId="2" borderId="1" xfId="29" applyFont="1" applyFill="1" applyBorder="1" applyAlignment="1">
      <alignment horizontal="center"/>
      <protection/>
    </xf>
    <xf numFmtId="0" fontId="5" fillId="0" borderId="0" xfId="29" applyFont="1" applyFill="1" applyAlignment="1">
      <alignment horizontal="center"/>
      <protection/>
    </xf>
    <xf numFmtId="0" fontId="2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4" borderId="31" xfId="30" applyFont="1" applyFill="1" applyBorder="1" applyAlignment="1" applyProtection="1">
      <alignment horizontal="center"/>
      <protection/>
    </xf>
    <xf numFmtId="0" fontId="0" fillId="4" borderId="3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3" fontId="0" fillId="4" borderId="3" xfId="0" applyNumberFormat="1" applyFont="1" applyFill="1" applyBorder="1" applyAlignment="1">
      <alignment horizontal="center" vertical="center" wrapText="1"/>
    </xf>
    <xf numFmtId="3" fontId="0" fillId="4" borderId="6" xfId="0" applyNumberFormat="1" applyFont="1" applyFill="1" applyBorder="1" applyAlignment="1">
      <alignment horizontal="center" vertical="center" wrapText="1"/>
    </xf>
    <xf numFmtId="3" fontId="0" fillId="4" borderId="9" xfId="0" applyNumberFormat="1" applyFont="1" applyFill="1" applyBorder="1" applyAlignment="1">
      <alignment horizontal="center" vertical="center" wrapText="1"/>
    </xf>
    <xf numFmtId="0" fontId="0" fillId="4" borderId="23" xfId="30" applyFont="1" applyFill="1" applyBorder="1" applyAlignment="1" applyProtection="1">
      <alignment horizontal="center"/>
      <protection/>
    </xf>
    <xf numFmtId="0" fontId="0" fillId="4" borderId="7" xfId="30" applyFont="1" applyFill="1" applyBorder="1" applyAlignment="1" applyProtection="1">
      <alignment horizontal="center" vertical="center"/>
      <protection/>
    </xf>
    <xf numFmtId="0" fontId="0" fillId="4" borderId="10" xfId="3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191" fontId="7" fillId="4" borderId="4" xfId="0" applyNumberFormat="1" applyFont="1" applyFill="1" applyBorder="1" applyAlignment="1" applyProtection="1">
      <alignment horizontal="center" vertical="center" wrapText="1"/>
      <protection/>
    </xf>
    <xf numFmtId="191" fontId="7" fillId="4" borderId="7" xfId="0" applyNumberFormat="1" applyFont="1" applyFill="1" applyBorder="1" applyAlignment="1" applyProtection="1">
      <alignment horizontal="center" vertical="center" wrapText="1"/>
      <protection/>
    </xf>
    <xf numFmtId="191" fontId="7" fillId="4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25" xfId="0" applyFont="1" applyFill="1" applyBorder="1" applyAlignment="1">
      <alignment horizontal="left"/>
    </xf>
    <xf numFmtId="0" fontId="0" fillId="0" borderId="32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/>
      <protection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91" fontId="0" fillId="4" borderId="4" xfId="0" applyNumberFormat="1" applyFont="1" applyFill="1" applyBorder="1" applyAlignment="1" applyProtection="1">
      <alignment horizontal="center" vertical="center" wrapText="1"/>
      <protection/>
    </xf>
    <xf numFmtId="191" fontId="0" fillId="4" borderId="7" xfId="0" applyNumberFormat="1" applyFont="1" applyFill="1" applyBorder="1" applyAlignment="1" applyProtection="1">
      <alignment horizontal="center" vertical="center" wrapText="1"/>
      <protection/>
    </xf>
    <xf numFmtId="191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0" fillId="2" borderId="0" xfId="30" applyFont="1" applyFill="1" applyAlignment="1" applyProtection="1">
      <alignment horizontal="left"/>
      <protection/>
    </xf>
    <xf numFmtId="0" fontId="9" fillId="2" borderId="0" xfId="30" applyFont="1" applyFill="1" applyAlignment="1" applyProtection="1">
      <alignment horizontal="left"/>
      <protection/>
    </xf>
    <xf numFmtId="0" fontId="0" fillId="2" borderId="11" xfId="30" applyFont="1" applyFill="1" applyBorder="1" applyAlignment="1" applyProtection="1">
      <alignment horizontal="left"/>
      <protection/>
    </xf>
    <xf numFmtId="0" fontId="4" fillId="2" borderId="0" xfId="0" applyFont="1" applyFill="1" applyAlignment="1">
      <alignment horizontal="center"/>
    </xf>
    <xf numFmtId="0" fontId="5" fillId="2" borderId="0" xfId="31" applyFont="1" applyFill="1" applyAlignment="1">
      <alignment horizontal="center"/>
      <protection/>
    </xf>
    <xf numFmtId="0" fontId="0" fillId="4" borderId="34" xfId="31" applyFont="1" applyFill="1" applyBorder="1" applyAlignment="1" applyProtection="1">
      <alignment horizontal="center"/>
      <protection/>
    </xf>
    <xf numFmtId="0" fontId="0" fillId="4" borderId="35" xfId="31" applyFont="1" applyFill="1" applyBorder="1" applyAlignment="1" applyProtection="1">
      <alignment horizontal="center"/>
      <protection/>
    </xf>
    <xf numFmtId="0" fontId="0" fillId="4" borderId="23" xfId="31" applyFont="1" applyFill="1" applyBorder="1" applyAlignment="1" applyProtection="1">
      <alignment horizontal="center"/>
      <protection/>
    </xf>
    <xf numFmtId="0" fontId="0" fillId="4" borderId="30" xfId="31" applyFont="1" applyFill="1" applyBorder="1" applyAlignment="1" applyProtection="1">
      <alignment horizontal="center"/>
      <protection/>
    </xf>
    <xf numFmtId="0" fontId="0" fillId="4" borderId="29" xfId="31" applyFont="1" applyFill="1" applyBorder="1" applyAlignment="1" applyProtection="1">
      <alignment horizontal="center"/>
      <protection/>
    </xf>
    <xf numFmtId="0" fontId="5" fillId="2" borderId="0" xfId="31" applyFont="1" applyFill="1" applyAlignment="1" applyProtection="1">
      <alignment horizontal="center"/>
      <protection/>
    </xf>
    <xf numFmtId="0" fontId="0" fillId="4" borderId="36" xfId="31" applyFont="1" applyFill="1" applyBorder="1" applyAlignment="1" applyProtection="1">
      <alignment horizontal="center"/>
      <protection/>
    </xf>
    <xf numFmtId="0" fontId="5" fillId="2" borderId="0" xfId="31" applyFont="1" applyFill="1" applyBorder="1" applyAlignment="1" applyProtection="1">
      <alignment horizontal="center"/>
      <protection/>
    </xf>
    <xf numFmtId="191" fontId="0" fillId="2" borderId="0" xfId="0" applyNumberFormat="1" applyFont="1" applyFill="1" applyAlignment="1">
      <alignment/>
    </xf>
    <xf numFmtId="0" fontId="0" fillId="4" borderId="2" xfId="31" applyFont="1" applyFill="1" applyBorder="1" applyAlignment="1" applyProtection="1">
      <alignment horizontal="center" vertical="center"/>
      <protection/>
    </xf>
    <xf numFmtId="0" fontId="0" fillId="4" borderId="8" xfId="31" applyFont="1" applyFill="1" applyBorder="1" applyAlignment="1" applyProtection="1">
      <alignment horizontal="center" vertical="center"/>
      <protection/>
    </xf>
    <xf numFmtId="0" fontId="0" fillId="4" borderId="3" xfId="31" applyFont="1" applyFill="1" applyBorder="1" applyAlignment="1" applyProtection="1">
      <alignment horizontal="center" vertical="center"/>
      <protection/>
    </xf>
    <xf numFmtId="0" fontId="0" fillId="4" borderId="9" xfId="31" applyFont="1" applyFill="1" applyBorder="1" applyAlignment="1" applyProtection="1">
      <alignment horizontal="center" vertical="center"/>
      <protection/>
    </xf>
    <xf numFmtId="0" fontId="9" fillId="2" borderId="0" xfId="30" applyFont="1" applyFill="1" applyAlignment="1" applyProtection="1">
      <alignment horizontal="left" wrapText="1"/>
      <protection/>
    </xf>
    <xf numFmtId="0" fontId="0" fillId="4" borderId="15" xfId="31" applyFont="1" applyFill="1" applyBorder="1" applyAlignment="1" applyProtection="1">
      <alignment horizontal="center" vertical="center"/>
      <protection/>
    </xf>
    <xf numFmtId="0" fontId="0" fillId="4" borderId="4" xfId="31" applyFont="1" applyFill="1" applyBorder="1" applyAlignment="1" applyProtection="1">
      <alignment horizontal="center" vertical="center" wrapText="1"/>
      <protection/>
    </xf>
    <xf numFmtId="0" fontId="0" fillId="4" borderId="4" xfId="31" applyFont="1" applyFill="1" applyBorder="1" applyAlignment="1" applyProtection="1">
      <alignment horizontal="center" vertical="center"/>
      <protection/>
    </xf>
    <xf numFmtId="0" fontId="0" fillId="4" borderId="11" xfId="31" applyFont="1" applyFill="1" applyBorder="1" applyAlignment="1" applyProtection="1">
      <alignment horizontal="center" vertical="center"/>
      <protection/>
    </xf>
    <xf numFmtId="0" fontId="0" fillId="4" borderId="28" xfId="31" applyFont="1" applyFill="1" applyBorder="1" applyAlignment="1" applyProtection="1">
      <alignment horizontal="center" vertical="center"/>
      <protection/>
    </xf>
    <xf numFmtId="0" fontId="0" fillId="4" borderId="19" xfId="31" applyFont="1" applyFill="1" applyBorder="1" applyAlignment="1" applyProtection="1">
      <alignment horizontal="center" vertical="center"/>
      <protection/>
    </xf>
    <xf numFmtId="0" fontId="0" fillId="4" borderId="37" xfId="31" applyFont="1" applyFill="1" applyBorder="1" applyAlignment="1" applyProtection="1">
      <alignment horizontal="center" vertical="center"/>
      <protection/>
    </xf>
    <xf numFmtId="0" fontId="0" fillId="4" borderId="5" xfId="31" applyFont="1" applyFill="1" applyBorder="1" applyAlignment="1" applyProtection="1">
      <alignment horizontal="center" vertical="center"/>
      <protection/>
    </xf>
    <xf numFmtId="0" fontId="0" fillId="4" borderId="6" xfId="31" applyFont="1" applyFill="1" applyBorder="1" applyAlignment="1" applyProtection="1">
      <alignment horizontal="center" vertical="center"/>
      <protection/>
    </xf>
    <xf numFmtId="0" fontId="0" fillId="4" borderId="3" xfId="31" applyFont="1" applyFill="1" applyBorder="1" applyAlignment="1" applyProtection="1">
      <alignment horizontal="center" vertical="center" wrapText="1"/>
      <protection/>
    </xf>
    <xf numFmtId="0" fontId="0" fillId="4" borderId="6" xfId="31" applyFont="1" applyFill="1" applyBorder="1" applyAlignment="1" applyProtection="1">
      <alignment horizontal="center" vertical="center" wrapText="1"/>
      <protection/>
    </xf>
    <xf numFmtId="0" fontId="0" fillId="4" borderId="9" xfId="31" applyFont="1" applyFill="1" applyBorder="1" applyAlignment="1" applyProtection="1">
      <alignment horizontal="center" vertical="center" wrapText="1"/>
      <protection/>
    </xf>
    <xf numFmtId="0" fontId="0" fillId="4" borderId="2" xfId="32" applyFont="1" applyFill="1" applyBorder="1" applyAlignment="1">
      <alignment horizontal="center" vertical="center"/>
      <protection/>
    </xf>
    <xf numFmtId="0" fontId="0" fillId="4" borderId="8" xfId="32" applyFont="1" applyFill="1" applyBorder="1" applyAlignment="1">
      <alignment horizontal="center" vertical="center"/>
      <protection/>
    </xf>
    <xf numFmtId="0" fontId="4" fillId="2" borderId="0" xfId="0" applyFont="1" applyFill="1" applyBorder="1" applyAlignment="1">
      <alignment horizontal="center"/>
    </xf>
    <xf numFmtId="0" fontId="5" fillId="2" borderId="0" xfId="32" applyFont="1" applyFill="1" applyBorder="1" applyAlignment="1">
      <alignment horizontal="center"/>
      <protection/>
    </xf>
    <xf numFmtId="0" fontId="0" fillId="4" borderId="38" xfId="32" applyFont="1" applyFill="1" applyBorder="1" applyAlignment="1">
      <alignment horizontal="center"/>
      <protection/>
    </xf>
    <xf numFmtId="0" fontId="0" fillId="4" borderId="39" xfId="32" applyFont="1" applyFill="1" applyBorder="1" applyAlignment="1">
      <alignment horizontal="center"/>
      <protection/>
    </xf>
    <xf numFmtId="0" fontId="0" fillId="4" borderId="40" xfId="32" applyFont="1" applyFill="1" applyBorder="1" applyAlignment="1">
      <alignment horizontal="center"/>
      <protection/>
    </xf>
    <xf numFmtId="0" fontId="0" fillId="4" borderId="41" xfId="32" applyFont="1" applyFill="1" applyBorder="1" applyAlignment="1">
      <alignment horizontal="center"/>
      <protection/>
    </xf>
    <xf numFmtId="0" fontId="0" fillId="4" borderId="42" xfId="32" applyFont="1" applyFill="1" applyBorder="1" applyAlignment="1">
      <alignment horizontal="center"/>
      <protection/>
    </xf>
    <xf numFmtId="0" fontId="0" fillId="4" borderId="15" xfId="0" applyFont="1" applyFill="1" applyBorder="1" applyAlignment="1">
      <alignment horizontal="center" vertical="center"/>
    </xf>
    <xf numFmtId="0" fontId="0" fillId="4" borderId="3" xfId="32" applyFont="1" applyFill="1" applyBorder="1" applyAlignment="1">
      <alignment horizontal="center" wrapText="1"/>
      <protection/>
    </xf>
    <xf numFmtId="0" fontId="0" fillId="4" borderId="6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0" fillId="4" borderId="4" xfId="32" applyFont="1" applyFill="1" applyBorder="1" applyAlignment="1">
      <alignment horizontal="center" vertical="center"/>
      <protection/>
    </xf>
    <xf numFmtId="0" fontId="0" fillId="4" borderId="11" xfId="32" applyFont="1" applyFill="1" applyBorder="1" applyAlignment="1">
      <alignment horizontal="center" vertical="center"/>
      <protection/>
    </xf>
    <xf numFmtId="0" fontId="0" fillId="4" borderId="28" xfId="32" applyFont="1" applyFill="1" applyBorder="1" applyAlignment="1">
      <alignment horizontal="center" vertical="center"/>
      <protection/>
    </xf>
    <xf numFmtId="0" fontId="0" fillId="4" borderId="19" xfId="32" applyFont="1" applyFill="1" applyBorder="1" applyAlignment="1">
      <alignment horizontal="center" vertical="center"/>
      <protection/>
    </xf>
    <xf numFmtId="0" fontId="5" fillId="0" borderId="0" xfId="32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4" borderId="43" xfId="32" applyFont="1" applyFill="1" applyBorder="1" applyAlignment="1">
      <alignment horizontal="center"/>
      <protection/>
    </xf>
    <xf numFmtId="0" fontId="0" fillId="4" borderId="5" xfId="32" applyFont="1" applyFill="1" applyBorder="1" applyAlignment="1">
      <alignment horizontal="center" vertical="center"/>
      <protection/>
    </xf>
    <xf numFmtId="0" fontId="5" fillId="0" borderId="0" xfId="33" applyFont="1" applyFill="1" applyAlignment="1">
      <alignment horizontal="center"/>
      <protection/>
    </xf>
    <xf numFmtId="0" fontId="5" fillId="0" borderId="0" xfId="33" applyFont="1" applyAlignment="1">
      <alignment horizontal="center"/>
      <protection/>
    </xf>
    <xf numFmtId="191" fontId="0" fillId="0" borderId="28" xfId="0" applyNumberFormat="1" applyBorder="1" applyAlignment="1">
      <alignment horizontal="center"/>
    </xf>
    <xf numFmtId="191" fontId="0" fillId="0" borderId="37" xfId="0" applyNumberFormat="1" applyBorder="1" applyAlignment="1">
      <alignment horizontal="center"/>
    </xf>
    <xf numFmtId="0" fontId="0" fillId="4" borderId="4" xfId="34" applyFont="1" applyFill="1" applyBorder="1" applyAlignment="1">
      <alignment horizontal="center" vertical="center" wrapText="1"/>
      <protection/>
    </xf>
    <xf numFmtId="0" fontId="0" fillId="4" borderId="2" xfId="34" applyFont="1" applyFill="1" applyBorder="1" applyAlignment="1">
      <alignment horizontal="center" vertical="center" wrapText="1"/>
      <protection/>
    </xf>
    <xf numFmtId="0" fontId="0" fillId="4" borderId="7" xfId="34" applyFont="1" applyFill="1" applyBorder="1" applyAlignment="1">
      <alignment horizontal="center" vertical="center" wrapText="1"/>
      <protection/>
    </xf>
    <xf numFmtId="0" fontId="0" fillId="4" borderId="5" xfId="34" applyFont="1" applyFill="1" applyBorder="1" applyAlignment="1">
      <alignment horizontal="center" vertical="center" wrapText="1"/>
      <protection/>
    </xf>
    <xf numFmtId="0" fontId="0" fillId="4" borderId="18" xfId="34" applyFont="1" applyFill="1" applyBorder="1" applyAlignment="1">
      <alignment horizontal="center" vertical="center" wrapText="1"/>
      <protection/>
    </xf>
    <xf numFmtId="0" fontId="0" fillId="4" borderId="22" xfId="34" applyFont="1" applyFill="1" applyBorder="1" applyAlignment="1">
      <alignment horizontal="center" vertical="center" wrapText="1"/>
      <protection/>
    </xf>
    <xf numFmtId="0" fontId="0" fillId="4" borderId="28" xfId="34" applyFont="1" applyFill="1" applyBorder="1" applyAlignment="1">
      <alignment horizontal="center" vertical="center" wrapText="1"/>
      <protection/>
    </xf>
    <xf numFmtId="0" fontId="0" fillId="4" borderId="37" xfId="34" applyFont="1" applyFill="1" applyBorder="1" applyAlignment="1">
      <alignment horizontal="center" vertical="center" wrapText="1"/>
      <protection/>
    </xf>
    <xf numFmtId="0" fontId="0" fillId="4" borderId="23" xfId="34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4" borderId="18" xfId="34" applyFont="1" applyFill="1" applyBorder="1" applyAlignment="1">
      <alignment horizontal="center" vertical="center"/>
      <protection/>
    </xf>
    <xf numFmtId="0" fontId="0" fillId="4" borderId="22" xfId="34" applyFont="1" applyFill="1" applyBorder="1" applyAlignment="1">
      <alignment horizontal="center" vertical="center"/>
      <protection/>
    </xf>
    <xf numFmtId="0" fontId="0" fillId="4" borderId="28" xfId="34" applyFont="1" applyFill="1" applyBorder="1" applyAlignment="1">
      <alignment horizontal="center" vertical="center"/>
      <protection/>
    </xf>
    <xf numFmtId="0" fontId="0" fillId="4" borderId="37" xfId="34" applyFont="1" applyFill="1" applyBorder="1" applyAlignment="1">
      <alignment horizontal="center" vertical="center"/>
      <protection/>
    </xf>
    <xf numFmtId="0" fontId="0" fillId="4" borderId="15" xfId="34" applyFont="1" applyFill="1" applyBorder="1" applyAlignment="1">
      <alignment horizontal="center" vertical="center" wrapText="1"/>
      <protection/>
    </xf>
    <xf numFmtId="0" fontId="0" fillId="4" borderId="6" xfId="34" applyFont="1" applyFill="1" applyBorder="1" applyAlignment="1">
      <alignment horizontal="center" vertical="center" wrapText="1"/>
      <protection/>
    </xf>
    <xf numFmtId="0" fontId="0" fillId="4" borderId="9" xfId="34" applyFont="1" applyFill="1" applyBorder="1" applyAlignment="1">
      <alignment horizontal="center" vertical="center" wrapText="1"/>
      <protection/>
    </xf>
    <xf numFmtId="191" fontId="0" fillId="0" borderId="19" xfId="0" applyNumberFormat="1" applyBorder="1" applyAlignment="1">
      <alignment horizontal="center"/>
    </xf>
    <xf numFmtId="0" fontId="5" fillId="0" borderId="0" xfId="34" applyFont="1" applyBorder="1" applyAlignment="1">
      <alignment horizontal="center"/>
      <protection/>
    </xf>
    <xf numFmtId="0" fontId="5" fillId="0" borderId="0" xfId="34" applyFont="1" applyAlignment="1">
      <alignment horizontal="center"/>
      <protection/>
    </xf>
    <xf numFmtId="0" fontId="0" fillId="4" borderId="29" xfId="0" applyFill="1" applyBorder="1" applyAlignment="1">
      <alignment horizontal="center" vertical="center"/>
    </xf>
    <xf numFmtId="0" fontId="0" fillId="4" borderId="11" xfId="34" applyFont="1" applyFill="1" applyBorder="1" applyAlignment="1">
      <alignment horizontal="center" vertical="center" wrapText="1"/>
      <protection/>
    </xf>
    <xf numFmtId="0" fontId="0" fillId="4" borderId="0" xfId="34" applyFont="1" applyFill="1" applyBorder="1" applyAlignment="1">
      <alignment horizontal="center" vertical="center" wrapText="1"/>
      <protection/>
    </xf>
    <xf numFmtId="0" fontId="0" fillId="4" borderId="19" xfId="34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left"/>
    </xf>
    <xf numFmtId="0" fontId="0" fillId="0" borderId="0" xfId="34" applyFont="1" applyAlignment="1">
      <alignment horizontal="left"/>
      <protection/>
    </xf>
    <xf numFmtId="0" fontId="9" fillId="0" borderId="0" xfId="25" applyFont="1" applyBorder="1" applyAlignment="1">
      <alignment horizontal="left" vertical="center" wrapText="1"/>
      <protection/>
    </xf>
    <xf numFmtId="0" fontId="0" fillId="0" borderId="11" xfId="25" applyFont="1" applyBorder="1" applyAlignment="1">
      <alignment horizontal="left"/>
      <protection/>
    </xf>
    <xf numFmtId="0" fontId="0" fillId="4" borderId="4" xfId="34" applyFont="1" applyFill="1" applyBorder="1" applyAlignment="1">
      <alignment horizontal="center" vertical="center"/>
      <protection/>
    </xf>
    <xf numFmtId="0" fontId="0" fillId="4" borderId="2" xfId="34" applyFont="1" applyFill="1" applyBorder="1" applyAlignment="1">
      <alignment horizontal="center" vertical="center"/>
      <protection/>
    </xf>
    <xf numFmtId="0" fontId="0" fillId="4" borderId="7" xfId="34" applyFont="1" applyFill="1" applyBorder="1" applyAlignment="1">
      <alignment horizontal="center" vertical="center"/>
      <protection/>
    </xf>
    <xf numFmtId="0" fontId="0" fillId="4" borderId="5" xfId="34" applyFont="1" applyFill="1" applyBorder="1" applyAlignment="1">
      <alignment horizontal="center" vertical="center"/>
      <protection/>
    </xf>
    <xf numFmtId="191" fontId="0" fillId="0" borderId="7" xfId="0" applyNumberFormat="1" applyBorder="1" applyAlignment="1">
      <alignment horizontal="center"/>
    </xf>
    <xf numFmtId="191" fontId="0" fillId="0" borderId="5" xfId="0" applyNumberFormat="1" applyBorder="1" applyAlignment="1">
      <alignment horizontal="center"/>
    </xf>
    <xf numFmtId="0" fontId="0" fillId="4" borderId="8" xfId="34" applyFont="1" applyFill="1" applyBorder="1" applyAlignment="1">
      <alignment horizontal="center" vertical="center"/>
      <protection/>
    </xf>
    <xf numFmtId="0" fontId="0" fillId="4" borderId="10" xfId="34" applyFont="1" applyFill="1" applyBorder="1" applyAlignment="1">
      <alignment horizontal="center" vertical="center" wrapText="1"/>
      <protection/>
    </xf>
    <xf numFmtId="0" fontId="0" fillId="4" borderId="4" xfId="34" applyFont="1" applyFill="1" applyBorder="1" applyAlignment="1">
      <alignment horizontal="center"/>
      <protection/>
    </xf>
    <xf numFmtId="0" fontId="0" fillId="4" borderId="11" xfId="34" applyFont="1" applyFill="1" applyBorder="1" applyAlignment="1">
      <alignment horizontal="center"/>
      <protection/>
    </xf>
    <xf numFmtId="0" fontId="0" fillId="4" borderId="30" xfId="34" applyFont="1" applyFill="1" applyBorder="1" applyAlignment="1">
      <alignment horizontal="center"/>
      <protection/>
    </xf>
    <xf numFmtId="0" fontId="0" fillId="4" borderId="23" xfId="34" applyFont="1" applyFill="1" applyBorder="1" applyAlignment="1">
      <alignment horizontal="center"/>
      <protection/>
    </xf>
    <xf numFmtId="0" fontId="0" fillId="0" borderId="0" xfId="25" applyFont="1" applyAlignment="1">
      <alignment horizontal="left"/>
      <protection/>
    </xf>
    <xf numFmtId="0" fontId="0" fillId="0" borderId="0" xfId="25" applyFont="1" applyBorder="1" applyAlignment="1">
      <alignment horizontal="left"/>
      <protection/>
    </xf>
    <xf numFmtId="49" fontId="0" fillId="4" borderId="15" xfId="0" applyNumberFormat="1" applyFont="1" applyFill="1" applyBorder="1" applyAlignment="1">
      <alignment horizontal="center" vertical="center" wrapText="1"/>
    </xf>
    <xf numFmtId="49" fontId="0" fillId="4" borderId="6" xfId="0" applyNumberFormat="1" applyFont="1" applyFill="1" applyBorder="1" applyAlignment="1">
      <alignment horizontal="center" vertical="center" wrapText="1"/>
    </xf>
    <xf numFmtId="49" fontId="0" fillId="4" borderId="9" xfId="0" applyNumberFormat="1" applyFont="1" applyFill="1" applyBorder="1" applyAlignment="1">
      <alignment horizontal="center" vertical="center" wrapText="1"/>
    </xf>
    <xf numFmtId="49" fontId="0" fillId="4" borderId="18" xfId="0" applyNumberFormat="1" applyFont="1" applyFill="1" applyBorder="1" applyAlignment="1">
      <alignment horizontal="center" vertical="center" wrapText="1"/>
    </xf>
    <xf numFmtId="49" fontId="0" fillId="4" borderId="7" xfId="0" applyNumberFormat="1" applyFont="1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>
      <alignment horizontal="center" vertical="center" wrapText="1"/>
    </xf>
    <xf numFmtId="0" fontId="0" fillId="0" borderId="0" xfId="25" applyFont="1" applyBorder="1" applyAlignment="1">
      <alignment horizontal="left" wrapText="1"/>
      <protection/>
    </xf>
    <xf numFmtId="49" fontId="0" fillId="4" borderId="18" xfId="0" applyNumberFormat="1" applyFont="1" applyFill="1" applyBorder="1" applyAlignment="1">
      <alignment horizontal="center" wrapText="1"/>
    </xf>
    <xf numFmtId="49" fontId="0" fillId="4" borderId="7" xfId="0" applyNumberFormat="1" applyFont="1" applyFill="1" applyBorder="1" applyAlignment="1">
      <alignment horizontal="center" wrapText="1"/>
    </xf>
    <xf numFmtId="49" fontId="0" fillId="4" borderId="10" xfId="0" applyNumberFormat="1" applyFont="1" applyFill="1" applyBorder="1" applyAlignment="1">
      <alignment horizont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0" fillId="4" borderId="5" xfId="0" applyNumberFormat="1" applyFont="1" applyFill="1" applyBorder="1" applyAlignment="1">
      <alignment horizontal="center" vertical="center"/>
    </xf>
    <xf numFmtId="49" fontId="0" fillId="4" borderId="8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3" fontId="0" fillId="4" borderId="23" xfId="0" applyNumberFormat="1" applyFont="1" applyFill="1" applyBorder="1" applyAlignment="1">
      <alignment horizontal="center" vertical="center" wrapText="1"/>
    </xf>
    <xf numFmtId="3" fontId="0" fillId="4" borderId="3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0" fillId="4" borderId="18" xfId="24" applyFont="1" applyFill="1" applyBorder="1" applyAlignment="1">
      <alignment horizontal="center" vertical="center" wrapText="1"/>
      <protection/>
    </xf>
    <xf numFmtId="0" fontId="0" fillId="4" borderId="30" xfId="28" applyFont="1" applyFill="1" applyBorder="1" applyAlignment="1">
      <alignment horizontal="center" vertical="center"/>
      <protection/>
    </xf>
    <xf numFmtId="0" fontId="0" fillId="4" borderId="5" xfId="28" applyFont="1" applyFill="1" applyBorder="1" applyAlignment="1">
      <alignment horizontal="center" vertical="center"/>
      <protection/>
    </xf>
    <xf numFmtId="0" fontId="0" fillId="4" borderId="8" xfId="28" applyFont="1" applyFill="1" applyBorder="1" applyAlignment="1">
      <alignment horizontal="center" vertical="center"/>
      <protection/>
    </xf>
    <xf numFmtId="0" fontId="0" fillId="4" borderId="6" xfId="28" applyFont="1" applyFill="1" applyBorder="1" applyAlignment="1">
      <alignment horizontal="center" vertical="center" wrapText="1"/>
      <protection/>
    </xf>
    <xf numFmtId="0" fontId="0" fillId="4" borderId="9" xfId="28" applyFont="1" applyFill="1" applyBorder="1" applyAlignment="1">
      <alignment horizontal="center" vertical="center" wrapText="1"/>
      <protection/>
    </xf>
    <xf numFmtId="0" fontId="0" fillId="4" borderId="6" xfId="24" applyFont="1" applyFill="1" applyBorder="1" applyAlignment="1">
      <alignment horizontal="center" vertical="center" wrapText="1"/>
      <protection/>
    </xf>
    <xf numFmtId="0" fontId="0" fillId="4" borderId="6" xfId="28" applyFont="1" applyFill="1" applyBorder="1" applyAlignment="1">
      <alignment horizontal="center" vertical="center"/>
      <protection/>
    </xf>
    <xf numFmtId="0" fontId="0" fillId="4" borderId="9" xfId="28" applyFont="1" applyFill="1" applyBorder="1" applyAlignment="1">
      <alignment horizontal="center" vertical="center"/>
      <protection/>
    </xf>
    <xf numFmtId="0" fontId="0" fillId="0" borderId="0" xfId="35" applyFont="1" applyAlignment="1">
      <alignment horizontal="left"/>
      <protection/>
    </xf>
    <xf numFmtId="0" fontId="0" fillId="4" borderId="4" xfId="35" applyFont="1" applyFill="1" applyBorder="1" applyAlignment="1">
      <alignment horizontal="center" vertical="center" wrapText="1"/>
      <protection/>
    </xf>
    <xf numFmtId="0" fontId="0" fillId="4" borderId="11" xfId="35" applyFont="1" applyFill="1" applyBorder="1" applyAlignment="1">
      <alignment horizontal="center" vertical="center" wrapText="1"/>
      <protection/>
    </xf>
    <xf numFmtId="0" fontId="0" fillId="4" borderId="28" xfId="35" applyFont="1" applyFill="1" applyBorder="1" applyAlignment="1">
      <alignment horizontal="center" vertical="center" wrapText="1"/>
      <protection/>
    </xf>
    <xf numFmtId="0" fontId="0" fillId="4" borderId="19" xfId="35" applyFont="1" applyFill="1" applyBorder="1" applyAlignment="1">
      <alignment horizontal="center" vertical="center" wrapText="1"/>
      <protection/>
    </xf>
    <xf numFmtId="0" fontId="0" fillId="4" borderId="18" xfId="35" applyFont="1" applyFill="1" applyBorder="1" applyAlignment="1">
      <alignment horizontal="center"/>
      <protection/>
    </xf>
    <xf numFmtId="0" fontId="0" fillId="4" borderId="22" xfId="35" applyFont="1" applyFill="1" applyBorder="1" applyAlignment="1">
      <alignment horizontal="center"/>
      <protection/>
    </xf>
    <xf numFmtId="0" fontId="0" fillId="4" borderId="44" xfId="35" applyFont="1" applyFill="1" applyBorder="1" applyAlignment="1">
      <alignment horizontal="center"/>
      <protection/>
    </xf>
    <xf numFmtId="0" fontId="0" fillId="4" borderId="2" xfId="35" applyFont="1" applyFill="1" applyBorder="1" applyAlignment="1">
      <alignment horizontal="center" vertical="center"/>
      <protection/>
    </xf>
    <xf numFmtId="0" fontId="0" fillId="4" borderId="5" xfId="35" applyFont="1" applyFill="1" applyBorder="1" applyAlignment="1">
      <alignment horizontal="center" vertical="center"/>
      <protection/>
    </xf>
    <xf numFmtId="0" fontId="0" fillId="4" borderId="8" xfId="35" applyFont="1" applyFill="1" applyBorder="1" applyAlignment="1">
      <alignment horizontal="center" vertical="center"/>
      <protection/>
    </xf>
    <xf numFmtId="0" fontId="5" fillId="0" borderId="0" xfId="35" applyFont="1" applyFill="1" applyAlignment="1">
      <alignment horizontal="center"/>
      <protection/>
    </xf>
    <xf numFmtId="0" fontId="5" fillId="0" borderId="0" xfId="35" applyFont="1" applyAlignment="1">
      <alignment horizontal="center"/>
      <protection/>
    </xf>
    <xf numFmtId="0" fontId="0" fillId="0" borderId="0" xfId="27" applyFont="1" applyAlignment="1">
      <alignment horizontal="left"/>
      <protection/>
    </xf>
    <xf numFmtId="0" fontId="0" fillId="0" borderId="11" xfId="34" applyFont="1" applyBorder="1" applyAlignment="1">
      <alignment horizontal="left"/>
      <protection/>
    </xf>
    <xf numFmtId="191" fontId="0" fillId="0" borderId="10" xfId="0" applyNumberFormat="1" applyBorder="1" applyAlignment="1">
      <alignment horizontal="center"/>
    </xf>
    <xf numFmtId="191" fontId="0" fillId="0" borderId="8" xfId="0" applyNumberFormat="1" applyBorder="1" applyAlignment="1">
      <alignment horizontal="center"/>
    </xf>
    <xf numFmtId="191" fontId="0" fillId="0" borderId="1" xfId="0" applyNumberFormat="1" applyBorder="1" applyAlignment="1">
      <alignment horizontal="center"/>
    </xf>
    <xf numFmtId="0" fontId="0" fillId="4" borderId="18" xfId="35" applyFont="1" applyFill="1" applyBorder="1" applyAlignment="1">
      <alignment horizontal="center" vertical="center"/>
      <protection/>
    </xf>
    <xf numFmtId="0" fontId="0" fillId="4" borderId="22" xfId="35" applyFont="1" applyFill="1" applyBorder="1" applyAlignment="1">
      <alignment horizontal="center" vertical="center"/>
      <protection/>
    </xf>
    <xf numFmtId="0" fontId="0" fillId="4" borderId="2" xfId="35" applyFont="1" applyFill="1" applyBorder="1" applyAlignment="1">
      <alignment horizontal="center" vertical="center" wrapText="1"/>
      <protection/>
    </xf>
    <xf numFmtId="0" fontId="0" fillId="4" borderId="37" xfId="35" applyFont="1" applyFill="1" applyBorder="1" applyAlignment="1">
      <alignment horizontal="center" vertical="center" wrapText="1"/>
      <protection/>
    </xf>
    <xf numFmtId="191" fontId="0" fillId="0" borderId="17" xfId="0" applyNumberFormat="1" applyBorder="1" applyAlignment="1">
      <alignment horizontal="center"/>
    </xf>
    <xf numFmtId="191" fontId="0" fillId="0" borderId="45" xfId="0" applyNumberFormat="1" applyBorder="1" applyAlignment="1">
      <alignment horizontal="center"/>
    </xf>
    <xf numFmtId="191" fontId="0" fillId="0" borderId="46" xfId="0" applyNumberFormat="1" applyBorder="1" applyAlignment="1">
      <alignment horizontal="center"/>
    </xf>
    <xf numFmtId="191" fontId="0" fillId="0" borderId="16" xfId="0" applyNumberFormat="1" applyBorder="1" applyAlignment="1">
      <alignment horizontal="center"/>
    </xf>
    <xf numFmtId="0" fontId="0" fillId="4" borderId="23" xfId="28" applyFont="1" applyFill="1" applyBorder="1" applyAlignment="1">
      <alignment horizontal="center" vertical="center"/>
      <protection/>
    </xf>
    <xf numFmtId="0" fontId="0" fillId="4" borderId="15" xfId="28" applyFont="1" applyFill="1" applyBorder="1" applyAlignment="1">
      <alignment horizontal="center" vertical="center"/>
      <protection/>
    </xf>
    <xf numFmtId="0" fontId="0" fillId="4" borderId="15" xfId="28" applyFont="1" applyFill="1" applyBorder="1" applyAlignment="1">
      <alignment horizontal="center" vertical="center" wrapText="1"/>
      <protection/>
    </xf>
    <xf numFmtId="0" fontId="0" fillId="4" borderId="15" xfId="24" applyFont="1" applyFill="1" applyBorder="1" applyAlignment="1">
      <alignment horizontal="center" vertical="center" wrapText="1"/>
      <protection/>
    </xf>
    <xf numFmtId="0" fontId="0" fillId="4" borderId="9" xfId="24" applyFont="1" applyFill="1" applyBorder="1" applyAlignment="1">
      <alignment horizontal="center" vertical="center" wrapText="1"/>
      <protection/>
    </xf>
    <xf numFmtId="0" fontId="0" fillId="4" borderId="7" xfId="24" applyFont="1" applyFill="1" applyBorder="1" applyAlignment="1">
      <alignment horizontal="center" vertical="center" wrapText="1"/>
      <protection/>
    </xf>
    <xf numFmtId="0" fontId="0" fillId="4" borderId="10" xfId="24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34" applyFont="1" applyBorder="1" applyAlignment="1">
      <alignment horizontal="left"/>
      <protection/>
    </xf>
    <xf numFmtId="0" fontId="0" fillId="4" borderId="15" xfId="36" applyFont="1" applyFill="1" applyBorder="1" applyAlignment="1">
      <alignment horizontal="center" vertical="center"/>
      <protection/>
    </xf>
    <xf numFmtId="0" fontId="0" fillId="4" borderId="9" xfId="36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left" wrapText="1"/>
      <protection/>
    </xf>
    <xf numFmtId="0" fontId="0" fillId="4" borderId="6" xfId="36" applyFont="1" applyFill="1" applyBorder="1" applyAlignment="1">
      <alignment horizontal="center" vertical="center"/>
      <protection/>
    </xf>
    <xf numFmtId="0" fontId="0" fillId="4" borderId="2" xfId="36" applyFont="1" applyFill="1" applyBorder="1" applyAlignment="1">
      <alignment horizontal="center" vertical="center"/>
      <protection/>
    </xf>
    <xf numFmtId="0" fontId="0" fillId="4" borderId="5" xfId="36" applyFont="1" applyFill="1" applyBorder="1" applyAlignment="1">
      <alignment horizontal="center" vertical="center"/>
      <protection/>
    </xf>
    <xf numFmtId="0" fontId="0" fillId="4" borderId="8" xfId="36" applyFont="1" applyFill="1" applyBorder="1" applyAlignment="1">
      <alignment horizontal="center" vertical="center"/>
      <protection/>
    </xf>
    <xf numFmtId="0" fontId="0" fillId="4" borderId="38" xfId="36" applyFont="1" applyFill="1" applyBorder="1" applyAlignment="1">
      <alignment horizontal="center" vertical="center"/>
      <protection/>
    </xf>
    <xf numFmtId="0" fontId="0" fillId="4" borderId="43" xfId="36" applyFont="1" applyFill="1" applyBorder="1" applyAlignment="1">
      <alignment horizontal="center" vertical="center"/>
      <protection/>
    </xf>
    <xf numFmtId="0" fontId="0" fillId="4" borderId="39" xfId="36" applyFont="1" applyFill="1" applyBorder="1" applyAlignment="1">
      <alignment horizontal="center" vertical="center"/>
      <protection/>
    </xf>
    <xf numFmtId="0" fontId="0" fillId="4" borderId="18" xfId="36" applyFont="1" applyFill="1" applyBorder="1" applyAlignment="1">
      <alignment horizontal="center" vertical="center"/>
      <protection/>
    </xf>
    <xf numFmtId="0" fontId="0" fillId="4" borderId="44" xfId="36" applyFont="1" applyFill="1" applyBorder="1" applyAlignment="1">
      <alignment horizontal="center" vertical="center"/>
      <protection/>
    </xf>
    <xf numFmtId="0" fontId="0" fillId="4" borderId="22" xfId="36" applyFont="1" applyFill="1" applyBorder="1" applyAlignment="1">
      <alignment horizontal="center" vertical="center"/>
      <protection/>
    </xf>
    <xf numFmtId="0" fontId="0" fillId="4" borderId="40" xfId="36" applyFont="1" applyFill="1" applyBorder="1" applyAlignment="1">
      <alignment horizontal="center" vertical="center"/>
      <protection/>
    </xf>
    <xf numFmtId="0" fontId="5" fillId="0" borderId="0" xfId="36" applyFont="1" applyAlignment="1">
      <alignment horizontal="center"/>
      <protection/>
    </xf>
    <xf numFmtId="0" fontId="0" fillId="4" borderId="10" xfId="36" applyFont="1" applyFill="1" applyBorder="1" applyAlignment="1">
      <alignment horizontal="center" vertical="center"/>
      <protection/>
    </xf>
    <xf numFmtId="0" fontId="0" fillId="0" borderId="0" xfId="23" applyFont="1" applyAlignment="1">
      <alignment horizontal="left"/>
      <protection/>
    </xf>
    <xf numFmtId="0" fontId="5" fillId="2" borderId="0" xfId="23" applyFont="1" applyFill="1" applyAlignment="1">
      <alignment horizontal="center"/>
      <protection/>
    </xf>
    <xf numFmtId="0" fontId="0" fillId="4" borderId="2" xfId="23" applyFont="1" applyFill="1" applyBorder="1" applyAlignment="1">
      <alignment horizontal="center" vertical="center" wrapText="1"/>
      <protection/>
    </xf>
    <xf numFmtId="0" fontId="0" fillId="4" borderId="5" xfId="23" applyFont="1" applyFill="1" applyBorder="1" applyAlignment="1">
      <alignment horizontal="center" vertical="center" wrapText="1"/>
      <protection/>
    </xf>
    <xf numFmtId="0" fontId="0" fillId="4" borderId="8" xfId="23" applyFont="1" applyFill="1" applyBorder="1" applyAlignment="1">
      <alignment horizontal="center" vertical="center" wrapText="1"/>
      <protection/>
    </xf>
    <xf numFmtId="0" fontId="9" fillId="0" borderId="11" xfId="23" applyFont="1" applyBorder="1" applyAlignment="1" quotePrefix="1">
      <alignment horizontal="left" wrapText="1"/>
      <protection/>
    </xf>
    <xf numFmtId="0" fontId="0" fillId="0" borderId="11" xfId="23" applyFont="1" applyBorder="1" applyAlignment="1">
      <alignment horizontal="left" wrapText="1"/>
      <protection/>
    </xf>
    <xf numFmtId="0" fontId="0" fillId="4" borderId="3" xfId="34" applyFont="1" applyFill="1" applyBorder="1" applyAlignment="1">
      <alignment horizontal="center" vertical="center" wrapText="1"/>
      <protection/>
    </xf>
    <xf numFmtId="0" fontId="0" fillId="2" borderId="0" xfId="30" applyFont="1" applyFill="1" applyBorder="1" applyAlignment="1" applyProtection="1">
      <alignment horizontal="left"/>
      <protection/>
    </xf>
    <xf numFmtId="0" fontId="0" fillId="0" borderId="11" xfId="25" applyNumberFormat="1" applyFont="1" applyBorder="1" applyAlignment="1">
      <alignment horizontal="left"/>
      <protection/>
    </xf>
    <xf numFmtId="0" fontId="0" fillId="4" borderId="28" xfId="23" applyFont="1" applyFill="1" applyBorder="1" applyAlignment="1">
      <alignment horizontal="center" vertical="center" wrapText="1"/>
      <protection/>
    </xf>
    <xf numFmtId="0" fontId="0" fillId="4" borderId="37" xfId="23" applyFont="1" applyFill="1" applyBorder="1" applyAlignment="1">
      <alignment horizontal="center" vertical="center" wrapText="1"/>
      <protection/>
    </xf>
    <xf numFmtId="0" fontId="5" fillId="2" borderId="0" xfId="24" applyFont="1" applyFill="1" applyAlignment="1">
      <alignment horizontal="center"/>
      <protection/>
    </xf>
    <xf numFmtId="0" fontId="0" fillId="4" borderId="2" xfId="24" applyFont="1" applyFill="1" applyBorder="1" applyAlignment="1">
      <alignment horizontal="center" vertical="center"/>
      <protection/>
    </xf>
    <xf numFmtId="0" fontId="0" fillId="4" borderId="5" xfId="24" applyFont="1" applyFill="1" applyBorder="1" applyAlignment="1">
      <alignment horizontal="center" vertical="center"/>
      <protection/>
    </xf>
    <xf numFmtId="0" fontId="0" fillId="4" borderId="8" xfId="24" applyFont="1" applyFill="1" applyBorder="1" applyAlignment="1">
      <alignment horizontal="center" vertical="center"/>
      <protection/>
    </xf>
    <xf numFmtId="0" fontId="0" fillId="4" borderId="22" xfId="24" applyFont="1" applyFill="1" applyBorder="1" applyAlignment="1">
      <alignment horizontal="center" vertical="center" wrapText="1"/>
      <protection/>
    </xf>
    <xf numFmtId="0" fontId="0" fillId="4" borderId="5" xfId="24" applyFont="1" applyFill="1" applyBorder="1" applyAlignment="1">
      <alignment horizontal="center" vertical="center" wrapText="1"/>
      <protection/>
    </xf>
    <xf numFmtId="0" fontId="0" fillId="4" borderId="23" xfId="24" applyFont="1" applyFill="1" applyBorder="1" applyAlignment="1">
      <alignment horizontal="center"/>
      <protection/>
    </xf>
    <xf numFmtId="0" fontId="0" fillId="4" borderId="30" xfId="24" applyFont="1" applyFill="1" applyBorder="1" applyAlignment="1">
      <alignment horizontal="center"/>
      <protection/>
    </xf>
    <xf numFmtId="0" fontId="0" fillId="4" borderId="29" xfId="24" applyFont="1" applyFill="1" applyBorder="1" applyAlignment="1">
      <alignment horizontal="center"/>
      <protection/>
    </xf>
    <xf numFmtId="0" fontId="0" fillId="4" borderId="4" xfId="24" applyFont="1" applyFill="1" applyBorder="1" applyAlignment="1">
      <alignment horizontal="center" vertical="center"/>
      <protection/>
    </xf>
    <xf numFmtId="0" fontId="0" fillId="4" borderId="7" xfId="24" applyFont="1" applyFill="1" applyBorder="1" applyAlignment="1">
      <alignment horizontal="center" vertical="center"/>
      <protection/>
    </xf>
    <xf numFmtId="0" fontId="0" fillId="4" borderId="13" xfId="23" applyFont="1" applyFill="1" applyBorder="1" applyAlignment="1">
      <alignment horizontal="center" vertical="center" wrapText="1"/>
      <protection/>
    </xf>
    <xf numFmtId="0" fontId="0" fillId="4" borderId="31" xfId="23" applyFont="1" applyFill="1" applyBorder="1" applyAlignment="1">
      <alignment horizontal="center" vertical="center" wrapText="1"/>
      <protection/>
    </xf>
    <xf numFmtId="0" fontId="0" fillId="4" borderId="4" xfId="24" applyFont="1" applyFill="1" applyBorder="1" applyAlignment="1">
      <alignment horizontal="center" vertical="center" wrapText="1"/>
      <protection/>
    </xf>
    <xf numFmtId="0" fontId="0" fillId="4" borderId="11" xfId="24" applyFont="1" applyFill="1" applyBorder="1" applyAlignment="1">
      <alignment horizontal="center" vertical="center" wrapText="1"/>
      <protection/>
    </xf>
    <xf numFmtId="0" fontId="0" fillId="4" borderId="0" xfId="24" applyFont="1" applyFill="1" applyBorder="1" applyAlignment="1">
      <alignment horizontal="center" vertical="center" wrapText="1"/>
      <protection/>
    </xf>
    <xf numFmtId="0" fontId="0" fillId="4" borderId="28" xfId="24" applyFont="1" applyFill="1" applyBorder="1" applyAlignment="1">
      <alignment horizontal="center" vertical="center" wrapText="1"/>
      <protection/>
    </xf>
    <xf numFmtId="0" fontId="0" fillId="4" borderId="19" xfId="24" applyFont="1" applyFill="1" applyBorder="1" applyAlignment="1">
      <alignment horizontal="center" vertical="center" wrapText="1"/>
      <protection/>
    </xf>
    <xf numFmtId="191" fontId="0" fillId="0" borderId="0" xfId="0" applyNumberFormat="1" applyBorder="1" applyAlignment="1">
      <alignment horizontal="center"/>
    </xf>
    <xf numFmtId="182" fontId="0" fillId="4" borderId="4" xfId="25" applyNumberFormat="1" applyFont="1" applyFill="1" applyBorder="1" applyAlignment="1" applyProtection="1">
      <alignment horizontal="center" vertical="center" wrapText="1"/>
      <protection/>
    </xf>
    <xf numFmtId="182" fontId="0" fillId="4" borderId="11" xfId="25" applyNumberFormat="1" applyFont="1" applyFill="1" applyBorder="1" applyAlignment="1" applyProtection="1">
      <alignment horizontal="center" vertical="center" wrapText="1"/>
      <protection/>
    </xf>
    <xf numFmtId="182" fontId="0" fillId="4" borderId="2" xfId="25" applyNumberFormat="1" applyFont="1" applyFill="1" applyBorder="1" applyAlignment="1" applyProtection="1">
      <alignment horizontal="center" vertical="center" wrapText="1"/>
      <protection/>
    </xf>
    <xf numFmtId="182" fontId="0" fillId="4" borderId="28" xfId="25" applyNumberFormat="1" applyFont="1" applyFill="1" applyBorder="1" applyAlignment="1" applyProtection="1">
      <alignment horizontal="center" vertical="center" wrapText="1"/>
      <protection/>
    </xf>
    <xf numFmtId="182" fontId="0" fillId="4" borderId="19" xfId="25" applyNumberFormat="1" applyFont="1" applyFill="1" applyBorder="1" applyAlignment="1" applyProtection="1">
      <alignment horizontal="center" vertical="center" wrapText="1"/>
      <protection/>
    </xf>
    <xf numFmtId="182" fontId="0" fillId="4" borderId="37" xfId="25" applyNumberFormat="1" applyFont="1" applyFill="1" applyBorder="1" applyAlignment="1" applyProtection="1">
      <alignment horizontal="center" vertical="center" wrapText="1"/>
      <protection/>
    </xf>
    <xf numFmtId="182" fontId="0" fillId="4" borderId="23" xfId="25" applyNumberFormat="1" applyFont="1" applyFill="1" applyBorder="1" applyAlignment="1" applyProtection="1">
      <alignment horizontal="center" vertical="center" wrapText="1"/>
      <protection/>
    </xf>
    <xf numFmtId="182" fontId="0" fillId="4" borderId="30" xfId="25" applyNumberFormat="1" applyFont="1" applyFill="1" applyBorder="1" applyAlignment="1" applyProtection="1">
      <alignment horizontal="center" vertical="center" wrapText="1"/>
      <protection/>
    </xf>
    <xf numFmtId="182" fontId="0" fillId="4" borderId="41" xfId="25" applyNumberFormat="1" applyFont="1" applyFill="1" applyBorder="1" applyAlignment="1" applyProtection="1">
      <alignment horizontal="center"/>
      <protection/>
    </xf>
    <xf numFmtId="182" fontId="0" fillId="4" borderId="47" xfId="25" applyNumberFormat="1" applyFont="1" applyFill="1" applyBorder="1" applyAlignment="1" applyProtection="1">
      <alignment horizontal="center"/>
      <protection/>
    </xf>
    <xf numFmtId="182" fontId="0" fillId="4" borderId="42" xfId="25" applyNumberFormat="1" applyFont="1" applyFill="1" applyBorder="1" applyAlignment="1" applyProtection="1">
      <alignment horizontal="center"/>
      <protection/>
    </xf>
    <xf numFmtId="182" fontId="0" fillId="4" borderId="18" xfId="25" applyNumberFormat="1" applyFont="1" applyFill="1" applyBorder="1" applyAlignment="1" applyProtection="1">
      <alignment horizontal="center" vertical="center"/>
      <protection/>
    </xf>
    <xf numFmtId="182" fontId="0" fillId="4" borderId="22" xfId="25" applyNumberFormat="1" applyFont="1" applyFill="1" applyBorder="1" applyAlignment="1" applyProtection="1">
      <alignment horizontal="center" vertical="center"/>
      <protection/>
    </xf>
    <xf numFmtId="182" fontId="0" fillId="4" borderId="28" xfId="25" applyNumberFormat="1" applyFont="1" applyFill="1" applyBorder="1" applyAlignment="1" applyProtection="1">
      <alignment horizontal="center" vertical="center"/>
      <protection/>
    </xf>
    <xf numFmtId="182" fontId="0" fillId="4" borderId="37" xfId="25" applyNumberFormat="1" applyFont="1" applyFill="1" applyBorder="1" applyAlignment="1" applyProtection="1">
      <alignment horizontal="center" vertical="center"/>
      <protection/>
    </xf>
    <xf numFmtId="182" fontId="0" fillId="4" borderId="44" xfId="25" applyNumberFormat="1" applyFont="1" applyFill="1" applyBorder="1" applyAlignment="1" applyProtection="1">
      <alignment horizontal="center" vertical="center"/>
      <protection/>
    </xf>
    <xf numFmtId="182" fontId="0" fillId="4" borderId="19" xfId="25" applyNumberFormat="1" applyFont="1" applyFill="1" applyBorder="1" applyAlignment="1" applyProtection="1">
      <alignment horizontal="center" vertical="center"/>
      <protection/>
    </xf>
    <xf numFmtId="0" fontId="5" fillId="0" borderId="0" xfId="25" applyFont="1" applyFill="1" applyAlignment="1">
      <alignment horizontal="center"/>
      <protection/>
    </xf>
    <xf numFmtId="182" fontId="0" fillId="4" borderId="7" xfId="25" applyNumberFormat="1" applyFont="1" applyFill="1" applyBorder="1" applyAlignment="1" applyProtection="1">
      <alignment horizontal="center" vertical="center"/>
      <protection/>
    </xf>
    <xf numFmtId="182" fontId="0" fillId="4" borderId="5" xfId="25" applyNumberFormat="1" applyFont="1" applyFill="1" applyBorder="1" applyAlignment="1" applyProtection="1">
      <alignment horizontal="center" vertical="center"/>
      <protection/>
    </xf>
    <xf numFmtId="191" fontId="0" fillId="0" borderId="4" xfId="0" applyNumberFormat="1" applyBorder="1" applyAlignment="1">
      <alignment horizontal="center"/>
    </xf>
    <xf numFmtId="191" fontId="0" fillId="0" borderId="2" xfId="0" applyNumberFormat="1" applyBorder="1" applyAlignment="1">
      <alignment horizontal="center"/>
    </xf>
    <xf numFmtId="0" fontId="5" fillId="0" borderId="0" xfId="25" applyNumberFormat="1" applyFont="1" applyBorder="1" applyAlignment="1">
      <alignment horizontal="center"/>
      <protection/>
    </xf>
    <xf numFmtId="182" fontId="0" fillId="4" borderId="4" xfId="25" applyNumberFormat="1" applyFont="1" applyFill="1" applyBorder="1" applyAlignment="1" applyProtection="1">
      <alignment horizontal="center" vertical="center"/>
      <protection/>
    </xf>
    <xf numFmtId="182" fontId="0" fillId="4" borderId="11" xfId="25" applyNumberFormat="1" applyFont="1" applyFill="1" applyBorder="1" applyAlignment="1" applyProtection="1">
      <alignment horizontal="center" vertical="center"/>
      <protection/>
    </xf>
    <xf numFmtId="182" fontId="0" fillId="4" borderId="2" xfId="25" applyNumberFormat="1" applyFont="1" applyFill="1" applyBorder="1" applyAlignment="1" applyProtection="1">
      <alignment horizontal="center" vertical="center"/>
      <protection/>
    </xf>
    <xf numFmtId="182" fontId="0" fillId="4" borderId="18" xfId="25" applyNumberFormat="1" applyFont="1" applyFill="1" applyBorder="1" applyAlignment="1" applyProtection="1">
      <alignment horizontal="center" vertical="center" wrapText="1"/>
      <protection/>
    </xf>
    <xf numFmtId="182" fontId="0" fillId="4" borderId="22" xfId="25" applyNumberFormat="1" applyFont="1" applyFill="1" applyBorder="1" applyAlignment="1" applyProtection="1">
      <alignment horizontal="center" vertical="center" wrapText="1"/>
      <protection/>
    </xf>
    <xf numFmtId="182" fontId="0" fillId="4" borderId="7" xfId="25" applyNumberFormat="1" applyFont="1" applyFill="1" applyBorder="1" applyAlignment="1" applyProtection="1">
      <alignment horizontal="center" vertical="center" wrapText="1"/>
      <protection/>
    </xf>
    <xf numFmtId="182" fontId="0" fillId="4" borderId="5" xfId="25" applyNumberFormat="1" applyFont="1" applyFill="1" applyBorder="1" applyAlignment="1" applyProtection="1">
      <alignment horizontal="center" vertical="center" wrapText="1"/>
      <protection/>
    </xf>
    <xf numFmtId="182" fontId="0" fillId="4" borderId="0" xfId="25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/>
    </xf>
    <xf numFmtId="0" fontId="0" fillId="0" borderId="1" xfId="25" applyFont="1" applyBorder="1" applyAlignment="1">
      <alignment horizontal="center"/>
      <protection/>
    </xf>
    <xf numFmtId="0" fontId="0" fillId="0" borderId="5" xfId="0" applyBorder="1" applyAlignment="1">
      <alignment/>
    </xf>
    <xf numFmtId="49" fontId="0" fillId="0" borderId="11" xfId="0" applyNumberFormat="1" applyFont="1" applyBorder="1" applyAlignment="1">
      <alignment horizontal="left"/>
    </xf>
    <xf numFmtId="0" fontId="0" fillId="0" borderId="0" xfId="26" applyFont="1" applyAlignment="1">
      <alignment horizontal="left"/>
      <protection/>
    </xf>
    <xf numFmtId="0" fontId="5" fillId="0" borderId="0" xfId="26" applyFont="1" applyFill="1" applyAlignment="1">
      <alignment horizontal="center"/>
      <protection/>
    </xf>
    <xf numFmtId="0" fontId="5" fillId="0" borderId="0" xfId="26" applyFont="1" applyFill="1" applyBorder="1" applyAlignment="1">
      <alignment horizontal="center"/>
      <protection/>
    </xf>
    <xf numFmtId="0" fontId="5" fillId="0" borderId="0" xfId="26" applyFont="1" applyBorder="1" applyAlignment="1">
      <alignment horizontal="center"/>
      <protection/>
    </xf>
    <xf numFmtId="0" fontId="0" fillId="4" borderId="2" xfId="26" applyFont="1" applyFill="1" applyBorder="1" applyAlignment="1">
      <alignment horizontal="center" vertical="center"/>
      <protection/>
    </xf>
    <xf numFmtId="0" fontId="0" fillId="4" borderId="5" xfId="26" applyFont="1" applyFill="1" applyBorder="1" applyAlignment="1">
      <alignment horizontal="center" vertical="center"/>
      <protection/>
    </xf>
    <xf numFmtId="0" fontId="0" fillId="4" borderId="8" xfId="26" applyFont="1" applyFill="1" applyBorder="1" applyAlignment="1">
      <alignment horizontal="center" vertical="center"/>
      <protection/>
    </xf>
    <xf numFmtId="0" fontId="0" fillId="4" borderId="23" xfId="26" applyFont="1" applyFill="1" applyBorder="1" applyAlignment="1">
      <alignment horizontal="center"/>
      <protection/>
    </xf>
    <xf numFmtId="0" fontId="0" fillId="4" borderId="30" xfId="26" applyFont="1" applyFill="1" applyBorder="1" applyAlignment="1">
      <alignment horizontal="center"/>
      <protection/>
    </xf>
    <xf numFmtId="0" fontId="0" fillId="4" borderId="18" xfId="26" applyFont="1" applyFill="1" applyBorder="1" applyAlignment="1">
      <alignment horizontal="center" vertical="center"/>
      <protection/>
    </xf>
    <xf numFmtId="0" fontId="0" fillId="4" borderId="22" xfId="26" applyFont="1" applyFill="1" applyBorder="1" applyAlignment="1">
      <alignment horizontal="center" vertical="center"/>
      <protection/>
    </xf>
    <xf numFmtId="0" fontId="0" fillId="4" borderId="15" xfId="26" applyFont="1" applyFill="1" applyBorder="1" applyAlignment="1">
      <alignment horizontal="center" vertical="center" wrapText="1"/>
      <protection/>
    </xf>
    <xf numFmtId="0" fontId="0" fillId="4" borderId="9" xfId="26" applyFont="1" applyFill="1" applyBorder="1" applyAlignment="1">
      <alignment horizontal="center" vertical="center" wrapText="1"/>
      <protection/>
    </xf>
    <xf numFmtId="0" fontId="0" fillId="4" borderId="18" xfId="26" applyFont="1" applyFill="1" applyBorder="1" applyAlignment="1">
      <alignment horizontal="center" vertical="center" wrapText="1"/>
      <protection/>
    </xf>
    <xf numFmtId="0" fontId="0" fillId="4" borderId="10" xfId="26" applyFont="1" applyFill="1" applyBorder="1" applyAlignment="1">
      <alignment horizontal="center" vertical="center" wrapText="1"/>
      <protection/>
    </xf>
    <xf numFmtId="0" fontId="0" fillId="4" borderId="4" xfId="26" applyFont="1" applyFill="1" applyBorder="1" applyAlignment="1">
      <alignment horizontal="center" vertical="center"/>
      <protection/>
    </xf>
    <xf numFmtId="0" fontId="0" fillId="4" borderId="7" xfId="26" applyFont="1" applyFill="1" applyBorder="1" applyAlignment="1">
      <alignment horizontal="center" vertical="center"/>
      <protection/>
    </xf>
    <xf numFmtId="0" fontId="0" fillId="4" borderId="3" xfId="26" applyFont="1" applyFill="1" applyBorder="1" applyAlignment="1">
      <alignment horizontal="center" vertical="center"/>
      <protection/>
    </xf>
    <xf numFmtId="0" fontId="0" fillId="4" borderId="6" xfId="26" applyFont="1" applyFill="1" applyBorder="1" applyAlignment="1">
      <alignment horizontal="center" vertical="center"/>
      <protection/>
    </xf>
    <xf numFmtId="0" fontId="0" fillId="4" borderId="9" xfId="26" applyFont="1" applyFill="1" applyBorder="1" applyAlignment="1">
      <alignment horizontal="center" vertical="center"/>
      <protection/>
    </xf>
    <xf numFmtId="0" fontId="0" fillId="2" borderId="0" xfId="26" applyFont="1" applyFill="1" applyAlignment="1">
      <alignment wrapText="1"/>
      <protection/>
    </xf>
    <xf numFmtId="0" fontId="0" fillId="4" borderId="41" xfId="26" applyFont="1" applyFill="1" applyBorder="1" applyAlignment="1">
      <alignment horizontal="center"/>
      <protection/>
    </xf>
    <xf numFmtId="0" fontId="0" fillId="4" borderId="47" xfId="26" applyFont="1" applyFill="1" applyBorder="1" applyAlignment="1">
      <alignment horizontal="center"/>
      <protection/>
    </xf>
    <xf numFmtId="0" fontId="0" fillId="4" borderId="42" xfId="26" applyFont="1" applyFill="1" applyBorder="1" applyAlignment="1">
      <alignment horizontal="center"/>
      <protection/>
    </xf>
    <xf numFmtId="0" fontId="5" fillId="0" borderId="11" xfId="26" applyFont="1" applyBorder="1" applyAlignment="1">
      <alignment horizontal="center"/>
      <protection/>
    </xf>
    <xf numFmtId="0" fontId="0" fillId="4" borderId="38" xfId="26" applyFont="1" applyFill="1" applyBorder="1" applyAlignment="1">
      <alignment horizontal="center"/>
      <protection/>
    </xf>
    <xf numFmtId="0" fontId="0" fillId="4" borderId="43" xfId="26" applyFont="1" applyFill="1" applyBorder="1" applyAlignment="1">
      <alignment horizontal="center"/>
      <protection/>
    </xf>
    <xf numFmtId="0" fontId="0" fillId="4" borderId="39" xfId="26" applyFont="1" applyFill="1" applyBorder="1" applyAlignment="1">
      <alignment horizontal="center"/>
      <protection/>
    </xf>
    <xf numFmtId="0" fontId="0" fillId="4" borderId="40" xfId="26" applyFont="1" applyFill="1" applyBorder="1" applyAlignment="1">
      <alignment horizontal="center"/>
      <protection/>
    </xf>
    <xf numFmtId="0" fontId="5" fillId="0" borderId="0" xfId="27" applyFont="1" applyFill="1" applyAlignment="1">
      <alignment horizontal="center"/>
      <protection/>
    </xf>
    <xf numFmtId="0" fontId="9" fillId="0" borderId="0" xfId="25" applyFont="1" applyBorder="1" applyAlignment="1">
      <alignment horizontal="left"/>
      <protection/>
    </xf>
    <xf numFmtId="0" fontId="0" fillId="4" borderId="2" xfId="27" applyFont="1" applyFill="1" applyBorder="1" applyAlignment="1">
      <alignment horizontal="center" vertical="center"/>
      <protection/>
    </xf>
    <xf numFmtId="0" fontId="0" fillId="4" borderId="5" xfId="27" applyFont="1" applyFill="1" applyBorder="1" applyAlignment="1">
      <alignment horizontal="center" vertical="center"/>
      <protection/>
    </xf>
    <xf numFmtId="0" fontId="0" fillId="4" borderId="8" xfId="27" applyFont="1" applyFill="1" applyBorder="1" applyAlignment="1">
      <alignment horizontal="center" vertical="center"/>
      <protection/>
    </xf>
    <xf numFmtId="0" fontId="0" fillId="4" borderId="4" xfId="27" applyFont="1" applyFill="1" applyBorder="1" applyAlignment="1">
      <alignment horizontal="center" vertical="center"/>
      <protection/>
    </xf>
    <xf numFmtId="0" fontId="0" fillId="4" borderId="7" xfId="27" applyFont="1" applyFill="1" applyBorder="1" applyAlignment="1">
      <alignment horizontal="center" vertical="center"/>
      <protection/>
    </xf>
    <xf numFmtId="0" fontId="0" fillId="4" borderId="18" xfId="24" applyFont="1" applyFill="1" applyBorder="1" applyAlignment="1">
      <alignment horizontal="center" vertical="center"/>
      <protection/>
    </xf>
    <xf numFmtId="0" fontId="0" fillId="4" borderId="22" xfId="24" applyFont="1" applyFill="1" applyBorder="1" applyAlignment="1">
      <alignment horizontal="center" vertical="center"/>
      <protection/>
    </xf>
    <xf numFmtId="0" fontId="0" fillId="4" borderId="23" xfId="27" applyFont="1" applyFill="1" applyBorder="1" applyAlignment="1">
      <alignment horizontal="center"/>
      <protection/>
    </xf>
    <xf numFmtId="0" fontId="0" fillId="4" borderId="30" xfId="27" applyFont="1" applyFill="1" applyBorder="1" applyAlignment="1">
      <alignment horizontal="center"/>
      <protection/>
    </xf>
    <xf numFmtId="0" fontId="0" fillId="4" borderId="29" xfId="27" applyFont="1" applyFill="1" applyBorder="1" applyAlignment="1">
      <alignment horizontal="center"/>
      <protection/>
    </xf>
    <xf numFmtId="49" fontId="0" fillId="4" borderId="4" xfId="0" applyNumberFormat="1" applyFont="1" applyFill="1" applyBorder="1" applyAlignment="1">
      <alignment horizontal="center" vertical="center" wrapText="1"/>
    </xf>
    <xf numFmtId="49" fontId="0" fillId="4" borderId="11" xfId="0" applyNumberFormat="1" applyFont="1" applyFill="1" applyBorder="1" applyAlignment="1">
      <alignment horizontal="center" vertical="center" wrapText="1"/>
    </xf>
    <xf numFmtId="49" fontId="0" fillId="4" borderId="0" xfId="0" applyNumberFormat="1" applyFont="1" applyFill="1" applyBorder="1" applyAlignment="1">
      <alignment horizontal="center" vertical="center" wrapText="1"/>
    </xf>
    <xf numFmtId="0" fontId="0" fillId="4" borderId="37" xfId="24" applyFont="1" applyFill="1" applyBorder="1" applyAlignment="1">
      <alignment horizontal="center" vertical="center" wrapText="1"/>
      <protection/>
    </xf>
    <xf numFmtId="0" fontId="0" fillId="4" borderId="44" xfId="24" applyFont="1" applyFill="1" applyBorder="1" applyAlignment="1">
      <alignment horizontal="center" vertical="center" wrapText="1"/>
      <protection/>
    </xf>
    <xf numFmtId="0" fontId="0" fillId="4" borderId="28" xfId="27" applyFont="1" applyFill="1" applyBorder="1" applyAlignment="1">
      <alignment horizontal="center" vertical="center"/>
      <protection/>
    </xf>
    <xf numFmtId="0" fontId="0" fillId="4" borderId="37" xfId="27" applyFont="1" applyFill="1" applyBorder="1" applyAlignment="1">
      <alignment horizontal="center" vertical="center"/>
      <protection/>
    </xf>
    <xf numFmtId="0" fontId="0" fillId="4" borderId="28" xfId="24" applyFont="1" applyFill="1" applyBorder="1" applyAlignment="1">
      <alignment horizontal="center" vertical="center"/>
      <protection/>
    </xf>
    <xf numFmtId="0" fontId="0" fillId="4" borderId="37" xfId="24" applyFont="1" applyFill="1" applyBorder="1" applyAlignment="1">
      <alignment horizontal="center" vertical="center"/>
      <protection/>
    </xf>
    <xf numFmtId="0" fontId="5" fillId="0" borderId="0" xfId="28" applyFont="1" applyFill="1" applyAlignment="1">
      <alignment horizontal="center"/>
      <protection/>
    </xf>
    <xf numFmtId="0" fontId="0" fillId="0" borderId="0" xfId="28" applyFont="1" applyAlignment="1">
      <alignment horizontal="left"/>
      <protection/>
    </xf>
    <xf numFmtId="0" fontId="0" fillId="4" borderId="2" xfId="28" applyFont="1" applyFill="1" applyBorder="1" applyAlignment="1">
      <alignment horizontal="center" vertical="center"/>
      <protection/>
    </xf>
    <xf numFmtId="0" fontId="0" fillId="4" borderId="3" xfId="28" applyFont="1" applyFill="1" applyBorder="1" applyAlignment="1">
      <alignment horizontal="center" vertical="center"/>
      <protection/>
    </xf>
    <xf numFmtId="0" fontId="0" fillId="4" borderId="38" xfId="27" applyFont="1" applyFill="1" applyBorder="1" applyAlignment="1">
      <alignment horizontal="center"/>
      <protection/>
    </xf>
    <xf numFmtId="0" fontId="0" fillId="4" borderId="43" xfId="27" applyFont="1" applyFill="1" applyBorder="1" applyAlignment="1">
      <alignment horizontal="center"/>
      <protection/>
    </xf>
    <xf numFmtId="0" fontId="0" fillId="4" borderId="39" xfId="27" applyFont="1" applyFill="1" applyBorder="1" applyAlignment="1">
      <alignment horizontal="center"/>
      <protection/>
    </xf>
    <xf numFmtId="0" fontId="0" fillId="4" borderId="23" xfId="28" applyFont="1" applyFill="1" applyBorder="1" applyAlignment="1">
      <alignment horizontal="center"/>
      <protection/>
    </xf>
    <xf numFmtId="0" fontId="0" fillId="4" borderId="30" xfId="28" applyFont="1" applyFill="1" applyBorder="1" applyAlignment="1">
      <alignment horizontal="center"/>
      <protection/>
    </xf>
  </cellXfs>
  <cellStyles count="2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83" xfId="21"/>
    <cellStyle name="Normal_DEMOG1" xfId="22"/>
    <cellStyle name="Normal_DEMOG10" xfId="23"/>
    <cellStyle name="Normal_DEMOG11" xfId="24"/>
    <cellStyle name="Normal_DEMOG12" xfId="25"/>
    <cellStyle name="Normal_DEMOG13" xfId="26"/>
    <cellStyle name="Normal_DEMOG14" xfId="27"/>
    <cellStyle name="Normal_DEMOG15" xfId="28"/>
    <cellStyle name="Normal_DEMOG2" xfId="29"/>
    <cellStyle name="Normal_DEMOG3" xfId="30"/>
    <cellStyle name="Normal_DEMOG4" xfId="31"/>
    <cellStyle name="Normal_DEMOG5" xfId="32"/>
    <cellStyle name="Normal_DEMOG6" xfId="33"/>
    <cellStyle name="Normal_DEMOG7" xfId="34"/>
    <cellStyle name="Normal_DEMOG8" xfId="35"/>
    <cellStyle name="Normal_DEMOG9" xfId="36"/>
    <cellStyle name="Normal_EXAGRI1" xfId="37"/>
    <cellStyle name="Normal_EXAGRI12" xfId="38"/>
    <cellStyle name="Normal_EXAGRI2" xfId="39"/>
    <cellStyle name="Normal_EXAGRI4" xfId="40"/>
    <cellStyle name="Percen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externalLink" Target="externalLinks/externalLink5.xml" /><Relationship Id="rId43" Type="http://schemas.openxmlformats.org/officeDocument/2006/relationships/externalLink" Target="externalLinks/externalLink6.xml" /><Relationship Id="rId44" Type="http://schemas.openxmlformats.org/officeDocument/2006/relationships/externalLink" Target="externalLinks/externalLink7.xml" /><Relationship Id="rId45" Type="http://schemas.openxmlformats.org/officeDocument/2006/relationships/externalLink" Target="externalLinks/externalLink8.xml" /><Relationship Id="rId46" Type="http://schemas.openxmlformats.org/officeDocument/2006/relationships/externalLink" Target="externalLinks/externalLink9.xml" /><Relationship Id="rId47" Type="http://schemas.openxmlformats.org/officeDocument/2006/relationships/externalLink" Target="externalLinks/externalLink10.xml" /><Relationship Id="rId48" Type="http://schemas.openxmlformats.org/officeDocument/2006/relationships/externalLink" Target="externalLinks/externalLink11.xml" /><Relationship Id="rId49" Type="http://schemas.openxmlformats.org/officeDocument/2006/relationships/externalLink" Target="externalLinks/externalLink12.xml" /><Relationship Id="rId50" Type="http://schemas.openxmlformats.org/officeDocument/2006/relationships/externalLink" Target="externalLinks/externalLink13.xml" /><Relationship Id="rId51" Type="http://schemas.openxmlformats.org/officeDocument/2006/relationships/externalLink" Target="externalLinks/externalLink14.xml" /><Relationship Id="rId52" Type="http://schemas.openxmlformats.org/officeDocument/2006/relationships/externalLink" Target="externalLinks/externalLink15.xml" /><Relationship Id="rId53" Type="http://schemas.openxmlformats.org/officeDocument/2006/relationships/externalLink" Target="externalLinks/externalLink16.xml" /><Relationship Id="rId54" Type="http://schemas.openxmlformats.org/officeDocument/2006/relationships/externalLink" Target="externalLinks/externalLink17.xml" /><Relationship Id="rId55" Type="http://schemas.openxmlformats.org/officeDocument/2006/relationships/externalLink" Target="externalLinks/externalLink18.xml" /><Relationship Id="rId56" Type="http://schemas.openxmlformats.org/officeDocument/2006/relationships/externalLink" Target="externalLinks/externalLink19.xml" /><Relationship Id="rId57" Type="http://schemas.openxmlformats.org/officeDocument/2006/relationships/externalLink" Target="externalLinks/externalLink20.xml" /><Relationship Id="rId5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población activa del sector agrario y de la industria (miles de personas)</a:t>
            </a:r>
          </a:p>
        </c:rich>
      </c:tx>
      <c:layout>
        <c:manualLayout>
          <c:xMode val="factor"/>
          <c:yMode val="factor"/>
          <c:x val="-0.073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955"/>
          <c:w val="0.758"/>
          <c:h val="0.9045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'5.6.1'!$A$23:$A$28</c:f>
              <c:strCache/>
            </c:strRef>
          </c:cat>
          <c:val>
            <c:numRef>
              <c:f>'5.6.1'!$C$23:$C$28</c:f>
              <c:numCache/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'5.6.1'!$A$23:$A$28</c:f>
              <c:strCache/>
            </c:strRef>
          </c:cat>
          <c:val>
            <c:numRef>
              <c:f>'5.6.1'!$F$23:$F$28</c:f>
              <c:numCache/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'5.6.1'!$A$23:$A$28</c:f>
              <c:strCache/>
            </c:strRef>
          </c:cat>
          <c:val>
            <c:numRef>
              <c:f>'5.6.1'!$G$23:$G$28</c:f>
              <c:numCache/>
            </c:numRef>
          </c:val>
          <c:smooth val="0"/>
        </c:ser>
        <c:marker val="1"/>
        <c:axId val="5512681"/>
        <c:axId val="49614130"/>
      </c:lineChart>
      <c:catAx>
        <c:axId val="5512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614130"/>
        <c:crosses val="autoZero"/>
        <c:auto val="1"/>
        <c:lblOffset val="100"/>
        <c:tickLblSkip val="1"/>
        <c:noMultiLvlLbl val="0"/>
      </c:catAx>
      <c:valAx>
        <c:axId val="4961413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1268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1075"/>
          <c:y val="0.392"/>
          <c:w val="0.16825"/>
          <c:h val="0.2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11: Clasificación de la población activa ocupada del sector agrario
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1325"/>
          <c:w val="0.96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'5.7'!$A$13:$A$21</c:f>
              <c:strCache/>
            </c:strRef>
          </c:cat>
          <c:val>
            <c:numRef>
              <c:f>'5.7'!$B$13:$B$21</c:f>
              <c:numCache/>
            </c:numRef>
          </c:val>
        </c:ser>
        <c:ser>
          <c:idx val="1"/>
          <c:order val="1"/>
          <c:tx>
            <c:v>2012</c:v>
          </c:tx>
          <c:spPr>
            <a:solidFill>
              <a:srgbClr val="C3FFAB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'5.7'!$A$13:$A$21</c:f>
              <c:strCache/>
            </c:strRef>
          </c:cat>
          <c:val>
            <c:numRef>
              <c:f>'5.7'!$C$13:$C$21</c:f>
              <c:numCache/>
            </c:numRef>
          </c:val>
        </c:ser>
        <c:axId val="20568595"/>
        <c:axId val="50899628"/>
      </c:barChart>
      <c:catAx>
        <c:axId val="2056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899628"/>
        <c:crosses val="autoZero"/>
        <c:auto val="1"/>
        <c:lblOffset val="100"/>
        <c:noMultiLvlLbl val="0"/>
      </c:catAx>
      <c:valAx>
        <c:axId val="508996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56859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325"/>
          <c:y val="0.2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10: Clasificación de la población activa ocupada total
según género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1"/>
          <c:y val="0.37525"/>
          <c:w val="0.93425"/>
          <c:h val="0.62475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'5.7'!$D$10:$D$11</c:f>
              <c:numCache/>
            </c:numRef>
          </c:val>
        </c:ser>
        <c:ser>
          <c:idx val="1"/>
          <c:order val="1"/>
          <c:tx>
            <c:v>2012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'5.7'!$E$10:$E$11</c:f>
              <c:numCache/>
            </c:numRef>
          </c:val>
        </c:ser>
        <c:axId val="55443469"/>
        <c:axId val="29229174"/>
      </c:barChart>
      <c:catAx>
        <c:axId val="55443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229174"/>
        <c:crosses val="autoZero"/>
        <c:auto val="1"/>
        <c:lblOffset val="100"/>
        <c:noMultiLvlLbl val="0"/>
      </c:catAx>
      <c:valAx>
        <c:axId val="292291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44346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875"/>
          <c:y val="0.26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12: Clasificación de la población activa ocupada total 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1325"/>
          <c:w val="0.96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'5.7'!$A$13:$A$21</c:f>
              <c:strCache/>
            </c:strRef>
          </c:cat>
          <c:val>
            <c:numRef>
              <c:f>'5.7'!$D$13:$D$21</c:f>
              <c:numCache/>
            </c:numRef>
          </c:val>
        </c:ser>
        <c:ser>
          <c:idx val="1"/>
          <c:order val="1"/>
          <c:tx>
            <c:v>2012</c:v>
          </c:tx>
          <c:spPr>
            <a:solidFill>
              <a:srgbClr val="C3FFAB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'5.7'!$A$13:$A$21</c:f>
              <c:strCache/>
            </c:strRef>
          </c:cat>
          <c:val>
            <c:numRef>
              <c:f>'5.7'!$E$13:$E$21</c:f>
              <c:numCache/>
            </c:numRef>
          </c:val>
        </c:ser>
        <c:axId val="61735975"/>
        <c:axId val="18752864"/>
      </c:barChart>
      <c:catAx>
        <c:axId val="61735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752864"/>
        <c:crosses val="autoZero"/>
        <c:auto val="1"/>
        <c:lblOffset val="100"/>
        <c:noMultiLvlLbl val="0"/>
      </c:catAx>
      <c:valAx>
        <c:axId val="187528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73597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95"/>
          <c:y val="0.23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utilización del trabajo
en la agricultura de España (miles de UTA)</a:t>
            </a:r>
          </a:p>
        </c:rich>
      </c:tx>
      <c:layout>
        <c:manualLayout>
          <c:xMode val="factor"/>
          <c:yMode val="factor"/>
          <c:x val="0.02775"/>
          <c:y val="0.0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5"/>
          <c:y val="0.28675"/>
          <c:w val="0.9645"/>
          <c:h val="0.69775"/>
        </c:manualLayout>
      </c:layout>
      <c:lineChart>
        <c:grouping val="standard"/>
        <c:varyColors val="0"/>
        <c:ser>
          <c:idx val="3"/>
          <c:order val="0"/>
          <c:tx>
            <c:strRef>
              <c:f>'5.12'!$B$6</c:f>
              <c:strCache>
                <c:ptCount val="1"/>
                <c:pt idx="0">
                  <c:v>Trabajo total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'5.12'!$A$7:$A$22</c:f>
              <c:numCache/>
            </c:numRef>
          </c:cat>
          <c:val>
            <c:numRef>
              <c:f>'5.12'!$B$7:$B$22</c:f>
              <c:numCache/>
            </c:numRef>
          </c:val>
          <c:smooth val="0"/>
        </c:ser>
        <c:ser>
          <c:idx val="0"/>
          <c:order val="1"/>
          <c:tx>
            <c:strRef>
              <c:f>'5.12'!$C$6</c:f>
              <c:strCache>
                <c:ptCount val="1"/>
                <c:pt idx="0">
                  <c:v>Trabajo no asalariado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'5.12'!$A$7:$A$22</c:f>
              <c:numCache/>
            </c:numRef>
          </c:cat>
          <c:val>
            <c:numRef>
              <c:f>'5.12'!$C$7:$C$22</c:f>
              <c:numCache/>
            </c:numRef>
          </c:val>
          <c:smooth val="0"/>
        </c:ser>
        <c:ser>
          <c:idx val="1"/>
          <c:order val="2"/>
          <c:tx>
            <c:strRef>
              <c:f>'5.12'!$D$6</c:f>
              <c:strCache>
                <c:ptCount val="1"/>
                <c:pt idx="0">
                  <c:v>Trabajo asalariado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'5.12'!$A$7:$A$22</c:f>
              <c:numCache/>
            </c:numRef>
          </c:cat>
          <c:val>
            <c:numRef>
              <c:f>'5.12'!$D$7:$D$22</c:f>
              <c:numCache/>
            </c:numRef>
          </c:val>
          <c:smooth val="0"/>
        </c:ser>
        <c:marker val="1"/>
        <c:axId val="34558049"/>
        <c:axId val="42586986"/>
      </c:lineChart>
      <c:catAx>
        <c:axId val="3455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586986"/>
        <c:crosses val="autoZero"/>
        <c:auto val="1"/>
        <c:lblOffset val="100"/>
        <c:tickLblSkip val="1"/>
        <c:noMultiLvlLbl val="0"/>
      </c:catAx>
      <c:valAx>
        <c:axId val="4258698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55804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975"/>
          <c:y val="0.219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Evolución de la población activa de otros sectores (miles de personas)</a:t>
            </a:r>
          </a:p>
        </c:rich>
      </c:tx>
      <c:layout>
        <c:manualLayout>
          <c:xMode val="factor"/>
          <c:yMode val="factor"/>
          <c:x val="-0.152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13"/>
          <c:w val="0.69875"/>
          <c:h val="0.887"/>
        </c:manualLayout>
      </c:layout>
      <c:lineChart>
        <c:grouping val="standard"/>
        <c:varyColors val="0"/>
        <c:ser>
          <c:idx val="2"/>
          <c:order val="0"/>
          <c:tx>
            <c:strRef>
              <c:f>'5.6.1'!$K$7:$K$10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'5.6.1'!$A$23:$A$28</c:f>
              <c:strCache/>
            </c:strRef>
          </c:cat>
          <c:val>
            <c:numRef>
              <c:f>'5.6.1'!$N$23:$N$28</c:f>
              <c:numCache/>
            </c:numRef>
          </c:val>
          <c:smooth val="0"/>
        </c:ser>
        <c:ser>
          <c:idx val="4"/>
          <c:order val="1"/>
          <c:tx>
            <c:strRef>
              <c:f>'5.6.1'!$O$19:$O$22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'5.6.1'!$A$23:$A$28</c:f>
              <c:strCache/>
            </c:strRef>
          </c:cat>
          <c:val>
            <c:numRef>
              <c:f>'5.6.1'!$O$23:$O$28</c:f>
              <c:numCache/>
            </c:numRef>
          </c:val>
          <c:smooth val="0"/>
        </c:ser>
        <c:ser>
          <c:idx val="5"/>
          <c:order val="2"/>
          <c:tx>
            <c:strRef>
              <c:f>'5.6.1'!$M$20:$M$22</c:f>
              <c:strCache>
                <c:ptCount val="1"/>
                <c:pt idx="0">
                  <c:v>Otras industrias manufactureras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'5.6.1'!$A$23:$A$28</c:f>
              <c:strCache/>
            </c:strRef>
          </c:cat>
          <c:val>
            <c:numRef>
              <c:f>'5.6.1'!$M$23:$M$28</c:f>
              <c:numCache/>
            </c:numRef>
          </c:val>
          <c:smooth val="0"/>
        </c:ser>
        <c:marker val="1"/>
        <c:axId val="43873987"/>
        <c:axId val="59321564"/>
      </c:lineChart>
      <c:catAx>
        <c:axId val="4387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321564"/>
        <c:crosses val="autoZero"/>
        <c:auto val="1"/>
        <c:lblOffset val="100"/>
        <c:tickLblSkip val="1"/>
        <c:noMultiLvlLbl val="0"/>
      </c:catAx>
      <c:valAx>
        <c:axId val="5932156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87398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52"/>
          <c:y val="0.19625"/>
          <c:w val="0.188"/>
          <c:h val="0.3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población activa de las ramas relacionadas con el medio ambiente (miles de personas)</a:t>
            </a:r>
          </a:p>
        </c:rich>
      </c:tx>
      <c:layout>
        <c:manualLayout>
          <c:xMode val="factor"/>
          <c:yMode val="factor"/>
          <c:x val="-0.128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04"/>
          <c:w val="0.60575"/>
          <c:h val="0.896"/>
        </c:manualLayout>
      </c:layout>
      <c:lineChart>
        <c:grouping val="standard"/>
        <c:varyColors val="0"/>
        <c:ser>
          <c:idx val="0"/>
          <c:order val="0"/>
          <c:tx>
            <c:strRef>
              <c:f>'5.6.1'!$H$34:$H$37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'5.6.1'!$G$38:$G$42</c:f>
              <c:strCache/>
            </c:strRef>
          </c:cat>
          <c:val>
            <c:numRef>
              <c:f>'5.6.1'!$H$38:$H$42</c:f>
              <c:numCache/>
            </c:numRef>
          </c:val>
          <c:smooth val="0"/>
        </c:ser>
        <c:ser>
          <c:idx val="1"/>
          <c:order val="1"/>
          <c:tx>
            <c:strRef>
              <c:f>'5.6.1'!$I$34:$I$37</c:f>
              <c:strCache>
                <c:ptCount val="1"/>
                <c:pt idx="0">
                  <c:v>Captación, depuración y distribución de agua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'5.6.1'!$G$38:$G$42</c:f>
              <c:strCache/>
            </c:strRef>
          </c:cat>
          <c:val>
            <c:numRef>
              <c:f>'5.6.1'!$I$38:$I$42</c:f>
              <c:numCache/>
            </c:numRef>
          </c:val>
          <c:smooth val="0"/>
        </c:ser>
        <c:ser>
          <c:idx val="2"/>
          <c:order val="2"/>
          <c:tx>
            <c:strRef>
              <c:f>'5.6.1'!$J$34:$J$37</c:f>
              <c:strCache>
                <c:ptCount val="1"/>
                <c:pt idx="0">
                  <c:v>Recogida y tratamiento de aguas residuales                                                                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'5.6.1'!$G$38:$G$42</c:f>
              <c:strCache/>
            </c:strRef>
          </c:cat>
          <c:val>
            <c:numRef>
              <c:f>'5.6.1'!$J$38:$J$42</c:f>
              <c:numCache/>
            </c:numRef>
          </c:val>
          <c:smooth val="0"/>
        </c:ser>
        <c:ser>
          <c:idx val="3"/>
          <c:order val="3"/>
          <c:tx>
            <c:strRef>
              <c:f>'5.6.1'!$K$34:$K$37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'5.6.1'!$G$38:$G$42</c:f>
              <c:strCache/>
            </c:strRef>
          </c:cat>
          <c:val>
            <c:numRef>
              <c:f>'5.6.1'!$K$38:$K$42</c:f>
              <c:numCache/>
            </c:numRef>
          </c:val>
          <c:smooth val="0"/>
        </c:ser>
        <c:ser>
          <c:idx val="4"/>
          <c:order val="4"/>
          <c:tx>
            <c:strRef>
              <c:f>'5.6.1'!$L$34:$L$37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'5.6.1'!$L$38:$L$42</c:f>
              <c:numCache/>
            </c:numRef>
          </c:val>
          <c:smooth val="0"/>
        </c:ser>
        <c:marker val="1"/>
        <c:axId val="64132029"/>
        <c:axId val="40317350"/>
      </c:lineChart>
      <c:catAx>
        <c:axId val="64132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317350"/>
        <c:crosses val="autoZero"/>
        <c:auto val="1"/>
        <c:lblOffset val="100"/>
        <c:tickLblSkip val="1"/>
        <c:noMultiLvlLbl val="0"/>
      </c:catAx>
      <c:valAx>
        <c:axId val="4031735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13202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59"/>
          <c:y val="0.282"/>
          <c:w val="0.2835"/>
          <c:h val="0.488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Evolución de la población activa ocupada del sector agrario y de la industria (miles de personas)</a:t>
            </a:r>
          </a:p>
        </c:rich>
      </c:tx>
      <c:layout>
        <c:manualLayout>
          <c:xMode val="factor"/>
          <c:yMode val="factor"/>
          <c:x val="-0.073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1475"/>
          <c:w val="0.7435"/>
          <c:h val="0.88525"/>
        </c:manualLayout>
      </c:layout>
      <c:lineChart>
        <c:grouping val="standard"/>
        <c:varyColors val="0"/>
        <c:ser>
          <c:idx val="3"/>
          <c:order val="0"/>
          <c:tx>
            <c:v>Total Sector Agrario 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'5.6.2'!$A$22:$A$27</c:f>
              <c:strCache/>
            </c:strRef>
          </c:cat>
          <c:val>
            <c:numRef>
              <c:f>'5.6.2'!$C$22:$C$27</c:f>
              <c:numCache/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'5.6.2'!$A$22:$A$27</c:f>
              <c:strCache/>
            </c:strRef>
          </c:cat>
          <c:val>
            <c:numRef>
              <c:f>'5.6.2'!$F$22:$F$27</c:f>
              <c:numCache/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'5.6.2'!$A$22:$A$27</c:f>
              <c:strCache/>
            </c:strRef>
          </c:cat>
          <c:val>
            <c:numRef>
              <c:f>'5.6.2'!$G$22:$G$27</c:f>
              <c:numCache/>
            </c:numRef>
          </c:val>
          <c:smooth val="0"/>
        </c:ser>
        <c:marker val="1"/>
        <c:axId val="27311831"/>
        <c:axId val="44479888"/>
      </c:lineChart>
      <c:catAx>
        <c:axId val="2731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479888"/>
        <c:crosses val="autoZero"/>
        <c:auto val="1"/>
        <c:lblOffset val="100"/>
        <c:tickLblSkip val="1"/>
        <c:noMultiLvlLbl val="0"/>
      </c:catAx>
      <c:valAx>
        <c:axId val="4447988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31183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895"/>
          <c:y val="0.37125"/>
          <c:w val="0.16675"/>
          <c:h val="0.25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6: Evolución de la población activa ocupada de otros sectores (miles de personas)</a:t>
            </a:r>
          </a:p>
        </c:rich>
      </c:tx>
      <c:layout>
        <c:manualLayout>
          <c:xMode val="factor"/>
          <c:yMode val="factor"/>
          <c:x val="-0.12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275"/>
          <c:w val="0.718"/>
          <c:h val="0.8725"/>
        </c:manualLayout>
      </c:layout>
      <c:lineChart>
        <c:grouping val="standard"/>
        <c:varyColors val="0"/>
        <c:ser>
          <c:idx val="2"/>
          <c:order val="0"/>
          <c:tx>
            <c:strRef>
              <c:f>'5.6.2'!$N$18:$N$21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'5.6.2'!$A$22:$A$27</c:f>
              <c:strCache/>
            </c:strRef>
          </c:cat>
          <c:val>
            <c:numRef>
              <c:f>'5.6.2'!$N$22:$N$27</c:f>
              <c:numCache/>
            </c:numRef>
          </c:val>
          <c:smooth val="0"/>
        </c:ser>
        <c:ser>
          <c:idx val="4"/>
          <c:order val="1"/>
          <c:tx>
            <c:strRef>
              <c:f>'5.6.2'!$O$18:$O$21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'5.6.2'!$A$22:$A$27</c:f>
              <c:strCache/>
            </c:strRef>
          </c:cat>
          <c:val>
            <c:numRef>
              <c:f>'5.6.2'!$O$22:$O$27</c:f>
              <c:numCache/>
            </c:numRef>
          </c:val>
          <c:smooth val="0"/>
        </c:ser>
        <c:marker val="1"/>
        <c:axId val="64774673"/>
        <c:axId val="46101146"/>
      </c:lineChart>
      <c:catAx>
        <c:axId val="6477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101146"/>
        <c:crosses val="autoZero"/>
        <c:auto val="1"/>
        <c:lblOffset val="100"/>
        <c:tickLblSkip val="1"/>
        <c:noMultiLvlLbl val="0"/>
      </c:catAx>
      <c:valAx>
        <c:axId val="4610114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77467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6275"/>
          <c:y val="0.46225"/>
          <c:w val="0.20275"/>
          <c:h val="0.12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población activa ocupada de las ramas relacionadas con el medio ambiente
(miles de personas)</a:t>
            </a:r>
          </a:p>
        </c:rich>
      </c:tx>
      <c:layout>
        <c:manualLayout>
          <c:xMode val="factor"/>
          <c:yMode val="factor"/>
          <c:x val="-0.090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52"/>
          <c:w val="0.698"/>
          <c:h val="0.848"/>
        </c:manualLayout>
      </c:layout>
      <c:lineChart>
        <c:grouping val="standard"/>
        <c:varyColors val="0"/>
        <c:ser>
          <c:idx val="2"/>
          <c:order val="0"/>
          <c:tx>
            <c:strRef>
              <c:f>'5.6.2'!$H$33:$H$36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'5.6.2'!$G$37:$G$40</c:f>
              <c:strCache/>
            </c:strRef>
          </c:cat>
          <c:val>
            <c:numRef>
              <c:f>'5.6.2'!$H$37:$H$40</c:f>
              <c:numCache/>
            </c:numRef>
          </c:val>
          <c:smooth val="0"/>
        </c:ser>
        <c:ser>
          <c:idx val="4"/>
          <c:order val="1"/>
          <c:tx>
            <c:strRef>
              <c:f>'5.6.2'!$I$33:$I$36</c:f>
              <c:strCache>
                <c:ptCount val="1"/>
                <c:pt idx="0">
                  <c:v>Captación, depuración y distribución de agua         distribución  energía elec., gas vapor y agua calie.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'5.6.2'!$G$37:$G$40</c:f>
              <c:strCache/>
            </c:strRef>
          </c:cat>
          <c:val>
            <c:numRef>
              <c:f>'5.6.2'!$I$37:$I$40</c:f>
              <c:numCache/>
            </c:numRef>
          </c:val>
          <c:smooth val="0"/>
        </c:ser>
        <c:ser>
          <c:idx val="5"/>
          <c:order val="2"/>
          <c:tx>
            <c:strRef>
              <c:f>'5.6.2'!$J$33:$J$36</c:f>
              <c:strCache>
                <c:ptCount val="1"/>
                <c:pt idx="0">
                  <c:v>Recogida y tratamiento de aguas residuales                                                                                 depuración y distribución de agua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'5.6.2'!$G$37:$G$40</c:f>
              <c:strCache/>
            </c:strRef>
          </c:cat>
          <c:val>
            <c:numRef>
              <c:f>'5.6.2'!$J$37:$J$40</c:f>
              <c:numCache/>
            </c:numRef>
          </c:val>
          <c:smooth val="0"/>
        </c:ser>
        <c:ser>
          <c:idx val="0"/>
          <c:order val="3"/>
          <c:tx>
            <c:strRef>
              <c:f>'5.6.2'!$K$33:$K$36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'5.6.2'!$G$37:$G$40</c:f>
              <c:strCache/>
            </c:strRef>
          </c:cat>
          <c:val>
            <c:numRef>
              <c:f>'5.6.1'!$K$38:$K$42</c:f>
              <c:numCache>
                <c:ptCount val="5"/>
                <c:pt idx="0">
                  <c:v>71.35</c:v>
                </c:pt>
                <c:pt idx="1">
                  <c:v>83.125</c:v>
                </c:pt>
                <c:pt idx="2">
                  <c:v>68.45</c:v>
                </c:pt>
                <c:pt idx="3">
                  <c:v>81.275</c:v>
                </c:pt>
                <c:pt idx="4">
                  <c:v>87.45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'5.6.2'!$L$33:$L$36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'5.6.2'!$G$37:$G$40</c:f>
              <c:strCache/>
            </c:strRef>
          </c:cat>
          <c:val>
            <c:numRef>
              <c:f>'5.6.2'!$L$37:$L$40</c:f>
              <c:numCache/>
            </c:numRef>
          </c:val>
          <c:smooth val="0"/>
        </c:ser>
        <c:marker val="1"/>
        <c:axId val="12257131"/>
        <c:axId val="43205316"/>
      </c:lineChart>
      <c:catAx>
        <c:axId val="1225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205316"/>
        <c:crosses val="autoZero"/>
        <c:auto val="1"/>
        <c:lblOffset val="100"/>
        <c:tickLblSkip val="1"/>
        <c:noMultiLvlLbl val="0"/>
      </c:catAx>
      <c:valAx>
        <c:axId val="4320531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25713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145"/>
          <c:y val="0.22325"/>
          <c:w val="0.2855"/>
          <c:h val="0.611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7: Evolución de la población parada del sector agrario, industria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ramas relacionadas
con el medio ambiente (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miles de personas)</a:t>
            </a:r>
          </a:p>
        </c:rich>
      </c:tx>
      <c:layout>
        <c:manualLayout>
          <c:xMode val="factor"/>
          <c:yMode val="factor"/>
          <c:x val="-0.090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26275"/>
          <c:w val="0.604"/>
          <c:h val="0.73725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'5.6.3'!$G$37:$G$41</c:f>
              <c:strCache/>
            </c:strRef>
          </c:cat>
          <c:val>
            <c:numRef>
              <c:f>'5.6.3'!$C$22:$C$27</c:f>
              <c:numCache/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'5.6.3'!$G$37:$G$41</c:f>
              <c:strCache/>
            </c:strRef>
          </c:cat>
          <c:val>
            <c:numRef>
              <c:f>'5.6.3'!$F$22:$F$27</c:f>
              <c:numCache/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'5.6.3'!$G$37:$G$41</c:f>
              <c:strCache/>
            </c:strRef>
          </c:cat>
          <c:val>
            <c:numRef>
              <c:f>'5.6.3'!$G$22:$G$27</c:f>
              <c:numCache/>
            </c:numRef>
          </c:val>
          <c:smooth val="0"/>
        </c:ser>
        <c:ser>
          <c:idx val="2"/>
          <c:order val="3"/>
          <c:tx>
            <c:strRef>
              <c:f>'5.6.3'!$H$33:$H$36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'5.6.3'!$G$37:$G$41</c:f>
              <c:strCache/>
            </c:strRef>
          </c:cat>
          <c:val>
            <c:numRef>
              <c:f>'5.6.3'!$H$37:$H$41</c:f>
              <c:numCache/>
            </c:numRef>
          </c:val>
          <c:smooth val="0"/>
        </c:ser>
        <c:ser>
          <c:idx val="4"/>
          <c:order val="4"/>
          <c:tx>
            <c:strRef>
              <c:f>'5.6.3'!$I$33:$I$36</c:f>
              <c:strCache>
                <c:ptCount val="1"/>
                <c:pt idx="0">
                  <c:v>Captación, depuración y distribución de agua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'5.6.3'!$G$37:$G$41</c:f>
              <c:strCache/>
            </c:strRef>
          </c:cat>
          <c:val>
            <c:numRef>
              <c:f>'5.6.3'!$I$37:$I$41</c:f>
              <c:numCache/>
            </c:numRef>
          </c:val>
          <c:smooth val="0"/>
        </c:ser>
        <c:ser>
          <c:idx val="5"/>
          <c:order val="5"/>
          <c:tx>
            <c:strRef>
              <c:f>'5.6.3'!$J$33:$J$36</c:f>
              <c:strCache>
                <c:ptCount val="1"/>
                <c:pt idx="0">
                  <c:v>Recogida y tratamiento de aguas residuales                                                                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'5.6.3'!$G$37:$G$41</c:f>
              <c:strCache/>
            </c:strRef>
          </c:cat>
          <c:val>
            <c:numRef>
              <c:f>'5.6.3'!$J$37:$J$41</c:f>
              <c:numCache/>
            </c:numRef>
          </c:val>
          <c:smooth val="0"/>
        </c:ser>
        <c:ser>
          <c:idx val="6"/>
          <c:order val="6"/>
          <c:tx>
            <c:strRef>
              <c:f>'5.6.3'!$K$33:$K$36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'5.6.3'!$K$37:$K$41</c:f>
              <c:numCache/>
            </c:numRef>
          </c:val>
          <c:smooth val="0"/>
        </c:ser>
        <c:ser>
          <c:idx val="7"/>
          <c:order val="7"/>
          <c:tx>
            <c:strRef>
              <c:f>'5.6.3'!$L$33:$L$36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'5.6.3'!$L$37:$L$41</c:f>
              <c:numCache/>
            </c:numRef>
          </c:val>
          <c:smooth val="0"/>
        </c:ser>
        <c:marker val="1"/>
        <c:axId val="53303525"/>
        <c:axId val="9969678"/>
      </c:lineChart>
      <c:catAx>
        <c:axId val="53303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969678"/>
        <c:crosses val="autoZero"/>
        <c:auto val="1"/>
        <c:lblOffset val="100"/>
        <c:tickLblSkip val="1"/>
        <c:noMultiLvlLbl val="0"/>
      </c:catAx>
      <c:valAx>
        <c:axId val="996967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30352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4875"/>
          <c:y val="0.236"/>
          <c:w val="0.35125"/>
          <c:h val="0.6967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8: Evolución de la población parada de otros sectores (miles de personas)</a:t>
            </a:r>
          </a:p>
        </c:rich>
      </c:tx>
      <c:layout>
        <c:manualLayout>
          <c:xMode val="factor"/>
          <c:yMode val="factor"/>
          <c:x val="-0.07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8225"/>
          <c:w val="0.57675"/>
          <c:h val="0.6695"/>
        </c:manualLayout>
      </c:layout>
      <c:lineChart>
        <c:grouping val="standard"/>
        <c:varyColors val="0"/>
        <c:ser>
          <c:idx val="4"/>
          <c:order val="0"/>
          <c:tx>
            <c:strRef>
              <c:f>'5.6.3'!$N$18:$N$21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'5.6.3'!$A$22:$A$27</c:f>
              <c:strCache/>
            </c:strRef>
          </c:cat>
          <c:val>
            <c:numRef>
              <c:f>'5.6.3'!$N$22:$N$27</c:f>
              <c:numCache/>
            </c:numRef>
          </c:val>
          <c:smooth val="0"/>
        </c:ser>
        <c:ser>
          <c:idx val="5"/>
          <c:order val="1"/>
          <c:tx>
            <c:strRef>
              <c:f>'5.6.3'!$O$18:$O$21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'5.6.3'!$A$22:$A$27</c:f>
              <c:strCache/>
            </c:strRef>
          </c:cat>
          <c:val>
            <c:numRef>
              <c:f>'5.6.3'!$O$22:$O$27</c:f>
              <c:numCache/>
            </c:numRef>
          </c:val>
          <c:smooth val="0"/>
        </c:ser>
        <c:ser>
          <c:idx val="0"/>
          <c:order val="2"/>
          <c:tx>
            <c:strRef>
              <c:f>'5.6.3'!$M$19:$M$21</c:f>
              <c:strCache>
                <c:ptCount val="1"/>
                <c:pt idx="0">
                  <c:v>Otras industrias manufactureras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'5.6.3'!$M$22:$M$27</c:f>
              <c:numCache/>
            </c:numRef>
          </c:val>
          <c:smooth val="0"/>
        </c:ser>
        <c:marker val="1"/>
        <c:axId val="22618239"/>
        <c:axId val="2237560"/>
      </c:lineChart>
      <c:catAx>
        <c:axId val="22618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37560"/>
        <c:crosses val="autoZero"/>
        <c:auto val="1"/>
        <c:lblOffset val="100"/>
        <c:tickLblSkip val="1"/>
        <c:noMultiLvlLbl val="0"/>
      </c:catAx>
      <c:valAx>
        <c:axId val="223756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61823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59675"/>
          <c:y val="0.17475"/>
          <c:w val="0.25775"/>
          <c:h val="0.377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9: Clasificación de la población activa ocupada del sector agrario según género (miles de personas)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25"/>
          <c:y val="0.41525"/>
          <c:w val="0.9325"/>
          <c:h val="0.58475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'5.7'!$B$10:$B$11</c:f>
              <c:numCache/>
            </c:numRef>
          </c:val>
        </c:ser>
        <c:ser>
          <c:idx val="1"/>
          <c:order val="1"/>
          <c:tx>
            <c:v>2012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'5.7'!$C$10:$C$11</c:f>
              <c:numCache/>
            </c:numRef>
          </c:val>
        </c:ser>
        <c:axId val="20138041"/>
        <c:axId val="47024642"/>
      </c:barChart>
      <c:catAx>
        <c:axId val="20138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024642"/>
        <c:crosses val="autoZero"/>
        <c:auto val="1"/>
        <c:lblOffset val="100"/>
        <c:noMultiLvlLbl val="0"/>
      </c:catAx>
      <c:valAx>
        <c:axId val="470246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13804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65"/>
          <c:y val="0.28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hyperlink" Target="http://www.ine.es/menu/jsalert_es.shtml" TargetMode="External" /><Relationship Id="rId3" Type="http://schemas.openxmlformats.org/officeDocument/2006/relationships/hyperlink" Target="http://www.ine.es/menu/jsalert_es.shtml" TargetMode="External" /><Relationship Id="rId4" Type="http://schemas.openxmlformats.org/officeDocument/2006/relationships/hyperlink" Target="http://www.ine.es/menu/jsalert_es.shtml" TargetMode="External" /><Relationship Id="rId5" Type="http://schemas.openxmlformats.org/officeDocument/2006/relationships/image" Target="../media/image5.emf" /><Relationship Id="rId6" Type="http://schemas.openxmlformats.org/officeDocument/2006/relationships/image" Target="../media/image1.emf" /><Relationship Id="rId7" Type="http://schemas.openxmlformats.org/officeDocument/2006/relationships/image" Target="../media/image12.emf" /><Relationship Id="rId8" Type="http://schemas.openxmlformats.org/officeDocument/2006/relationships/image" Target="../media/image8.emf" /><Relationship Id="rId9" Type="http://schemas.openxmlformats.org/officeDocument/2006/relationships/image" Target="../media/image15.png" /><Relationship Id="rId10" Type="http://schemas.openxmlformats.org/officeDocument/2006/relationships/image" Target="../media/image16.png" /><Relationship Id="rId11" Type="http://schemas.openxmlformats.org/officeDocument/2006/relationships/image" Target="../media/image17.png" /><Relationship Id="rId12" Type="http://schemas.openxmlformats.org/officeDocument/2006/relationships/image" Target="../media/image18.png" /><Relationship Id="rId13" Type="http://schemas.openxmlformats.org/officeDocument/2006/relationships/image" Target="../media/image1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emf" /><Relationship Id="rId3" Type="http://schemas.openxmlformats.org/officeDocument/2006/relationships/image" Target="../media/image4.emf" /><Relationship Id="rId4" Type="http://schemas.openxmlformats.org/officeDocument/2006/relationships/image" Target="../media/image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9.emf" /><Relationship Id="rId3" Type="http://schemas.openxmlformats.org/officeDocument/2006/relationships/image" Target="../media/image11.emf" /><Relationship Id="rId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0</xdr:col>
      <xdr:colOff>914400</xdr:colOff>
      <xdr:row>22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8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0</xdr:rowOff>
    </xdr:from>
    <xdr:to>
      <xdr:col>1</xdr:col>
      <xdr:colOff>457200</xdr:colOff>
      <xdr:row>22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3638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7825" y="3638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7825" y="3638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638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638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914400</xdr:colOff>
      <xdr:row>22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638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743575" y="581025"/>
          <a:ext cx="0" cy="0"/>
          <a:chOff x="980" y="213"/>
          <a:chExt cx="56" cy="19"/>
        </a:xfrm>
        <a:solidFill>
          <a:srgbClr val="FFFFFF"/>
        </a:solidFill>
      </xdr:grpSpPr>
      <xdr:pic>
        <xdr:nvPicPr>
          <xdr:cNvPr id="2" name="Picture 17" descr="Tamaño let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0" y="213"/>
            <a:ext cx="56" cy="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20">
            <a:hlinkClick r:id="rId2"/>
          </xdr:cNvPr>
          <xdr:cNvSpPr>
            <a:spLocks/>
          </xdr:cNvSpPr>
        </xdr:nvSpPr>
        <xdr:spPr>
          <a:xfrm>
            <a:off x="1015" y="213"/>
            <a:ext cx="2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19">
            <a:hlinkClick r:id="rId3"/>
          </xdr:cNvPr>
          <xdr:cNvSpPr>
            <a:spLocks/>
          </xdr:cNvSpPr>
        </xdr:nvSpPr>
        <xdr:spPr>
          <a:xfrm>
            <a:off x="995" y="213"/>
            <a:ext cx="2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18">
            <a:hlinkClick r:id="rId4"/>
          </xdr:cNvPr>
          <xdr:cNvSpPr>
            <a:spLocks/>
          </xdr:cNvSpPr>
        </xdr:nvSpPr>
        <xdr:spPr>
          <a:xfrm>
            <a:off x="980" y="213"/>
            <a:ext cx="1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6" name="Picture 33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7" name="Picture 34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8" name="Picture 35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9" name="Picture 36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10" name="Picture 3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11" name="Picture 38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12" name="Picture 3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152400</xdr:colOff>
      <xdr:row>121</xdr:row>
      <xdr:rowOff>142875</xdr:rowOff>
    </xdr:to>
    <xdr:pic>
      <xdr:nvPicPr>
        <xdr:cNvPr id="13" name="Picture 5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43575" y="197262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180975</xdr:colOff>
      <xdr:row>122</xdr:row>
      <xdr:rowOff>142875</xdr:rowOff>
    </xdr:to>
    <xdr:pic>
      <xdr:nvPicPr>
        <xdr:cNvPr id="14" name="Picture 5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43575" y="1988820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152400</xdr:colOff>
      <xdr:row>123</xdr:row>
      <xdr:rowOff>142875</xdr:rowOff>
    </xdr:to>
    <xdr:pic>
      <xdr:nvPicPr>
        <xdr:cNvPr id="15" name="Picture 5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43575" y="200501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114300</xdr:colOff>
      <xdr:row>124</xdr:row>
      <xdr:rowOff>142875</xdr:rowOff>
    </xdr:to>
    <xdr:pic>
      <xdr:nvPicPr>
        <xdr:cNvPr id="16" name="Picture 5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43575" y="20212050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114300</xdr:colOff>
      <xdr:row>125</xdr:row>
      <xdr:rowOff>142875</xdr:rowOff>
    </xdr:to>
    <xdr:pic>
      <xdr:nvPicPr>
        <xdr:cNvPr id="17" name="Picture 5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43575" y="203739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47</xdr:row>
      <xdr:rowOff>19050</xdr:rowOff>
    </xdr:from>
    <xdr:to>
      <xdr:col>14</xdr:col>
      <xdr:colOff>685800</xdr:colOff>
      <xdr:row>72</xdr:row>
      <xdr:rowOff>133350</xdr:rowOff>
    </xdr:to>
    <xdr:graphicFrame>
      <xdr:nvGraphicFramePr>
        <xdr:cNvPr id="1" name="Chart 1"/>
        <xdr:cNvGraphicFramePr/>
      </xdr:nvGraphicFramePr>
      <xdr:xfrm>
        <a:off x="304800" y="9077325"/>
        <a:ext cx="146208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102</xdr:row>
      <xdr:rowOff>0</xdr:rowOff>
    </xdr:from>
    <xdr:to>
      <xdr:col>14</xdr:col>
      <xdr:colOff>628650</xdr:colOff>
      <xdr:row>127</xdr:row>
      <xdr:rowOff>0</xdr:rowOff>
    </xdr:to>
    <xdr:graphicFrame>
      <xdr:nvGraphicFramePr>
        <xdr:cNvPr id="2" name="Chart 2"/>
        <xdr:cNvGraphicFramePr/>
      </xdr:nvGraphicFramePr>
      <xdr:xfrm>
        <a:off x="381000" y="17964150"/>
        <a:ext cx="144875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75</xdr:row>
      <xdr:rowOff>38100</xdr:rowOff>
    </xdr:from>
    <xdr:to>
      <xdr:col>14</xdr:col>
      <xdr:colOff>666750</xdr:colOff>
      <xdr:row>99</xdr:row>
      <xdr:rowOff>152400</xdr:rowOff>
    </xdr:to>
    <xdr:graphicFrame>
      <xdr:nvGraphicFramePr>
        <xdr:cNvPr id="3" name="Chart 3"/>
        <xdr:cNvGraphicFramePr/>
      </xdr:nvGraphicFramePr>
      <xdr:xfrm>
        <a:off x="323850" y="13630275"/>
        <a:ext cx="14582775" cy="4000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64</xdr:row>
      <xdr:rowOff>152400</xdr:rowOff>
    </xdr:from>
    <xdr:to>
      <xdr:col>12</xdr:col>
      <xdr:colOff>752475</xdr:colOff>
      <xdr:row>78</xdr:row>
      <xdr:rowOff>47625</xdr:rowOff>
    </xdr:to>
    <xdr:graphicFrame>
      <xdr:nvGraphicFramePr>
        <xdr:cNvPr id="1" name="Chart 1"/>
        <xdr:cNvGraphicFramePr/>
      </xdr:nvGraphicFramePr>
      <xdr:xfrm>
        <a:off x="666750" y="9210675"/>
        <a:ext cx="116395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98</xdr:row>
      <xdr:rowOff>66675</xdr:rowOff>
    </xdr:from>
    <xdr:to>
      <xdr:col>12</xdr:col>
      <xdr:colOff>866775</xdr:colOff>
      <xdr:row>116</xdr:row>
      <xdr:rowOff>38100</xdr:rowOff>
    </xdr:to>
    <xdr:graphicFrame>
      <xdr:nvGraphicFramePr>
        <xdr:cNvPr id="2" name="Chart 2"/>
        <xdr:cNvGraphicFramePr/>
      </xdr:nvGraphicFramePr>
      <xdr:xfrm>
        <a:off x="590550" y="14630400"/>
        <a:ext cx="118300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609600</xdr:colOff>
      <xdr:row>79</xdr:row>
      <xdr:rowOff>76200</xdr:rowOff>
    </xdr:from>
    <xdr:to>
      <xdr:col>12</xdr:col>
      <xdr:colOff>762000</xdr:colOff>
      <xdr:row>97</xdr:row>
      <xdr:rowOff>38100</xdr:rowOff>
    </xdr:to>
    <xdr:graphicFrame>
      <xdr:nvGraphicFramePr>
        <xdr:cNvPr id="3" name="Chart 3"/>
        <xdr:cNvGraphicFramePr/>
      </xdr:nvGraphicFramePr>
      <xdr:xfrm>
        <a:off x="609600" y="11563350"/>
        <a:ext cx="117062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28575</xdr:rowOff>
    </xdr:from>
    <xdr:to>
      <xdr:col>14</xdr:col>
      <xdr:colOff>628650</xdr:colOff>
      <xdr:row>65</xdr:row>
      <xdr:rowOff>133350</xdr:rowOff>
    </xdr:to>
    <xdr:graphicFrame>
      <xdr:nvGraphicFramePr>
        <xdr:cNvPr id="1" name="Chart 1"/>
        <xdr:cNvGraphicFramePr/>
      </xdr:nvGraphicFramePr>
      <xdr:xfrm>
        <a:off x="0" y="9401175"/>
        <a:ext cx="159829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66</xdr:row>
      <xdr:rowOff>28575</xdr:rowOff>
    </xdr:from>
    <xdr:to>
      <xdr:col>14</xdr:col>
      <xdr:colOff>704850</xdr:colOff>
      <xdr:row>83</xdr:row>
      <xdr:rowOff>47625</xdr:rowOff>
    </xdr:to>
    <xdr:graphicFrame>
      <xdr:nvGraphicFramePr>
        <xdr:cNvPr id="2" name="Chart 2"/>
        <xdr:cNvGraphicFramePr/>
      </xdr:nvGraphicFramePr>
      <xdr:xfrm>
        <a:off x="57150" y="12153900"/>
        <a:ext cx="160020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25</xdr:row>
      <xdr:rowOff>0</xdr:rowOff>
    </xdr:from>
    <xdr:to>
      <xdr:col>4</xdr:col>
      <xdr:colOff>142875</xdr:colOff>
      <xdr:row>47</xdr:row>
      <xdr:rowOff>152400</xdr:rowOff>
    </xdr:to>
    <xdr:graphicFrame>
      <xdr:nvGraphicFramePr>
        <xdr:cNvPr id="1" name="Chart 11"/>
        <xdr:cNvGraphicFramePr/>
      </xdr:nvGraphicFramePr>
      <xdr:xfrm>
        <a:off x="352425" y="4276725"/>
        <a:ext cx="35147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50</xdr:row>
      <xdr:rowOff>28575</xdr:rowOff>
    </xdr:from>
    <xdr:to>
      <xdr:col>8</xdr:col>
      <xdr:colOff>714375</xdr:colOff>
      <xdr:row>71</xdr:row>
      <xdr:rowOff>47625</xdr:rowOff>
    </xdr:to>
    <xdr:graphicFrame>
      <xdr:nvGraphicFramePr>
        <xdr:cNvPr id="2" name="Chart 12"/>
        <xdr:cNvGraphicFramePr/>
      </xdr:nvGraphicFramePr>
      <xdr:xfrm>
        <a:off x="228600" y="7991475"/>
        <a:ext cx="73342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219075</xdr:colOff>
      <xdr:row>25</xdr:row>
      <xdr:rowOff>28575</xdr:rowOff>
    </xdr:from>
    <xdr:to>
      <xdr:col>8</xdr:col>
      <xdr:colOff>628650</xdr:colOff>
      <xdr:row>47</xdr:row>
      <xdr:rowOff>142875</xdr:rowOff>
    </xdr:to>
    <xdr:graphicFrame>
      <xdr:nvGraphicFramePr>
        <xdr:cNvPr id="3" name="Chart 13"/>
        <xdr:cNvGraphicFramePr/>
      </xdr:nvGraphicFramePr>
      <xdr:xfrm>
        <a:off x="3943350" y="4305300"/>
        <a:ext cx="3533775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74</xdr:row>
      <xdr:rowOff>38100</xdr:rowOff>
    </xdr:from>
    <xdr:to>
      <xdr:col>8</xdr:col>
      <xdr:colOff>714375</xdr:colOff>
      <xdr:row>95</xdr:row>
      <xdr:rowOff>85725</xdr:rowOff>
    </xdr:to>
    <xdr:graphicFrame>
      <xdr:nvGraphicFramePr>
        <xdr:cNvPr id="4" name="Chart 14"/>
        <xdr:cNvGraphicFramePr/>
      </xdr:nvGraphicFramePr>
      <xdr:xfrm>
        <a:off x="219075" y="11877675"/>
        <a:ext cx="7343775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41</xdr:row>
      <xdr:rowOff>0</xdr:rowOff>
    </xdr:from>
    <xdr:to>
      <xdr:col>4</xdr:col>
      <xdr:colOff>66675</xdr:colOff>
      <xdr:row>42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41</xdr:row>
      <xdr:rowOff>0</xdr:rowOff>
    </xdr:from>
    <xdr:to>
      <xdr:col>4</xdr:col>
      <xdr:colOff>628650</xdr:colOff>
      <xdr:row>42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24</xdr:row>
      <xdr:rowOff>114300</xdr:rowOff>
    </xdr:from>
    <xdr:to>
      <xdr:col>4</xdr:col>
      <xdr:colOff>295275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333375" y="4152900"/>
        <a:ext cx="60198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16</xdr:row>
      <xdr:rowOff>0</xdr:rowOff>
    </xdr:from>
    <xdr:to>
      <xdr:col>20</xdr:col>
      <xdr:colOff>914400</xdr:colOff>
      <xdr:row>17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914400</xdr:colOff>
      <xdr:row>17</xdr:row>
      <xdr:rowOff>57150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1612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914400</xdr:colOff>
      <xdr:row>17</xdr:row>
      <xdr:rowOff>57150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1612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914400</xdr:colOff>
      <xdr:row>17</xdr:row>
      <xdr:rowOff>57150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1612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914400</xdr:colOff>
      <xdr:row>17</xdr:row>
      <xdr:rowOff>57150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914400</xdr:colOff>
      <xdr:row>17</xdr:row>
      <xdr:rowOff>57150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914400</xdr:colOff>
      <xdr:row>17</xdr:row>
      <xdr:rowOff>57150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TABLAS%20XLS\CAPITULO%2005\exec05_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jgarcial\Mis%20documentos\Anuario%20Capitulos%20Excel\ANUA2001-C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jgarcial\Mis%20documentos\Anuario%20Capitulos%20Excel\metoda01\A01cap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Escritorio\AE08-C05-pep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nuario%20Informatica%202009\Anuario%20Capitulos%20Excel\AE09-C05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3 (Bis-Sexo)"/>
      <sheetName val="5.14"/>
      <sheetName val="5.15"/>
      <sheetName val="5.15 (bis)"/>
      <sheetName val="5.16"/>
      <sheetName val="5.16 (bis)"/>
      <sheetName val="5.17"/>
      <sheetName val="5.17 (Bis)"/>
      <sheetName val="5.18"/>
      <sheetName val="5.20"/>
      <sheetName val="5.22"/>
      <sheetName val="5.23"/>
      <sheetName val="5.24"/>
      <sheetName val="5.25"/>
      <sheetName val="5.25 (Bis)"/>
      <sheetName val="5.26"/>
      <sheetName val="5.26 (2)"/>
      <sheetName val="5.28 (3)"/>
      <sheetName val="5.28"/>
      <sheetName val="5.29"/>
      <sheetName val="5.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Y126"/>
  <sheetViews>
    <sheetView showGridLines="0" view="pageBreakPreview" zoomScale="75" zoomScaleNormal="75" zoomScaleSheetLayoutView="75" workbookViewId="0" topLeftCell="A1">
      <selection activeCell="G26" sqref="G26"/>
    </sheetView>
  </sheetViews>
  <sheetFormatPr defaultColWidth="12.57421875" defaultRowHeight="12.75"/>
  <cols>
    <col min="1" max="1" width="12.7109375" style="3" customWidth="1"/>
    <col min="2" max="2" width="13.7109375" style="3" customWidth="1"/>
    <col min="3" max="3" width="12.7109375" style="3" customWidth="1"/>
    <col min="4" max="4" width="13.7109375" style="3" customWidth="1"/>
    <col min="5" max="5" width="12.7109375" style="3" customWidth="1"/>
    <col min="6" max="6" width="13.7109375" style="3" customWidth="1"/>
    <col min="7" max="7" width="12.7109375" style="3" customWidth="1"/>
    <col min="8" max="8" width="13.7109375" style="3" customWidth="1"/>
    <col min="9" max="9" width="12.7109375" style="3" customWidth="1"/>
    <col min="10" max="10" width="13.7109375" style="3" customWidth="1"/>
    <col min="11" max="11" width="10.57421875" style="3" customWidth="1"/>
    <col min="12" max="16384" width="19.140625" style="3" customWidth="1"/>
  </cols>
  <sheetData>
    <row r="1" spans="1:11" ht="18">
      <c r="A1" s="599" t="s">
        <v>211</v>
      </c>
      <c r="B1" s="599"/>
      <c r="C1" s="599"/>
      <c r="D1" s="599"/>
      <c r="E1" s="599"/>
      <c r="F1" s="599"/>
      <c r="G1" s="599"/>
      <c r="H1" s="599"/>
      <c r="I1" s="599"/>
      <c r="J1" s="599"/>
      <c r="K1" s="2"/>
    </row>
    <row r="2" spans="1:11" ht="12.75" customHeight="1">
      <c r="A2" s="18"/>
      <c r="B2" s="18"/>
      <c r="C2" s="18"/>
      <c r="D2" s="18"/>
      <c r="E2" s="18"/>
      <c r="F2" s="18"/>
      <c r="G2" s="2"/>
      <c r="H2" s="2"/>
      <c r="I2" s="2"/>
      <c r="J2" s="2"/>
      <c r="K2" s="2"/>
    </row>
    <row r="3" spans="1:11" ht="17.25">
      <c r="A3" s="600" t="s">
        <v>399</v>
      </c>
      <c r="B3" s="600"/>
      <c r="C3" s="600"/>
      <c r="D3" s="600"/>
      <c r="E3" s="600"/>
      <c r="F3" s="600"/>
      <c r="G3" s="600"/>
      <c r="H3" s="600"/>
      <c r="I3" s="600"/>
      <c r="J3" s="600"/>
      <c r="K3" s="2"/>
    </row>
    <row r="4" spans="1:10" ht="14.25" customHeight="1" thickBot="1">
      <c r="A4" s="148"/>
      <c r="B4" s="148"/>
      <c r="C4" s="148"/>
      <c r="D4" s="148"/>
      <c r="E4" s="148"/>
      <c r="F4" s="148"/>
      <c r="G4" s="148"/>
      <c r="H4" s="148"/>
      <c r="I4" s="148"/>
      <c r="J4" s="148"/>
    </row>
    <row r="5" spans="1:25" ht="26.25" customHeight="1" thickBot="1">
      <c r="A5" s="353" t="s">
        <v>1</v>
      </c>
      <c r="B5" s="169" t="s">
        <v>2</v>
      </c>
      <c r="C5" s="169" t="s">
        <v>1</v>
      </c>
      <c r="D5" s="169" t="s">
        <v>2</v>
      </c>
      <c r="E5" s="169" t="s">
        <v>1</v>
      </c>
      <c r="F5" s="169" t="s">
        <v>2</v>
      </c>
      <c r="G5" s="169" t="s">
        <v>1</v>
      </c>
      <c r="H5" s="169" t="s">
        <v>2</v>
      </c>
      <c r="I5" s="169" t="s">
        <v>1</v>
      </c>
      <c r="J5" s="170" t="s">
        <v>2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12.75">
      <c r="A6" s="149">
        <v>1973</v>
      </c>
      <c r="B6" s="150">
        <v>34377178</v>
      </c>
      <c r="C6" s="151">
        <v>1991</v>
      </c>
      <c r="D6" s="150">
        <v>38874573</v>
      </c>
      <c r="E6" s="152" t="s">
        <v>108</v>
      </c>
      <c r="F6" s="150">
        <v>45828172</v>
      </c>
      <c r="G6" s="153">
        <v>2027</v>
      </c>
      <c r="H6" s="150">
        <v>44416118</v>
      </c>
      <c r="I6" s="153">
        <v>2045</v>
      </c>
      <c r="J6" s="154">
        <v>42447305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12.75">
      <c r="A7" s="155">
        <v>1974</v>
      </c>
      <c r="B7" s="156">
        <v>34692091</v>
      </c>
      <c r="C7" s="157">
        <v>1992</v>
      </c>
      <c r="D7" s="156">
        <v>39003524</v>
      </c>
      <c r="E7" s="158" t="s">
        <v>109</v>
      </c>
      <c r="F7" s="156">
        <v>46017560</v>
      </c>
      <c r="G7" s="159">
        <v>2028</v>
      </c>
      <c r="H7" s="156">
        <v>44291670</v>
      </c>
      <c r="I7" s="159">
        <v>2046</v>
      </c>
      <c r="J7" s="160">
        <v>42333409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12.75">
      <c r="A8" s="155">
        <v>1975</v>
      </c>
      <c r="B8" s="156">
        <v>35400859</v>
      </c>
      <c r="C8" s="157">
        <v>1993</v>
      </c>
      <c r="D8" s="156">
        <v>39131966</v>
      </c>
      <c r="E8" s="158" t="s">
        <v>110</v>
      </c>
      <c r="F8" s="156">
        <v>46143904</v>
      </c>
      <c r="G8" s="159">
        <v>2029</v>
      </c>
      <c r="H8" s="156">
        <v>44169659</v>
      </c>
      <c r="I8" s="159">
        <v>2047</v>
      </c>
      <c r="J8" s="160">
        <v>42215708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14.25">
      <c r="A9" s="155">
        <v>1976</v>
      </c>
      <c r="B9" s="156">
        <v>35824164</v>
      </c>
      <c r="C9" s="157">
        <v>1994</v>
      </c>
      <c r="D9" s="156">
        <v>39246833</v>
      </c>
      <c r="E9" s="158" t="s">
        <v>458</v>
      </c>
      <c r="F9" s="156">
        <v>46196278</v>
      </c>
      <c r="G9" s="159">
        <v>2030</v>
      </c>
      <c r="H9" s="156">
        <v>44050312</v>
      </c>
      <c r="I9" s="159">
        <v>2048</v>
      </c>
      <c r="J9" s="160">
        <v>42093771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12" ht="12.75">
      <c r="A10" s="155">
        <v>1977</v>
      </c>
      <c r="B10" s="156">
        <v>36255708</v>
      </c>
      <c r="C10" s="157">
        <v>1995</v>
      </c>
      <c r="D10" s="156">
        <v>39343100</v>
      </c>
      <c r="E10" s="158" t="s">
        <v>111</v>
      </c>
      <c r="F10" s="156">
        <v>46096871</v>
      </c>
      <c r="G10" s="159">
        <v>2031</v>
      </c>
      <c r="H10" s="156">
        <v>43933710</v>
      </c>
      <c r="I10" s="159">
        <v>2049</v>
      </c>
      <c r="J10" s="160">
        <v>41967328</v>
      </c>
      <c r="K10"/>
      <c r="L10"/>
    </row>
    <row r="11" spans="1:12" ht="12.75">
      <c r="A11" s="155">
        <v>1978</v>
      </c>
      <c r="B11" s="156">
        <v>36666826</v>
      </c>
      <c r="C11" s="157">
        <v>1996</v>
      </c>
      <c r="D11" s="156">
        <v>39430933</v>
      </c>
      <c r="E11" s="158" t="s">
        <v>112</v>
      </c>
      <c r="F11" s="156">
        <v>45995460</v>
      </c>
      <c r="G11" s="159">
        <v>2032</v>
      </c>
      <c r="H11" s="156">
        <v>43819837</v>
      </c>
      <c r="I11" s="159">
        <v>2050</v>
      </c>
      <c r="J11" s="160">
        <v>41836016</v>
      </c>
      <c r="K11"/>
      <c r="L11"/>
    </row>
    <row r="12" spans="1:12" ht="12.75">
      <c r="A12" s="155">
        <v>1979</v>
      </c>
      <c r="B12" s="156">
        <v>36994862</v>
      </c>
      <c r="C12" s="157">
        <v>1997</v>
      </c>
      <c r="D12" s="156">
        <v>39525438</v>
      </c>
      <c r="E12" s="158" t="s">
        <v>113</v>
      </c>
      <c r="F12" s="156">
        <v>45891111</v>
      </c>
      <c r="G12" s="159">
        <v>2033</v>
      </c>
      <c r="H12" s="156">
        <v>43708579</v>
      </c>
      <c r="I12" s="159">
        <v>2051</v>
      </c>
      <c r="J12" s="160">
        <v>41699556</v>
      </c>
      <c r="K12"/>
      <c r="L12"/>
    </row>
    <row r="13" spans="1:12" ht="12.75">
      <c r="A13" s="155">
        <v>1980</v>
      </c>
      <c r="B13" s="156">
        <v>37541778</v>
      </c>
      <c r="C13" s="158" t="s">
        <v>99</v>
      </c>
      <c r="D13" s="156">
        <v>39639388</v>
      </c>
      <c r="E13" s="159">
        <v>2016</v>
      </c>
      <c r="F13" s="156">
        <v>45783180</v>
      </c>
      <c r="G13" s="159">
        <v>2034</v>
      </c>
      <c r="H13" s="156">
        <v>43599718</v>
      </c>
      <c r="I13" s="159">
        <v>2052</v>
      </c>
      <c r="J13" s="160">
        <v>41558096</v>
      </c>
      <c r="K13"/>
      <c r="L13"/>
    </row>
    <row r="14" spans="1:12" ht="12.75">
      <c r="A14" s="155">
        <v>1981</v>
      </c>
      <c r="B14" s="156">
        <v>37741480</v>
      </c>
      <c r="C14" s="158" t="s">
        <v>100</v>
      </c>
      <c r="D14" s="156">
        <v>39802827</v>
      </c>
      <c r="E14" s="159">
        <v>2017</v>
      </c>
      <c r="F14" s="156">
        <v>45671239</v>
      </c>
      <c r="G14" s="159">
        <v>2035</v>
      </c>
      <c r="H14" s="156">
        <v>43492905</v>
      </c>
      <c r="I14" s="159"/>
      <c r="J14" s="160"/>
      <c r="K14"/>
      <c r="L14"/>
    </row>
    <row r="15" spans="1:12" ht="12.75" customHeight="1">
      <c r="A15" s="155">
        <v>1982</v>
      </c>
      <c r="B15" s="156">
        <v>37943702</v>
      </c>
      <c r="C15" s="158" t="s">
        <v>152</v>
      </c>
      <c r="D15" s="156">
        <v>40049708</v>
      </c>
      <c r="E15" s="159">
        <v>2018</v>
      </c>
      <c r="F15" s="156">
        <v>45555252</v>
      </c>
      <c r="G15" s="159">
        <v>2036</v>
      </c>
      <c r="H15" s="156">
        <v>43387812</v>
      </c>
      <c r="I15" s="159"/>
      <c r="J15" s="160"/>
      <c r="K15"/>
      <c r="L15"/>
    </row>
    <row r="16" spans="1:12" ht="12.75">
      <c r="A16" s="155">
        <v>1983</v>
      </c>
      <c r="B16" s="156">
        <v>38123298</v>
      </c>
      <c r="C16" s="158" t="s">
        <v>101</v>
      </c>
      <c r="D16" s="156">
        <v>40476723</v>
      </c>
      <c r="E16" s="159">
        <v>2019</v>
      </c>
      <c r="F16" s="156">
        <v>45435456</v>
      </c>
      <c r="G16" s="159">
        <v>2037</v>
      </c>
      <c r="H16" s="156">
        <v>43284158</v>
      </c>
      <c r="I16" s="159"/>
      <c r="J16" s="160"/>
      <c r="K16"/>
      <c r="L16"/>
    </row>
    <row r="17" spans="1:12" ht="13.5" customHeight="1">
      <c r="A17" s="155">
        <v>1984</v>
      </c>
      <c r="B17" s="156">
        <v>38279484</v>
      </c>
      <c r="C17" s="158" t="s">
        <v>153</v>
      </c>
      <c r="D17" s="156">
        <v>40964244</v>
      </c>
      <c r="E17" s="159">
        <v>2020</v>
      </c>
      <c r="F17" s="156">
        <v>45312312</v>
      </c>
      <c r="G17" s="159">
        <v>2038</v>
      </c>
      <c r="H17" s="156">
        <v>43181598</v>
      </c>
      <c r="I17" s="159"/>
      <c r="J17" s="160"/>
      <c r="K17"/>
      <c r="L17"/>
    </row>
    <row r="18" spans="1:12" ht="12.75">
      <c r="A18" s="155">
        <v>1985</v>
      </c>
      <c r="B18" s="156">
        <v>38419709</v>
      </c>
      <c r="C18" s="158" t="s">
        <v>102</v>
      </c>
      <c r="D18" s="156">
        <v>42004575</v>
      </c>
      <c r="E18" s="159">
        <v>2021</v>
      </c>
      <c r="F18" s="156">
        <v>45186456</v>
      </c>
      <c r="G18" s="159">
        <v>2039</v>
      </c>
      <c r="H18" s="156">
        <v>43079477</v>
      </c>
      <c r="I18" s="159"/>
      <c r="J18" s="160"/>
      <c r="K18"/>
      <c r="L18"/>
    </row>
    <row r="19" spans="1:12" ht="12.75">
      <c r="A19" s="155">
        <v>1986</v>
      </c>
      <c r="B19" s="156">
        <v>38536531</v>
      </c>
      <c r="C19" s="158" t="s">
        <v>103</v>
      </c>
      <c r="D19" s="156">
        <v>42640220</v>
      </c>
      <c r="E19" s="159">
        <v>2022</v>
      </c>
      <c r="F19" s="156">
        <v>45058581</v>
      </c>
      <c r="G19" s="159">
        <v>2040</v>
      </c>
      <c r="H19" s="156">
        <v>42977420</v>
      </c>
      <c r="I19" s="159"/>
      <c r="J19" s="160"/>
      <c r="K19"/>
      <c r="L19"/>
    </row>
    <row r="20" spans="1:12" ht="12.75">
      <c r="A20" s="155">
        <v>1987</v>
      </c>
      <c r="B20" s="156">
        <v>38631722</v>
      </c>
      <c r="C20" s="158" t="s">
        <v>104</v>
      </c>
      <c r="D20" s="156">
        <v>43209511</v>
      </c>
      <c r="E20" s="159">
        <v>2023</v>
      </c>
      <c r="F20" s="156">
        <v>44929480</v>
      </c>
      <c r="G20" s="159">
        <v>2041</v>
      </c>
      <c r="H20" s="156">
        <v>42874861</v>
      </c>
      <c r="I20" s="159"/>
      <c r="J20" s="160"/>
      <c r="K20"/>
      <c r="L20"/>
    </row>
    <row r="21" spans="1:12" ht="12.75">
      <c r="A21" s="155">
        <v>1988</v>
      </c>
      <c r="B21" s="156">
        <v>38716779</v>
      </c>
      <c r="C21" s="158" t="s">
        <v>105</v>
      </c>
      <c r="D21" s="156">
        <v>43739556</v>
      </c>
      <c r="E21" s="159">
        <v>2024</v>
      </c>
      <c r="F21" s="156">
        <v>44799962</v>
      </c>
      <c r="G21" s="159">
        <v>2042</v>
      </c>
      <c r="H21" s="156">
        <v>42771150</v>
      </c>
      <c r="I21" s="159"/>
      <c r="J21" s="160"/>
      <c r="K21"/>
      <c r="L21"/>
    </row>
    <row r="22" spans="1:12" ht="12.75">
      <c r="A22" s="155">
        <v>1989</v>
      </c>
      <c r="B22" s="156">
        <v>38792361</v>
      </c>
      <c r="C22" s="158" t="s">
        <v>106</v>
      </c>
      <c r="D22" s="156">
        <v>44231870</v>
      </c>
      <c r="E22" s="159">
        <v>2025</v>
      </c>
      <c r="F22" s="156">
        <v>44670792</v>
      </c>
      <c r="G22" s="159">
        <v>2043</v>
      </c>
      <c r="H22" s="156">
        <v>42665588</v>
      </c>
      <c r="I22" s="159"/>
      <c r="J22" s="160"/>
      <c r="K22"/>
      <c r="L22"/>
    </row>
    <row r="23" spans="1:12" ht="13.5" thickBot="1">
      <c r="A23" s="161">
        <v>1990</v>
      </c>
      <c r="B23" s="162">
        <v>38851322</v>
      </c>
      <c r="C23" s="163" t="s">
        <v>107</v>
      </c>
      <c r="D23" s="162">
        <v>44687483</v>
      </c>
      <c r="E23" s="164">
        <v>2026</v>
      </c>
      <c r="F23" s="162">
        <v>44542655</v>
      </c>
      <c r="G23" s="164">
        <v>2044</v>
      </c>
      <c r="H23" s="162">
        <v>42557841</v>
      </c>
      <c r="I23" s="164"/>
      <c r="J23" s="165"/>
      <c r="K23"/>
      <c r="L23"/>
    </row>
    <row r="24" spans="1:12" ht="12.75">
      <c r="A24" s="601" t="s">
        <v>441</v>
      </c>
      <c r="B24" s="601"/>
      <c r="C24" s="601"/>
      <c r="D24" s="166"/>
      <c r="E24" s="167"/>
      <c r="F24" s="166"/>
      <c r="G24" s="167"/>
      <c r="H24" s="166"/>
      <c r="I24" s="167"/>
      <c r="J24" s="168"/>
      <c r="K24"/>
      <c r="L24"/>
    </row>
    <row r="25" spans="1:11" ht="12.75" customHeight="1">
      <c r="A25" s="604" t="s">
        <v>154</v>
      </c>
      <c r="B25" s="604"/>
      <c r="C25" s="604"/>
      <c r="D25" s="604"/>
      <c r="E25" s="604"/>
      <c r="F25" s="604"/>
      <c r="G25" s="1"/>
      <c r="H25" s="1"/>
      <c r="I25" s="1"/>
      <c r="J25" s="1"/>
      <c r="K25" s="1"/>
    </row>
    <row r="26" spans="1:11" ht="14.25">
      <c r="A26" s="603" t="s">
        <v>400</v>
      </c>
      <c r="B26" s="603"/>
      <c r="C26" s="603"/>
      <c r="D26" s="603"/>
      <c r="E26" s="603"/>
      <c r="F26" s="1"/>
      <c r="G26" s="1"/>
      <c r="H26" s="1"/>
      <c r="I26" s="1"/>
      <c r="J26" s="1"/>
      <c r="K26" s="1"/>
    </row>
    <row r="27" spans="1:11" ht="12.75">
      <c r="A27" s="602" t="s">
        <v>505</v>
      </c>
      <c r="B27" s="602"/>
      <c r="C27" s="602"/>
      <c r="D27" s="602"/>
      <c r="E27" s="602"/>
      <c r="F27" s="1"/>
      <c r="G27" s="1"/>
      <c r="H27" s="1"/>
      <c r="I27" s="1"/>
      <c r="J27" s="1"/>
      <c r="K27" s="1"/>
    </row>
    <row r="28" spans="1:11" ht="12.7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</row>
    <row r="75" spans="1:11" ht="12.75">
      <c r="A75" s="2"/>
      <c r="B75" s="1"/>
      <c r="C75" s="1"/>
      <c r="D75" s="1"/>
      <c r="E75" s="1"/>
      <c r="F75" s="1"/>
      <c r="G75" s="1"/>
      <c r="H75" s="2"/>
      <c r="I75" s="2"/>
      <c r="J75" s="2"/>
      <c r="K75" s="2"/>
    </row>
    <row r="76" spans="1:11" ht="12.75">
      <c r="A76" s="2"/>
      <c r="B76" s="1"/>
      <c r="C76" s="1"/>
      <c r="D76" s="1"/>
      <c r="E76" s="1"/>
      <c r="F76" s="1"/>
      <c r="G76" s="1"/>
      <c r="H76" s="2"/>
      <c r="I76" s="2"/>
      <c r="J76" s="2"/>
      <c r="K76" s="2"/>
    </row>
    <row r="77" spans="1:11" ht="12.75">
      <c r="A77" s="2"/>
      <c r="B77" s="1"/>
      <c r="C77" s="1"/>
      <c r="D77" s="1"/>
      <c r="E77" s="1"/>
      <c r="F77" s="1"/>
      <c r="G77" s="1"/>
      <c r="H77" s="2"/>
      <c r="I77" s="2"/>
      <c r="J77" s="2"/>
      <c r="K77" s="2"/>
    </row>
    <row r="78" spans="1:11" ht="12.75">
      <c r="A78" s="2"/>
      <c r="B78" s="1"/>
      <c r="C78" s="1"/>
      <c r="D78" s="1"/>
      <c r="E78" s="1"/>
      <c r="F78" s="1"/>
      <c r="G78" s="1"/>
      <c r="H78" s="2"/>
      <c r="I78" s="2"/>
      <c r="J78" s="2"/>
      <c r="K78" s="2"/>
    </row>
    <row r="79" spans="1:11" ht="12.75">
      <c r="A79" s="2"/>
      <c r="B79" s="1"/>
      <c r="C79" s="1"/>
      <c r="D79" s="1"/>
      <c r="E79" s="1"/>
      <c r="F79" s="1"/>
      <c r="G79" s="1"/>
      <c r="H79" s="2"/>
      <c r="I79" s="2"/>
      <c r="J79" s="2"/>
      <c r="K79" s="2"/>
    </row>
    <row r="80" spans="1:11" ht="12.75">
      <c r="A80" s="2"/>
      <c r="B80" s="1"/>
      <c r="C80" s="1"/>
      <c r="D80" s="1"/>
      <c r="E80" s="1"/>
      <c r="F80" s="1"/>
      <c r="G80" s="1"/>
      <c r="H80" s="2"/>
      <c r="I80" s="2"/>
      <c r="J80" s="2"/>
      <c r="K80" s="2"/>
    </row>
    <row r="81" spans="1:11" ht="12.75">
      <c r="A81" s="2"/>
      <c r="B81" s="1"/>
      <c r="C81" s="1"/>
      <c r="D81" s="1"/>
      <c r="E81" s="1"/>
      <c r="F81" s="1"/>
      <c r="G81" s="1"/>
      <c r="H81" s="2"/>
      <c r="I81" s="2"/>
      <c r="J81" s="2"/>
      <c r="K81" s="2"/>
    </row>
    <row r="82" spans="1:11" ht="12.75">
      <c r="A82" s="2"/>
      <c r="B82" s="1"/>
      <c r="C82" s="1"/>
      <c r="D82" s="1"/>
      <c r="E82" s="1"/>
      <c r="F82" s="1"/>
      <c r="G82" s="1"/>
      <c r="H82" s="2"/>
      <c r="I82" s="2"/>
      <c r="J82" s="2"/>
      <c r="K82" s="2"/>
    </row>
    <row r="83" spans="1:11" ht="12.75">
      <c r="A83" s="2"/>
      <c r="B83" s="1"/>
      <c r="C83" s="1"/>
      <c r="D83" s="1"/>
      <c r="E83" s="1"/>
      <c r="F83" s="1"/>
      <c r="G83" s="1"/>
      <c r="H83" s="2"/>
      <c r="I83" s="2"/>
      <c r="J83" s="2"/>
      <c r="K83" s="2"/>
    </row>
    <row r="84" spans="1:11" ht="12.75">
      <c r="A84" s="2"/>
      <c r="B84" s="1"/>
      <c r="C84" s="1"/>
      <c r="D84" s="1"/>
      <c r="E84" s="1"/>
      <c r="F84" s="1"/>
      <c r="G84" s="1"/>
      <c r="H84" s="2"/>
      <c r="I84" s="2"/>
      <c r="J84" s="2"/>
      <c r="K84" s="2"/>
    </row>
    <row r="85" spans="1:11" ht="12.75">
      <c r="A85" s="2"/>
      <c r="B85" s="1"/>
      <c r="C85" s="1"/>
      <c r="D85" s="1"/>
      <c r="E85" s="1"/>
      <c r="F85" s="1"/>
      <c r="G85" s="1"/>
      <c r="H85" s="2"/>
      <c r="I85" s="2"/>
      <c r="J85" s="2"/>
      <c r="K85" s="2"/>
    </row>
    <row r="86" spans="1:11" ht="12.75">
      <c r="A86" s="2"/>
      <c r="B86" s="1"/>
      <c r="C86" s="1"/>
      <c r="D86" s="1"/>
      <c r="E86" s="1"/>
      <c r="F86" s="1"/>
      <c r="G86" s="1"/>
      <c r="H86" s="2"/>
      <c r="I86" s="2"/>
      <c r="J86" s="2"/>
      <c r="K86" s="2"/>
    </row>
    <row r="87" spans="1:11" ht="12.75">
      <c r="A87" s="2"/>
      <c r="B87" s="1"/>
      <c r="C87" s="1"/>
      <c r="D87" s="1"/>
      <c r="E87" s="1"/>
      <c r="F87" s="1"/>
      <c r="G87" s="1"/>
      <c r="H87" s="2"/>
      <c r="I87" s="2"/>
      <c r="J87" s="2"/>
      <c r="K87" s="2"/>
    </row>
    <row r="88" spans="2:11" ht="12.75">
      <c r="B88" s="1"/>
      <c r="C88" s="1"/>
      <c r="D88" s="1"/>
      <c r="E88" s="1"/>
      <c r="F88" s="1"/>
      <c r="G88" s="1"/>
      <c r="H88" s="2"/>
      <c r="I88" s="2"/>
      <c r="J88" s="2"/>
      <c r="K88" s="2"/>
    </row>
    <row r="89" spans="2:11" ht="12.75">
      <c r="B89" s="1"/>
      <c r="C89" s="1"/>
      <c r="D89" s="1"/>
      <c r="E89" s="1"/>
      <c r="F89" s="1"/>
      <c r="G89" s="1"/>
      <c r="H89" s="2"/>
      <c r="I89" s="2"/>
      <c r="J89" s="2"/>
      <c r="K89" s="2"/>
    </row>
    <row r="90" spans="2:11" ht="12.75">
      <c r="B90" s="1"/>
      <c r="C90" s="1"/>
      <c r="D90" s="1"/>
      <c r="E90" s="1"/>
      <c r="F90" s="1"/>
      <c r="G90" s="1"/>
      <c r="H90" s="2"/>
      <c r="I90" s="2"/>
      <c r="J90" s="2"/>
      <c r="K90" s="2"/>
    </row>
    <row r="91" spans="2:11" ht="12.75">
      <c r="B91" s="1"/>
      <c r="C91" s="1"/>
      <c r="D91" s="1"/>
      <c r="E91" s="1"/>
      <c r="F91" s="1"/>
      <c r="G91" s="1"/>
      <c r="H91" s="2"/>
      <c r="I91" s="2"/>
      <c r="J91" s="2"/>
      <c r="K91" s="2"/>
    </row>
    <row r="92" spans="2:11" ht="12.75">
      <c r="B92" s="1"/>
      <c r="C92" s="1"/>
      <c r="D92" s="1"/>
      <c r="E92" s="1"/>
      <c r="F92" s="1"/>
      <c r="G92" s="1"/>
      <c r="H92" s="2"/>
      <c r="I92" s="2"/>
      <c r="J92" s="2"/>
      <c r="K92" s="2"/>
    </row>
    <row r="93" spans="2:11" ht="12.75">
      <c r="B93" s="1"/>
      <c r="C93" s="1"/>
      <c r="D93" s="1"/>
      <c r="E93" s="1"/>
      <c r="F93" s="1"/>
      <c r="G93" s="1"/>
      <c r="H93" s="2"/>
      <c r="I93" s="2"/>
      <c r="J93" s="2"/>
      <c r="K93" s="2"/>
    </row>
    <row r="94" spans="2:11" ht="12.75">
      <c r="B94" s="1"/>
      <c r="C94" s="1"/>
      <c r="D94" s="1"/>
      <c r="E94" s="1"/>
      <c r="F94" s="1"/>
      <c r="G94" s="1"/>
      <c r="H94" s="2"/>
      <c r="I94" s="2"/>
      <c r="J94" s="2"/>
      <c r="K94" s="2"/>
    </row>
    <row r="95" spans="2:11" ht="12.75">
      <c r="B95" s="1"/>
      <c r="C95" s="1"/>
      <c r="D95" s="1"/>
      <c r="E95" s="1"/>
      <c r="F95" s="1"/>
      <c r="G95" s="1"/>
      <c r="H95" s="2"/>
      <c r="I95" s="2"/>
      <c r="J95" s="2"/>
      <c r="K95" s="2"/>
    </row>
    <row r="96" spans="2:11" ht="12.75">
      <c r="B96" s="1"/>
      <c r="C96" s="1"/>
      <c r="D96" s="1"/>
      <c r="E96" s="1"/>
      <c r="F96" s="1"/>
      <c r="G96" s="1"/>
      <c r="H96" s="2"/>
      <c r="I96" s="2"/>
      <c r="J96" s="2"/>
      <c r="K96" s="2"/>
    </row>
    <row r="97" spans="2:11" ht="12.75">
      <c r="B97" s="1"/>
      <c r="C97" s="1"/>
      <c r="D97" s="1"/>
      <c r="E97" s="1"/>
      <c r="F97" s="1"/>
      <c r="G97" s="1"/>
      <c r="H97" s="2"/>
      <c r="I97" s="2"/>
      <c r="J97" s="2"/>
      <c r="K97" s="2"/>
    </row>
    <row r="98" spans="2:11" ht="12.75">
      <c r="B98" s="1"/>
      <c r="C98" s="1"/>
      <c r="D98" s="1"/>
      <c r="E98" s="1"/>
      <c r="F98" s="1"/>
      <c r="G98" s="1"/>
      <c r="H98" s="2"/>
      <c r="I98" s="2"/>
      <c r="J98" s="2"/>
      <c r="K98" s="2"/>
    </row>
    <row r="99" spans="2:11" ht="12.75">
      <c r="B99" s="1"/>
      <c r="C99" s="1"/>
      <c r="D99" s="1"/>
      <c r="E99" s="1"/>
      <c r="F99" s="1"/>
      <c r="G99" s="1"/>
      <c r="H99" s="2"/>
      <c r="I99" s="2"/>
      <c r="J99" s="2"/>
      <c r="K99" s="2"/>
    </row>
    <row r="100" spans="2:11" ht="12.75">
      <c r="B100" s="1"/>
      <c r="C100" s="1"/>
      <c r="D100" s="1"/>
      <c r="E100" s="1"/>
      <c r="F100" s="1"/>
      <c r="G100" s="1"/>
      <c r="H100" s="2"/>
      <c r="I100" s="2"/>
      <c r="J100" s="2"/>
      <c r="K100" s="2"/>
    </row>
    <row r="101" spans="2:11" ht="12.75">
      <c r="B101" s="1"/>
      <c r="C101" s="1"/>
      <c r="D101" s="1"/>
      <c r="E101" s="1"/>
      <c r="F101" s="1"/>
      <c r="G101" s="1"/>
      <c r="H101" s="2"/>
      <c r="I101" s="2"/>
      <c r="J101" s="2"/>
      <c r="K101" s="2"/>
    </row>
    <row r="102" spans="2:11" ht="12.75">
      <c r="B102" s="1"/>
      <c r="C102" s="1"/>
      <c r="D102" s="1"/>
      <c r="E102" s="1"/>
      <c r="F102" s="1"/>
      <c r="G102" s="1"/>
      <c r="H102" s="2"/>
      <c r="I102" s="2"/>
      <c r="J102" s="2"/>
      <c r="K102" s="2"/>
    </row>
    <row r="103" spans="2:11" ht="12.75">
      <c r="B103" s="1"/>
      <c r="C103" s="1"/>
      <c r="D103" s="1"/>
      <c r="E103" s="1"/>
      <c r="F103" s="1"/>
      <c r="G103" s="1"/>
      <c r="H103" s="2"/>
      <c r="I103" s="2"/>
      <c r="J103" s="2"/>
      <c r="K103" s="2"/>
    </row>
    <row r="104" spans="2:11" ht="12.75">
      <c r="B104" s="1"/>
      <c r="C104" s="1"/>
      <c r="D104" s="1"/>
      <c r="E104" s="1"/>
      <c r="F104" s="1"/>
      <c r="G104" s="1"/>
      <c r="H104" s="2"/>
      <c r="I104" s="2"/>
      <c r="J104" s="2"/>
      <c r="K104" s="2"/>
    </row>
    <row r="105" spans="2:11" ht="12.75">
      <c r="B105" s="1"/>
      <c r="C105" s="1"/>
      <c r="D105" s="1"/>
      <c r="E105" s="1"/>
      <c r="F105" s="1"/>
      <c r="G105" s="1"/>
      <c r="H105" s="2"/>
      <c r="I105" s="2"/>
      <c r="J105" s="2"/>
      <c r="K105" s="2"/>
    </row>
    <row r="106" spans="2:11" ht="12.75">
      <c r="B106" s="1"/>
      <c r="C106" s="1"/>
      <c r="D106" s="1"/>
      <c r="E106" s="1"/>
      <c r="F106" s="1"/>
      <c r="G106" s="1"/>
      <c r="H106" s="2"/>
      <c r="I106" s="2"/>
      <c r="J106" s="2"/>
      <c r="K106" s="2"/>
    </row>
    <row r="107" spans="2:11" ht="12.75">
      <c r="B107" s="1"/>
      <c r="C107" s="1"/>
      <c r="D107" s="1"/>
      <c r="E107" s="1"/>
      <c r="F107" s="1"/>
      <c r="G107" s="1"/>
      <c r="H107" s="2"/>
      <c r="I107" s="2"/>
      <c r="J107" s="2"/>
      <c r="K107" s="2"/>
    </row>
    <row r="108" spans="2:11" ht="12.75">
      <c r="B108" s="1"/>
      <c r="C108" s="1"/>
      <c r="D108" s="1"/>
      <c r="E108" s="1"/>
      <c r="F108" s="1"/>
      <c r="G108" s="1"/>
      <c r="H108" s="2"/>
      <c r="I108" s="2"/>
      <c r="J108" s="2"/>
      <c r="K108" s="2"/>
    </row>
    <row r="109" spans="2:11" ht="12.75">
      <c r="B109" s="1"/>
      <c r="C109" s="1"/>
      <c r="D109" s="1"/>
      <c r="E109" s="1"/>
      <c r="F109" s="1"/>
      <c r="G109" s="1"/>
      <c r="H109" s="2"/>
      <c r="I109" s="2"/>
      <c r="J109" s="2"/>
      <c r="K109" s="2"/>
    </row>
    <row r="110" spans="2:11" ht="12.75">
      <c r="B110" s="1"/>
      <c r="C110" s="1"/>
      <c r="D110" s="1"/>
      <c r="E110" s="1"/>
      <c r="F110" s="1"/>
      <c r="G110" s="1"/>
      <c r="H110" s="2"/>
      <c r="I110" s="2"/>
      <c r="J110" s="2"/>
      <c r="K110" s="2"/>
    </row>
    <row r="111" spans="2:11" ht="12.75">
      <c r="B111" s="1"/>
      <c r="C111" s="1"/>
      <c r="D111" s="1"/>
      <c r="E111" s="1"/>
      <c r="F111" s="1"/>
      <c r="G111" s="1"/>
      <c r="H111" s="2"/>
      <c r="I111" s="2"/>
      <c r="J111" s="2"/>
      <c r="K111" s="2"/>
    </row>
    <row r="112" spans="2:11" ht="12.75">
      <c r="B112" s="1"/>
      <c r="C112" s="1"/>
      <c r="D112" s="1"/>
      <c r="E112" s="1"/>
      <c r="F112" s="1"/>
      <c r="G112" s="1"/>
      <c r="H112" s="2"/>
      <c r="I112" s="2"/>
      <c r="J112" s="2"/>
      <c r="K112" s="2"/>
    </row>
    <row r="113" spans="2:11" ht="12.75">
      <c r="B113" s="1"/>
      <c r="C113" s="1"/>
      <c r="D113" s="1"/>
      <c r="E113" s="1"/>
      <c r="F113" s="1"/>
      <c r="G113" s="1"/>
      <c r="H113" s="2"/>
      <c r="I113" s="2"/>
      <c r="J113" s="2"/>
      <c r="K113" s="2"/>
    </row>
    <row r="114" spans="2:11" ht="12.75">
      <c r="B114" s="1"/>
      <c r="C114" s="1"/>
      <c r="D114" s="1"/>
      <c r="E114" s="1"/>
      <c r="F114" s="1"/>
      <c r="G114" s="1"/>
      <c r="H114" s="2"/>
      <c r="I114" s="2"/>
      <c r="J114" s="2"/>
      <c r="K114" s="2"/>
    </row>
    <row r="115" spans="2:11" ht="12.75">
      <c r="B115" s="1"/>
      <c r="C115" s="1"/>
      <c r="D115" s="1"/>
      <c r="E115" s="1"/>
      <c r="F115" s="1"/>
      <c r="G115" s="1"/>
      <c r="H115" s="2"/>
      <c r="I115" s="2"/>
      <c r="J115" s="2"/>
      <c r="K115" s="2"/>
    </row>
    <row r="116" spans="2:11" ht="12.75">
      <c r="B116" s="1"/>
      <c r="C116" s="1"/>
      <c r="D116" s="1"/>
      <c r="E116" s="1"/>
      <c r="F116" s="1"/>
      <c r="G116" s="1"/>
      <c r="H116" s="2"/>
      <c r="I116" s="2"/>
      <c r="J116" s="2"/>
      <c r="K116" s="2"/>
    </row>
    <row r="117" spans="2:11" ht="12.75">
      <c r="B117" s="1"/>
      <c r="C117" s="1"/>
      <c r="D117" s="1"/>
      <c r="E117" s="1"/>
      <c r="F117" s="1"/>
      <c r="G117" s="1"/>
      <c r="H117" s="2"/>
      <c r="I117" s="2"/>
      <c r="J117" s="2"/>
      <c r="K117" s="2"/>
    </row>
    <row r="118" spans="2:11" ht="12.75">
      <c r="B118" s="1"/>
      <c r="C118" s="1"/>
      <c r="D118" s="1"/>
      <c r="E118" s="1"/>
      <c r="F118" s="1"/>
      <c r="G118" s="1"/>
      <c r="H118" s="2"/>
      <c r="I118" s="2"/>
      <c r="J118" s="2"/>
      <c r="K118" s="2"/>
    </row>
    <row r="119" spans="2:11" ht="12.75">
      <c r="B119" s="1"/>
      <c r="C119" s="1"/>
      <c r="D119" s="1"/>
      <c r="E119" s="1"/>
      <c r="F119" s="1"/>
      <c r="G119" s="1"/>
      <c r="H119" s="2"/>
      <c r="I119" s="2"/>
      <c r="J119" s="2"/>
      <c r="K119" s="2"/>
    </row>
    <row r="120" spans="2:7" ht="12.75">
      <c r="B120" s="1"/>
      <c r="C120" s="1"/>
      <c r="D120" s="1"/>
      <c r="E120" s="1"/>
      <c r="F120" s="1"/>
      <c r="G120" s="1"/>
    </row>
    <row r="121" spans="2:7" ht="12.75">
      <c r="B121" s="1"/>
      <c r="C121" s="1"/>
      <c r="D121" s="1"/>
      <c r="E121" s="1"/>
      <c r="F121" s="1"/>
      <c r="G121" s="1"/>
    </row>
    <row r="122" spans="2:7" ht="12.75">
      <c r="B122" s="1"/>
      <c r="C122" s="1"/>
      <c r="D122" s="1"/>
      <c r="E122" s="1"/>
      <c r="F122" s="1"/>
      <c r="G122" s="1"/>
    </row>
    <row r="123" spans="2:7" ht="12.75">
      <c r="B123" s="1"/>
      <c r="C123" s="1"/>
      <c r="D123" s="1"/>
      <c r="E123" s="1"/>
      <c r="F123" s="1"/>
      <c r="G123" s="1"/>
    </row>
    <row r="124" spans="2:7" ht="12.75">
      <c r="B124" s="1"/>
      <c r="C124" s="1"/>
      <c r="D124" s="1"/>
      <c r="E124" s="1"/>
      <c r="F124" s="1"/>
      <c r="G124" s="1"/>
    </row>
    <row r="125" spans="2:7" ht="12.75">
      <c r="B125" s="1"/>
      <c r="C125" s="1"/>
      <c r="D125" s="1"/>
      <c r="E125" s="1"/>
      <c r="F125" s="1"/>
      <c r="G125" s="1"/>
    </row>
    <row r="126" spans="2:7" ht="12.75">
      <c r="B126" s="1"/>
      <c r="C126" s="1"/>
      <c r="D126" s="1"/>
      <c r="E126" s="1"/>
      <c r="F126" s="1"/>
      <c r="G126" s="1"/>
    </row>
  </sheetData>
  <mergeCells count="6">
    <mergeCell ref="A1:J1"/>
    <mergeCell ref="A3:J3"/>
    <mergeCell ref="A24:C24"/>
    <mergeCell ref="A27:E27"/>
    <mergeCell ref="A26:E26"/>
    <mergeCell ref="A25:F2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CN110"/>
  <sheetViews>
    <sheetView showGridLines="0" view="pageBreakPreview" zoomScale="75" zoomScaleNormal="75" zoomScaleSheetLayoutView="75" workbookViewId="0" topLeftCell="A1">
      <selection activeCell="K23" sqref="K23"/>
    </sheetView>
  </sheetViews>
  <sheetFormatPr defaultColWidth="11.421875" defaultRowHeight="12.75"/>
  <cols>
    <col min="1" max="11" width="10.7109375" style="31" customWidth="1"/>
    <col min="12" max="14" width="11.421875" style="31" customWidth="1"/>
    <col min="15" max="17" width="11.8515625" style="31" customWidth="1"/>
    <col min="18" max="19" width="13.421875" style="31" customWidth="1"/>
    <col min="20" max="20" width="11.421875" style="31" customWidth="1"/>
    <col min="21" max="21" width="11.57421875" style="31" hidden="1" customWidth="1"/>
    <col min="22" max="22" width="11.140625" style="31" hidden="1" customWidth="1"/>
    <col min="23" max="23" width="11.421875" style="31" customWidth="1"/>
    <col min="24" max="24" width="12.57421875" style="31" customWidth="1"/>
    <col min="25" max="25" width="12.00390625" style="31" customWidth="1"/>
    <col min="26" max="26" width="11.57421875" style="31" customWidth="1"/>
    <col min="27" max="16384" width="11.421875" style="31" customWidth="1"/>
  </cols>
  <sheetData>
    <row r="1" spans="1:11" ht="18">
      <c r="A1" s="652" t="s">
        <v>211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</row>
    <row r="2" spans="1:11" ht="12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">
      <c r="A3" s="659" t="s">
        <v>337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</row>
    <row r="4" spans="1:11" ht="15">
      <c r="A4" s="659" t="s">
        <v>207</v>
      </c>
      <c r="B4" s="659"/>
      <c r="C4" s="659"/>
      <c r="D4" s="659"/>
      <c r="E4" s="659"/>
      <c r="F4" s="659"/>
      <c r="G4" s="659"/>
      <c r="H4" s="659"/>
      <c r="I4" s="659"/>
      <c r="J4" s="659"/>
      <c r="K4" s="659"/>
    </row>
    <row r="5" spans="1:11" ht="13.5" thickBo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</row>
    <row r="6" spans="1:11" ht="12.75">
      <c r="A6" s="663" t="s">
        <v>1</v>
      </c>
      <c r="B6" s="665" t="s">
        <v>3</v>
      </c>
      <c r="C6" s="656" t="s">
        <v>338</v>
      </c>
      <c r="D6" s="658"/>
      <c r="E6" s="656" t="s">
        <v>141</v>
      </c>
      <c r="F6" s="657"/>
      <c r="G6" s="657"/>
      <c r="H6" s="657"/>
      <c r="I6" s="657"/>
      <c r="J6" s="657"/>
      <c r="K6" s="657"/>
    </row>
    <row r="7" spans="1:11" ht="13.5" thickBot="1">
      <c r="A7" s="664"/>
      <c r="B7" s="666"/>
      <c r="C7" s="229" t="s">
        <v>54</v>
      </c>
      <c r="D7" s="229" t="s">
        <v>5</v>
      </c>
      <c r="E7" s="229" t="s">
        <v>55</v>
      </c>
      <c r="F7" s="229" t="s">
        <v>159</v>
      </c>
      <c r="G7" s="229" t="s">
        <v>56</v>
      </c>
      <c r="H7" s="229" t="s">
        <v>57</v>
      </c>
      <c r="I7" s="229" t="s">
        <v>58</v>
      </c>
      <c r="J7" s="229" t="s">
        <v>59</v>
      </c>
      <c r="K7" s="230" t="s">
        <v>142</v>
      </c>
    </row>
    <row r="8" spans="1:11" ht="12.75">
      <c r="A8" s="192">
        <v>1999</v>
      </c>
      <c r="B8" s="231">
        <v>100</v>
      </c>
      <c r="C8" s="193">
        <v>71.74549193293262</v>
      </c>
      <c r="D8" s="193">
        <v>28.25450806706738</v>
      </c>
      <c r="E8" s="193">
        <v>3.665770325846251</v>
      </c>
      <c r="F8" s="193">
        <v>19.271986713065484</v>
      </c>
      <c r="G8" s="193">
        <v>25.019772223979754</v>
      </c>
      <c r="H8" s="193">
        <v>21.221527997469153</v>
      </c>
      <c r="I8" s="193">
        <v>20.588816830117054</v>
      </c>
      <c r="J8" s="193">
        <v>8.258857956342931</v>
      </c>
      <c r="K8" s="194">
        <v>1.9732679531793735</v>
      </c>
    </row>
    <row r="9" spans="1:16" ht="12.75">
      <c r="A9" s="195">
        <v>2000</v>
      </c>
      <c r="B9" s="232">
        <v>100</v>
      </c>
      <c r="C9" s="196">
        <v>70.41082687442272</v>
      </c>
      <c r="D9" s="196">
        <v>29.59118107706518</v>
      </c>
      <c r="E9" s="196">
        <v>3.5761615999357463</v>
      </c>
      <c r="F9" s="196">
        <v>18.561503554074136</v>
      </c>
      <c r="G9" s="196">
        <v>25.20581502750894</v>
      </c>
      <c r="H9" s="196">
        <v>22.52118388819726</v>
      </c>
      <c r="I9" s="196">
        <v>20.348580378298063</v>
      </c>
      <c r="J9" s="196">
        <v>8.045861611983456</v>
      </c>
      <c r="K9" s="197">
        <v>1.740893940002394</v>
      </c>
      <c r="L9" s="34"/>
      <c r="M9" s="34"/>
      <c r="N9" s="34"/>
      <c r="O9" s="34"/>
      <c r="P9" s="34"/>
    </row>
    <row r="10" spans="1:16" ht="12.75">
      <c r="A10" s="195">
        <v>2001</v>
      </c>
      <c r="B10" s="232">
        <v>100</v>
      </c>
      <c r="C10" s="196">
        <v>71.30640051353197</v>
      </c>
      <c r="D10" s="196">
        <v>28.695670179943264</v>
      </c>
      <c r="E10" s="196">
        <v>3.2613422235106535</v>
      </c>
      <c r="F10" s="196">
        <v>17.8452363696602</v>
      </c>
      <c r="G10" s="196">
        <v>26.33093823121363</v>
      </c>
      <c r="H10" s="196">
        <v>22.483589754208683</v>
      </c>
      <c r="I10" s="196">
        <v>20.251382187894727</v>
      </c>
      <c r="J10" s="196">
        <v>8.197875468494399</v>
      </c>
      <c r="K10" s="197">
        <v>1.6296357650176958</v>
      </c>
      <c r="L10" s="34"/>
      <c r="M10" s="34"/>
      <c r="N10" s="34"/>
      <c r="O10" s="34"/>
      <c r="P10" s="34"/>
    </row>
    <row r="11" spans="1:16" ht="12.75">
      <c r="A11" s="195">
        <v>2002</v>
      </c>
      <c r="B11" s="232">
        <v>100</v>
      </c>
      <c r="C11" s="196">
        <v>70.70492082411036</v>
      </c>
      <c r="D11" s="196">
        <v>29.29507917588967</v>
      </c>
      <c r="E11" s="196">
        <v>3.2862250979056697</v>
      </c>
      <c r="F11" s="196">
        <v>17.43785118338158</v>
      </c>
      <c r="G11" s="196">
        <v>26.047164992337823</v>
      </c>
      <c r="H11" s="196">
        <v>23.48459049889324</v>
      </c>
      <c r="I11" s="196">
        <v>19.77268857483399</v>
      </c>
      <c r="J11" s="196">
        <v>7.915460582325899</v>
      </c>
      <c r="K11" s="197">
        <v>2.0560190703217813</v>
      </c>
      <c r="L11" s="34"/>
      <c r="M11" s="34"/>
      <c r="N11" s="34"/>
      <c r="O11" s="34"/>
      <c r="P11" s="34"/>
    </row>
    <row r="12" spans="1:16" ht="12.75">
      <c r="A12" s="195">
        <v>2003</v>
      </c>
      <c r="B12" s="232">
        <v>100</v>
      </c>
      <c r="C12" s="196">
        <v>69.54389406571849</v>
      </c>
      <c r="D12" s="196">
        <v>30.460370599398683</v>
      </c>
      <c r="E12" s="196">
        <v>3.1977487848554618</v>
      </c>
      <c r="F12" s="196">
        <v>18.32739834104527</v>
      </c>
      <c r="G12" s="196">
        <v>25.291596477386612</v>
      </c>
      <c r="H12" s="196">
        <v>24.321385163230055</v>
      </c>
      <c r="I12" s="196">
        <v>19.38290295754526</v>
      </c>
      <c r="J12" s="196">
        <v>7.6145595667100245</v>
      </c>
      <c r="K12" s="197">
        <v>1.8644087092273054</v>
      </c>
      <c r="L12" s="34"/>
      <c r="M12" s="34"/>
      <c r="N12" s="34"/>
      <c r="O12" s="34"/>
      <c r="P12" s="34"/>
    </row>
    <row r="13" spans="1:16" ht="12.75">
      <c r="A13" s="195">
        <v>2004</v>
      </c>
      <c r="B13" s="232">
        <v>100</v>
      </c>
      <c r="C13" s="196">
        <v>69.90686222031903</v>
      </c>
      <c r="D13" s="196">
        <v>30.090996681297504</v>
      </c>
      <c r="E13" s="196">
        <v>2.714912750240874</v>
      </c>
      <c r="F13" s="196">
        <v>18.567605181458088</v>
      </c>
      <c r="G13" s="196">
        <v>25.421261106947863</v>
      </c>
      <c r="H13" s="196">
        <v>24.830317953109944</v>
      </c>
      <c r="I13" s="196">
        <v>19.852264211540522</v>
      </c>
      <c r="J13" s="196">
        <v>7.28615779895086</v>
      </c>
      <c r="K13" s="197">
        <v>1.3274809977518487</v>
      </c>
      <c r="L13" s="34"/>
      <c r="M13" s="34"/>
      <c r="N13" s="34"/>
      <c r="O13" s="34"/>
      <c r="P13" s="34"/>
    </row>
    <row r="14" spans="1:16" ht="12.75">
      <c r="A14" s="195">
        <v>2005</v>
      </c>
      <c r="B14" s="232">
        <v>100</v>
      </c>
      <c r="C14" s="196">
        <v>70.93484930517957</v>
      </c>
      <c r="D14" s="196">
        <v>29.06515069482043</v>
      </c>
      <c r="E14" s="196">
        <v>2.8650063165493593</v>
      </c>
      <c r="F14" s="196">
        <v>18.18936815635681</v>
      </c>
      <c r="G14" s="196">
        <v>25.218823317090777</v>
      </c>
      <c r="H14" s="196">
        <v>24.217199061541237</v>
      </c>
      <c r="I14" s="196">
        <v>20.034741021476265</v>
      </c>
      <c r="J14" s="196">
        <v>7.196354448655477</v>
      </c>
      <c r="K14" s="197">
        <v>2.2785076783300724</v>
      </c>
      <c r="L14" s="34"/>
      <c r="M14" s="34"/>
      <c r="N14" s="34"/>
      <c r="O14" s="34"/>
      <c r="P14" s="34"/>
    </row>
    <row r="15" spans="1:16" ht="12.75">
      <c r="A15" s="195">
        <v>2006</v>
      </c>
      <c r="B15" s="232">
        <v>100</v>
      </c>
      <c r="C15" s="196">
        <v>70.31472669742276</v>
      </c>
      <c r="D15" s="196">
        <v>29.687688703171414</v>
      </c>
      <c r="E15" s="196">
        <v>2.772879882128451</v>
      </c>
      <c r="F15" s="196">
        <v>17.772517572039323</v>
      </c>
      <c r="G15" s="196">
        <v>24.388299799521747</v>
      </c>
      <c r="H15" s="196">
        <v>26.141880630902634</v>
      </c>
      <c r="I15" s="196">
        <v>18.200525053425533</v>
      </c>
      <c r="J15" s="196">
        <v>7.2582787855365805</v>
      </c>
      <c r="K15" s="197">
        <v>3.4656182764457384</v>
      </c>
      <c r="L15" s="34"/>
      <c r="M15" s="34"/>
      <c r="N15" s="34"/>
      <c r="O15" s="34"/>
      <c r="P15" s="34"/>
    </row>
    <row r="16" spans="1:16" ht="12.75">
      <c r="A16" s="195">
        <v>2007</v>
      </c>
      <c r="B16" s="232">
        <v>100</v>
      </c>
      <c r="C16" s="196">
        <v>71.2</v>
      </c>
      <c r="D16" s="196">
        <v>28.8</v>
      </c>
      <c r="E16" s="196">
        <v>2.52</v>
      </c>
      <c r="F16" s="196">
        <v>17.405</v>
      </c>
      <c r="G16" s="196">
        <v>25.478</v>
      </c>
      <c r="H16" s="196">
        <v>26.461</v>
      </c>
      <c r="I16" s="196">
        <v>18.709</v>
      </c>
      <c r="J16" s="196">
        <v>7.375</v>
      </c>
      <c r="K16" s="197">
        <v>2.039</v>
      </c>
      <c r="L16" s="34"/>
      <c r="M16" s="34"/>
      <c r="N16" s="34"/>
      <c r="O16" s="34"/>
      <c r="P16" s="34"/>
    </row>
    <row r="17" spans="1:16" ht="12.75">
      <c r="A17" s="195" t="s">
        <v>452</v>
      </c>
      <c r="B17" s="232">
        <v>99.996947124191</v>
      </c>
      <c r="C17" s="196">
        <v>70.3033</v>
      </c>
      <c r="D17" s="196">
        <v>29.6967</v>
      </c>
      <c r="E17" s="196">
        <v>1.9629991451947737</v>
      </c>
      <c r="F17" s="196">
        <v>14.440102576627185</v>
      </c>
      <c r="G17" s="196">
        <v>25.33276346318232</v>
      </c>
      <c r="H17" s="196">
        <v>25.995237513737944</v>
      </c>
      <c r="I17" s="196">
        <v>21.27243863719624</v>
      </c>
      <c r="J17" s="196">
        <v>8.548052265233851</v>
      </c>
      <c r="K17" s="197">
        <v>2.448406398827696</v>
      </c>
      <c r="L17" s="34"/>
      <c r="M17" s="34"/>
      <c r="N17" s="34"/>
      <c r="O17" s="34"/>
      <c r="P17" s="34"/>
    </row>
    <row r="18" spans="1:16" ht="12.75">
      <c r="A18" s="195">
        <v>2009</v>
      </c>
      <c r="B18" s="232">
        <v>100</v>
      </c>
      <c r="C18" s="196">
        <v>71.39794</v>
      </c>
      <c r="D18" s="196">
        <v>28.60206</v>
      </c>
      <c r="E18" s="196">
        <v>1.8349499125457147</v>
      </c>
      <c r="F18" s="196">
        <v>14.6064557163301</v>
      </c>
      <c r="G18" s="196">
        <v>24.309111146446178</v>
      </c>
      <c r="H18" s="196">
        <v>26.50977897916998</v>
      </c>
      <c r="I18" s="196">
        <v>21.733184926061377</v>
      </c>
      <c r="J18" s="196">
        <v>8.710446811893782</v>
      </c>
      <c r="K18" s="197">
        <v>2.29607250755287</v>
      </c>
      <c r="L18" s="34"/>
      <c r="M18" s="34"/>
      <c r="N18" s="34"/>
      <c r="O18" s="34"/>
      <c r="P18" s="34"/>
    </row>
    <row r="19" spans="1:16" ht="12.75">
      <c r="A19" s="195" t="s">
        <v>427</v>
      </c>
      <c r="B19" s="232">
        <v>100</v>
      </c>
      <c r="C19" s="196">
        <v>71.35834</v>
      </c>
      <c r="D19" s="196">
        <v>28.64166</v>
      </c>
      <c r="E19" s="196">
        <v>2.329</v>
      </c>
      <c r="F19" s="196">
        <v>17.04</v>
      </c>
      <c r="G19" s="196">
        <v>26.89</v>
      </c>
      <c r="H19" s="196">
        <v>26.1419</v>
      </c>
      <c r="I19" s="196">
        <v>19.092</v>
      </c>
      <c r="J19" s="196">
        <v>6.939</v>
      </c>
      <c r="K19" s="197">
        <v>1.85</v>
      </c>
      <c r="L19" s="34"/>
      <c r="M19" s="34"/>
      <c r="N19" s="34"/>
      <c r="O19" s="34"/>
      <c r="P19" s="34"/>
    </row>
    <row r="20" spans="1:16" ht="12.75">
      <c r="A20" s="195">
        <v>2011</v>
      </c>
      <c r="B20" s="232">
        <v>100</v>
      </c>
      <c r="C20" s="196">
        <v>70.85253</v>
      </c>
      <c r="D20" s="196">
        <v>29.1474</v>
      </c>
      <c r="E20" s="196">
        <v>1.829</v>
      </c>
      <c r="F20" s="196">
        <v>16.028</v>
      </c>
      <c r="G20" s="196">
        <v>27.448</v>
      </c>
      <c r="H20" s="196">
        <v>27.242</v>
      </c>
      <c r="I20" s="196">
        <v>19.129</v>
      </c>
      <c r="J20" s="196">
        <v>7.03</v>
      </c>
      <c r="K20" s="197">
        <v>1.29</v>
      </c>
      <c r="L20" s="34"/>
      <c r="M20" s="34"/>
      <c r="N20" s="34"/>
      <c r="O20" s="34"/>
      <c r="P20" s="34"/>
    </row>
    <row r="21" spans="1:16" ht="12.75">
      <c r="A21" s="195">
        <v>2012</v>
      </c>
      <c r="B21" s="232">
        <v>100</v>
      </c>
      <c r="C21" s="196">
        <v>70.58648702199326</v>
      </c>
      <c r="D21" s="196">
        <v>29.413512978006732</v>
      </c>
      <c r="E21" s="196">
        <v>1.73913043</v>
      </c>
      <c r="F21" s="196">
        <v>15.8943926</v>
      </c>
      <c r="G21" s="196">
        <v>25.9610028</v>
      </c>
      <c r="H21" s="196">
        <v>28.1700375</v>
      </c>
      <c r="I21" s="196">
        <v>20.1235315</v>
      </c>
      <c r="J21" s="196">
        <v>6.7748577</v>
      </c>
      <c r="K21" s="197">
        <v>1.33704735</v>
      </c>
      <c r="L21" s="34"/>
      <c r="M21" s="34"/>
      <c r="N21" s="34"/>
      <c r="O21" s="34"/>
      <c r="P21" s="34"/>
    </row>
    <row r="22" spans="1:16" s="56" customFormat="1" ht="13.5" thickBot="1">
      <c r="A22" s="199">
        <v>2013</v>
      </c>
      <c r="B22" s="233">
        <v>100</v>
      </c>
      <c r="C22" s="200">
        <v>73.93</v>
      </c>
      <c r="D22" s="196">
        <v>26.06</v>
      </c>
      <c r="E22" s="200">
        <v>1.42713</v>
      </c>
      <c r="F22" s="200">
        <v>15.74502</v>
      </c>
      <c r="G22" s="200">
        <v>25.12545</v>
      </c>
      <c r="H22" s="200">
        <v>27.965043</v>
      </c>
      <c r="I22" s="200">
        <v>21.9431</v>
      </c>
      <c r="J22" s="200">
        <v>6.39396</v>
      </c>
      <c r="K22" s="201">
        <v>1.407554</v>
      </c>
      <c r="L22" s="124"/>
      <c r="M22" s="124"/>
      <c r="N22" s="124"/>
      <c r="O22" s="124"/>
      <c r="P22" s="124"/>
    </row>
    <row r="23" spans="1:10" ht="15" customHeight="1">
      <c r="A23" s="651" t="s">
        <v>441</v>
      </c>
      <c r="B23" s="651"/>
      <c r="C23" s="651"/>
      <c r="D23" s="651"/>
      <c r="E23" s="225"/>
      <c r="F23" s="225"/>
      <c r="G23" s="225"/>
      <c r="H23" s="225"/>
      <c r="I23" s="225"/>
      <c r="J23" s="63"/>
    </row>
    <row r="24" spans="1:12" ht="15" customHeight="1">
      <c r="A24" s="101" t="s">
        <v>231</v>
      </c>
      <c r="B24" s="64"/>
      <c r="C24" s="63"/>
      <c r="D24" s="63"/>
      <c r="E24" s="65"/>
      <c r="F24" s="63"/>
      <c r="G24" s="70"/>
      <c r="H24" s="70"/>
      <c r="I24" s="70"/>
      <c r="L24" s="34"/>
    </row>
    <row r="25" spans="1:11" ht="24" customHeight="1">
      <c r="A25" s="667" t="s">
        <v>355</v>
      </c>
      <c r="B25" s="667"/>
      <c r="C25" s="667"/>
      <c r="D25" s="667"/>
      <c r="E25" s="667"/>
      <c r="F25" s="667"/>
      <c r="G25" s="667"/>
      <c r="H25" s="667"/>
      <c r="I25" s="667"/>
      <c r="J25" s="667"/>
      <c r="K25" s="667"/>
    </row>
    <row r="26" spans="1:10" ht="13.5" customHeight="1">
      <c r="A26" s="662" t="s">
        <v>451</v>
      </c>
      <c r="B26" s="662"/>
      <c r="C26" s="662"/>
      <c r="D26" s="662"/>
      <c r="E26" s="662"/>
      <c r="F26" s="662"/>
      <c r="G26" s="662"/>
      <c r="H26" s="63"/>
      <c r="I26" s="63"/>
      <c r="J26" s="63"/>
    </row>
    <row r="27" spans="1:11" ht="12.75">
      <c r="A27"/>
      <c r="B27"/>
      <c r="C27"/>
      <c r="D27"/>
      <c r="E27"/>
      <c r="F27"/>
      <c r="G27"/>
      <c r="H27"/>
      <c r="I27"/>
      <c r="J27"/>
      <c r="K27"/>
    </row>
    <row r="28" spans="1:69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</row>
    <row r="29" spans="1:69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</row>
    <row r="30" spans="1:69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</row>
    <row r="31" spans="1:69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</row>
    <row r="32" spans="1:69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</row>
    <row r="33" spans="1:69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</row>
    <row r="34" spans="1:6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</row>
    <row r="35" spans="1:6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</row>
    <row r="36" spans="1:69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</row>
    <row r="37" spans="1:69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</row>
    <row r="38" spans="1:69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</row>
    <row r="39" spans="1:69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</row>
    <row r="40" spans="1:69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</row>
    <row r="41" spans="1:69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</row>
    <row r="42" spans="1:69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</row>
    <row r="43" spans="1:69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</row>
    <row r="44" spans="1:92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CD44" s="77"/>
      <c r="CI44" s="77"/>
      <c r="CN44" s="77"/>
    </row>
    <row r="45" spans="1:92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CD45" s="77"/>
      <c r="CI45" s="77"/>
      <c r="CN45" s="77"/>
    </row>
    <row r="46" spans="1:92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CD46" s="77"/>
      <c r="CI46" s="77"/>
      <c r="CN46" s="77"/>
    </row>
    <row r="47" spans="1:92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CD47" s="77"/>
      <c r="CI47" s="77"/>
      <c r="CN47" s="77"/>
    </row>
    <row r="48" spans="1:92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CD48" s="77"/>
      <c r="CI48" s="77"/>
      <c r="CN48" s="77"/>
    </row>
    <row r="49" spans="1:92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CD49" s="77"/>
      <c r="CI49" s="77"/>
      <c r="CN49" s="77"/>
    </row>
    <row r="50" spans="12:79" ht="12.75"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X50" s="34"/>
      <c r="BY50" s="34"/>
      <c r="BZ50" s="34"/>
      <c r="CA50" s="34"/>
    </row>
    <row r="51" spans="21:79" ht="12.75">
      <c r="U51" s="31">
        <v>81.4</v>
      </c>
      <c r="V51" s="31">
        <v>5.4</v>
      </c>
      <c r="AB51" s="31" t="e">
        <f>AE39*100/F38</f>
        <v>#DIV/0!</v>
      </c>
      <c r="BX51" s="34"/>
      <c r="BY51" s="34"/>
      <c r="BZ51" s="34"/>
      <c r="CA51" s="34"/>
    </row>
    <row r="52" spans="21:79" ht="12.75">
      <c r="U52" s="31">
        <v>82.3</v>
      </c>
      <c r="V52" s="31">
        <v>4.3</v>
      </c>
      <c r="AB52" s="31" t="e">
        <f>SUM(AB50:AB51)</f>
        <v>#DIV/0!</v>
      </c>
      <c r="BX52" s="34"/>
      <c r="BY52" s="34"/>
      <c r="BZ52" s="34"/>
      <c r="CA52" s="34"/>
    </row>
    <row r="53" spans="21:79" ht="12.75">
      <c r="U53" s="31">
        <v>76.7</v>
      </c>
      <c r="V53" s="31">
        <v>7.7</v>
      </c>
      <c r="BX53" s="34"/>
      <c r="BY53" s="34"/>
      <c r="BZ53" s="34"/>
      <c r="CA53" s="34"/>
    </row>
    <row r="54" spans="1:79" ht="12.75">
      <c r="A54"/>
      <c r="B54"/>
      <c r="C54"/>
      <c r="D54"/>
      <c r="E54"/>
      <c r="F54"/>
      <c r="G54"/>
      <c r="H54"/>
      <c r="I54"/>
      <c r="J54"/>
      <c r="K54"/>
      <c r="U54" s="31">
        <v>79</v>
      </c>
      <c r="V54" s="31">
        <v>6.8</v>
      </c>
      <c r="BX54" s="34"/>
      <c r="BY54" s="34"/>
      <c r="BZ54" s="34"/>
      <c r="CA54" s="34"/>
    </row>
    <row r="55" spans="1:79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X55" s="34"/>
      <c r="BY55" s="34"/>
      <c r="BZ55" s="34"/>
      <c r="CA55" s="78"/>
    </row>
    <row r="56" spans="1:79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X56" s="34"/>
      <c r="BY56" s="34"/>
      <c r="BZ56" s="34"/>
      <c r="CA56" s="78"/>
    </row>
    <row r="57" spans="1:5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</row>
    <row r="58" spans="1:5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</row>
    <row r="59" spans="1:5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1:5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</row>
    <row r="61" spans="1:5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</row>
    <row r="62" spans="1:5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</row>
    <row r="63" spans="1:5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</row>
    <row r="64" spans="1:5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</row>
    <row r="65" spans="1:5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</row>
    <row r="66" spans="1:5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</row>
    <row r="67" spans="1:5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</row>
    <row r="68" spans="1:56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</row>
    <row r="69" spans="1:56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</row>
    <row r="84" spans="1:56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</row>
    <row r="85" spans="1:56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</row>
    <row r="86" spans="1:56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</row>
    <row r="87" spans="1:56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</row>
    <row r="88" spans="1:56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</row>
    <row r="89" spans="1:56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</row>
    <row r="90" spans="1:56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</row>
    <row r="91" spans="1:56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</row>
    <row r="92" spans="1:56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</row>
    <row r="93" spans="1:56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</row>
    <row r="94" spans="1:56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</row>
    <row r="95" spans="1:56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</row>
    <row r="96" spans="1:5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</row>
    <row r="97" spans="1:5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</row>
    <row r="98" spans="1:56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</row>
    <row r="99" spans="1:5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</row>
    <row r="100" spans="1:5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</row>
    <row r="101" spans="1:56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</row>
    <row r="102" spans="1:56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</row>
    <row r="103" spans="1:56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</row>
    <row r="104" spans="1:56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</row>
    <row r="105" spans="1:56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</row>
    <row r="106" spans="1:56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</row>
    <row r="107" spans="12:56" ht="12.75"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</row>
    <row r="108" spans="21:25" ht="12.75">
      <c r="U108" s="31">
        <v>9.8</v>
      </c>
      <c r="V108" s="31" t="s">
        <v>158</v>
      </c>
      <c r="X108" s="31">
        <v>2.7</v>
      </c>
      <c r="Y108" s="31" t="s">
        <v>158</v>
      </c>
    </row>
    <row r="109" spans="21:25" ht="12.75">
      <c r="U109" s="31">
        <v>8.3</v>
      </c>
      <c r="V109" s="31" t="s">
        <v>158</v>
      </c>
      <c r="X109" s="31">
        <v>3</v>
      </c>
      <c r="Y109" s="31" t="s">
        <v>158</v>
      </c>
    </row>
    <row r="110" spans="21:25" ht="12.75">
      <c r="U110" s="31">
        <v>8.9</v>
      </c>
      <c r="V110" s="31" t="s">
        <v>158</v>
      </c>
      <c r="X110" s="31">
        <v>2.5</v>
      </c>
      <c r="Y110" s="31" t="s">
        <v>158</v>
      </c>
    </row>
  </sheetData>
  <mergeCells count="10">
    <mergeCell ref="A23:D23"/>
    <mergeCell ref="A26:G26"/>
    <mergeCell ref="A1:K1"/>
    <mergeCell ref="A3:K3"/>
    <mergeCell ref="C6:D6"/>
    <mergeCell ref="E6:K6"/>
    <mergeCell ref="A4:K4"/>
    <mergeCell ref="A6:A7"/>
    <mergeCell ref="B6:B7"/>
    <mergeCell ref="A25:K25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67" r:id="rId1"/>
  <headerFooter alignWithMargins="0">
    <oddFooter>&amp;C&amp;A</oddFooter>
  </headerFooter>
  <rowBreaks count="1" manualBreakCount="1">
    <brk id="2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V54"/>
  <sheetViews>
    <sheetView showGridLines="0" view="pageBreakPreview" zoomScale="75" zoomScaleNormal="75" zoomScaleSheetLayoutView="75" workbookViewId="0" topLeftCell="A1">
      <selection activeCell="E24" sqref="E24"/>
    </sheetView>
  </sheetViews>
  <sheetFormatPr defaultColWidth="11.421875" defaultRowHeight="12.75"/>
  <cols>
    <col min="1" max="2" width="11.7109375" style="31" customWidth="1"/>
    <col min="3" max="3" width="12.7109375" style="31" customWidth="1"/>
    <col min="4" max="4" width="13.7109375" style="31" customWidth="1"/>
    <col min="5" max="9" width="11.7109375" style="31" customWidth="1"/>
    <col min="10" max="10" width="11.421875" style="31" customWidth="1"/>
    <col min="11" max="11" width="22.140625" style="31" customWidth="1"/>
    <col min="12" max="12" width="12.8515625" style="31" customWidth="1"/>
    <col min="13" max="13" width="10.140625" style="31" customWidth="1"/>
    <col min="14" max="16384" width="11.421875" style="31" customWidth="1"/>
  </cols>
  <sheetData>
    <row r="1" spans="1:13" ht="18">
      <c r="A1" s="652" t="s">
        <v>211</v>
      </c>
      <c r="B1" s="652"/>
      <c r="C1" s="652"/>
      <c r="D1" s="652"/>
      <c r="E1" s="652"/>
      <c r="F1" s="652"/>
      <c r="G1" s="652"/>
      <c r="H1" s="652"/>
      <c r="I1" s="652"/>
      <c r="J1" s="59"/>
      <c r="K1" s="59"/>
      <c r="L1" s="59"/>
      <c r="M1" s="59"/>
    </row>
    <row r="2" spans="1:13" ht="12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9" ht="15">
      <c r="A3" s="659" t="s">
        <v>232</v>
      </c>
      <c r="B3" s="659"/>
      <c r="C3" s="659"/>
      <c r="D3" s="659"/>
      <c r="E3" s="659"/>
      <c r="F3" s="659"/>
      <c r="G3" s="659"/>
      <c r="H3" s="659"/>
      <c r="I3" s="659"/>
    </row>
    <row r="4" spans="1:9" ht="15">
      <c r="A4" s="659" t="s">
        <v>207</v>
      </c>
      <c r="B4" s="659"/>
      <c r="C4" s="659"/>
      <c r="D4" s="659"/>
      <c r="E4" s="659"/>
      <c r="F4" s="659"/>
      <c r="G4" s="659"/>
      <c r="H4" s="659"/>
      <c r="I4" s="659"/>
    </row>
    <row r="5" spans="1:9" ht="13.5" thickBot="1">
      <c r="A5" s="234"/>
      <c r="B5" s="234"/>
      <c r="C5" s="234"/>
      <c r="D5" s="234"/>
      <c r="E5" s="234"/>
      <c r="F5" s="234"/>
      <c r="G5" s="234"/>
      <c r="H5" s="234"/>
      <c r="I5" s="234"/>
    </row>
    <row r="6" spans="1:9" ht="12.75">
      <c r="A6" s="663" t="s">
        <v>1</v>
      </c>
      <c r="B6" s="665" t="s">
        <v>3</v>
      </c>
      <c r="C6" s="665" t="s">
        <v>235</v>
      </c>
      <c r="D6" s="238" t="s">
        <v>60</v>
      </c>
      <c r="E6" s="677" t="s">
        <v>236</v>
      </c>
      <c r="F6" s="670" t="s">
        <v>61</v>
      </c>
      <c r="G6" s="671"/>
      <c r="H6" s="663"/>
      <c r="I6" s="669" t="s">
        <v>237</v>
      </c>
    </row>
    <row r="7" spans="1:9" ht="12.75">
      <c r="A7" s="675"/>
      <c r="B7" s="676"/>
      <c r="C7" s="676"/>
      <c r="D7" s="239" t="s">
        <v>233</v>
      </c>
      <c r="E7" s="678"/>
      <c r="F7" s="672"/>
      <c r="G7" s="673"/>
      <c r="H7" s="674"/>
      <c r="I7" s="578"/>
    </row>
    <row r="8" spans="1:9" ht="12.75">
      <c r="A8" s="675"/>
      <c r="B8" s="676"/>
      <c r="C8" s="676"/>
      <c r="D8" s="239" t="s">
        <v>234</v>
      </c>
      <c r="E8" s="678"/>
      <c r="F8" s="668" t="s">
        <v>3</v>
      </c>
      <c r="G8" s="240" t="s">
        <v>62</v>
      </c>
      <c r="H8" s="240" t="s">
        <v>62</v>
      </c>
      <c r="I8" s="578"/>
    </row>
    <row r="9" spans="1:9" ht="13.5" thickBot="1">
      <c r="A9" s="664"/>
      <c r="B9" s="666"/>
      <c r="C9" s="666"/>
      <c r="D9" s="241" t="s">
        <v>160</v>
      </c>
      <c r="E9" s="679"/>
      <c r="F9" s="666"/>
      <c r="G9" s="241" t="s">
        <v>63</v>
      </c>
      <c r="H9" s="241" t="s">
        <v>64</v>
      </c>
      <c r="I9" s="579"/>
    </row>
    <row r="10" spans="1:22" ht="12.75">
      <c r="A10" s="192">
        <v>1999</v>
      </c>
      <c r="B10" s="235">
        <v>100</v>
      </c>
      <c r="C10" s="193">
        <v>4.410222179841709</v>
      </c>
      <c r="D10" s="193">
        <v>42.96271574330123</v>
      </c>
      <c r="E10" s="193">
        <v>10.65262347905545</v>
      </c>
      <c r="F10" s="193">
        <v>40.93878134833604</v>
      </c>
      <c r="G10" s="193">
        <v>1.914274816439401</v>
      </c>
      <c r="H10" s="193">
        <v>39.02450653189664</v>
      </c>
      <c r="I10" s="194">
        <v>1.0356572494655651</v>
      </c>
      <c r="J10" s="34"/>
      <c r="N10" s="79"/>
      <c r="V10" s="34"/>
    </row>
    <row r="11" spans="1:14" ht="12.75">
      <c r="A11" s="195">
        <v>2000</v>
      </c>
      <c r="B11" s="236">
        <v>100</v>
      </c>
      <c r="C11" s="196">
        <v>4.345078979343864</v>
      </c>
      <c r="D11" s="196">
        <v>42.47144592952612</v>
      </c>
      <c r="E11" s="196">
        <v>10.287760899098432</v>
      </c>
      <c r="F11" s="196">
        <v>42.048602673147016</v>
      </c>
      <c r="G11" s="196">
        <v>2.051032806804374</v>
      </c>
      <c r="H11" s="196">
        <v>39.997569866342644</v>
      </c>
      <c r="I11" s="197">
        <v>0.8471115188845673</v>
      </c>
      <c r="J11" s="34"/>
      <c r="N11" s="79"/>
    </row>
    <row r="12" spans="1:14" ht="12.75">
      <c r="A12" s="195">
        <v>2001</v>
      </c>
      <c r="B12" s="236">
        <v>100</v>
      </c>
      <c r="C12" s="196">
        <v>4.575569853380851</v>
      </c>
      <c r="D12" s="196">
        <v>40.96725585400273</v>
      </c>
      <c r="E12" s="196">
        <v>9.181445777221773</v>
      </c>
      <c r="F12" s="196">
        <v>44.62914683441364</v>
      </c>
      <c r="G12" s="196">
        <v>1.6886316343371044</v>
      </c>
      <c r="H12" s="196">
        <v>42.94051520007653</v>
      </c>
      <c r="I12" s="197">
        <v>0.6465816809810008</v>
      </c>
      <c r="J12" s="34"/>
      <c r="N12" s="79"/>
    </row>
    <row r="13" spans="1:10" ht="12.75">
      <c r="A13" s="195">
        <v>2002</v>
      </c>
      <c r="B13" s="236">
        <v>100</v>
      </c>
      <c r="C13" s="196">
        <v>4.972375690607735</v>
      </c>
      <c r="D13" s="196">
        <v>40.447011551983934</v>
      </c>
      <c r="E13" s="196">
        <v>8.9</v>
      </c>
      <c r="F13" s="196">
        <v>44.964841788046215</v>
      </c>
      <c r="G13" s="196">
        <v>1.7830236062280267</v>
      </c>
      <c r="H13" s="196">
        <v>43.18181818181819</v>
      </c>
      <c r="I13" s="197">
        <v>0.7157709693621186</v>
      </c>
      <c r="J13" s="34"/>
    </row>
    <row r="14" spans="1:10" ht="12.75">
      <c r="A14" s="195">
        <v>2003</v>
      </c>
      <c r="B14" s="236">
        <v>100</v>
      </c>
      <c r="C14" s="196">
        <v>5.257315842583249</v>
      </c>
      <c r="D14" s="196">
        <v>37.928859737638746</v>
      </c>
      <c r="E14" s="196">
        <v>8.990553019849273</v>
      </c>
      <c r="F14" s="196">
        <v>46.851664984863774</v>
      </c>
      <c r="G14" s="196">
        <v>2.0913218970736627</v>
      </c>
      <c r="H14" s="196">
        <v>44.76034308779011</v>
      </c>
      <c r="I14" s="197">
        <v>0.9716064150649544</v>
      </c>
      <c r="J14" s="34"/>
    </row>
    <row r="15" spans="1:10" ht="12.75">
      <c r="A15" s="195">
        <v>2004</v>
      </c>
      <c r="B15" s="236">
        <v>100</v>
      </c>
      <c r="C15" s="196">
        <v>4.868800242681631</v>
      </c>
      <c r="D15" s="196">
        <v>36.87496840082917</v>
      </c>
      <c r="E15" s="196">
        <v>8.4</v>
      </c>
      <c r="F15" s="196">
        <v>48.77648010516203</v>
      </c>
      <c r="G15" s="196">
        <v>1.6128216795591284</v>
      </c>
      <c r="H15" s="196">
        <v>47.163658425602904</v>
      </c>
      <c r="I15" s="197">
        <v>1.079751251327174</v>
      </c>
      <c r="J15" s="34"/>
    </row>
    <row r="16" spans="1:10" ht="12.75">
      <c r="A16" s="195">
        <v>2005</v>
      </c>
      <c r="B16" s="236">
        <v>100</v>
      </c>
      <c r="C16" s="196">
        <v>4.766663335665034</v>
      </c>
      <c r="D16" s="196">
        <v>35.10542620165884</v>
      </c>
      <c r="E16" s="196">
        <v>8.693914260017987</v>
      </c>
      <c r="F16" s="196">
        <v>48.99570300789447</v>
      </c>
      <c r="G16" s="196">
        <v>1.5189367442790047</v>
      </c>
      <c r="H16" s="196">
        <v>47.47676626361547</v>
      </c>
      <c r="I16" s="197">
        <v>2.4382931947636806</v>
      </c>
      <c r="J16" s="34"/>
    </row>
    <row r="17" spans="1:11" ht="12.75">
      <c r="A17" s="195">
        <v>2006</v>
      </c>
      <c r="B17" s="236">
        <v>100</v>
      </c>
      <c r="C17" s="196">
        <v>5.681607582536868</v>
      </c>
      <c r="D17" s="196">
        <v>34.206136983399965</v>
      </c>
      <c r="E17" s="196">
        <v>7.296603214106062</v>
      </c>
      <c r="F17" s="196">
        <v>51.2019485333051</v>
      </c>
      <c r="G17" s="196">
        <v>1.4719898337392792</v>
      </c>
      <c r="H17" s="196">
        <v>49.72995869956582</v>
      </c>
      <c r="I17" s="197">
        <v>1.613703686652002</v>
      </c>
      <c r="J17" s="34"/>
      <c r="K17" s="69"/>
    </row>
    <row r="18" spans="1:11" ht="12.75">
      <c r="A18" s="195">
        <v>2007</v>
      </c>
      <c r="B18" s="236">
        <v>100.00079414386428</v>
      </c>
      <c r="C18" s="196">
        <v>5.821020501877312</v>
      </c>
      <c r="D18" s="196">
        <v>33.60525107371491</v>
      </c>
      <c r="E18" s="196">
        <v>5.756192431322763</v>
      </c>
      <c r="F18" s="196">
        <v>53.418330136949294</v>
      </c>
      <c r="G18" s="196">
        <v>1.653115799141028</v>
      </c>
      <c r="H18" s="196">
        <v>51.76521433780827</v>
      </c>
      <c r="I18" s="197">
        <v>1.4</v>
      </c>
      <c r="J18" s="34"/>
      <c r="K18" s="69"/>
    </row>
    <row r="19" spans="1:11" ht="12.75">
      <c r="A19" s="195" t="s">
        <v>453</v>
      </c>
      <c r="B19" s="236">
        <v>99.95590408426875</v>
      </c>
      <c r="C19" s="196">
        <v>6.1162079</v>
      </c>
      <c r="D19" s="196">
        <v>33.2797377</v>
      </c>
      <c r="E19" s="196">
        <v>5.10734891</v>
      </c>
      <c r="F19" s="196">
        <v>47.6307</v>
      </c>
      <c r="G19" s="196">
        <v>1.0719</v>
      </c>
      <c r="H19" s="196">
        <v>46.558884</v>
      </c>
      <c r="I19" s="197">
        <v>0.416154</v>
      </c>
      <c r="J19" s="34"/>
      <c r="K19" s="69"/>
    </row>
    <row r="20" spans="1:12" ht="12.75">
      <c r="A20" s="195">
        <v>2009</v>
      </c>
      <c r="B20" s="236">
        <v>100.04348641342999</v>
      </c>
      <c r="C20" s="196">
        <v>6.11620795</v>
      </c>
      <c r="D20" s="196">
        <v>33.9607176</v>
      </c>
      <c r="E20" s="196">
        <v>4.779469732</v>
      </c>
      <c r="F20" s="196">
        <v>53.6839119</v>
      </c>
      <c r="G20" s="196">
        <v>0.99624831</v>
      </c>
      <c r="H20" s="196">
        <v>52.68766</v>
      </c>
      <c r="I20" s="197">
        <v>0.277436</v>
      </c>
      <c r="J20" s="34"/>
      <c r="K20" s="69"/>
      <c r="L20" s="69"/>
    </row>
    <row r="21" spans="1:12" ht="12.75">
      <c r="A21" s="195" t="s">
        <v>427</v>
      </c>
      <c r="B21" s="236">
        <v>100</v>
      </c>
      <c r="C21" s="196">
        <v>5.87975661</v>
      </c>
      <c r="D21" s="196">
        <v>32.6555062</v>
      </c>
      <c r="E21" s="196">
        <v>4.38538415</v>
      </c>
      <c r="F21" s="196">
        <v>56.4015259</v>
      </c>
      <c r="G21" s="196">
        <v>1.08452347</v>
      </c>
      <c r="H21" s="196">
        <v>55.3170024</v>
      </c>
      <c r="I21" s="197">
        <v>0.20807718</v>
      </c>
      <c r="J21" s="34"/>
      <c r="K21" s="69"/>
      <c r="L21" s="69"/>
    </row>
    <row r="22" spans="1:12" ht="12.75">
      <c r="A22" s="195">
        <v>2011</v>
      </c>
      <c r="B22" s="236">
        <v>100</v>
      </c>
      <c r="C22" s="196">
        <v>5.462737617575479</v>
      </c>
      <c r="D22" s="196">
        <v>32.41136617772808</v>
      </c>
      <c r="E22" s="196">
        <v>4.578043807143327</v>
      </c>
      <c r="F22" s="196">
        <v>56.91310925475234</v>
      </c>
      <c r="G22" s="196">
        <v>1.4865487074919421</v>
      </c>
      <c r="H22" s="196">
        <v>55.4265605472604</v>
      </c>
      <c r="I22" s="197">
        <v>0.03288824574097217</v>
      </c>
      <c r="J22" s="34"/>
      <c r="K22" s="69"/>
      <c r="L22" s="69"/>
    </row>
    <row r="23" spans="1:12" ht="12.75">
      <c r="A23" s="195">
        <v>2012</v>
      </c>
      <c r="B23" s="236">
        <v>100</v>
      </c>
      <c r="C23" s="196">
        <v>5.61253278</v>
      </c>
      <c r="D23" s="196">
        <v>33.0877228</v>
      </c>
      <c r="E23" s="196">
        <v>4.00610707</v>
      </c>
      <c r="F23" s="196">
        <v>56.5767201</v>
      </c>
      <c r="G23" s="196">
        <v>1.16167148</v>
      </c>
      <c r="H23" s="196">
        <v>55.4150486</v>
      </c>
      <c r="I23" s="197">
        <v>0.05642404</v>
      </c>
      <c r="J23" s="34"/>
      <c r="K23" s="69"/>
      <c r="L23" s="69"/>
    </row>
    <row r="24" spans="1:12" ht="13.5" thickBot="1">
      <c r="A24" s="199">
        <v>2013</v>
      </c>
      <c r="B24" s="237">
        <v>100</v>
      </c>
      <c r="C24" s="200">
        <v>6.512548</v>
      </c>
      <c r="D24" s="200">
        <v>33.35793853174071</v>
      </c>
      <c r="E24" s="200">
        <v>3.583411622600993</v>
      </c>
      <c r="F24" s="200">
        <v>55.89518185478459</v>
      </c>
      <c r="G24" s="200">
        <v>1.0233525701248154</v>
      </c>
      <c r="H24" s="200">
        <v>54.8684740303315</v>
      </c>
      <c r="I24" s="201">
        <v>0.03019728895450275</v>
      </c>
      <c r="J24" s="34"/>
      <c r="K24" s="69"/>
      <c r="L24" s="69"/>
    </row>
    <row r="25" spans="1:10" s="80" customFormat="1" ht="15" customHeight="1">
      <c r="A25" s="651" t="s">
        <v>441</v>
      </c>
      <c r="B25" s="651"/>
      <c r="C25" s="651"/>
      <c r="D25" s="651"/>
      <c r="E25" s="225"/>
      <c r="F25" s="225"/>
      <c r="G25" s="202"/>
      <c r="H25" s="202"/>
      <c r="I25" s="202"/>
      <c r="J25" s="63"/>
    </row>
    <row r="26" spans="1:9" ht="13.5" customHeight="1">
      <c r="A26" s="101" t="s">
        <v>238</v>
      </c>
      <c r="B26" s="64"/>
      <c r="C26" s="63"/>
      <c r="D26" s="63"/>
      <c r="E26" s="65"/>
      <c r="F26" s="63"/>
      <c r="G26" s="70"/>
      <c r="H26" s="70"/>
      <c r="I26" s="70"/>
    </row>
    <row r="27" spans="1:9" ht="27" customHeight="1">
      <c r="A27" s="667" t="s">
        <v>355</v>
      </c>
      <c r="B27" s="667"/>
      <c r="C27" s="667"/>
      <c r="D27" s="667"/>
      <c r="E27" s="667"/>
      <c r="F27" s="667"/>
      <c r="G27" s="667"/>
      <c r="H27" s="667"/>
      <c r="I27" s="667"/>
    </row>
    <row r="28" spans="1:15" ht="12.75">
      <c r="A28" s="571" t="s">
        <v>426</v>
      </c>
      <c r="B28" s="571"/>
      <c r="C28" s="571"/>
      <c r="D28" s="571"/>
      <c r="E28" s="571"/>
      <c r="F28" s="571"/>
      <c r="G28" s="571"/>
      <c r="H28" s="571"/>
      <c r="I28" s="571"/>
      <c r="J28" s="412"/>
      <c r="K28" s="412"/>
      <c r="L28" s="144"/>
      <c r="M28" s="144"/>
      <c r="N28" s="144"/>
      <c r="O28" s="144"/>
    </row>
    <row r="29" spans="4:15" ht="12.75">
      <c r="D29" s="144"/>
      <c r="E29" s="144"/>
      <c r="F29" s="144"/>
      <c r="G29" s="144"/>
      <c r="H29" s="144"/>
      <c r="I29" s="144"/>
      <c r="J29" s="412"/>
      <c r="K29" s="412"/>
      <c r="L29" s="144"/>
      <c r="M29" s="144"/>
      <c r="N29" s="144"/>
      <c r="O29" s="144"/>
    </row>
    <row r="30" spans="4:15" ht="12.75">
      <c r="D30" s="144"/>
      <c r="E30" s="144"/>
      <c r="F30" s="144"/>
      <c r="G30" s="144"/>
      <c r="H30" s="144"/>
      <c r="I30" s="144"/>
      <c r="J30" s="412"/>
      <c r="K30" s="412"/>
      <c r="L30" s="144"/>
      <c r="M30" s="144"/>
      <c r="N30" s="144"/>
      <c r="O30" s="144"/>
    </row>
    <row r="31" spans="4:15" ht="12.75">
      <c r="D31" s="144"/>
      <c r="E31" s="144"/>
      <c r="F31" s="144"/>
      <c r="G31" s="144"/>
      <c r="H31" s="144"/>
      <c r="I31" s="144"/>
      <c r="J31" s="412"/>
      <c r="K31" s="144"/>
      <c r="L31" s="144"/>
      <c r="M31" s="144"/>
      <c r="N31" s="144"/>
      <c r="O31" s="144"/>
    </row>
    <row r="32" spans="4:15" ht="12.75">
      <c r="D32" s="144"/>
      <c r="E32" s="144"/>
      <c r="F32" s="144"/>
      <c r="G32" s="144"/>
      <c r="H32" s="144"/>
      <c r="I32" s="144"/>
      <c r="J32" s="412"/>
      <c r="K32" s="144"/>
      <c r="L32" s="144"/>
      <c r="M32" s="144"/>
      <c r="N32" s="144"/>
      <c r="O32" s="144"/>
    </row>
    <row r="33" spans="4:15" ht="12.75"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</row>
    <row r="34" spans="4:15" ht="12.75"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</row>
    <row r="35" spans="4:15" ht="12.75"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</row>
    <row r="36" spans="4:15" ht="12.75"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</row>
    <row r="37" spans="1:15" ht="12.75">
      <c r="A37"/>
      <c r="B37"/>
      <c r="C37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</row>
    <row r="38" spans="1:15" ht="12.75">
      <c r="A38"/>
      <c r="B38"/>
      <c r="C38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</row>
    <row r="39" spans="1:15" ht="12.75">
      <c r="A39"/>
      <c r="B39"/>
      <c r="C39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</row>
    <row r="40" spans="1:15" ht="12.75">
      <c r="A40"/>
      <c r="B40"/>
      <c r="C40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</sheetData>
  <mergeCells count="13">
    <mergeCell ref="A1:I1"/>
    <mergeCell ref="F6:H7"/>
    <mergeCell ref="A3:I3"/>
    <mergeCell ref="A4:I4"/>
    <mergeCell ref="A6:A9"/>
    <mergeCell ref="B6:B9"/>
    <mergeCell ref="C6:C9"/>
    <mergeCell ref="E6:E9"/>
    <mergeCell ref="A27:I27"/>
    <mergeCell ref="F8:F9"/>
    <mergeCell ref="I6:I9"/>
    <mergeCell ref="A28:I28"/>
    <mergeCell ref="A25:D25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72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 transitionEvaluation="1">
    <pageSetUpPr fitToPage="1"/>
  </sheetPr>
  <dimension ref="A1:BG97"/>
  <sheetViews>
    <sheetView showGridLines="0" view="pageBreakPreview" zoomScale="75" zoomScaleNormal="75" zoomScaleSheetLayoutView="75" workbookViewId="0" topLeftCell="A1">
      <selection activeCell="E31" sqref="E31"/>
    </sheetView>
  </sheetViews>
  <sheetFormatPr defaultColWidth="12.57421875" defaultRowHeight="12.75"/>
  <cols>
    <col min="1" max="1" width="30.7109375" style="81" customWidth="1"/>
    <col min="2" max="7" width="13.28125" style="81" customWidth="1"/>
    <col min="8" max="8" width="15.421875" style="81" customWidth="1"/>
    <col min="9" max="9" width="33.57421875" style="81" customWidth="1"/>
    <col min="10" max="11" width="11.28125" style="81" customWidth="1"/>
    <col min="12" max="12" width="13.7109375" style="81" customWidth="1"/>
    <col min="13" max="13" width="12.8515625" style="81" customWidth="1"/>
    <col min="14" max="14" width="12.7109375" style="81" customWidth="1"/>
    <col min="15" max="15" width="14.28125" style="81" customWidth="1"/>
    <col min="16" max="16" width="12.7109375" style="81" customWidth="1"/>
    <col min="17" max="17" width="10.28125" style="81" customWidth="1"/>
    <col min="18" max="18" width="9.7109375" style="81" customWidth="1"/>
    <col min="19" max="19" width="10.57421875" style="81" customWidth="1"/>
    <col min="20" max="20" width="11.00390625" style="81" customWidth="1"/>
    <col min="21" max="21" width="0.71875" style="81" customWidth="1"/>
    <col min="22" max="22" width="13.7109375" style="81" customWidth="1"/>
    <col min="23" max="23" width="15.00390625" style="81" customWidth="1"/>
    <col min="24" max="24" width="12.57421875" style="81" customWidth="1"/>
    <col min="25" max="25" width="9.7109375" style="81" customWidth="1"/>
    <col min="26" max="26" width="12.8515625" style="81" customWidth="1"/>
    <col min="27" max="27" width="8.140625" style="81" customWidth="1"/>
    <col min="28" max="28" width="15.00390625" style="81" customWidth="1"/>
    <col min="29" max="29" width="2.28125" style="81" customWidth="1"/>
    <col min="30" max="30" width="13.8515625" style="81" customWidth="1"/>
    <col min="31" max="31" width="0.13671875" style="81" customWidth="1"/>
    <col min="32" max="32" width="13.8515625" style="81" customWidth="1"/>
    <col min="33" max="33" width="13.00390625" style="81" customWidth="1"/>
    <col min="34" max="34" width="13.8515625" style="81" customWidth="1"/>
    <col min="35" max="35" width="2.28125" style="81" customWidth="1"/>
    <col min="36" max="40" width="19.140625" style="81" customWidth="1"/>
    <col min="41" max="41" width="2.28125" style="81" customWidth="1"/>
    <col min="42" max="42" width="37.00390625" style="81" customWidth="1"/>
    <col min="43" max="43" width="2.28125" style="81" customWidth="1"/>
    <col min="44" max="44" width="24.140625" style="81" customWidth="1"/>
    <col min="45" max="45" width="2.28125" style="81" customWidth="1"/>
    <col min="46" max="46" width="24.140625" style="81" customWidth="1"/>
    <col min="47" max="47" width="2.28125" style="81" customWidth="1"/>
    <col min="48" max="48" width="24.140625" style="81" customWidth="1"/>
    <col min="49" max="49" width="2.28125" style="81" customWidth="1"/>
    <col min="50" max="16384" width="19.140625" style="81" customWidth="1"/>
  </cols>
  <sheetData>
    <row r="1" spans="1:53" ht="18">
      <c r="A1" s="682" t="s">
        <v>211</v>
      </c>
      <c r="B1" s="682"/>
      <c r="C1" s="682"/>
      <c r="D1" s="682"/>
      <c r="E1" s="682"/>
      <c r="F1" s="682"/>
      <c r="G1" s="682"/>
      <c r="H1" s="44"/>
      <c r="I1" s="44"/>
      <c r="J1" s="44"/>
      <c r="K1" s="44"/>
      <c r="L1" s="44"/>
      <c r="M1" s="44"/>
      <c r="AN1"/>
      <c r="AO1"/>
      <c r="AP1"/>
      <c r="AQ1"/>
      <c r="AR1"/>
      <c r="AS1"/>
      <c r="AT1"/>
      <c r="AU1"/>
      <c r="AV1"/>
      <c r="AW1"/>
      <c r="AX1"/>
      <c r="AY1"/>
      <c r="AZ1"/>
      <c r="BA1"/>
    </row>
    <row r="2" spans="1:53" ht="12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53" ht="15">
      <c r="A3" s="683" t="s">
        <v>339</v>
      </c>
      <c r="B3" s="683"/>
      <c r="C3" s="683"/>
      <c r="D3" s="683"/>
      <c r="E3" s="683"/>
      <c r="F3" s="683"/>
      <c r="G3" s="683"/>
      <c r="H3" s="31"/>
      <c r="I3" s="31"/>
      <c r="J3" s="31"/>
      <c r="K3" s="31"/>
      <c r="L3" s="31"/>
      <c r="M3" s="31"/>
      <c r="N3" s="31"/>
      <c r="O3" s="31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1:53" ht="15">
      <c r="A4" s="683" t="s">
        <v>204</v>
      </c>
      <c r="B4" s="683"/>
      <c r="C4" s="683"/>
      <c r="D4" s="683"/>
      <c r="E4" s="683"/>
      <c r="F4" s="683"/>
      <c r="G4" s="683"/>
      <c r="H4" s="31"/>
      <c r="I4" s="31"/>
      <c r="J4" s="31"/>
      <c r="K4" s="31"/>
      <c r="L4" s="31"/>
      <c r="M4" s="31"/>
      <c r="N4" s="31"/>
      <c r="O4" s="31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1:53" ht="15">
      <c r="A5" s="683" t="s">
        <v>205</v>
      </c>
      <c r="B5" s="683"/>
      <c r="C5" s="683"/>
      <c r="D5" s="683"/>
      <c r="E5" s="683"/>
      <c r="F5" s="683"/>
      <c r="G5" s="683"/>
      <c r="H5" s="31"/>
      <c r="I5" s="31"/>
      <c r="J5" s="31"/>
      <c r="K5" s="31"/>
      <c r="L5" s="31"/>
      <c r="M5" s="31"/>
      <c r="N5" s="31"/>
      <c r="O5" s="31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3" ht="13.5" thickBot="1">
      <c r="A6" s="242"/>
      <c r="B6" s="242"/>
      <c r="C6" s="242"/>
      <c r="D6" s="242"/>
      <c r="E6" s="242"/>
      <c r="F6" s="242"/>
      <c r="G6" s="242"/>
      <c r="H6" s="31"/>
      <c r="I6" s="31"/>
      <c r="J6" s="31"/>
      <c r="K6" s="31"/>
      <c r="L6" s="31"/>
      <c r="M6" s="31"/>
      <c r="N6" s="31"/>
      <c r="O6" s="31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3" ht="12.75">
      <c r="A7" s="680" t="s">
        <v>138</v>
      </c>
      <c r="B7" s="684" t="s">
        <v>34</v>
      </c>
      <c r="C7" s="685"/>
      <c r="D7" s="684" t="s">
        <v>35</v>
      </c>
      <c r="E7" s="685"/>
      <c r="F7" s="684" t="s">
        <v>161</v>
      </c>
      <c r="G7" s="686"/>
      <c r="H7" s="31"/>
      <c r="I7" s="31"/>
      <c r="J7" s="31"/>
      <c r="K7" s="31"/>
      <c r="L7" s="31"/>
      <c r="M7" s="31"/>
      <c r="N7" s="31"/>
      <c r="O7" s="31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ht="13.5" thickBot="1">
      <c r="A8" s="681"/>
      <c r="B8" s="246">
        <v>2012</v>
      </c>
      <c r="C8" s="245">
        <v>2013</v>
      </c>
      <c r="D8" s="245">
        <v>2012</v>
      </c>
      <c r="E8" s="245">
        <v>2013</v>
      </c>
      <c r="F8" s="246">
        <v>2012</v>
      </c>
      <c r="G8" s="246">
        <v>2013</v>
      </c>
      <c r="H8" s="31"/>
      <c r="I8" s="31"/>
      <c r="J8" s="31"/>
      <c r="K8" s="31"/>
      <c r="L8" s="31"/>
      <c r="M8" s="31"/>
      <c r="N8" s="31"/>
      <c r="O8" s="31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3" ht="12.75">
      <c r="A9" s="243" t="s">
        <v>36</v>
      </c>
      <c r="B9" s="83">
        <f>D9+F9</f>
        <v>84.975</v>
      </c>
      <c r="C9" s="516">
        <f>E9+G9</f>
        <v>78.3</v>
      </c>
      <c r="D9" s="213">
        <v>79.8</v>
      </c>
      <c r="E9" s="213">
        <v>73.25</v>
      </c>
      <c r="F9" s="213">
        <v>5.175</v>
      </c>
      <c r="G9" s="83">
        <v>5.05</v>
      </c>
      <c r="H9" s="31"/>
      <c r="I9" s="430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124"/>
      <c r="AD9" s="34"/>
      <c r="AE9" s="34"/>
      <c r="AF9" s="34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3" ht="12.75">
      <c r="A10" s="244" t="s">
        <v>125</v>
      </c>
      <c r="B10" s="83">
        <f aca="true" t="shared" si="0" ref="B10:C27">D10+F10</f>
        <v>17.2</v>
      </c>
      <c r="C10" s="516">
        <f t="shared" si="0"/>
        <v>18.65</v>
      </c>
      <c r="D10" s="217">
        <v>16.525</v>
      </c>
      <c r="E10" s="217">
        <v>17.75</v>
      </c>
      <c r="F10" s="217">
        <v>0.675</v>
      </c>
      <c r="G10" s="83">
        <v>0.9</v>
      </c>
      <c r="H10" s="34"/>
      <c r="I10" s="430"/>
      <c r="J10" s="126"/>
      <c r="K10" s="126"/>
      <c r="L10" s="126"/>
      <c r="M10" s="126"/>
      <c r="N10" s="127"/>
      <c r="O10" s="127"/>
      <c r="P10" s="127"/>
      <c r="Q10" s="127"/>
      <c r="R10" s="56"/>
      <c r="S10" s="124"/>
      <c r="T10" s="56"/>
      <c r="U10" s="56"/>
      <c r="V10" s="56"/>
      <c r="W10" s="56"/>
      <c r="X10" s="56"/>
      <c r="Y10" s="56"/>
      <c r="Z10" s="122"/>
      <c r="AA10" s="123"/>
      <c r="AB10" s="56"/>
      <c r="AC10" s="56"/>
      <c r="AD10"/>
      <c r="AE10"/>
      <c r="AF10"/>
      <c r="AG10"/>
      <c r="AH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3" ht="12.75">
      <c r="A11" s="244" t="s">
        <v>37</v>
      </c>
      <c r="B11" s="83">
        <f t="shared" si="0"/>
        <v>7.85</v>
      </c>
      <c r="C11" s="516">
        <f t="shared" si="0"/>
        <v>8.7</v>
      </c>
      <c r="D11" s="217">
        <v>7.625</v>
      </c>
      <c r="E11" s="217">
        <v>8.575</v>
      </c>
      <c r="F11" s="217">
        <v>0.225</v>
      </c>
      <c r="G11" s="83">
        <v>0.125</v>
      </c>
      <c r="H11" s="34"/>
      <c r="I11" s="430"/>
      <c r="J11" s="126"/>
      <c r="K11" s="126"/>
      <c r="L11" s="126"/>
      <c r="M11" s="126"/>
      <c r="N11" s="127"/>
      <c r="O11" s="127"/>
      <c r="P11" s="127"/>
      <c r="Q11" s="127"/>
      <c r="R11" s="56"/>
      <c r="S11" s="124"/>
      <c r="T11" s="56"/>
      <c r="U11" s="120"/>
      <c r="V11" s="120"/>
      <c r="W11" s="120"/>
      <c r="X11" s="120"/>
      <c r="Y11" s="56"/>
      <c r="Z11" s="122"/>
      <c r="AA11" s="123"/>
      <c r="AB11" s="56"/>
      <c r="AC11" s="56"/>
      <c r="AD11"/>
      <c r="AE11"/>
      <c r="AF11"/>
      <c r="AG11"/>
      <c r="AH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ht="12.75">
      <c r="A12" s="244" t="s">
        <v>38</v>
      </c>
      <c r="B12" s="83">
        <f t="shared" si="0"/>
        <v>11.755</v>
      </c>
      <c r="C12" s="516">
        <f t="shared" si="0"/>
        <v>14.125</v>
      </c>
      <c r="D12" s="217">
        <v>11.425</v>
      </c>
      <c r="E12" s="217">
        <v>13.85</v>
      </c>
      <c r="F12" s="217">
        <v>0.33</v>
      </c>
      <c r="G12" s="83">
        <v>0.275</v>
      </c>
      <c r="H12" s="34"/>
      <c r="I12" s="430"/>
      <c r="J12" s="127"/>
      <c r="K12" s="127"/>
      <c r="L12" s="127"/>
      <c r="M12" s="127"/>
      <c r="N12" s="127"/>
      <c r="O12" s="127"/>
      <c r="P12" s="127"/>
      <c r="Q12" s="127"/>
      <c r="R12" s="56"/>
      <c r="S12" s="124"/>
      <c r="T12" s="56"/>
      <c r="U12" s="120"/>
      <c r="V12" s="120"/>
      <c r="W12" s="120"/>
      <c r="X12" s="120"/>
      <c r="Y12" s="56"/>
      <c r="Z12" s="122"/>
      <c r="AA12" s="123"/>
      <c r="AB12" s="56"/>
      <c r="AC12" s="56"/>
      <c r="AD12"/>
      <c r="AE12"/>
      <c r="AF12"/>
      <c r="AG12"/>
      <c r="AH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9" ht="13.5" customHeight="1">
      <c r="A13" s="244" t="s">
        <v>122</v>
      </c>
      <c r="B13" s="83">
        <f t="shared" si="0"/>
        <v>9.975</v>
      </c>
      <c r="C13" s="516">
        <f t="shared" si="0"/>
        <v>16.875</v>
      </c>
      <c r="D13" s="217">
        <v>9.225</v>
      </c>
      <c r="E13" s="217">
        <v>14.95</v>
      </c>
      <c r="F13" s="217">
        <v>0.75</v>
      </c>
      <c r="G13" s="83">
        <v>1.925</v>
      </c>
      <c r="H13" s="34"/>
      <c r="I13" s="430"/>
      <c r="J13" s="127"/>
      <c r="K13" s="127"/>
      <c r="L13" s="127"/>
      <c r="M13" s="127"/>
      <c r="N13" s="127"/>
      <c r="O13" s="127"/>
      <c r="P13" s="127"/>
      <c r="Q13" s="127"/>
      <c r="R13" s="56"/>
      <c r="S13" s="124"/>
      <c r="T13" s="56"/>
      <c r="U13" s="128"/>
      <c r="V13" s="128"/>
      <c r="W13" s="128"/>
      <c r="X13" s="128"/>
      <c r="Y13" s="56"/>
      <c r="Z13" s="122"/>
      <c r="AA13" s="123"/>
      <c r="AB13" s="56"/>
      <c r="AC13" s="56"/>
      <c r="AD13"/>
      <c r="AE13"/>
      <c r="AF13"/>
      <c r="AG13"/>
      <c r="AH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 s="82" t="s">
        <v>0</v>
      </c>
      <c r="BC13" s="82" t="s">
        <v>0</v>
      </c>
      <c r="BD13" s="82" t="s">
        <v>0</v>
      </c>
      <c r="BE13" s="82" t="s">
        <v>0</v>
      </c>
      <c r="BF13" s="82" t="s">
        <v>0</v>
      </c>
      <c r="BG13" s="82" t="s">
        <v>0</v>
      </c>
    </row>
    <row r="14" spans="1:53" ht="12.75">
      <c r="A14" s="244" t="s">
        <v>124</v>
      </c>
      <c r="B14" s="83">
        <f t="shared" si="0"/>
        <v>7.725</v>
      </c>
      <c r="C14" s="516">
        <f t="shared" si="0"/>
        <v>9.75</v>
      </c>
      <c r="D14" s="217">
        <v>6.6</v>
      </c>
      <c r="E14" s="217">
        <v>8.3</v>
      </c>
      <c r="F14" s="217">
        <v>1.125</v>
      </c>
      <c r="G14" s="83">
        <v>1.45</v>
      </c>
      <c r="H14" s="34"/>
      <c r="I14" s="430"/>
      <c r="J14" s="127"/>
      <c r="K14" s="127"/>
      <c r="L14" s="127"/>
      <c r="M14" s="127"/>
      <c r="N14" s="127"/>
      <c r="O14" s="127"/>
      <c r="P14" s="127"/>
      <c r="Q14" s="127"/>
      <c r="R14" s="56"/>
      <c r="S14" s="124"/>
      <c r="T14" s="56"/>
      <c r="U14" s="128"/>
      <c r="V14" s="128"/>
      <c r="W14" s="128"/>
      <c r="X14" s="128"/>
      <c r="Y14" s="56"/>
      <c r="Z14" s="122"/>
      <c r="AA14" s="123"/>
      <c r="AB14" s="56"/>
      <c r="AC14" s="56"/>
      <c r="AD14"/>
      <c r="AE14"/>
      <c r="AF14"/>
      <c r="AG14"/>
      <c r="AH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ht="12.75">
      <c r="A15" s="244" t="s">
        <v>40</v>
      </c>
      <c r="B15" s="83">
        <f t="shared" si="0"/>
        <v>36</v>
      </c>
      <c r="C15" s="516">
        <f t="shared" si="0"/>
        <v>36.55</v>
      </c>
      <c r="D15" s="217">
        <v>31.325</v>
      </c>
      <c r="E15" s="217">
        <v>30.05</v>
      </c>
      <c r="F15" s="217">
        <v>4.675</v>
      </c>
      <c r="G15" s="83">
        <v>6.5</v>
      </c>
      <c r="H15" s="34"/>
      <c r="I15" s="430"/>
      <c r="J15" s="127"/>
      <c r="K15" s="127"/>
      <c r="L15" s="127"/>
      <c r="M15" s="127"/>
      <c r="N15" s="127"/>
      <c r="O15" s="127"/>
      <c r="P15" s="127"/>
      <c r="Q15" s="127"/>
      <c r="R15" s="56"/>
      <c r="S15" s="124"/>
      <c r="T15" s="56"/>
      <c r="U15" s="128"/>
      <c r="V15" s="128"/>
      <c r="W15" s="128"/>
      <c r="X15" s="128"/>
      <c r="Y15" s="56"/>
      <c r="Z15" s="122"/>
      <c r="AA15" s="123"/>
      <c r="AB15" s="56"/>
      <c r="AC15" s="56"/>
      <c r="AD15"/>
      <c r="AE15"/>
      <c r="AF15"/>
      <c r="AG15"/>
      <c r="AH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ht="12.75">
      <c r="A16" s="244" t="s">
        <v>41</v>
      </c>
      <c r="B16" s="83">
        <f t="shared" si="0"/>
        <v>65.525</v>
      </c>
      <c r="C16" s="516">
        <f t="shared" si="0"/>
        <v>61</v>
      </c>
      <c r="D16" s="217">
        <v>54.25</v>
      </c>
      <c r="E16" s="217">
        <v>52.1</v>
      </c>
      <c r="F16" s="217">
        <v>11.275</v>
      </c>
      <c r="G16" s="83">
        <v>8.9</v>
      </c>
      <c r="H16" s="34"/>
      <c r="I16" s="430"/>
      <c r="J16" s="127"/>
      <c r="K16" s="127"/>
      <c r="L16" s="127"/>
      <c r="M16" s="127"/>
      <c r="N16" s="127"/>
      <c r="O16" s="127"/>
      <c r="P16" s="127"/>
      <c r="Q16" s="127"/>
      <c r="R16" s="56"/>
      <c r="S16" s="124"/>
      <c r="T16" s="56"/>
      <c r="U16" s="120"/>
      <c r="V16" s="120"/>
      <c r="W16" s="120"/>
      <c r="X16" s="120"/>
      <c r="Y16" s="56"/>
      <c r="Z16" s="122"/>
      <c r="AA16" s="123"/>
      <c r="AB16" s="56"/>
      <c r="AC16" s="56"/>
      <c r="AD16"/>
      <c r="AE16"/>
      <c r="AF16"/>
      <c r="AG16"/>
      <c r="AH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ht="12.75">
      <c r="A17" s="244" t="s">
        <v>239</v>
      </c>
      <c r="B17" s="83">
        <f t="shared" si="0"/>
        <v>6.55</v>
      </c>
      <c r="C17" s="516">
        <f t="shared" si="0"/>
        <v>6.025</v>
      </c>
      <c r="D17" s="217">
        <v>4.925</v>
      </c>
      <c r="E17" s="217">
        <v>5.075</v>
      </c>
      <c r="F17" s="217">
        <v>1.625</v>
      </c>
      <c r="G17" s="83">
        <v>0.95</v>
      </c>
      <c r="H17" s="34"/>
      <c r="I17" s="430"/>
      <c r="J17" s="126"/>
      <c r="K17" s="126"/>
      <c r="L17" s="126"/>
      <c r="M17" s="126"/>
      <c r="N17" s="127"/>
      <c r="O17" s="127"/>
      <c r="P17" s="127"/>
      <c r="Q17" s="127"/>
      <c r="R17" s="56"/>
      <c r="S17" s="124"/>
      <c r="T17" s="56"/>
      <c r="U17" s="128"/>
      <c r="V17" s="128"/>
      <c r="W17" s="128"/>
      <c r="X17" s="128"/>
      <c r="Y17" s="56"/>
      <c r="Z17" s="122"/>
      <c r="AA17" s="123"/>
      <c r="AB17" s="56"/>
      <c r="AC17" s="56"/>
      <c r="AD17"/>
      <c r="AE17"/>
      <c r="AF17"/>
      <c r="AG17"/>
      <c r="AH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3.5" customHeight="1">
      <c r="A18" s="244" t="s">
        <v>42</v>
      </c>
      <c r="B18" s="83">
        <f t="shared" si="0"/>
        <v>76.925</v>
      </c>
      <c r="C18" s="516">
        <f t="shared" si="0"/>
        <v>75.675</v>
      </c>
      <c r="D18" s="217">
        <v>69.425</v>
      </c>
      <c r="E18" s="217">
        <v>65.7</v>
      </c>
      <c r="F18" s="217">
        <v>7.5</v>
      </c>
      <c r="G18" s="83">
        <v>9.975</v>
      </c>
      <c r="H18" s="34"/>
      <c r="I18" s="430"/>
      <c r="J18" s="127"/>
      <c r="K18" s="127"/>
      <c r="L18" s="127"/>
      <c r="M18" s="127"/>
      <c r="N18" s="127"/>
      <c r="O18" s="127"/>
      <c r="P18" s="127"/>
      <c r="Q18" s="127"/>
      <c r="R18" s="56"/>
      <c r="S18" s="124"/>
      <c r="T18" s="56"/>
      <c r="U18" s="120"/>
      <c r="V18" s="120"/>
      <c r="W18" s="120"/>
      <c r="X18" s="120"/>
      <c r="Y18" s="56"/>
      <c r="Z18" s="122"/>
      <c r="AA18" s="123"/>
      <c r="AB18" s="56"/>
      <c r="AC18" s="56"/>
      <c r="AD18"/>
      <c r="AE18"/>
      <c r="AF18"/>
      <c r="AG18"/>
      <c r="AH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12.75">
      <c r="A19" s="244" t="s">
        <v>121</v>
      </c>
      <c r="B19" s="83">
        <f t="shared" si="0"/>
        <v>12.925</v>
      </c>
      <c r="C19" s="516">
        <f t="shared" si="0"/>
        <v>12.825000000000001</v>
      </c>
      <c r="D19" s="217">
        <v>8.975</v>
      </c>
      <c r="E19" s="217">
        <v>11.15</v>
      </c>
      <c r="F19" s="217">
        <v>3.95</v>
      </c>
      <c r="G19" s="83">
        <v>1.675</v>
      </c>
      <c r="H19" s="34"/>
      <c r="I19" s="430"/>
      <c r="J19" s="126"/>
      <c r="K19" s="126"/>
      <c r="L19" s="126"/>
      <c r="M19" s="126"/>
      <c r="N19" s="127"/>
      <c r="O19" s="127"/>
      <c r="P19" s="127"/>
      <c r="Q19" s="127"/>
      <c r="R19" s="56"/>
      <c r="S19" s="124"/>
      <c r="T19" s="56"/>
      <c r="U19" s="128"/>
      <c r="V19" s="128"/>
      <c r="W19" s="128"/>
      <c r="X19" s="128"/>
      <c r="Y19" s="56"/>
      <c r="Z19" s="122"/>
      <c r="AA19" s="123"/>
      <c r="AB19" s="56"/>
      <c r="AC19" s="56"/>
      <c r="AD19"/>
      <c r="AE19"/>
      <c r="AF19"/>
      <c r="AG19"/>
      <c r="AH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13.5" customHeight="1">
      <c r="A20" s="244" t="s">
        <v>43</v>
      </c>
      <c r="B20" s="83">
        <f t="shared" si="0"/>
        <v>72.375</v>
      </c>
      <c r="C20" s="516">
        <f t="shared" si="0"/>
        <v>67.575</v>
      </c>
      <c r="D20" s="217">
        <v>54.5</v>
      </c>
      <c r="E20" s="217">
        <v>51.25</v>
      </c>
      <c r="F20" s="217">
        <v>17.875</v>
      </c>
      <c r="G20" s="83">
        <v>16.325</v>
      </c>
      <c r="H20" s="34"/>
      <c r="I20" s="430"/>
      <c r="J20" s="126"/>
      <c r="K20" s="126"/>
      <c r="L20" s="126"/>
      <c r="M20" s="126"/>
      <c r="N20" s="127"/>
      <c r="O20" s="127"/>
      <c r="P20" s="127"/>
      <c r="Q20" s="127"/>
      <c r="R20" s="56"/>
      <c r="S20" s="124"/>
      <c r="T20" s="56"/>
      <c r="U20" s="120"/>
      <c r="V20" s="120"/>
      <c r="W20" s="120"/>
      <c r="X20" s="120"/>
      <c r="Y20" s="56"/>
      <c r="Z20" s="122"/>
      <c r="AA20" s="123"/>
      <c r="AB20" s="56"/>
      <c r="AC20" s="56"/>
      <c r="AD20"/>
      <c r="AE20"/>
      <c r="AF20"/>
      <c r="AG20"/>
      <c r="AH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ht="12.75">
      <c r="A21" s="244" t="s">
        <v>168</v>
      </c>
      <c r="B21" s="83">
        <f t="shared" si="0"/>
        <v>89.175</v>
      </c>
      <c r="C21" s="516">
        <f t="shared" si="0"/>
        <v>82.57499999999999</v>
      </c>
      <c r="D21" s="217">
        <v>66.85</v>
      </c>
      <c r="E21" s="217">
        <v>62.3</v>
      </c>
      <c r="F21" s="217">
        <v>22.325</v>
      </c>
      <c r="G21" s="83">
        <v>20.275</v>
      </c>
      <c r="H21" s="34"/>
      <c r="I21" s="430"/>
      <c r="J21" s="127"/>
      <c r="K21" s="127"/>
      <c r="L21" s="127"/>
      <c r="M21" s="127"/>
      <c r="N21" s="127"/>
      <c r="O21" s="127"/>
      <c r="P21" s="127"/>
      <c r="Q21" s="127"/>
      <c r="R21" s="56"/>
      <c r="S21" s="124"/>
      <c r="T21" s="56"/>
      <c r="U21" s="120"/>
      <c r="V21" s="120"/>
      <c r="W21" s="120"/>
      <c r="X21" s="120"/>
      <c r="Y21" s="56"/>
      <c r="Z21" s="122"/>
      <c r="AA21" s="123"/>
      <c r="AB21" s="56"/>
      <c r="AC21" s="56"/>
      <c r="AD21"/>
      <c r="AE21"/>
      <c r="AF21"/>
      <c r="AG21"/>
      <c r="AH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ht="12.75">
      <c r="A22" s="244" t="s">
        <v>123</v>
      </c>
      <c r="B22" s="83">
        <f t="shared" si="0"/>
        <v>94.45</v>
      </c>
      <c r="C22" s="516">
        <f t="shared" si="0"/>
        <v>94.72500000000001</v>
      </c>
      <c r="D22" s="217">
        <v>72.375</v>
      </c>
      <c r="E22" s="217">
        <v>74.025</v>
      </c>
      <c r="F22" s="217">
        <v>22.075</v>
      </c>
      <c r="G22" s="83">
        <v>20.7</v>
      </c>
      <c r="H22" s="34"/>
      <c r="I22" s="430"/>
      <c r="J22" s="126"/>
      <c r="K22" s="126"/>
      <c r="L22" s="126"/>
      <c r="M22" s="126"/>
      <c r="N22" s="127"/>
      <c r="O22" s="127"/>
      <c r="P22" s="127"/>
      <c r="Q22" s="127"/>
      <c r="R22" s="56"/>
      <c r="S22" s="124"/>
      <c r="T22" s="56"/>
      <c r="U22" s="128"/>
      <c r="V22" s="128"/>
      <c r="W22" s="128"/>
      <c r="X22" s="128"/>
      <c r="Y22" s="56"/>
      <c r="Z22" s="122"/>
      <c r="AA22" s="123"/>
      <c r="AB22" s="56"/>
      <c r="AC22" s="56"/>
      <c r="AD22"/>
      <c r="AE22"/>
      <c r="AF22"/>
      <c r="AG22"/>
      <c r="AH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ht="12.75">
      <c r="A23" s="244" t="s">
        <v>45</v>
      </c>
      <c r="B23" s="83">
        <f t="shared" si="0"/>
        <v>56.575</v>
      </c>
      <c r="C23" s="516">
        <f t="shared" si="0"/>
        <v>53.025000000000006</v>
      </c>
      <c r="D23" s="217">
        <v>37.6</v>
      </c>
      <c r="E23" s="217">
        <v>35.1</v>
      </c>
      <c r="F23" s="217">
        <v>18.975</v>
      </c>
      <c r="G23" s="83">
        <v>17.925</v>
      </c>
      <c r="H23" s="34"/>
      <c r="I23" s="430"/>
      <c r="J23" s="126"/>
      <c r="K23" s="126"/>
      <c r="L23" s="126"/>
      <c r="M23" s="126"/>
      <c r="N23" s="127"/>
      <c r="O23" s="127"/>
      <c r="P23" s="127"/>
      <c r="Q23" s="127"/>
      <c r="R23" s="56"/>
      <c r="S23" s="124"/>
      <c r="T23" s="56"/>
      <c r="U23" s="120"/>
      <c r="V23" s="120"/>
      <c r="W23" s="120"/>
      <c r="X23" s="120"/>
      <c r="Y23" s="56"/>
      <c r="Z23" s="122"/>
      <c r="AA23" s="123"/>
      <c r="AB23" s="56"/>
      <c r="AC23" s="56"/>
      <c r="AD23"/>
      <c r="AE23"/>
      <c r="AF23"/>
      <c r="AG23"/>
      <c r="AH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ht="12.75">
      <c r="A24" s="244" t="s">
        <v>46</v>
      </c>
      <c r="B24" s="83">
        <f t="shared" si="0"/>
        <v>357.925</v>
      </c>
      <c r="C24" s="516">
        <f t="shared" si="0"/>
        <v>353.6</v>
      </c>
      <c r="D24" s="217">
        <v>203.65</v>
      </c>
      <c r="E24" s="217">
        <v>196.95</v>
      </c>
      <c r="F24" s="217">
        <v>154.275</v>
      </c>
      <c r="G24" s="83">
        <v>156.65</v>
      </c>
      <c r="H24" s="34"/>
      <c r="I24" s="430"/>
      <c r="J24" s="127"/>
      <c r="K24" s="127"/>
      <c r="L24" s="127"/>
      <c r="M24" s="127"/>
      <c r="N24" s="127"/>
      <c r="O24" s="127"/>
      <c r="P24" s="127"/>
      <c r="Q24" s="127"/>
      <c r="R24" s="56"/>
      <c r="S24" s="124"/>
      <c r="T24" s="56"/>
      <c r="U24" s="120"/>
      <c r="V24" s="120"/>
      <c r="W24" s="120"/>
      <c r="X24" s="120"/>
      <c r="Y24" s="56"/>
      <c r="Z24" s="122"/>
      <c r="AA24" s="123"/>
      <c r="AB24" s="56"/>
      <c r="AC24" s="56"/>
      <c r="AD24"/>
      <c r="AE24"/>
      <c r="AF24"/>
      <c r="AG24"/>
      <c r="AH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34" ht="12.75" customHeight="1">
      <c r="A25" s="244" t="s">
        <v>47</v>
      </c>
      <c r="B25" s="83">
        <f t="shared" si="0"/>
        <v>26.9</v>
      </c>
      <c r="C25" s="516">
        <f t="shared" si="0"/>
        <v>31.275</v>
      </c>
      <c r="D25" s="217">
        <v>21.25</v>
      </c>
      <c r="E25" s="217">
        <v>24.775</v>
      </c>
      <c r="F25" s="217">
        <v>5.65</v>
      </c>
      <c r="G25" s="83">
        <v>6.5</v>
      </c>
      <c r="H25" s="34"/>
      <c r="I25" s="430"/>
      <c r="J25" s="127"/>
      <c r="K25" s="127"/>
      <c r="L25" s="127"/>
      <c r="M25" s="127"/>
      <c r="N25" s="127"/>
      <c r="O25" s="127"/>
      <c r="P25" s="127"/>
      <c r="Q25" s="127"/>
      <c r="R25" s="56"/>
      <c r="S25" s="124"/>
      <c r="T25" s="56"/>
      <c r="U25" s="128"/>
      <c r="V25" s="128"/>
      <c r="W25" s="128"/>
      <c r="X25" s="128"/>
      <c r="Y25" s="56"/>
      <c r="Z25" s="122"/>
      <c r="AA25" s="123"/>
      <c r="AB25" s="56"/>
      <c r="AC25" s="56"/>
      <c r="AD25"/>
      <c r="AE25"/>
      <c r="AF25"/>
      <c r="AG25"/>
      <c r="AH25"/>
    </row>
    <row r="26" spans="1:34" ht="12.75" customHeight="1">
      <c r="A26" s="244" t="s">
        <v>521</v>
      </c>
      <c r="B26" s="83">
        <f t="shared" si="0"/>
        <v>0.05</v>
      </c>
      <c r="C26" s="516">
        <f t="shared" si="0"/>
        <v>0.025</v>
      </c>
      <c r="D26" s="217">
        <v>0.05</v>
      </c>
      <c r="E26" s="217">
        <v>0.025</v>
      </c>
      <c r="F26" s="217">
        <v>0</v>
      </c>
      <c r="G26" s="83">
        <v>0</v>
      </c>
      <c r="H26" s="34"/>
      <c r="I26" s="430"/>
      <c r="J26" s="127"/>
      <c r="K26" s="127"/>
      <c r="L26" s="127"/>
      <c r="M26" s="127"/>
      <c r="N26" s="127"/>
      <c r="O26" s="127"/>
      <c r="P26" s="127"/>
      <c r="Q26" s="127"/>
      <c r="R26" s="56"/>
      <c r="S26" s="124"/>
      <c r="T26" s="56"/>
      <c r="U26" s="128"/>
      <c r="V26" s="128"/>
      <c r="W26" s="128"/>
      <c r="X26" s="128"/>
      <c r="Y26" s="56"/>
      <c r="Z26" s="122"/>
      <c r="AA26" s="123"/>
      <c r="AB26" s="56"/>
      <c r="AC26" s="56"/>
      <c r="AD26"/>
      <c r="AE26"/>
      <c r="AF26"/>
      <c r="AG26"/>
      <c r="AH26"/>
    </row>
    <row r="27" spans="1:34" ht="12.75" customHeight="1">
      <c r="A27" s="244" t="s">
        <v>522</v>
      </c>
      <c r="B27" s="83">
        <f t="shared" si="0"/>
        <v>0</v>
      </c>
      <c r="C27" s="516">
        <f t="shared" si="0"/>
        <v>0.025</v>
      </c>
      <c r="D27" s="217">
        <v>0</v>
      </c>
      <c r="E27" s="217">
        <v>0.025</v>
      </c>
      <c r="F27" s="217">
        <v>0</v>
      </c>
      <c r="G27" s="83">
        <v>0</v>
      </c>
      <c r="H27" s="34"/>
      <c r="I27" s="430"/>
      <c r="J27" s="127"/>
      <c r="K27" s="127"/>
      <c r="L27" s="127"/>
      <c r="M27" s="127"/>
      <c r="N27" s="127"/>
      <c r="O27" s="127"/>
      <c r="P27" s="127"/>
      <c r="Q27" s="127"/>
      <c r="R27" s="56"/>
      <c r="S27" s="124"/>
      <c r="T27" s="56"/>
      <c r="U27" s="128"/>
      <c r="V27" s="128"/>
      <c r="W27" s="128"/>
      <c r="X27" s="128"/>
      <c r="Y27" s="56"/>
      <c r="Z27" s="122"/>
      <c r="AA27" s="123"/>
      <c r="AB27" s="56"/>
      <c r="AC27" s="56"/>
      <c r="AD27"/>
      <c r="AE27"/>
      <c r="AF27"/>
      <c r="AG27"/>
      <c r="AH27"/>
    </row>
    <row r="28" spans="1:34" ht="12.75">
      <c r="A28" s="244"/>
      <c r="B28" s="83"/>
      <c r="C28" s="516"/>
      <c r="D28" s="217"/>
      <c r="E28" s="217"/>
      <c r="F28" s="217"/>
      <c r="H28" s="34"/>
      <c r="I28" s="430"/>
      <c r="J28" s="127"/>
      <c r="K28" s="127"/>
      <c r="L28" s="127"/>
      <c r="M28" s="127"/>
      <c r="N28" s="127"/>
      <c r="O28" s="127"/>
      <c r="P28" s="127"/>
      <c r="Q28" s="127"/>
      <c r="R28" s="56"/>
      <c r="S28" s="124"/>
      <c r="T28" s="56"/>
      <c r="U28" s="120"/>
      <c r="V28" s="120"/>
      <c r="W28" s="120"/>
      <c r="X28" s="120"/>
      <c r="Y28" s="56"/>
      <c r="Z28" s="122"/>
      <c r="AA28" s="123"/>
      <c r="AB28" s="56"/>
      <c r="AC28" s="56"/>
      <c r="AD28"/>
      <c r="AE28"/>
      <c r="AF28"/>
      <c r="AG28"/>
      <c r="AH28"/>
    </row>
    <row r="29" spans="1:34" ht="13.5" thickBot="1">
      <c r="A29" s="517" t="s">
        <v>27</v>
      </c>
      <c r="B29" s="518">
        <f>D29+F29</f>
        <v>1032.125</v>
      </c>
      <c r="C29" s="519">
        <f>E29+G29</f>
        <v>1021.3</v>
      </c>
      <c r="D29" s="520">
        <v>753.225</v>
      </c>
      <c r="E29" s="520">
        <v>745.1</v>
      </c>
      <c r="F29" s="520">
        <v>278.9</v>
      </c>
      <c r="G29" s="518">
        <v>276.2</v>
      </c>
      <c r="H29" s="34"/>
      <c r="I29" s="430"/>
      <c r="J29" s="127"/>
      <c r="K29" s="127"/>
      <c r="L29" s="127"/>
      <c r="M29" s="127"/>
      <c r="N29" s="127"/>
      <c r="O29" s="127"/>
      <c r="P29" s="127"/>
      <c r="Q29" s="127"/>
      <c r="R29" s="56"/>
      <c r="S29" s="124"/>
      <c r="T29" s="56"/>
      <c r="U29" s="128"/>
      <c r="V29" s="128"/>
      <c r="W29" s="128"/>
      <c r="X29" s="128"/>
      <c r="Y29" s="56"/>
      <c r="Z29" s="122"/>
      <c r="AA29" s="123"/>
      <c r="AB29" s="56"/>
      <c r="AC29" s="56"/>
      <c r="AD29"/>
      <c r="AE29"/>
      <c r="AF29"/>
      <c r="AG29"/>
      <c r="AH29"/>
    </row>
    <row r="30" spans="1:34" s="80" customFormat="1" ht="15" customHeight="1">
      <c r="A30" s="651" t="s">
        <v>441</v>
      </c>
      <c r="B30" s="651"/>
      <c r="C30" s="651"/>
      <c r="D30" s="651"/>
      <c r="E30" s="225"/>
      <c r="F30" s="225"/>
      <c r="G30" s="202"/>
      <c r="H30" s="67"/>
      <c r="I30" s="125"/>
      <c r="J30" s="127"/>
      <c r="K30" s="127"/>
      <c r="L30" s="127"/>
      <c r="M30" s="127"/>
      <c r="N30" s="127"/>
      <c r="O30" s="127"/>
      <c r="P30" s="127"/>
      <c r="Q30" s="127"/>
      <c r="R30" s="129"/>
      <c r="S30" s="124"/>
      <c r="T30" s="56"/>
      <c r="U30" s="128"/>
      <c r="V30" s="128"/>
      <c r="W30" s="128"/>
      <c r="X30" s="128"/>
      <c r="Y30" s="56"/>
      <c r="Z30" s="122"/>
      <c r="AA30" s="123"/>
      <c r="AB30" s="56"/>
      <c r="AC30" s="56"/>
      <c r="AD30"/>
      <c r="AE30"/>
      <c r="AF30"/>
      <c r="AG30"/>
      <c r="AH30"/>
    </row>
    <row r="31" spans="1:34" s="31" customFormat="1" ht="13.5" customHeight="1">
      <c r="A31" s="101" t="s">
        <v>238</v>
      </c>
      <c r="B31" s="64"/>
      <c r="C31" s="63"/>
      <c r="D31" s="63"/>
      <c r="E31" s="65"/>
      <c r="F31" s="63"/>
      <c r="G31" s="70"/>
      <c r="H31" s="70"/>
      <c r="I31" s="598"/>
      <c r="J31" s="598"/>
      <c r="K31" s="598"/>
      <c r="L31" s="598"/>
      <c r="M31" s="598"/>
      <c r="N31" s="598"/>
      <c r="O31" s="598"/>
      <c r="P31" s="598"/>
      <c r="Q31" s="598"/>
      <c r="R31" s="56"/>
      <c r="S31" s="56"/>
      <c r="T31" s="56"/>
      <c r="U31" s="128"/>
      <c r="V31" s="128"/>
      <c r="W31" s="128"/>
      <c r="X31" s="128"/>
      <c r="Y31" s="56"/>
      <c r="Z31" s="122"/>
      <c r="AA31" s="123"/>
      <c r="AB31" s="56"/>
      <c r="AC31" s="56"/>
      <c r="AD31"/>
      <c r="AE31"/>
      <c r="AF31"/>
      <c r="AG31"/>
      <c r="AH31"/>
    </row>
    <row r="32" spans="1:34" s="31" customFormat="1" ht="13.5" customHeight="1">
      <c r="A32" s="63" t="s">
        <v>356</v>
      </c>
      <c r="B32" s="64"/>
      <c r="C32" s="63"/>
      <c r="D32" s="63"/>
      <c r="E32" s="65"/>
      <c r="F32" s="63"/>
      <c r="G32" s="70"/>
      <c r="H32" s="70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128"/>
      <c r="V32" s="128"/>
      <c r="W32" s="128"/>
      <c r="X32" s="128"/>
      <c r="Y32" s="56"/>
      <c r="Z32" s="122"/>
      <c r="AA32" s="123"/>
      <c r="AB32" s="56"/>
      <c r="AC32" s="56"/>
      <c r="AD32"/>
      <c r="AE32"/>
      <c r="AF32"/>
      <c r="AG32"/>
      <c r="AH32"/>
    </row>
    <row r="33" spans="1:34" s="80" customFormat="1" ht="12.75">
      <c r="A33" s="571" t="s">
        <v>426</v>
      </c>
      <c r="B33" s="571"/>
      <c r="C33" s="571"/>
      <c r="D33" s="571"/>
      <c r="E33" s="571"/>
      <c r="F33" s="571"/>
      <c r="G33" s="571"/>
      <c r="H33" s="571"/>
      <c r="I33" s="571"/>
      <c r="AB33"/>
      <c r="AC33"/>
      <c r="AD33"/>
      <c r="AE33"/>
      <c r="AF33"/>
      <c r="AG33"/>
      <c r="AH33"/>
    </row>
    <row r="34" spans="2:32" ht="12.75">
      <c r="B34" s="31"/>
      <c r="C34" s="31"/>
      <c r="D34" s="31"/>
      <c r="E34" s="83"/>
      <c r="F34" s="83"/>
      <c r="G34" s="83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4"/>
      <c r="X34" s="34"/>
      <c r="Y34" s="34"/>
      <c r="Z34" s="34"/>
      <c r="AA34" s="34"/>
      <c r="AB34" s="34"/>
      <c r="AC34" s="34"/>
      <c r="AD34" s="34"/>
      <c r="AE34" s="34"/>
      <c r="AF34" s="34"/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spans="1:13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</row>
    <row r="81" spans="1:13" ht="12.7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</row>
    <row r="82" spans="1:13" ht="12.7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1:13" ht="12.7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</row>
    <row r="84" spans="1:13" ht="12.7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</row>
    <row r="85" spans="1:13" ht="12.7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</row>
    <row r="86" spans="1:13" ht="12.7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</row>
    <row r="87" spans="1:13" ht="12.7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</row>
    <row r="88" spans="1:13" ht="12.7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</row>
    <row r="89" spans="1:13" ht="12.7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</row>
    <row r="90" spans="1:13" ht="12.7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</row>
    <row r="91" spans="1:13" ht="12.75">
      <c r="A91" s="31"/>
      <c r="B91" s="66"/>
      <c r="C91" s="31"/>
      <c r="D91" s="31"/>
      <c r="E91" s="66"/>
      <c r="F91" s="31"/>
      <c r="G91" s="31"/>
      <c r="H91" s="31"/>
      <c r="I91" s="31"/>
      <c r="J91" s="31"/>
      <c r="K91" s="31"/>
      <c r="L91" s="31"/>
      <c r="M91" s="31"/>
    </row>
    <row r="92" spans="1:12" ht="12.7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</row>
    <row r="93" spans="1:12" ht="12.7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</row>
    <row r="94" spans="1:12" ht="12.7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</row>
    <row r="95" spans="1:12" ht="12.7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</row>
    <row r="96" spans="1:12" ht="12.7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</row>
    <row r="97" spans="1:12" ht="12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</row>
  </sheetData>
  <mergeCells count="11">
    <mergeCell ref="A1:G1"/>
    <mergeCell ref="A5:G5"/>
    <mergeCell ref="A3:G3"/>
    <mergeCell ref="B7:C7"/>
    <mergeCell ref="D7:E7"/>
    <mergeCell ref="F7:G7"/>
    <mergeCell ref="A4:G4"/>
    <mergeCell ref="A7:A8"/>
    <mergeCell ref="A30:D30"/>
    <mergeCell ref="A33:I33"/>
    <mergeCell ref="I31:Q3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9" r:id="rId1"/>
  <headerFooter alignWithMargins="0">
    <oddFooter>&amp;C&amp;A</oddFooter>
  </headerFooter>
  <colBreaks count="1" manualBreakCount="1">
    <brk id="9" max="5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56"/>
  <sheetViews>
    <sheetView showGridLines="0" view="pageBreakPreview" zoomScale="75" zoomScaleNormal="75" zoomScaleSheetLayoutView="75" workbookViewId="0" topLeftCell="A1">
      <selection activeCell="C31" sqref="C31"/>
    </sheetView>
  </sheetViews>
  <sheetFormatPr defaultColWidth="11.421875" defaultRowHeight="12.75"/>
  <cols>
    <col min="1" max="1" width="30.7109375" style="0" customWidth="1"/>
    <col min="2" max="8" width="12.7109375" style="0" customWidth="1"/>
    <col min="9" max="9" width="14.7109375" style="0" bestFit="1" customWidth="1"/>
    <col min="10" max="11" width="12.7109375" style="0" customWidth="1"/>
  </cols>
  <sheetData>
    <row r="1" spans="1:13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19"/>
      <c r="M1" s="19"/>
    </row>
    <row r="2" spans="1:12" ht="12.75">
      <c r="A2" s="15"/>
      <c r="B2" s="15"/>
      <c r="C2" s="15"/>
      <c r="D2" s="15"/>
      <c r="E2" s="15"/>
      <c r="F2" s="15"/>
      <c r="G2" s="15"/>
      <c r="H2" s="16"/>
      <c r="I2" s="15"/>
      <c r="J2" s="15"/>
      <c r="K2" s="16"/>
      <c r="L2" s="15"/>
    </row>
    <row r="3" spans="1:12" ht="15">
      <c r="A3" s="697" t="s">
        <v>244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15"/>
    </row>
    <row r="4" spans="1:12" ht="15">
      <c r="A4" s="697" t="s">
        <v>245</v>
      </c>
      <c r="B4" s="697"/>
      <c r="C4" s="697"/>
      <c r="D4" s="697"/>
      <c r="E4" s="697"/>
      <c r="F4" s="697"/>
      <c r="G4" s="697"/>
      <c r="H4" s="697"/>
      <c r="I4" s="697"/>
      <c r="J4" s="697"/>
      <c r="K4" s="697"/>
      <c r="L4" s="15"/>
    </row>
    <row r="5" spans="1:12" ht="13.5" thickBot="1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8"/>
      <c r="L5" s="15"/>
    </row>
    <row r="6" spans="1:11" ht="12.75">
      <c r="A6" s="680" t="s">
        <v>138</v>
      </c>
      <c r="B6" s="684" t="s">
        <v>129</v>
      </c>
      <c r="C6" s="699"/>
      <c r="D6" s="699"/>
      <c r="E6" s="699"/>
      <c r="F6" s="699"/>
      <c r="G6" s="686"/>
      <c r="H6" s="690" t="s">
        <v>272</v>
      </c>
      <c r="I6" s="693" t="s">
        <v>130</v>
      </c>
      <c r="J6" s="694"/>
      <c r="K6" s="694"/>
    </row>
    <row r="7" spans="1:19" ht="12.75">
      <c r="A7" s="700"/>
      <c r="B7" s="687" t="s">
        <v>131</v>
      </c>
      <c r="C7" s="688"/>
      <c r="D7" s="687" t="s">
        <v>132</v>
      </c>
      <c r="E7" s="688"/>
      <c r="F7" s="687" t="s">
        <v>133</v>
      </c>
      <c r="G7" s="688"/>
      <c r="H7" s="691"/>
      <c r="I7" s="695"/>
      <c r="J7" s="696"/>
      <c r="K7" s="696"/>
      <c r="Q7" s="117"/>
      <c r="R7" s="117"/>
      <c r="S7" s="117"/>
    </row>
    <row r="8" spans="1:19" ht="12.75">
      <c r="A8" s="700"/>
      <c r="B8" s="689" t="s">
        <v>3</v>
      </c>
      <c r="C8" s="265" t="s">
        <v>240</v>
      </c>
      <c r="D8" s="689" t="s">
        <v>3</v>
      </c>
      <c r="E8" s="265" t="s">
        <v>240</v>
      </c>
      <c r="F8" s="689" t="s">
        <v>3</v>
      </c>
      <c r="G8" s="266">
        <v>1</v>
      </c>
      <c r="H8" s="691"/>
      <c r="I8" s="689" t="s">
        <v>3</v>
      </c>
      <c r="J8" s="267" t="s">
        <v>242</v>
      </c>
      <c r="K8" s="268" t="s">
        <v>134</v>
      </c>
      <c r="M8" s="103"/>
      <c r="N8" s="108"/>
      <c r="O8" s="108"/>
      <c r="P8" s="108"/>
      <c r="Q8" s="130"/>
      <c r="R8" s="131"/>
      <c r="S8" s="130"/>
    </row>
    <row r="9" spans="1:19" ht="13.5" thickBot="1">
      <c r="A9" s="681"/>
      <c r="B9" s="574"/>
      <c r="C9" s="269" t="s">
        <v>241</v>
      </c>
      <c r="D9" s="574"/>
      <c r="E9" s="269" t="s">
        <v>241</v>
      </c>
      <c r="F9" s="574"/>
      <c r="G9" s="270"/>
      <c r="H9" s="692"/>
      <c r="I9" s="574"/>
      <c r="J9" s="271" t="s">
        <v>127</v>
      </c>
      <c r="K9" s="272" t="s">
        <v>243</v>
      </c>
      <c r="M9" s="108"/>
      <c r="N9" s="108"/>
      <c r="O9" s="108"/>
      <c r="P9" s="108"/>
      <c r="Q9" s="117"/>
      <c r="R9" s="132"/>
      <c r="S9" s="117"/>
    </row>
    <row r="10" spans="1:19" ht="12.75">
      <c r="A10" s="249" t="s">
        <v>36</v>
      </c>
      <c r="B10" s="250">
        <v>85023</v>
      </c>
      <c r="C10" s="250">
        <v>71589</v>
      </c>
      <c r="D10" s="251">
        <v>96193</v>
      </c>
      <c r="E10" s="251">
        <v>70898</v>
      </c>
      <c r="F10" s="251">
        <v>9665</v>
      </c>
      <c r="G10" s="250">
        <v>6597</v>
      </c>
      <c r="H10" s="250">
        <v>335.728</v>
      </c>
      <c r="I10" s="251">
        <v>88037</v>
      </c>
      <c r="J10" s="252">
        <v>3985</v>
      </c>
      <c r="K10" s="253">
        <v>12580</v>
      </c>
      <c r="L10" s="43"/>
      <c r="M10" s="108"/>
      <c r="N10" s="108"/>
      <c r="O10" s="108"/>
      <c r="P10" s="108"/>
      <c r="Q10" s="117"/>
      <c r="R10" s="131"/>
      <c r="S10" s="117"/>
    </row>
    <row r="11" spans="1:19" ht="12.75">
      <c r="A11" s="254" t="s">
        <v>125</v>
      </c>
      <c r="B11" s="255">
        <v>29335</v>
      </c>
      <c r="C11" s="255">
        <v>24848</v>
      </c>
      <c r="D11" s="256">
        <v>29785</v>
      </c>
      <c r="E11" s="256">
        <v>22411</v>
      </c>
      <c r="F11" s="256">
        <v>2211</v>
      </c>
      <c r="G11" s="255">
        <v>1581</v>
      </c>
      <c r="H11" s="255">
        <v>35.571</v>
      </c>
      <c r="I11" s="257">
        <v>30246</v>
      </c>
      <c r="J11" s="258">
        <v>1136</v>
      </c>
      <c r="K11" s="259">
        <v>2094</v>
      </c>
      <c r="L11" s="43"/>
      <c r="M11" s="108"/>
      <c r="N11" s="108"/>
      <c r="O11" s="108"/>
      <c r="P11" s="108"/>
      <c r="Q11" s="117"/>
      <c r="R11" s="109"/>
      <c r="S11" s="110"/>
    </row>
    <row r="12" spans="1:19" ht="12.75">
      <c r="A12" s="254" t="s">
        <v>37</v>
      </c>
      <c r="B12" s="255">
        <v>11185</v>
      </c>
      <c r="C12" s="255">
        <v>8640</v>
      </c>
      <c r="D12" s="257">
        <v>9060</v>
      </c>
      <c r="E12" s="257">
        <v>6877</v>
      </c>
      <c r="F12" s="257">
        <v>2132</v>
      </c>
      <c r="G12" s="255">
        <v>1463</v>
      </c>
      <c r="H12" s="255">
        <v>16.302</v>
      </c>
      <c r="I12" s="257">
        <v>12102</v>
      </c>
      <c r="J12" s="258">
        <v>998</v>
      </c>
      <c r="K12" s="259">
        <v>551</v>
      </c>
      <c r="L12" s="43"/>
      <c r="M12" s="108"/>
      <c r="N12" s="108"/>
      <c r="O12" s="108"/>
      <c r="P12" s="108"/>
      <c r="Q12" s="117"/>
      <c r="R12" s="109"/>
      <c r="S12" s="110"/>
    </row>
    <row r="13" spans="1:19" ht="12.75">
      <c r="A13" s="254" t="s">
        <v>38</v>
      </c>
      <c r="B13" s="255">
        <v>20478</v>
      </c>
      <c r="C13" s="255">
        <v>15299</v>
      </c>
      <c r="D13" s="257">
        <v>20030</v>
      </c>
      <c r="E13" s="257">
        <v>12313</v>
      </c>
      <c r="F13" s="257">
        <v>3323</v>
      </c>
      <c r="G13" s="255">
        <v>1560</v>
      </c>
      <c r="H13" s="255">
        <v>207.46</v>
      </c>
      <c r="I13" s="257">
        <v>21695</v>
      </c>
      <c r="J13" s="258">
        <v>1379</v>
      </c>
      <c r="K13" s="259">
        <v>1500</v>
      </c>
      <c r="L13" s="43"/>
      <c r="M13" s="103"/>
      <c r="N13" s="108"/>
      <c r="O13" s="108"/>
      <c r="P13" s="108"/>
      <c r="Q13" s="24"/>
      <c r="R13" s="109"/>
      <c r="S13" s="111"/>
    </row>
    <row r="14" spans="1:19" ht="12.75">
      <c r="A14" s="254" t="s">
        <v>122</v>
      </c>
      <c r="B14" s="255">
        <v>15071</v>
      </c>
      <c r="C14" s="255">
        <v>11009</v>
      </c>
      <c r="D14" s="256">
        <v>14068</v>
      </c>
      <c r="E14" s="256">
        <v>9153</v>
      </c>
      <c r="F14" s="256">
        <v>4181</v>
      </c>
      <c r="G14" s="255">
        <v>2325</v>
      </c>
      <c r="H14" s="255">
        <v>426.244</v>
      </c>
      <c r="I14" s="257">
        <v>16401</v>
      </c>
      <c r="J14" s="258">
        <v>1885</v>
      </c>
      <c r="K14" s="259">
        <v>3099</v>
      </c>
      <c r="L14" s="43"/>
      <c r="M14" s="103"/>
      <c r="N14" s="103"/>
      <c r="O14" s="108"/>
      <c r="P14" s="108"/>
      <c r="Q14" s="24"/>
      <c r="R14" s="109"/>
      <c r="S14" s="111"/>
    </row>
    <row r="15" spans="1:19" ht="12.75">
      <c r="A15" s="254" t="s">
        <v>39</v>
      </c>
      <c r="B15" s="255">
        <v>10092</v>
      </c>
      <c r="C15" s="255">
        <v>7889</v>
      </c>
      <c r="D15" s="257">
        <v>13267</v>
      </c>
      <c r="E15" s="257">
        <v>6518</v>
      </c>
      <c r="F15" s="257">
        <v>2262</v>
      </c>
      <c r="G15" s="255">
        <v>1197</v>
      </c>
      <c r="H15" s="255">
        <v>326.459</v>
      </c>
      <c r="I15" s="257">
        <v>10937</v>
      </c>
      <c r="J15" s="258">
        <v>1047</v>
      </c>
      <c r="K15" s="259">
        <v>3722</v>
      </c>
      <c r="L15" s="43"/>
      <c r="M15" s="108"/>
      <c r="N15" s="108"/>
      <c r="O15" s="108"/>
      <c r="P15" s="108"/>
      <c r="Q15" s="24"/>
      <c r="R15" s="109"/>
      <c r="S15" s="110"/>
    </row>
    <row r="16" spans="1:19" ht="12.75">
      <c r="A16" s="254" t="s">
        <v>40</v>
      </c>
      <c r="B16" s="255">
        <v>45590</v>
      </c>
      <c r="C16" s="255">
        <v>29843</v>
      </c>
      <c r="D16" s="257">
        <v>36737</v>
      </c>
      <c r="E16" s="257">
        <v>23193</v>
      </c>
      <c r="F16" s="257">
        <v>11702</v>
      </c>
      <c r="G16" s="255">
        <v>7168</v>
      </c>
      <c r="H16" s="255">
        <v>1038.108</v>
      </c>
      <c r="I16" s="257">
        <v>49972</v>
      </c>
      <c r="J16" s="258">
        <v>5826</v>
      </c>
      <c r="K16" s="259">
        <v>7980</v>
      </c>
      <c r="L16" s="43"/>
      <c r="M16" s="103"/>
      <c r="N16" s="103"/>
      <c r="O16" s="103"/>
      <c r="P16" s="103"/>
      <c r="Q16" s="24"/>
      <c r="R16" s="109"/>
      <c r="S16" s="111"/>
    </row>
    <row r="17" spans="1:19" ht="12.75">
      <c r="A17" s="254" t="s">
        <v>41</v>
      </c>
      <c r="B17" s="255">
        <v>50072</v>
      </c>
      <c r="C17" s="255">
        <v>31298</v>
      </c>
      <c r="D17" s="257">
        <v>44205</v>
      </c>
      <c r="E17" s="257">
        <v>30059</v>
      </c>
      <c r="F17" s="257">
        <v>20325</v>
      </c>
      <c r="G17" s="255">
        <v>15400</v>
      </c>
      <c r="H17" s="255">
        <v>1934.261</v>
      </c>
      <c r="I17" s="257">
        <v>55096</v>
      </c>
      <c r="J17" s="258">
        <v>8248</v>
      </c>
      <c r="K17" s="259">
        <v>15695</v>
      </c>
      <c r="M17" s="108"/>
      <c r="N17" s="108"/>
      <c r="O17" s="108"/>
      <c r="P17" s="108"/>
      <c r="Q17" s="24"/>
      <c r="R17" s="109"/>
      <c r="S17" s="111"/>
    </row>
    <row r="18" spans="1:19" ht="12.75">
      <c r="A18" s="254" t="s">
        <v>126</v>
      </c>
      <c r="B18" s="255">
        <v>12446</v>
      </c>
      <c r="C18" s="255">
        <v>8358</v>
      </c>
      <c r="D18" s="257">
        <v>10356</v>
      </c>
      <c r="E18" s="257">
        <v>7172</v>
      </c>
      <c r="F18" s="257">
        <v>3066</v>
      </c>
      <c r="G18" s="255">
        <v>2105</v>
      </c>
      <c r="H18" s="255">
        <v>164.693</v>
      </c>
      <c r="I18" s="257">
        <v>13186</v>
      </c>
      <c r="J18" s="258">
        <v>1702</v>
      </c>
      <c r="K18" s="259">
        <v>3580</v>
      </c>
      <c r="M18" s="103"/>
      <c r="N18" s="103"/>
      <c r="O18" s="103"/>
      <c r="P18" s="103"/>
      <c r="Q18" s="24"/>
      <c r="R18" s="109"/>
      <c r="S18" s="111"/>
    </row>
    <row r="19" spans="1:19" ht="12.75">
      <c r="A19" s="254" t="s">
        <v>42</v>
      </c>
      <c r="B19" s="255">
        <v>87442</v>
      </c>
      <c r="C19" s="255">
        <v>67482</v>
      </c>
      <c r="D19" s="257">
        <v>62863</v>
      </c>
      <c r="E19" s="257">
        <v>43757</v>
      </c>
      <c r="F19" s="257">
        <v>25088</v>
      </c>
      <c r="G19" s="255">
        <v>16513</v>
      </c>
      <c r="H19" s="255">
        <v>823.199</v>
      </c>
      <c r="I19" s="257">
        <v>94816</v>
      </c>
      <c r="J19" s="258">
        <v>11974</v>
      </c>
      <c r="K19" s="259">
        <v>11519</v>
      </c>
      <c r="M19" s="103"/>
      <c r="N19" s="103"/>
      <c r="O19" s="103"/>
      <c r="P19" s="103"/>
      <c r="Q19" s="24"/>
      <c r="R19" s="103"/>
      <c r="S19" s="24"/>
    </row>
    <row r="20" spans="1:19" ht="12.75">
      <c r="A20" s="254" t="s">
        <v>121</v>
      </c>
      <c r="B20" s="255">
        <v>8030</v>
      </c>
      <c r="C20" s="255">
        <v>5053</v>
      </c>
      <c r="D20" s="256">
        <v>5907</v>
      </c>
      <c r="E20" s="256">
        <v>3069</v>
      </c>
      <c r="F20" s="256">
        <v>2871</v>
      </c>
      <c r="G20" s="255">
        <v>1943</v>
      </c>
      <c r="H20" s="255">
        <v>92.297</v>
      </c>
      <c r="I20" s="257">
        <v>8795</v>
      </c>
      <c r="J20" s="258">
        <v>1371</v>
      </c>
      <c r="K20" s="259">
        <v>1229</v>
      </c>
      <c r="M20" s="103"/>
      <c r="N20" s="103"/>
      <c r="O20" s="103"/>
      <c r="P20" s="103"/>
      <c r="Q20" s="24"/>
      <c r="R20" s="109"/>
      <c r="S20" s="24"/>
    </row>
    <row r="21" spans="1:19" ht="12.75">
      <c r="A21" s="254" t="s">
        <v>43</v>
      </c>
      <c r="B21" s="255">
        <v>126573</v>
      </c>
      <c r="C21" s="255">
        <v>86326</v>
      </c>
      <c r="D21" s="257">
        <v>154307</v>
      </c>
      <c r="E21" s="256">
        <v>86643</v>
      </c>
      <c r="F21" s="257">
        <v>21230</v>
      </c>
      <c r="G21" s="255">
        <v>14308</v>
      </c>
      <c r="H21" s="255">
        <v>3118.046</v>
      </c>
      <c r="I21" s="257">
        <v>131729</v>
      </c>
      <c r="J21" s="258">
        <v>9182</v>
      </c>
      <c r="K21" s="259">
        <v>44084</v>
      </c>
      <c r="L21" s="43"/>
      <c r="M21" s="103"/>
      <c r="N21" s="103"/>
      <c r="O21" s="108"/>
      <c r="P21" s="108"/>
      <c r="Q21" s="24"/>
      <c r="R21" s="109"/>
      <c r="S21" s="24"/>
    </row>
    <row r="22" spans="1:12" ht="12.75">
      <c r="A22" s="254" t="s">
        <v>44</v>
      </c>
      <c r="B22" s="255">
        <v>131185</v>
      </c>
      <c r="C22" s="255">
        <v>78448</v>
      </c>
      <c r="D22" s="257">
        <v>101378</v>
      </c>
      <c r="E22" s="257">
        <v>61671</v>
      </c>
      <c r="F22" s="257">
        <v>16119</v>
      </c>
      <c r="G22" s="255">
        <v>7510</v>
      </c>
      <c r="H22" s="255">
        <v>2788.064</v>
      </c>
      <c r="I22" s="257">
        <v>135304</v>
      </c>
      <c r="J22" s="258">
        <v>8967</v>
      </c>
      <c r="K22" s="259">
        <v>51822</v>
      </c>
      <c r="L22" s="43"/>
    </row>
    <row r="23" spans="1:12" ht="12.75">
      <c r="A23" s="254" t="s">
        <v>123</v>
      </c>
      <c r="B23" s="255">
        <v>32069</v>
      </c>
      <c r="C23" s="255">
        <v>21068</v>
      </c>
      <c r="D23" s="257">
        <v>31755</v>
      </c>
      <c r="E23" s="257">
        <v>14829</v>
      </c>
      <c r="F23" s="257">
        <v>14801</v>
      </c>
      <c r="G23" s="255">
        <v>7741</v>
      </c>
      <c r="H23" s="255">
        <v>3311.615</v>
      </c>
      <c r="I23" s="257">
        <v>34157</v>
      </c>
      <c r="J23" s="258">
        <v>2944</v>
      </c>
      <c r="K23" s="259">
        <v>11150</v>
      </c>
      <c r="L23" s="43"/>
    </row>
    <row r="24" spans="1:12" ht="12.75">
      <c r="A24" s="254" t="s">
        <v>45</v>
      </c>
      <c r="B24" s="255">
        <v>67747</v>
      </c>
      <c r="C24" s="255">
        <v>46964</v>
      </c>
      <c r="D24" s="257">
        <v>60378</v>
      </c>
      <c r="E24" s="257">
        <v>42293</v>
      </c>
      <c r="F24" s="257">
        <v>12401</v>
      </c>
      <c r="G24" s="260">
        <v>8838</v>
      </c>
      <c r="H24" s="260">
        <v>2878.29</v>
      </c>
      <c r="I24" s="257">
        <v>70683</v>
      </c>
      <c r="J24" s="258">
        <v>5807</v>
      </c>
      <c r="K24" s="259">
        <v>16577</v>
      </c>
      <c r="L24" s="43"/>
    </row>
    <row r="25" spans="1:14" ht="12.75">
      <c r="A25" s="254" t="s">
        <v>46</v>
      </c>
      <c r="B25" s="255">
        <v>242282</v>
      </c>
      <c r="C25" s="255">
        <v>158225</v>
      </c>
      <c r="D25" s="257">
        <v>276416</v>
      </c>
      <c r="E25" s="257">
        <v>161094</v>
      </c>
      <c r="F25" s="257">
        <v>41623</v>
      </c>
      <c r="G25" s="255">
        <v>23829</v>
      </c>
      <c r="H25" s="255">
        <v>22272.117</v>
      </c>
      <c r="I25" s="257">
        <v>255957</v>
      </c>
      <c r="J25" s="258">
        <v>20756</v>
      </c>
      <c r="K25" s="259">
        <v>110362</v>
      </c>
      <c r="L25" s="43"/>
      <c r="N25" s="103"/>
    </row>
    <row r="26" spans="1:12" ht="12.75">
      <c r="A26" s="254" t="s">
        <v>47</v>
      </c>
      <c r="B26" s="255">
        <v>13433</v>
      </c>
      <c r="C26" s="255">
        <v>9526</v>
      </c>
      <c r="D26" s="256">
        <v>15510</v>
      </c>
      <c r="E26" s="256">
        <v>9194</v>
      </c>
      <c r="F26" s="256">
        <v>17021</v>
      </c>
      <c r="G26" s="255">
        <v>12273</v>
      </c>
      <c r="H26" s="255">
        <v>746.36</v>
      </c>
      <c r="I26" s="257">
        <v>14786</v>
      </c>
      <c r="J26" s="258">
        <v>3513</v>
      </c>
      <c r="K26" s="259">
        <v>3777</v>
      </c>
      <c r="L26" s="43"/>
    </row>
    <row r="27" spans="1:19" ht="12.75">
      <c r="A27" s="254"/>
      <c r="B27" s="257"/>
      <c r="C27" s="257"/>
      <c r="D27" s="257"/>
      <c r="E27" s="257"/>
      <c r="F27" s="257"/>
      <c r="G27" s="257"/>
      <c r="H27" s="257"/>
      <c r="I27" s="257"/>
      <c r="J27" s="261"/>
      <c r="K27" s="262"/>
      <c r="L27" s="105"/>
      <c r="M27" s="103"/>
      <c r="N27" s="103"/>
      <c r="O27" s="103"/>
      <c r="P27" s="103"/>
      <c r="Q27" s="24"/>
      <c r="R27" s="103"/>
      <c r="S27" s="24"/>
    </row>
    <row r="28" spans="1:12" ht="13.5" thickBot="1">
      <c r="A28" s="517" t="s">
        <v>27</v>
      </c>
      <c r="B28" s="521">
        <v>988053</v>
      </c>
      <c r="C28" s="521">
        <v>681865</v>
      </c>
      <c r="D28" s="521">
        <v>982215</v>
      </c>
      <c r="E28" s="521">
        <v>611144</v>
      </c>
      <c r="F28" s="521">
        <f>SUM(F10:F26)</f>
        <v>210021</v>
      </c>
      <c r="G28" s="521">
        <v>132351</v>
      </c>
      <c r="H28" s="521">
        <v>40514.814</v>
      </c>
      <c r="I28" s="521">
        <v>1043899</v>
      </c>
      <c r="J28" s="522">
        <v>90720</v>
      </c>
      <c r="K28" s="523">
        <v>301321</v>
      </c>
      <c r="L28" s="106"/>
    </row>
    <row r="29" spans="1:14" ht="12.75">
      <c r="A29" s="263" t="s">
        <v>246</v>
      </c>
      <c r="B29" s="263"/>
      <c r="C29" s="263"/>
      <c r="D29" s="263"/>
      <c r="E29" s="264"/>
      <c r="F29" s="264"/>
      <c r="G29" s="263"/>
      <c r="H29" s="263"/>
      <c r="I29" s="263"/>
      <c r="J29" s="263"/>
      <c r="K29" s="263"/>
      <c r="L29" s="26"/>
      <c r="M29" s="26"/>
      <c r="N29" s="26"/>
    </row>
    <row r="30" spans="1:6" ht="14.25">
      <c r="A30" s="29" t="s">
        <v>247</v>
      </c>
      <c r="B30" s="27"/>
      <c r="C30" s="27"/>
      <c r="D30" s="27"/>
      <c r="E30" s="27"/>
      <c r="F30" s="27"/>
    </row>
    <row r="31" spans="4:11" ht="12.75">
      <c r="D31" s="108"/>
      <c r="E31" s="108"/>
      <c r="F31" s="108"/>
      <c r="G31" s="108"/>
      <c r="I31" s="26"/>
      <c r="J31" s="26"/>
      <c r="K31" s="26"/>
    </row>
    <row r="32" spans="4:8" ht="12.75">
      <c r="D32" s="24"/>
      <c r="G32" s="103"/>
      <c r="H32" s="24"/>
    </row>
    <row r="33" spans="7:10" ht="12.75">
      <c r="G33" s="103"/>
      <c r="I33" s="24"/>
      <c r="J33" s="24"/>
    </row>
    <row r="34" spans="6:8" ht="12.75">
      <c r="F34" s="24"/>
      <c r="H34" s="24"/>
    </row>
    <row r="35" spans="3:4" ht="12.75">
      <c r="C35" s="104"/>
      <c r="D35" s="104"/>
    </row>
    <row r="36" spans="6:10" ht="12.75">
      <c r="F36" s="103"/>
      <c r="G36" s="103"/>
      <c r="H36" s="103"/>
      <c r="I36" s="103"/>
      <c r="J36" s="24"/>
    </row>
    <row r="38" spans="5:9" ht="12.75">
      <c r="E38" s="24"/>
      <c r="F38" s="103"/>
      <c r="G38" s="103"/>
      <c r="H38" s="103"/>
      <c r="I38" s="103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>
      <c r="E52" s="107"/>
    </row>
    <row r="56" ht="12.75">
      <c r="B56" s="24"/>
    </row>
  </sheetData>
  <mergeCells count="14">
    <mergeCell ref="A3:K3"/>
    <mergeCell ref="A1:K1"/>
    <mergeCell ref="A4:K4"/>
    <mergeCell ref="B6:G6"/>
    <mergeCell ref="A6:A9"/>
    <mergeCell ref="B8:B9"/>
    <mergeCell ref="D8:D9"/>
    <mergeCell ref="F8:F9"/>
    <mergeCell ref="B7:C7"/>
    <mergeCell ref="D7:E7"/>
    <mergeCell ref="F7:G7"/>
    <mergeCell ref="I8:I9"/>
    <mergeCell ref="H6:H9"/>
    <mergeCell ref="I6:K7"/>
  </mergeCells>
  <printOptions horizontalCentered="1"/>
  <pageMargins left="0.5905511811023623" right="0.5905511811023623" top="0.5905511811023623" bottom="0.984251968503937" header="0" footer="0"/>
  <pageSetup fitToHeight="1" fitToWidth="1" horizontalDpi="2400" verticalDpi="2400" orientation="portrait" paperSize="9" scale="53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 transitionEvaluation="1">
    <pageSetUpPr fitToPage="1"/>
  </sheetPr>
  <dimension ref="A1:E56"/>
  <sheetViews>
    <sheetView showGridLines="0" view="pageBreakPreview" zoomScale="75" zoomScaleNormal="75" zoomScaleSheetLayoutView="75" workbookViewId="0" topLeftCell="A1">
      <selection activeCell="E18" sqref="E18"/>
    </sheetView>
  </sheetViews>
  <sheetFormatPr defaultColWidth="12.57421875" defaultRowHeight="12.75"/>
  <cols>
    <col min="1" max="4" width="22.7109375" style="13" customWidth="1"/>
    <col min="5" max="16384" width="12.57421875" style="13" customWidth="1"/>
  </cols>
  <sheetData>
    <row r="1" spans="1:5" ht="18">
      <c r="A1" s="698" t="s">
        <v>211</v>
      </c>
      <c r="B1" s="698"/>
      <c r="C1" s="698"/>
      <c r="D1" s="698"/>
      <c r="E1"/>
    </row>
    <row r="2" spans="1:5" ht="12.75" customHeight="1">
      <c r="A2" s="19"/>
      <c r="B2" s="19"/>
      <c r="C2" s="19"/>
      <c r="D2" s="19"/>
      <c r="E2"/>
    </row>
    <row r="3" spans="1:4" ht="15">
      <c r="A3" s="701" t="s">
        <v>248</v>
      </c>
      <c r="B3" s="701"/>
      <c r="C3" s="701"/>
      <c r="D3" s="701"/>
    </row>
    <row r="4" spans="1:4" ht="15">
      <c r="A4" s="702" t="s">
        <v>277</v>
      </c>
      <c r="B4" s="702"/>
      <c r="C4" s="702"/>
      <c r="D4" s="702"/>
    </row>
    <row r="5" spans="1:4" ht="13.5" thickBot="1">
      <c r="A5" s="273"/>
      <c r="B5" s="273"/>
      <c r="C5" s="273"/>
      <c r="D5" s="273"/>
    </row>
    <row r="6" spans="1:4" ht="13.5" thickBot="1">
      <c r="A6" s="277" t="s">
        <v>1</v>
      </c>
      <c r="B6" s="278" t="s">
        <v>32</v>
      </c>
      <c r="C6" s="278" t="s">
        <v>147</v>
      </c>
      <c r="D6" s="279" t="s">
        <v>33</v>
      </c>
    </row>
    <row r="7" spans="1:4" ht="12.75">
      <c r="A7" s="432">
        <v>1998</v>
      </c>
      <c r="B7" s="251">
        <v>1160.4163000022272</v>
      </c>
      <c r="C7" s="251">
        <v>829.599336519376</v>
      </c>
      <c r="D7" s="274">
        <v>330.8169634828512</v>
      </c>
    </row>
    <row r="8" spans="1:4" ht="12.75">
      <c r="A8" s="431">
        <v>1999</v>
      </c>
      <c r="B8" s="257">
        <v>1112.739337368421</v>
      </c>
      <c r="C8" s="257">
        <v>701.172</v>
      </c>
      <c r="D8" s="275">
        <v>411.567337368421</v>
      </c>
    </row>
    <row r="9" spans="1:4" ht="12.75">
      <c r="A9" s="431">
        <v>2000</v>
      </c>
      <c r="B9" s="257">
        <v>1101.4512295783284</v>
      </c>
      <c r="C9" s="257">
        <v>676.7899233831557</v>
      </c>
      <c r="D9" s="275">
        <v>424.66130619517264</v>
      </c>
    </row>
    <row r="10" spans="1:4" ht="12.75">
      <c r="A10" s="431">
        <v>2001</v>
      </c>
      <c r="B10" s="257">
        <v>1098.7380544388184</v>
      </c>
      <c r="C10" s="257">
        <v>666.4628733352812</v>
      </c>
      <c r="D10" s="275">
        <v>432.2751811035372</v>
      </c>
    </row>
    <row r="11" spans="1:4" ht="12.75">
      <c r="A11" s="431">
        <v>2002</v>
      </c>
      <c r="B11" s="257">
        <v>1069.3139203287271</v>
      </c>
      <c r="C11" s="257">
        <v>654.0286242357781</v>
      </c>
      <c r="D11" s="275">
        <v>415.285296092949</v>
      </c>
    </row>
    <row r="12" spans="1:4" ht="12.75">
      <c r="A12" s="431">
        <v>2003</v>
      </c>
      <c r="B12" s="257">
        <v>1022.6649342105263</v>
      </c>
      <c r="C12" s="257">
        <v>635.076</v>
      </c>
      <c r="D12" s="275">
        <v>387.5889342105263</v>
      </c>
    </row>
    <row r="13" spans="1:4" ht="12.75">
      <c r="A13" s="431">
        <v>2004</v>
      </c>
      <c r="B13" s="257">
        <v>1032.1562896067383</v>
      </c>
      <c r="C13" s="257">
        <v>632.7851293915624</v>
      </c>
      <c r="D13" s="275">
        <v>399.3711602151759</v>
      </c>
    </row>
    <row r="14" spans="1:4" ht="12.75">
      <c r="A14" s="431">
        <v>2005</v>
      </c>
      <c r="B14" s="257">
        <v>1017.2341710526316</v>
      </c>
      <c r="C14" s="257">
        <v>638.883</v>
      </c>
      <c r="D14" s="275">
        <v>378.35117105263157</v>
      </c>
    </row>
    <row r="15" spans="1:4" ht="12.75">
      <c r="A15" s="431">
        <v>2006</v>
      </c>
      <c r="B15" s="257">
        <v>1013.2863266929686</v>
      </c>
      <c r="C15" s="257">
        <v>644.5448843651654</v>
      </c>
      <c r="D15" s="275">
        <v>368.74144232780316</v>
      </c>
    </row>
    <row r="16" spans="1:5" ht="12.75">
      <c r="A16" s="431">
        <v>2007</v>
      </c>
      <c r="B16" s="257">
        <v>998.234149122807</v>
      </c>
      <c r="C16" s="257">
        <v>612.7430840000001</v>
      </c>
      <c r="D16" s="275">
        <v>385.49106512280696</v>
      </c>
      <c r="E16" s="22"/>
    </row>
    <row r="17" spans="1:5" ht="12.75">
      <c r="A17" s="431">
        <v>2008</v>
      </c>
      <c r="B17" s="257">
        <v>1012.3963046605141</v>
      </c>
      <c r="C17" s="257">
        <v>625.5322613117131</v>
      </c>
      <c r="D17" s="275">
        <v>386.86404334880103</v>
      </c>
      <c r="E17" s="22"/>
    </row>
    <row r="18" spans="1:5" ht="12.75">
      <c r="A18" s="431">
        <v>2009</v>
      </c>
      <c r="B18" s="257">
        <v>922.0262859649124</v>
      </c>
      <c r="C18" s="257">
        <v>565.964639145702</v>
      </c>
      <c r="D18" s="275">
        <v>356.0616468192104</v>
      </c>
      <c r="E18" s="22"/>
    </row>
    <row r="19" spans="1:5" ht="12.75">
      <c r="A19" s="502">
        <v>2010</v>
      </c>
      <c r="B19" s="257">
        <v>924.1719244317167</v>
      </c>
      <c r="C19" s="257">
        <v>539.9478895039791</v>
      </c>
      <c r="D19" s="275">
        <v>384.22403492773753</v>
      </c>
      <c r="E19" s="22"/>
    </row>
    <row r="20" spans="1:5" ht="12.75">
      <c r="A20" s="502">
        <v>2011</v>
      </c>
      <c r="B20" s="257">
        <v>894.1210428461885</v>
      </c>
      <c r="C20" s="257">
        <v>516.3179587682337</v>
      </c>
      <c r="D20" s="275">
        <v>377.80308407795485</v>
      </c>
      <c r="E20" s="22"/>
    </row>
    <row r="21" spans="1:5" ht="12.75">
      <c r="A21" s="502">
        <v>2012</v>
      </c>
      <c r="B21" s="257">
        <v>887.3347921985194</v>
      </c>
      <c r="C21" s="257">
        <v>520.5397783146906</v>
      </c>
      <c r="D21" s="275">
        <v>366.7950138838288</v>
      </c>
      <c r="E21" s="22"/>
    </row>
    <row r="22" spans="1:5" ht="13.5" thickBot="1">
      <c r="A22" s="502">
        <v>2013</v>
      </c>
      <c r="B22" s="257">
        <v>865.2782834573029</v>
      </c>
      <c r="C22" s="257">
        <v>522.9143752705968</v>
      </c>
      <c r="D22" s="276">
        <v>342.3639081867061</v>
      </c>
      <c r="E22" s="22"/>
    </row>
    <row r="23" spans="1:4" ht="12.75">
      <c r="A23" s="503" t="s">
        <v>497</v>
      </c>
      <c r="B23" s="504"/>
      <c r="C23" s="354"/>
      <c r="D23" s="354"/>
    </row>
    <row r="24" spans="1:2" ht="12.75">
      <c r="A24" s="13" t="s">
        <v>170</v>
      </c>
      <c r="B24" s="14"/>
    </row>
    <row r="25" spans="1:5" ht="12.75">
      <c r="A25" s="377"/>
      <c r="C25"/>
      <c r="D25"/>
      <c r="E25"/>
    </row>
    <row r="26" spans="1:5" ht="12.75">
      <c r="A26"/>
      <c r="C26"/>
      <c r="D26"/>
      <c r="E26"/>
    </row>
    <row r="27" spans="1:5" ht="12.75">
      <c r="A27"/>
      <c r="C27"/>
      <c r="D27"/>
      <c r="E27"/>
    </row>
    <row r="28" spans="1:5" ht="12.75">
      <c r="A28"/>
      <c r="C28"/>
      <c r="D28"/>
      <c r="E28"/>
    </row>
    <row r="29" spans="1:5" ht="12.75">
      <c r="A29"/>
      <c r="C29"/>
      <c r="D29"/>
      <c r="E29"/>
    </row>
    <row r="30" spans="1:5" ht="12.75">
      <c r="A30"/>
      <c r="C30"/>
      <c r="D30"/>
      <c r="E30"/>
    </row>
    <row r="31" spans="1:5" ht="12.75">
      <c r="A31"/>
      <c r="C31"/>
      <c r="D31"/>
      <c r="E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56" ht="12.75">
      <c r="B56" s="14"/>
    </row>
  </sheetData>
  <mergeCells count="3">
    <mergeCell ref="A3:D3"/>
    <mergeCell ref="A4:D4"/>
    <mergeCell ref="A1:D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4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AH31"/>
  <sheetViews>
    <sheetView showGridLines="0" view="pageBreakPreview" zoomScale="75" zoomScaleNormal="75" zoomScaleSheetLayoutView="75" workbookViewId="0" topLeftCell="A1">
      <selection activeCell="H26" sqref="H26"/>
    </sheetView>
  </sheetViews>
  <sheetFormatPr defaultColWidth="12.57421875" defaultRowHeight="12.75"/>
  <cols>
    <col min="1" max="1" width="11.7109375" style="12" customWidth="1"/>
    <col min="2" max="13" width="9.7109375" style="12" customWidth="1"/>
    <col min="14" max="16" width="14.7109375" style="12" customWidth="1"/>
    <col min="17" max="17" width="14.140625" style="12" customWidth="1"/>
    <col min="18" max="18" width="14.7109375" style="12" customWidth="1"/>
    <col min="19" max="20" width="9.7109375" style="12" customWidth="1"/>
    <col min="21" max="16384" width="19.140625" style="12" customWidth="1"/>
  </cols>
  <sheetData>
    <row r="1" spans="1:22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/>
      <c r="V1"/>
    </row>
    <row r="2" spans="1:22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/>
      <c r="V2"/>
    </row>
    <row r="3" spans="1:20" ht="15">
      <c r="A3" s="725" t="s">
        <v>267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725"/>
    </row>
    <row r="4" spans="1:20" ht="15">
      <c r="A4" s="724" t="s">
        <v>394</v>
      </c>
      <c r="B4" s="724"/>
      <c r="C4" s="724"/>
      <c r="D4" s="724"/>
      <c r="E4" s="724"/>
      <c r="F4" s="724"/>
      <c r="G4" s="724"/>
      <c r="H4" s="724"/>
      <c r="I4" s="724"/>
      <c r="J4" s="724"/>
      <c r="K4" s="724"/>
      <c r="L4" s="724"/>
      <c r="M4" s="724"/>
      <c r="N4" s="724"/>
      <c r="O4" s="724"/>
      <c r="P4" s="724"/>
      <c r="Q4" s="724"/>
      <c r="R4" s="724"/>
      <c r="S4" s="724"/>
      <c r="T4" s="724"/>
    </row>
    <row r="5" spans="1:20" ht="13.5" thickBot="1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134"/>
      <c r="T5" s="134"/>
    </row>
    <row r="6" spans="1:20" ht="12.75" customHeight="1">
      <c r="A6" s="548"/>
      <c r="B6" s="705" t="s">
        <v>3</v>
      </c>
      <c r="C6" s="706"/>
      <c r="D6" s="705" t="s">
        <v>68</v>
      </c>
      <c r="E6" s="706"/>
      <c r="F6" s="713" t="s">
        <v>186</v>
      </c>
      <c r="G6" s="714"/>
      <c r="H6" s="714"/>
      <c r="I6" s="714"/>
      <c r="J6" s="714"/>
      <c r="K6" s="714"/>
      <c r="L6" s="714"/>
      <c r="M6" s="715"/>
      <c r="N6" s="606" t="s">
        <v>321</v>
      </c>
      <c r="O6" s="607"/>
      <c r="P6" s="726"/>
      <c r="Q6" s="705" t="s">
        <v>323</v>
      </c>
      <c r="R6" s="727"/>
      <c r="S6" s="134"/>
      <c r="T6" s="134"/>
    </row>
    <row r="7" spans="1:20" ht="12.75" customHeight="1">
      <c r="A7" s="549" t="s">
        <v>249</v>
      </c>
      <c r="B7" s="707"/>
      <c r="C7" s="708"/>
      <c r="D7" s="707"/>
      <c r="E7" s="708"/>
      <c r="F7" s="709" t="s">
        <v>3</v>
      </c>
      <c r="G7" s="710"/>
      <c r="H7" s="716" t="s">
        <v>83</v>
      </c>
      <c r="I7" s="717"/>
      <c r="J7" s="716" t="s">
        <v>29</v>
      </c>
      <c r="K7" s="717"/>
      <c r="L7" s="716" t="s">
        <v>30</v>
      </c>
      <c r="M7" s="717"/>
      <c r="N7" s="720" t="s">
        <v>318</v>
      </c>
      <c r="O7" s="720" t="s">
        <v>319</v>
      </c>
      <c r="P7" s="720" t="s">
        <v>320</v>
      </c>
      <c r="Q7" s="707"/>
      <c r="R7" s="728"/>
      <c r="S7" s="134"/>
      <c r="T7" s="134"/>
    </row>
    <row r="8" spans="1:20" ht="24.75" customHeight="1">
      <c r="A8" s="549" t="s">
        <v>165</v>
      </c>
      <c r="B8" s="707"/>
      <c r="C8" s="708"/>
      <c r="D8" s="707"/>
      <c r="E8" s="708"/>
      <c r="F8" s="711"/>
      <c r="G8" s="712"/>
      <c r="H8" s="718"/>
      <c r="I8" s="719"/>
      <c r="J8" s="718"/>
      <c r="K8" s="719"/>
      <c r="L8" s="718"/>
      <c r="M8" s="719"/>
      <c r="N8" s="721"/>
      <c r="O8" s="721"/>
      <c r="P8" s="721"/>
      <c r="Q8" s="711"/>
      <c r="R8" s="729"/>
      <c r="S8" s="134"/>
      <c r="T8" s="134"/>
    </row>
    <row r="9" spans="1:30" ht="13.5" thickBot="1">
      <c r="A9" s="550"/>
      <c r="B9" s="364" t="s">
        <v>4</v>
      </c>
      <c r="C9" s="364" t="s">
        <v>5</v>
      </c>
      <c r="D9" s="364" t="s">
        <v>4</v>
      </c>
      <c r="E9" s="364" t="s">
        <v>5</v>
      </c>
      <c r="F9" s="364" t="s">
        <v>4</v>
      </c>
      <c r="G9" s="364" t="s">
        <v>5</v>
      </c>
      <c r="H9" s="364" t="s">
        <v>4</v>
      </c>
      <c r="I9" s="364" t="s">
        <v>5</v>
      </c>
      <c r="J9" s="364" t="s">
        <v>4</v>
      </c>
      <c r="K9" s="364" t="s">
        <v>5</v>
      </c>
      <c r="L9" s="364" t="s">
        <v>4</v>
      </c>
      <c r="M9" s="364" t="s">
        <v>5</v>
      </c>
      <c r="N9" s="722"/>
      <c r="O9" s="722"/>
      <c r="P9" s="722"/>
      <c r="Q9" s="364" t="s">
        <v>4</v>
      </c>
      <c r="R9" s="365" t="s">
        <v>5</v>
      </c>
      <c r="S9" s="117"/>
      <c r="T9" s="117"/>
      <c r="U9"/>
      <c r="V9"/>
      <c r="W9"/>
      <c r="X9"/>
      <c r="Y9"/>
      <c r="Z9"/>
      <c r="AA9"/>
      <c r="AB9"/>
      <c r="AC9"/>
      <c r="AD9"/>
    </row>
    <row r="10" spans="1:30" ht="14.25">
      <c r="A10" s="282" t="s">
        <v>313</v>
      </c>
      <c r="B10" s="703">
        <v>1657.5839999999998</v>
      </c>
      <c r="C10" s="704"/>
      <c r="D10" s="703">
        <v>38.504</v>
      </c>
      <c r="E10" s="704"/>
      <c r="F10" s="703">
        <v>1381.6509999999998</v>
      </c>
      <c r="G10" s="704"/>
      <c r="H10" s="703">
        <v>257.61300000000006</v>
      </c>
      <c r="I10" s="704"/>
      <c r="J10" s="703">
        <v>181.365</v>
      </c>
      <c r="K10" s="704"/>
      <c r="L10" s="703">
        <v>942.6729999999999</v>
      </c>
      <c r="M10" s="704"/>
      <c r="N10" s="284">
        <v>8.718</v>
      </c>
      <c r="O10" s="284">
        <v>15.019</v>
      </c>
      <c r="P10" s="284">
        <v>15.757</v>
      </c>
      <c r="Q10" s="703">
        <v>237.429</v>
      </c>
      <c r="R10" s="723"/>
      <c r="S10" s="399"/>
      <c r="T10" s="399"/>
      <c r="U10"/>
      <c r="V10"/>
      <c r="W10"/>
      <c r="X10"/>
      <c r="Y10"/>
      <c r="Z10"/>
      <c r="AA10"/>
      <c r="AB10"/>
      <c r="AC10"/>
      <c r="AD10"/>
    </row>
    <row r="11" spans="1:30" ht="12.75">
      <c r="A11" s="282">
        <v>2004</v>
      </c>
      <c r="B11" s="283">
        <f aca="true" t="shared" si="0" ref="B11:C15">D11+F11+Q11</f>
        <v>854.317</v>
      </c>
      <c r="C11" s="283">
        <f t="shared" si="0"/>
        <v>1259.4</v>
      </c>
      <c r="D11" s="283">
        <v>25.394</v>
      </c>
      <c r="E11" s="283">
        <v>26.114</v>
      </c>
      <c r="F11" s="283">
        <f aca="true" t="shared" si="1" ref="F11:G15">H11+J11+L11</f>
        <v>753.787</v>
      </c>
      <c r="G11" s="283">
        <f t="shared" si="1"/>
        <v>1050.674</v>
      </c>
      <c r="H11" s="283">
        <v>133.733</v>
      </c>
      <c r="I11" s="283">
        <v>169.627</v>
      </c>
      <c r="J11" s="283">
        <v>201.291</v>
      </c>
      <c r="K11" s="283">
        <v>35.317</v>
      </c>
      <c r="L11" s="283">
        <v>418.763</v>
      </c>
      <c r="M11" s="283">
        <v>845.73</v>
      </c>
      <c r="N11" s="284">
        <v>8.5</v>
      </c>
      <c r="O11" s="284">
        <v>14.7</v>
      </c>
      <c r="P11" s="283">
        <v>15.1</v>
      </c>
      <c r="Q11" s="284">
        <v>75.136</v>
      </c>
      <c r="R11" s="284">
        <v>182.612</v>
      </c>
      <c r="S11" s="399"/>
      <c r="T11" s="399"/>
      <c r="U11"/>
      <c r="V11"/>
      <c r="W11"/>
      <c r="X11"/>
      <c r="Y11"/>
      <c r="Z11"/>
      <c r="AA11"/>
      <c r="AB11"/>
      <c r="AC11"/>
      <c r="AD11"/>
    </row>
    <row r="12" spans="1:30" ht="12.75" customHeight="1">
      <c r="A12" s="282">
        <v>2005</v>
      </c>
      <c r="B12" s="283">
        <f t="shared" si="0"/>
        <v>818.0260000000001</v>
      </c>
      <c r="C12" s="283">
        <f t="shared" si="0"/>
        <v>1251.83</v>
      </c>
      <c r="D12" s="283">
        <v>28.615</v>
      </c>
      <c r="E12" s="283">
        <v>30.738</v>
      </c>
      <c r="F12" s="283">
        <f t="shared" si="1"/>
        <v>731.979</v>
      </c>
      <c r="G12" s="283">
        <f t="shared" si="1"/>
        <v>1052.876</v>
      </c>
      <c r="H12" s="283">
        <v>129.848</v>
      </c>
      <c r="I12" s="283">
        <v>168.72</v>
      </c>
      <c r="J12" s="283">
        <v>195.142</v>
      </c>
      <c r="K12" s="283">
        <v>36.297</v>
      </c>
      <c r="L12" s="283">
        <v>406.989</v>
      </c>
      <c r="M12" s="283">
        <v>847.859</v>
      </c>
      <c r="N12" s="284" t="s">
        <v>264</v>
      </c>
      <c r="O12" s="284" t="s">
        <v>264</v>
      </c>
      <c r="P12" s="284" t="s">
        <v>264</v>
      </c>
      <c r="Q12" s="284">
        <v>57.432</v>
      </c>
      <c r="R12" s="284">
        <v>168.216</v>
      </c>
      <c r="S12" s="399"/>
      <c r="T12" s="399"/>
      <c r="U12"/>
      <c r="V12"/>
      <c r="W12"/>
      <c r="X12"/>
      <c r="Y12"/>
      <c r="Z12"/>
      <c r="AA12"/>
      <c r="AB12"/>
      <c r="AC12"/>
      <c r="AD12"/>
    </row>
    <row r="13" spans="1:30" ht="12.75" customHeight="1">
      <c r="A13" s="282">
        <v>2006</v>
      </c>
      <c r="B13" s="283">
        <f t="shared" si="0"/>
        <v>788.1850000000001</v>
      </c>
      <c r="C13" s="283">
        <f t="shared" si="0"/>
        <v>1251.229</v>
      </c>
      <c r="D13" s="283">
        <v>30.42</v>
      </c>
      <c r="E13" s="283">
        <v>33.333</v>
      </c>
      <c r="F13" s="283">
        <f t="shared" si="1"/>
        <v>702.3340000000001</v>
      </c>
      <c r="G13" s="283">
        <f t="shared" si="1"/>
        <v>1048.942</v>
      </c>
      <c r="H13" s="283">
        <v>121.982</v>
      </c>
      <c r="I13" s="283">
        <v>164.714</v>
      </c>
      <c r="J13" s="283">
        <v>186.629</v>
      </c>
      <c r="K13" s="283">
        <v>35.587</v>
      </c>
      <c r="L13" s="283">
        <v>393.723</v>
      </c>
      <c r="M13" s="283">
        <v>848.641</v>
      </c>
      <c r="N13" s="284" t="s">
        <v>264</v>
      </c>
      <c r="O13" s="284" t="s">
        <v>264</v>
      </c>
      <c r="P13" s="284" t="s">
        <v>264</v>
      </c>
      <c r="Q13" s="284">
        <v>55.431</v>
      </c>
      <c r="R13" s="284">
        <v>168.954</v>
      </c>
      <c r="S13" s="399"/>
      <c r="T13" s="399"/>
      <c r="U13"/>
      <c r="V13"/>
      <c r="W13"/>
      <c r="X13"/>
      <c r="Y13"/>
      <c r="Z13"/>
      <c r="AA13"/>
      <c r="AB13"/>
      <c r="AC13"/>
      <c r="AD13"/>
    </row>
    <row r="14" spans="1:30" ht="12.75">
      <c r="A14" s="282">
        <v>2007</v>
      </c>
      <c r="B14" s="283">
        <f t="shared" si="0"/>
        <v>791.8220000000001</v>
      </c>
      <c r="C14" s="283">
        <f t="shared" si="0"/>
        <v>1247.19</v>
      </c>
      <c r="D14" s="283">
        <v>30.451</v>
      </c>
      <c r="E14" s="283">
        <v>34.501</v>
      </c>
      <c r="F14" s="283">
        <f t="shared" si="1"/>
        <v>708.3510000000001</v>
      </c>
      <c r="G14" s="283">
        <f t="shared" si="1"/>
        <v>1042.922</v>
      </c>
      <c r="H14" s="283">
        <v>115.97</v>
      </c>
      <c r="I14" s="283">
        <v>158.391</v>
      </c>
      <c r="J14" s="283">
        <v>200.448</v>
      </c>
      <c r="K14" s="283">
        <v>34.395</v>
      </c>
      <c r="L14" s="283">
        <v>391.93300000000005</v>
      </c>
      <c r="M14" s="283">
        <v>850.136</v>
      </c>
      <c r="N14" s="284">
        <v>9.64</v>
      </c>
      <c r="O14" s="284">
        <v>15.032</v>
      </c>
      <c r="P14" s="284">
        <v>15.438</v>
      </c>
      <c r="Q14" s="284">
        <v>53.02</v>
      </c>
      <c r="R14" s="284">
        <v>169.767</v>
      </c>
      <c r="S14" s="399"/>
      <c r="T14" s="399"/>
      <c r="U14"/>
      <c r="V14"/>
      <c r="W14"/>
      <c r="X14"/>
      <c r="Y14"/>
      <c r="Z14"/>
      <c r="AA14"/>
      <c r="AB14"/>
      <c r="AC14"/>
      <c r="AD14"/>
    </row>
    <row r="15" spans="1:30" ht="13.5" thickBot="1">
      <c r="A15" s="400">
        <v>2008</v>
      </c>
      <c r="B15" s="371">
        <f t="shared" si="0"/>
        <v>1146.9453333333333</v>
      </c>
      <c r="C15" s="371">
        <f t="shared" si="0"/>
        <v>1392.9954999999998</v>
      </c>
      <c r="D15" s="371">
        <v>45.296</v>
      </c>
      <c r="E15" s="371">
        <v>39.526833333333336</v>
      </c>
      <c r="F15" s="371">
        <f t="shared" si="1"/>
        <v>1037.2159166666665</v>
      </c>
      <c r="G15" s="371">
        <f t="shared" si="1"/>
        <v>1177.5873333333332</v>
      </c>
      <c r="H15" s="371">
        <v>151.50333333333333</v>
      </c>
      <c r="I15" s="371">
        <v>169.35783333333333</v>
      </c>
      <c r="J15" s="371">
        <v>362.2383333333333</v>
      </c>
      <c r="K15" s="371">
        <v>39.532333333333334</v>
      </c>
      <c r="L15" s="371">
        <v>523.47425</v>
      </c>
      <c r="M15" s="371">
        <v>968.6971666666666</v>
      </c>
      <c r="N15" s="395">
        <v>13.550833333333333</v>
      </c>
      <c r="O15" s="395">
        <v>17.809833333333334</v>
      </c>
      <c r="P15" s="395">
        <v>20.155166666666663</v>
      </c>
      <c r="Q15" s="395">
        <v>64.43341666666666</v>
      </c>
      <c r="R15" s="395">
        <v>175.88133333333334</v>
      </c>
      <c r="S15" s="117"/>
      <c r="T15" s="117"/>
      <c r="U15"/>
      <c r="V15"/>
      <c r="W15"/>
      <c r="X15"/>
      <c r="Y15"/>
      <c r="Z15"/>
      <c r="AA15"/>
      <c r="AB15"/>
      <c r="AC15"/>
      <c r="AD15"/>
    </row>
    <row r="17" spans="4:15" ht="13.5" thickBot="1">
      <c r="D17" s="30"/>
      <c r="E17" s="30"/>
      <c r="F17" s="30"/>
      <c r="G17" s="30"/>
      <c r="H17" s="30"/>
      <c r="I17" s="30"/>
      <c r="L17" s="30"/>
      <c r="M17" s="30"/>
      <c r="N17" s="30"/>
      <c r="O17" s="30"/>
    </row>
    <row r="18" spans="1:20" ht="14.25">
      <c r="A18" s="548"/>
      <c r="B18" s="705" t="s">
        <v>3</v>
      </c>
      <c r="C18" s="706"/>
      <c r="D18" s="705" t="s">
        <v>68</v>
      </c>
      <c r="E18" s="706"/>
      <c r="F18" s="713" t="s">
        <v>186</v>
      </c>
      <c r="G18" s="714"/>
      <c r="H18" s="714"/>
      <c r="I18" s="714"/>
      <c r="J18" s="714"/>
      <c r="K18" s="714"/>
      <c r="L18" s="714"/>
      <c r="M18" s="715"/>
      <c r="N18" s="606" t="s">
        <v>461</v>
      </c>
      <c r="O18" s="607"/>
      <c r="P18" s="607"/>
      <c r="Q18" s="607"/>
      <c r="R18" s="726"/>
      <c r="S18" s="705" t="s">
        <v>323</v>
      </c>
      <c r="T18" s="727"/>
    </row>
    <row r="19" spans="1:20" ht="12.75">
      <c r="A19" s="549" t="s">
        <v>249</v>
      </c>
      <c r="B19" s="707"/>
      <c r="C19" s="708"/>
      <c r="D19" s="707"/>
      <c r="E19" s="708"/>
      <c r="F19" s="709" t="s">
        <v>3</v>
      </c>
      <c r="G19" s="710"/>
      <c r="H19" s="716" t="s">
        <v>83</v>
      </c>
      <c r="I19" s="717"/>
      <c r="J19" s="716" t="s">
        <v>29</v>
      </c>
      <c r="K19" s="717"/>
      <c r="L19" s="716" t="s">
        <v>30</v>
      </c>
      <c r="M19" s="717"/>
      <c r="N19" s="720" t="s">
        <v>401</v>
      </c>
      <c r="O19" s="720" t="s">
        <v>345</v>
      </c>
      <c r="P19" s="720" t="s">
        <v>402</v>
      </c>
      <c r="Q19" s="720" t="s">
        <v>374</v>
      </c>
      <c r="R19" s="720" t="s">
        <v>353</v>
      </c>
      <c r="S19" s="707"/>
      <c r="T19" s="728"/>
    </row>
    <row r="20" spans="1:20" ht="48.75" customHeight="1">
      <c r="A20" s="549" t="s">
        <v>165</v>
      </c>
      <c r="B20" s="707"/>
      <c r="C20" s="708"/>
      <c r="D20" s="707"/>
      <c r="E20" s="708"/>
      <c r="F20" s="711"/>
      <c r="G20" s="712"/>
      <c r="H20" s="718"/>
      <c r="I20" s="719"/>
      <c r="J20" s="718"/>
      <c r="K20" s="719"/>
      <c r="L20" s="718"/>
      <c r="M20" s="719"/>
      <c r="N20" s="721"/>
      <c r="O20" s="721"/>
      <c r="P20" s="721"/>
      <c r="Q20" s="721"/>
      <c r="R20" s="721"/>
      <c r="S20" s="711"/>
      <c r="T20" s="729"/>
    </row>
    <row r="21" spans="1:20" ht="13.5" thickBot="1">
      <c r="A21" s="550"/>
      <c r="B21" s="364" t="s">
        <v>4</v>
      </c>
      <c r="C21" s="364" t="s">
        <v>5</v>
      </c>
      <c r="D21" s="364" t="s">
        <v>4</v>
      </c>
      <c r="E21" s="364" t="s">
        <v>5</v>
      </c>
      <c r="F21" s="364" t="s">
        <v>4</v>
      </c>
      <c r="G21" s="364" t="s">
        <v>5</v>
      </c>
      <c r="H21" s="364" t="s">
        <v>4</v>
      </c>
      <c r="I21" s="364" t="s">
        <v>5</v>
      </c>
      <c r="J21" s="364" t="s">
        <v>4</v>
      </c>
      <c r="K21" s="364" t="s">
        <v>5</v>
      </c>
      <c r="L21" s="364" t="s">
        <v>4</v>
      </c>
      <c r="M21" s="364" t="s">
        <v>5</v>
      </c>
      <c r="N21" s="722"/>
      <c r="O21" s="722"/>
      <c r="P21" s="722"/>
      <c r="Q21" s="722"/>
      <c r="R21" s="722"/>
      <c r="S21" s="364" t="s">
        <v>4</v>
      </c>
      <c r="T21" s="365" t="s">
        <v>5</v>
      </c>
    </row>
    <row r="22" spans="1:20" ht="12.75">
      <c r="A22" s="433">
        <v>2009</v>
      </c>
      <c r="B22" s="434">
        <v>1832.893</v>
      </c>
      <c r="C22" s="434">
        <v>1811.148</v>
      </c>
      <c r="D22" s="434">
        <v>56.132333333333335</v>
      </c>
      <c r="E22" s="434">
        <v>39.8815</v>
      </c>
      <c r="F22" s="434">
        <f>H22+J22+L22</f>
        <v>1707.8736666666666</v>
      </c>
      <c r="G22" s="434">
        <f>I22+K22+M22</f>
        <v>1589.4985</v>
      </c>
      <c r="H22" s="434">
        <v>272.7948333333334</v>
      </c>
      <c r="I22" s="434">
        <v>213.20725</v>
      </c>
      <c r="J22" s="434">
        <v>645.5443333333333</v>
      </c>
      <c r="K22" s="434">
        <v>69.24041666666668</v>
      </c>
      <c r="L22" s="434">
        <v>789.5345</v>
      </c>
      <c r="M22" s="434">
        <v>1307.0508333333332</v>
      </c>
      <c r="N22" s="541">
        <v>25.917416666666668</v>
      </c>
      <c r="O22" s="541">
        <v>8.4475</v>
      </c>
      <c r="P22" s="541">
        <v>21.92766666666667</v>
      </c>
      <c r="Q22" s="541">
        <v>33.36058333333334</v>
      </c>
      <c r="R22" s="541">
        <v>8.248916666666666</v>
      </c>
      <c r="S22" s="434">
        <v>68.88725</v>
      </c>
      <c r="T22" s="281">
        <v>181.76791666666668</v>
      </c>
    </row>
    <row r="23" spans="1:20" ht="12.75">
      <c r="A23" s="413">
        <v>2010</v>
      </c>
      <c r="B23" s="283">
        <v>2030.479</v>
      </c>
      <c r="C23" s="283">
        <v>2030.277</v>
      </c>
      <c r="D23" s="283">
        <v>73.6</v>
      </c>
      <c r="E23" s="283">
        <v>48.5</v>
      </c>
      <c r="F23" s="283">
        <v>1851.1</v>
      </c>
      <c r="G23" s="283">
        <v>1750.9</v>
      </c>
      <c r="H23" s="283">
        <v>282.4</v>
      </c>
      <c r="I23" s="283">
        <v>218</v>
      </c>
      <c r="J23" s="283">
        <v>681</v>
      </c>
      <c r="K23" s="283">
        <v>73.9</v>
      </c>
      <c r="L23" s="283">
        <v>887.7</v>
      </c>
      <c r="M23" s="283">
        <v>1459</v>
      </c>
      <c r="N23" s="210">
        <v>21.184</v>
      </c>
      <c r="O23" s="210">
        <v>6.344</v>
      </c>
      <c r="P23" s="210">
        <v>18.728</v>
      </c>
      <c r="Q23" s="210">
        <v>25.693</v>
      </c>
      <c r="R23" s="210">
        <v>9.218</v>
      </c>
      <c r="S23" s="283">
        <v>104.7</v>
      </c>
      <c r="T23" s="284">
        <v>230.9</v>
      </c>
    </row>
    <row r="24" spans="1:20" ht="12.75">
      <c r="A24" s="413">
        <v>2011</v>
      </c>
      <c r="B24" s="283">
        <v>2103.26</v>
      </c>
      <c r="C24" s="283">
        <v>2153.9</v>
      </c>
      <c r="D24" s="283">
        <v>85.641</v>
      </c>
      <c r="E24" s="283">
        <v>55.763</v>
      </c>
      <c r="F24" s="283">
        <v>1896.9</v>
      </c>
      <c r="G24" s="283">
        <v>1841.1</v>
      </c>
      <c r="H24" s="283">
        <v>278.255</v>
      </c>
      <c r="I24" s="283">
        <v>215.326</v>
      </c>
      <c r="J24" s="283">
        <v>672.845</v>
      </c>
      <c r="K24" s="283">
        <v>74.677</v>
      </c>
      <c r="L24" s="283">
        <v>945.768</v>
      </c>
      <c r="M24" s="283">
        <v>1551.051</v>
      </c>
      <c r="N24" s="283">
        <v>21.096</v>
      </c>
      <c r="O24" s="283">
        <v>6.076</v>
      </c>
      <c r="P24" s="283">
        <v>18.422</v>
      </c>
      <c r="Q24" s="283">
        <v>25.642</v>
      </c>
      <c r="R24" s="283">
        <v>11.41816667</v>
      </c>
      <c r="S24" s="283">
        <v>120.751</v>
      </c>
      <c r="T24" s="284">
        <v>257.084</v>
      </c>
    </row>
    <row r="25" spans="1:34" ht="12.75">
      <c r="A25" s="413">
        <v>2012</v>
      </c>
      <c r="B25" s="283">
        <v>2341.717</v>
      </c>
      <c r="C25" s="283">
        <v>2378.687083</v>
      </c>
      <c r="D25" s="283">
        <v>105.488</v>
      </c>
      <c r="E25" s="283">
        <v>63.323</v>
      </c>
      <c r="F25" s="283">
        <v>2114.5</v>
      </c>
      <c r="G25" s="283">
        <v>2046.7</v>
      </c>
      <c r="H25" s="283">
        <v>309.43</v>
      </c>
      <c r="I25" s="283">
        <v>224.055</v>
      </c>
      <c r="J25" s="283">
        <v>698.894</v>
      </c>
      <c r="K25" s="283">
        <v>79.934</v>
      </c>
      <c r="L25" s="283">
        <v>1106.142</v>
      </c>
      <c r="M25" s="283">
        <v>1742.736</v>
      </c>
      <c r="N25" s="283">
        <v>23.674</v>
      </c>
      <c r="O25" s="283">
        <v>6.448</v>
      </c>
      <c r="P25" s="283">
        <v>20.011</v>
      </c>
      <c r="Q25" s="283">
        <v>28.022</v>
      </c>
      <c r="R25" s="283">
        <v>13.118</v>
      </c>
      <c r="S25" s="283">
        <v>121.763</v>
      </c>
      <c r="T25" s="284">
        <v>268.639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3.5" thickBot="1">
      <c r="A26" s="378" t="s">
        <v>507</v>
      </c>
      <c r="B26" s="200">
        <v>2375.67625</v>
      </c>
      <c r="C26" s="200">
        <v>2469.626</v>
      </c>
      <c r="D26" s="283">
        <v>133.365</v>
      </c>
      <c r="E26" s="283">
        <v>68.163</v>
      </c>
      <c r="F26" s="283">
        <v>2123.3</v>
      </c>
      <c r="G26" s="283">
        <v>2143.6</v>
      </c>
      <c r="H26" s="283">
        <v>307.38</v>
      </c>
      <c r="I26" s="283">
        <v>222.232</v>
      </c>
      <c r="J26" s="283">
        <v>625.552</v>
      </c>
      <c r="K26" s="283">
        <v>78.932</v>
      </c>
      <c r="L26" s="283">
        <v>1190.355</v>
      </c>
      <c r="M26" s="283">
        <v>1842.482</v>
      </c>
      <c r="N26" s="200">
        <v>23.35875</v>
      </c>
      <c r="O26" s="200">
        <v>6.5483333</v>
      </c>
      <c r="P26" s="200">
        <v>20.829</v>
      </c>
      <c r="Q26" s="200">
        <v>27.5445833</v>
      </c>
      <c r="R26" s="200">
        <v>12.83225</v>
      </c>
      <c r="S26" s="200">
        <v>119.025</v>
      </c>
      <c r="T26" s="201">
        <v>257.817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2.75">
      <c r="A27" s="733" t="s">
        <v>444</v>
      </c>
      <c r="B27" s="733"/>
      <c r="C27" s="733"/>
      <c r="D27" s="733"/>
      <c r="E27" s="733"/>
      <c r="F27" s="286"/>
      <c r="G27" s="286"/>
      <c r="H27" s="286"/>
      <c r="I27" s="286"/>
      <c r="J27" s="287"/>
      <c r="K27" s="287"/>
      <c r="L27" s="287"/>
      <c r="M27" s="287"/>
      <c r="N27" s="287"/>
      <c r="O27" s="287"/>
      <c r="P27" s="287"/>
      <c r="Q27" s="287"/>
      <c r="R27" s="287"/>
      <c r="S27" s="134"/>
      <c r="T27" s="134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4.25">
      <c r="A28" s="730" t="s">
        <v>315</v>
      </c>
      <c r="B28" s="730"/>
      <c r="C28" s="730"/>
      <c r="D28" s="730"/>
      <c r="E28" s="730"/>
      <c r="F28" s="730"/>
      <c r="H28" s="30"/>
      <c r="I28" s="30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4.25">
      <c r="A29" s="730" t="s">
        <v>322</v>
      </c>
      <c r="B29" s="730"/>
      <c r="C29" s="730"/>
      <c r="D29" s="730"/>
      <c r="E29" s="730"/>
      <c r="F29" s="730"/>
      <c r="G29" s="730"/>
      <c r="H29" s="730"/>
      <c r="I29" s="30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20" ht="14.25">
      <c r="A30" s="732" t="s">
        <v>460</v>
      </c>
      <c r="B30" s="732"/>
      <c r="C30" s="732"/>
      <c r="D30" s="732"/>
      <c r="E30" s="732"/>
      <c r="F30" s="732"/>
      <c r="G30" s="732"/>
      <c r="H30" s="732"/>
      <c r="I30" s="732"/>
      <c r="J30" s="732"/>
      <c r="K30" s="732"/>
      <c r="L30" s="732"/>
      <c r="M30" s="732"/>
      <c r="N30" s="732"/>
      <c r="O30" s="732"/>
      <c r="P30" s="732"/>
      <c r="Q30" s="732"/>
      <c r="R30" s="732"/>
      <c r="S30" s="732"/>
      <c r="T30" s="732"/>
    </row>
    <row r="31" spans="1:4" ht="12.75">
      <c r="A31" s="731" t="s">
        <v>490</v>
      </c>
      <c r="B31" s="731"/>
      <c r="C31" s="731"/>
      <c r="D31" s="731"/>
    </row>
  </sheetData>
  <mergeCells count="41">
    <mergeCell ref="A31:D31"/>
    <mergeCell ref="A30:T30"/>
    <mergeCell ref="S18:T20"/>
    <mergeCell ref="L19:M20"/>
    <mergeCell ref="N18:R18"/>
    <mergeCell ref="Q19:Q21"/>
    <mergeCell ref="N19:N21"/>
    <mergeCell ref="O19:O21"/>
    <mergeCell ref="A27:E27"/>
    <mergeCell ref="A29:H29"/>
    <mergeCell ref="A28:F28"/>
    <mergeCell ref="B18:C20"/>
    <mergeCell ref="D18:E20"/>
    <mergeCell ref="F19:G20"/>
    <mergeCell ref="A1:T1"/>
    <mergeCell ref="A4:T4"/>
    <mergeCell ref="A3:T3"/>
    <mergeCell ref="B6:C8"/>
    <mergeCell ref="N6:P6"/>
    <mergeCell ref="Q6:R8"/>
    <mergeCell ref="N7:N9"/>
    <mergeCell ref="P7:P9"/>
    <mergeCell ref="O7:O9"/>
    <mergeCell ref="R19:R21"/>
    <mergeCell ref="D10:E10"/>
    <mergeCell ref="H10:I10"/>
    <mergeCell ref="Q10:R10"/>
    <mergeCell ref="J19:K20"/>
    <mergeCell ref="P19:P21"/>
    <mergeCell ref="H19:I20"/>
    <mergeCell ref="F18:M18"/>
    <mergeCell ref="J10:K10"/>
    <mergeCell ref="F10:G10"/>
    <mergeCell ref="B10:C10"/>
    <mergeCell ref="D6:E8"/>
    <mergeCell ref="F7:G8"/>
    <mergeCell ref="F6:M6"/>
    <mergeCell ref="H7:I8"/>
    <mergeCell ref="J7:K8"/>
    <mergeCell ref="L7:M8"/>
    <mergeCell ref="L10:M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54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 transitionEvaluation="1">
    <pageSetUpPr fitToPage="1"/>
  </sheetPr>
  <dimension ref="A1:R59"/>
  <sheetViews>
    <sheetView showGridLines="0" view="pageBreakPreview" zoomScaleNormal="75" zoomScaleSheetLayoutView="100" workbookViewId="0" topLeftCell="C4">
      <selection activeCell="N19" sqref="N19:O19"/>
    </sheetView>
  </sheetViews>
  <sheetFormatPr defaultColWidth="12.57421875" defaultRowHeight="12.75"/>
  <cols>
    <col min="1" max="1" width="11.8515625" style="12" customWidth="1"/>
    <col min="2" max="2" width="11.140625" style="12" customWidth="1"/>
    <col min="3" max="3" width="9.7109375" style="12" customWidth="1"/>
    <col min="4" max="4" width="10.421875" style="12" bestFit="1" customWidth="1"/>
    <col min="5" max="15" width="9.7109375" style="12" customWidth="1"/>
    <col min="16" max="16" width="12.8515625" style="12" customWidth="1"/>
    <col min="17" max="16384" width="19.140625" style="12" customWidth="1"/>
  </cols>
  <sheetData>
    <row r="1" spans="1:18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/>
      <c r="Q1"/>
      <c r="R1"/>
    </row>
    <row r="2" spans="1:18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/>
      <c r="Q2"/>
      <c r="R2"/>
    </row>
    <row r="3" spans="1:15" ht="15">
      <c r="A3" s="725" t="s">
        <v>273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</row>
    <row r="4" spans="1:15" ht="15">
      <c r="A4" s="725" t="s">
        <v>155</v>
      </c>
      <c r="B4" s="725"/>
      <c r="C4" s="725"/>
      <c r="D4" s="725"/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</row>
    <row r="5" spans="1:15" ht="13.5" thickBot="1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</row>
    <row r="6" spans="1:15" ht="12.75" customHeight="1">
      <c r="A6" s="735" t="s">
        <v>66</v>
      </c>
      <c r="B6" s="734" t="s">
        <v>309</v>
      </c>
      <c r="C6" s="735"/>
      <c r="D6" s="734" t="s">
        <v>510</v>
      </c>
      <c r="E6" s="735"/>
      <c r="F6" s="742" t="s">
        <v>487</v>
      </c>
      <c r="G6" s="743"/>
      <c r="H6" s="743"/>
      <c r="I6" s="744"/>
      <c r="J6" s="705" t="s">
        <v>187</v>
      </c>
      <c r="K6" s="706"/>
      <c r="L6" s="745" t="s">
        <v>157</v>
      </c>
      <c r="M6" s="744"/>
      <c r="N6" s="744"/>
      <c r="O6" s="744"/>
    </row>
    <row r="7" spans="1:15" ht="12.75" customHeight="1">
      <c r="A7" s="737"/>
      <c r="B7" s="736"/>
      <c r="C7" s="737"/>
      <c r="D7" s="736" t="s">
        <v>65</v>
      </c>
      <c r="E7" s="737" t="s">
        <v>65</v>
      </c>
      <c r="F7" s="716" t="s">
        <v>3</v>
      </c>
      <c r="G7" s="717"/>
      <c r="H7" s="720" t="s">
        <v>269</v>
      </c>
      <c r="I7" s="720" t="s">
        <v>302</v>
      </c>
      <c r="J7" s="707"/>
      <c r="K7" s="708"/>
      <c r="L7" s="716" t="s">
        <v>3</v>
      </c>
      <c r="M7" s="717"/>
      <c r="N7" s="709" t="s">
        <v>269</v>
      </c>
      <c r="O7" s="709" t="s">
        <v>302</v>
      </c>
    </row>
    <row r="8" spans="1:15" ht="12.75">
      <c r="A8" s="737"/>
      <c r="B8" s="736"/>
      <c r="C8" s="737"/>
      <c r="D8" s="736" t="s">
        <v>67</v>
      </c>
      <c r="E8" s="737" t="s">
        <v>67</v>
      </c>
      <c r="F8" s="718"/>
      <c r="G8" s="719"/>
      <c r="H8" s="721"/>
      <c r="I8" s="721"/>
      <c r="J8" s="707"/>
      <c r="K8" s="708"/>
      <c r="L8" s="718"/>
      <c r="M8" s="719"/>
      <c r="N8" s="707"/>
      <c r="O8" s="707"/>
    </row>
    <row r="9" spans="1:15" ht="13.5" thickBot="1">
      <c r="A9" s="740"/>
      <c r="B9" s="356" t="s">
        <v>4</v>
      </c>
      <c r="C9" s="356" t="s">
        <v>5</v>
      </c>
      <c r="D9" s="356" t="s">
        <v>4</v>
      </c>
      <c r="E9" s="356" t="s">
        <v>5</v>
      </c>
      <c r="F9" s="356" t="s">
        <v>4</v>
      </c>
      <c r="G9" s="356" t="s">
        <v>5</v>
      </c>
      <c r="H9" s="722"/>
      <c r="I9" s="722"/>
      <c r="J9" s="356" t="s">
        <v>4</v>
      </c>
      <c r="K9" s="356" t="s">
        <v>5</v>
      </c>
      <c r="L9" s="356" t="s">
        <v>4</v>
      </c>
      <c r="M9" s="356" t="s">
        <v>5</v>
      </c>
      <c r="N9" s="741"/>
      <c r="O9" s="741"/>
    </row>
    <row r="10" spans="1:16" ht="14.25">
      <c r="A10" s="282" t="s">
        <v>313</v>
      </c>
      <c r="B10" s="738">
        <v>16613.6</v>
      </c>
      <c r="C10" s="739"/>
      <c r="D10" s="738">
        <v>12472.6</v>
      </c>
      <c r="E10" s="739"/>
      <c r="F10" s="738">
        <v>1134.2</v>
      </c>
      <c r="G10" s="739"/>
      <c r="H10" s="283">
        <v>840.7</v>
      </c>
      <c r="I10" s="283">
        <v>293.5</v>
      </c>
      <c r="J10" s="738">
        <v>2732.9</v>
      </c>
      <c r="K10" s="739"/>
      <c r="L10" s="738">
        <v>75.8</v>
      </c>
      <c r="M10" s="739"/>
      <c r="N10" s="283">
        <v>59.3</v>
      </c>
      <c r="O10" s="284">
        <v>16.5</v>
      </c>
      <c r="P10" s="30"/>
    </row>
    <row r="11" spans="1:16" ht="14.25">
      <c r="A11" s="282" t="s">
        <v>314</v>
      </c>
      <c r="B11" s="703">
        <v>17081.8</v>
      </c>
      <c r="C11" s="704"/>
      <c r="D11" s="703">
        <v>12888</v>
      </c>
      <c r="E11" s="704"/>
      <c r="F11" s="703">
        <v>1085.9</v>
      </c>
      <c r="G11" s="704"/>
      <c r="H11" s="283">
        <v>802.2</v>
      </c>
      <c r="I11" s="283">
        <v>283.7</v>
      </c>
      <c r="J11" s="703">
        <v>2840.4</v>
      </c>
      <c r="K11" s="704"/>
      <c r="L11" s="703">
        <v>74.5</v>
      </c>
      <c r="M11" s="704"/>
      <c r="N11" s="370">
        <v>58.2</v>
      </c>
      <c r="O11" s="284">
        <v>16.3</v>
      </c>
      <c r="P11" s="30"/>
    </row>
    <row r="12" spans="1:16" ht="12.75">
      <c r="A12" s="282">
        <v>2005</v>
      </c>
      <c r="B12" s="283">
        <v>10606.1</v>
      </c>
      <c r="C12" s="283">
        <v>7228.7</v>
      </c>
      <c r="D12" s="283">
        <v>7935.9</v>
      </c>
      <c r="E12" s="283">
        <v>5552.7</v>
      </c>
      <c r="F12" s="283">
        <v>570.8</v>
      </c>
      <c r="G12" s="283">
        <v>472.9</v>
      </c>
      <c r="H12" s="283">
        <v>772</v>
      </c>
      <c r="I12" s="283">
        <v>271.8</v>
      </c>
      <c r="J12" s="283">
        <v>2007.6</v>
      </c>
      <c r="K12" s="283">
        <v>927</v>
      </c>
      <c r="L12" s="283">
        <v>61.6</v>
      </c>
      <c r="M12" s="283">
        <v>11.2</v>
      </c>
      <c r="N12" s="283">
        <v>56.9</v>
      </c>
      <c r="O12" s="369">
        <v>15.9</v>
      </c>
      <c r="P12" s="30"/>
    </row>
    <row r="13" spans="1:16" ht="12.75">
      <c r="A13" s="282">
        <v>2006</v>
      </c>
      <c r="B13" s="283">
        <v>10955.146</v>
      </c>
      <c r="C13" s="283">
        <v>7640.9</v>
      </c>
      <c r="D13" s="283">
        <v>8259.8</v>
      </c>
      <c r="E13" s="283">
        <v>5901.9</v>
      </c>
      <c r="F13" s="283">
        <v>540.9</v>
      </c>
      <c r="G13" s="283">
        <v>458.3</v>
      </c>
      <c r="H13" s="283">
        <v>739.9</v>
      </c>
      <c r="I13" s="283">
        <v>259.3</v>
      </c>
      <c r="J13" s="283">
        <v>2058.9</v>
      </c>
      <c r="K13" s="283">
        <v>959.6</v>
      </c>
      <c r="L13" s="283">
        <v>60.6</v>
      </c>
      <c r="M13" s="283">
        <v>11.1</v>
      </c>
      <c r="N13" s="283">
        <v>56.4</v>
      </c>
      <c r="O13" s="284">
        <v>15.3</v>
      </c>
      <c r="P13" s="30"/>
    </row>
    <row r="14" spans="1:16" ht="12.75">
      <c r="A14" s="282">
        <v>2007</v>
      </c>
      <c r="B14" s="283">
        <v>11178.4</v>
      </c>
      <c r="C14" s="283">
        <v>7973.7</v>
      </c>
      <c r="D14" s="283">
        <v>8458.8</v>
      </c>
      <c r="E14" s="283">
        <v>6247.9</v>
      </c>
      <c r="F14" s="283">
        <v>509.6</v>
      </c>
      <c r="G14" s="283">
        <v>459.3</v>
      </c>
      <c r="H14" s="283">
        <v>721</v>
      </c>
      <c r="I14" s="283">
        <v>247.9</v>
      </c>
      <c r="J14" s="283">
        <v>2125.1</v>
      </c>
      <c r="K14" s="283">
        <v>996.5</v>
      </c>
      <c r="L14" s="283">
        <v>59.7</v>
      </c>
      <c r="M14" s="283">
        <v>11.1</v>
      </c>
      <c r="N14" s="283">
        <v>55.7</v>
      </c>
      <c r="O14" s="284">
        <v>15</v>
      </c>
      <c r="P14" s="32"/>
    </row>
    <row r="15" spans="1:16" ht="14.25">
      <c r="A15" s="282" t="s">
        <v>341</v>
      </c>
      <c r="B15" s="283">
        <v>10884.2</v>
      </c>
      <c r="C15" s="283">
        <v>8121.2</v>
      </c>
      <c r="D15" s="283">
        <v>8153.8</v>
      </c>
      <c r="E15" s="283">
        <v>6372.2</v>
      </c>
      <c r="F15" s="283">
        <v>366.8</v>
      </c>
      <c r="G15" s="283">
        <v>377.7</v>
      </c>
      <c r="H15" s="283">
        <v>744.5</v>
      </c>
      <c r="I15" s="283" t="s">
        <v>0</v>
      </c>
      <c r="J15" s="283">
        <v>2279.3</v>
      </c>
      <c r="K15" s="283">
        <v>1098.5</v>
      </c>
      <c r="L15" s="283">
        <v>58.4</v>
      </c>
      <c r="M15" s="283">
        <v>10.8</v>
      </c>
      <c r="N15" s="283">
        <v>54.4</v>
      </c>
      <c r="O15" s="284">
        <v>14.8</v>
      </c>
      <c r="P15" s="32"/>
    </row>
    <row r="16" spans="1:16" ht="12.75">
      <c r="A16" s="413">
        <v>2009</v>
      </c>
      <c r="B16" s="414">
        <v>10021.5</v>
      </c>
      <c r="C16" s="414">
        <v>7895.2</v>
      </c>
      <c r="D16" s="283">
        <v>7372</v>
      </c>
      <c r="E16" s="283">
        <v>6166.7</v>
      </c>
      <c r="F16" s="283">
        <v>420</v>
      </c>
      <c r="G16" s="283">
        <v>382.2</v>
      </c>
      <c r="H16" s="414">
        <v>802.2</v>
      </c>
      <c r="I16" s="414" t="s">
        <v>0</v>
      </c>
      <c r="J16" s="414">
        <v>2146.1</v>
      </c>
      <c r="K16" s="414">
        <v>1067.7</v>
      </c>
      <c r="L16" s="283">
        <v>56.4</v>
      </c>
      <c r="M16" s="283">
        <v>10.2</v>
      </c>
      <c r="N16" s="414">
        <v>52.1</v>
      </c>
      <c r="O16" s="415">
        <v>14.5</v>
      </c>
      <c r="P16" s="32"/>
    </row>
    <row r="17" spans="1:16" ht="14.25">
      <c r="A17" s="413" t="s">
        <v>442</v>
      </c>
      <c r="B17" s="414">
        <v>9709.9</v>
      </c>
      <c r="C17" s="414">
        <v>7871.9</v>
      </c>
      <c r="D17" s="414">
        <v>7118.4</v>
      </c>
      <c r="E17" s="414">
        <v>6160.8</v>
      </c>
      <c r="F17" s="283">
        <v>444.247</v>
      </c>
      <c r="G17" s="440">
        <v>374.592</v>
      </c>
      <c r="H17" s="414">
        <v>818.8</v>
      </c>
      <c r="I17" s="414" t="s">
        <v>0</v>
      </c>
      <c r="J17" s="414">
        <v>2072.2</v>
      </c>
      <c r="K17" s="414">
        <v>1053.8</v>
      </c>
      <c r="L17" s="284">
        <v>54.992</v>
      </c>
      <c r="M17" s="283">
        <v>9.704</v>
      </c>
      <c r="N17" s="414">
        <v>50.7</v>
      </c>
      <c r="O17" s="415">
        <v>14</v>
      </c>
      <c r="P17" s="32"/>
    </row>
    <row r="18" spans="1:16" ht="14.25">
      <c r="A18" s="413" t="s">
        <v>465</v>
      </c>
      <c r="B18" s="414">
        <v>9471.74</v>
      </c>
      <c r="C18" s="414">
        <v>7854.466</v>
      </c>
      <c r="D18" s="414">
        <v>6906.41</v>
      </c>
      <c r="E18" s="414">
        <v>6152.644</v>
      </c>
      <c r="F18" s="414">
        <v>454.633</v>
      </c>
      <c r="G18" s="414">
        <v>365.536</v>
      </c>
      <c r="H18" s="414">
        <v>820.2</v>
      </c>
      <c r="I18" s="414" t="s">
        <v>0</v>
      </c>
      <c r="J18" s="414">
        <v>2036.963</v>
      </c>
      <c r="K18" s="414">
        <v>1051.794</v>
      </c>
      <c r="L18" s="414">
        <v>53.401</v>
      </c>
      <c r="M18" s="414">
        <v>9.386</v>
      </c>
      <c r="N18" s="414">
        <v>49.2</v>
      </c>
      <c r="O18" s="415">
        <v>13.6</v>
      </c>
      <c r="P18" s="32"/>
    </row>
    <row r="19" spans="1:15" ht="14.25">
      <c r="A19" s="413" t="s">
        <v>486</v>
      </c>
      <c r="B19" s="414">
        <v>9033.8785</v>
      </c>
      <c r="C19" s="414">
        <v>7704.585167</v>
      </c>
      <c r="D19" s="414">
        <v>6504.82825</v>
      </c>
      <c r="E19" s="414">
        <v>5965.634417</v>
      </c>
      <c r="F19" s="414">
        <v>456.7743</v>
      </c>
      <c r="G19" s="414">
        <v>353.3415</v>
      </c>
      <c r="H19" s="414">
        <v>810.119</v>
      </c>
      <c r="I19" s="414" t="s">
        <v>0</v>
      </c>
      <c r="J19" s="414">
        <v>1999.501167</v>
      </c>
      <c r="K19" s="414">
        <v>1046.329333</v>
      </c>
      <c r="L19" s="414">
        <v>52.72542</v>
      </c>
      <c r="M19" s="414">
        <v>9.103833</v>
      </c>
      <c r="N19" s="414">
        <v>48.486</v>
      </c>
      <c r="O19" s="415">
        <v>13.344</v>
      </c>
    </row>
    <row r="20" spans="1:15" s="134" customFormat="1" ht="15" thickBot="1">
      <c r="A20" s="378" t="s">
        <v>511</v>
      </c>
      <c r="B20" s="524">
        <v>8720.703167</v>
      </c>
      <c r="C20" s="524">
        <v>7506.871583</v>
      </c>
      <c r="D20" s="524">
        <v>6246.058583</v>
      </c>
      <c r="E20" s="524">
        <v>5721.774167</v>
      </c>
      <c r="F20" s="524">
        <v>421.625083</v>
      </c>
      <c r="G20" s="524">
        <v>326.66167</v>
      </c>
      <c r="H20" s="524">
        <v>748.2880833</v>
      </c>
      <c r="I20" s="414" t="s">
        <v>0</v>
      </c>
      <c r="J20" s="524">
        <v>1978.963417</v>
      </c>
      <c r="K20" s="524">
        <v>1049.089</v>
      </c>
      <c r="L20" s="524">
        <v>52.368</v>
      </c>
      <c r="M20" s="524">
        <v>8.9333333</v>
      </c>
      <c r="N20" s="524">
        <v>48.44017</v>
      </c>
      <c r="O20" s="387">
        <v>12.86117</v>
      </c>
    </row>
    <row r="21" spans="1:15" ht="12.75">
      <c r="A21" s="733" t="s">
        <v>444</v>
      </c>
      <c r="B21" s="733"/>
      <c r="C21" s="733"/>
      <c r="D21" s="733"/>
      <c r="E21" s="733"/>
      <c r="F21" s="287"/>
      <c r="G21" s="287"/>
      <c r="H21" s="287"/>
      <c r="I21" s="287"/>
      <c r="J21" s="287"/>
      <c r="K21" s="287"/>
      <c r="L21" s="287"/>
      <c r="M21" s="287"/>
      <c r="N21" s="287"/>
      <c r="O21" s="287"/>
    </row>
    <row r="22" spans="1:16" ht="14.25">
      <c r="A22" s="730" t="s">
        <v>315</v>
      </c>
      <c r="B22" s="730"/>
      <c r="C22" s="730"/>
      <c r="D22" s="730"/>
      <c r="E22" s="730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86"/>
    </row>
    <row r="23" spans="1:16" ht="12.75">
      <c r="A23" s="746" t="s">
        <v>324</v>
      </c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8"/>
      <c r="O23" s="8"/>
      <c r="P23" s="86"/>
    </row>
    <row r="24" spans="1:16" ht="12.75">
      <c r="A24" s="746" t="s">
        <v>250</v>
      </c>
      <c r="B24" s="746"/>
      <c r="C24" s="746"/>
      <c r="D24" s="746"/>
      <c r="E24" s="746"/>
      <c r="F24" s="746"/>
      <c r="G24" s="746"/>
      <c r="H24" s="746"/>
      <c r="I24" s="8"/>
      <c r="J24" s="8"/>
      <c r="K24" s="8"/>
      <c r="L24" s="8"/>
      <c r="M24" s="8"/>
      <c r="N24" s="8"/>
      <c r="O24" s="8"/>
      <c r="P24" s="86"/>
    </row>
    <row r="25" spans="1:15" ht="12.75">
      <c r="A25" s="746" t="s">
        <v>443</v>
      </c>
      <c r="B25" s="746"/>
      <c r="C25" s="746"/>
      <c r="D25" s="746"/>
      <c r="E25" s="746"/>
      <c r="F25" s="746"/>
      <c r="G25" s="746"/>
      <c r="H25" s="746"/>
      <c r="I25" s="8"/>
      <c r="J25" s="8"/>
      <c r="K25" s="8"/>
      <c r="L25" s="8"/>
      <c r="M25" s="8"/>
      <c r="N25" s="8"/>
      <c r="O25" s="8"/>
    </row>
    <row r="26" spans="1:15" ht="12.75">
      <c r="A26" s="731" t="s">
        <v>462</v>
      </c>
      <c r="B26" s="731"/>
      <c r="C26" s="731"/>
      <c r="D26" s="731"/>
      <c r="E26" s="731"/>
      <c r="F26" s="731"/>
      <c r="G26" s="731"/>
      <c r="H26" s="731"/>
      <c r="I26" s="731"/>
      <c r="J26" s="731"/>
      <c r="K26" s="731"/>
      <c r="L26" s="731"/>
      <c r="M26" s="731"/>
      <c r="N26" s="731"/>
      <c r="O26" s="731"/>
    </row>
    <row r="27" spans="1:15" ht="12.75">
      <c r="A27" s="731" t="s">
        <v>463</v>
      </c>
      <c r="B27" s="731"/>
      <c r="C27" s="731"/>
      <c r="D27" s="731"/>
      <c r="E27" s="731"/>
      <c r="F27" s="731"/>
      <c r="G27" s="731"/>
      <c r="H27" s="731"/>
      <c r="I27" s="731"/>
      <c r="J27" s="731"/>
      <c r="K27" s="731"/>
      <c r="L27" s="731"/>
      <c r="M27" s="731"/>
      <c r="N27" s="731"/>
      <c r="O27" s="731"/>
    </row>
    <row r="28" spans="1:13" ht="12.75">
      <c r="A28" s="731" t="s">
        <v>464</v>
      </c>
      <c r="B28" s="731"/>
      <c r="C28" s="731"/>
      <c r="D28" s="731"/>
      <c r="E28" s="731"/>
      <c r="F28" s="731"/>
      <c r="G28" s="35"/>
      <c r="H28" s="35"/>
      <c r="I28" s="35"/>
      <c r="J28" s="35"/>
      <c r="K28" s="35"/>
      <c r="L28" s="35"/>
      <c r="M28" s="35"/>
    </row>
    <row r="29" spans="1:13" ht="12.75">
      <c r="A29" s="747" t="s">
        <v>495</v>
      </c>
      <c r="B29" s="747"/>
      <c r="C29" s="747"/>
      <c r="D29" s="747"/>
      <c r="E29" s="35"/>
      <c r="F29" s="35"/>
      <c r="G29" s="35"/>
      <c r="H29" s="35"/>
      <c r="I29" s="35"/>
      <c r="J29" s="35"/>
      <c r="K29" s="35"/>
      <c r="L29" s="35"/>
      <c r="M29" s="35"/>
    </row>
    <row r="30" spans="1:13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7" spans="1:13" ht="12.75">
      <c r="A37" s="86"/>
      <c r="B37" s="86"/>
      <c r="C37" s="86"/>
      <c r="D37" s="117"/>
      <c r="E37" s="117"/>
      <c r="F37" s="117"/>
      <c r="G37" s="117"/>
      <c r="H37" s="35"/>
      <c r="I37" s="134"/>
      <c r="J37" s="134"/>
      <c r="K37" s="134"/>
      <c r="L37" s="134"/>
      <c r="M37" s="134"/>
    </row>
    <row r="38" spans="1:13" ht="12.75">
      <c r="A38" s="117"/>
      <c r="B38" s="117"/>
      <c r="C38" s="117"/>
      <c r="D38" s="117"/>
      <c r="E38" s="117"/>
      <c r="F38" s="117"/>
      <c r="G38" s="117"/>
      <c r="H38" s="134"/>
      <c r="I38" s="134"/>
      <c r="J38" s="134"/>
      <c r="K38" s="134"/>
      <c r="L38" s="134"/>
      <c r="M38" s="134"/>
    </row>
    <row r="39" spans="1:13" ht="12.75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</row>
    <row r="40" spans="1:13" ht="12.75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</row>
    <row r="41" spans="1:13" ht="12.75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</row>
    <row r="42" spans="1:13" ht="12.75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</row>
    <row r="43" spans="1:13" ht="12.75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</row>
    <row r="44" spans="1:13" ht="12.75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</row>
    <row r="45" spans="1:13" ht="12.75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</row>
    <row r="46" spans="1:13" ht="12.75">
      <c r="A46" s="135"/>
      <c r="B46" s="135"/>
      <c r="C46" s="135"/>
      <c r="D46" s="135"/>
      <c r="E46" s="135"/>
      <c r="F46" s="86"/>
      <c r="G46" s="86"/>
      <c r="H46" s="86"/>
      <c r="I46" s="86"/>
      <c r="J46" s="86"/>
      <c r="K46" s="86"/>
      <c r="L46" s="86"/>
      <c r="M46" s="86"/>
    </row>
    <row r="47" spans="1:13" ht="12.75">
      <c r="A47" s="86"/>
      <c r="B47" s="135"/>
      <c r="C47" s="135"/>
      <c r="D47" s="135"/>
      <c r="E47" s="135"/>
      <c r="F47" s="35"/>
      <c r="G47" s="35"/>
      <c r="H47" s="35"/>
      <c r="I47" s="35"/>
      <c r="J47" s="35"/>
      <c r="K47" s="35"/>
      <c r="L47" s="35"/>
      <c r="M47" s="35"/>
    </row>
    <row r="48" spans="1:13" ht="12.75">
      <c r="A48" s="35"/>
      <c r="B48" s="86"/>
      <c r="C48" s="86"/>
      <c r="D48" s="86"/>
      <c r="E48" s="86"/>
      <c r="F48" s="35"/>
      <c r="G48" s="35"/>
      <c r="H48" s="35"/>
      <c r="I48" s="35"/>
      <c r="J48" s="35"/>
      <c r="K48" s="35"/>
      <c r="L48" s="35"/>
      <c r="M48" s="35"/>
    </row>
    <row r="49" spans="1:13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1:13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3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1:13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1:13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1:13" ht="12.75">
      <c r="A57" s="35"/>
      <c r="B57" s="35"/>
      <c r="C57" s="35"/>
      <c r="D57" s="35"/>
      <c r="E57" s="35"/>
      <c r="F57" s="134"/>
      <c r="G57" s="134"/>
      <c r="H57" s="134"/>
      <c r="I57" s="134"/>
      <c r="J57" s="134"/>
      <c r="K57" s="134"/>
      <c r="L57" s="134"/>
      <c r="M57" s="134"/>
    </row>
    <row r="58" spans="1:13" ht="12.75">
      <c r="A58" s="134"/>
      <c r="B58" s="35"/>
      <c r="C58" s="35"/>
      <c r="D58" s="35"/>
      <c r="E58" s="35"/>
      <c r="F58" s="134"/>
      <c r="G58" s="134"/>
      <c r="H58" s="134"/>
      <c r="I58" s="134"/>
      <c r="J58" s="134"/>
      <c r="K58" s="134"/>
      <c r="L58" s="134"/>
      <c r="M58" s="134"/>
    </row>
    <row r="59" spans="1:13" ht="12.75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</row>
  </sheetData>
  <mergeCells count="34">
    <mergeCell ref="A26:O26"/>
    <mergeCell ref="A27:O27"/>
    <mergeCell ref="A28:F28"/>
    <mergeCell ref="A29:D29"/>
    <mergeCell ref="A22:E22"/>
    <mergeCell ref="A23:M23"/>
    <mergeCell ref="A24:H24"/>
    <mergeCell ref="A25:H25"/>
    <mergeCell ref="O7:O9"/>
    <mergeCell ref="J6:K8"/>
    <mergeCell ref="L6:O6"/>
    <mergeCell ref="L10:M10"/>
    <mergeCell ref="J10:K10"/>
    <mergeCell ref="L7:M8"/>
    <mergeCell ref="A1:O1"/>
    <mergeCell ref="A3:O3"/>
    <mergeCell ref="A4:O4"/>
    <mergeCell ref="A6:A9"/>
    <mergeCell ref="H7:H9"/>
    <mergeCell ref="I7:I9"/>
    <mergeCell ref="N7:N9"/>
    <mergeCell ref="B6:C8"/>
    <mergeCell ref="F6:I6"/>
    <mergeCell ref="F7:G8"/>
    <mergeCell ref="L11:M11"/>
    <mergeCell ref="A21:E21"/>
    <mergeCell ref="D6:E8"/>
    <mergeCell ref="J11:K11"/>
    <mergeCell ref="F11:G11"/>
    <mergeCell ref="F10:G10"/>
    <mergeCell ref="D10:E10"/>
    <mergeCell ref="B11:C11"/>
    <mergeCell ref="B10:C10"/>
    <mergeCell ref="D11:E1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80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 transitionEvaluation="1">
    <pageSetUpPr fitToPage="1"/>
  </sheetPr>
  <dimension ref="A1:S88"/>
  <sheetViews>
    <sheetView showGridLines="0" view="pageBreakPreview" zoomScale="75" zoomScaleNormal="75" zoomScaleSheetLayoutView="75" workbookViewId="0" topLeftCell="A1">
      <selection activeCell="I31" sqref="I31"/>
    </sheetView>
  </sheetViews>
  <sheetFormatPr defaultColWidth="12.57421875" defaultRowHeight="12.75"/>
  <cols>
    <col min="1" max="1" width="9.7109375" style="12" customWidth="1"/>
    <col min="2" max="2" width="12.00390625" style="12" customWidth="1"/>
    <col min="3" max="3" width="19.57421875" style="12" customWidth="1"/>
    <col min="4" max="8" width="13.7109375" style="12" customWidth="1"/>
    <col min="9" max="9" width="16.8515625" style="12" customWidth="1"/>
    <col min="10" max="10" width="13.7109375" style="12" customWidth="1"/>
    <col min="11" max="11" width="14.7109375" style="12" customWidth="1"/>
    <col min="12" max="12" width="13.7109375" style="12" customWidth="1"/>
    <col min="13" max="13" width="15.421875" style="12" customWidth="1"/>
    <col min="14" max="15" width="14.7109375" style="12" customWidth="1"/>
    <col min="16" max="16" width="12.7109375" style="12" customWidth="1"/>
    <col min="17" max="16384" width="19.140625" style="12" customWidth="1"/>
  </cols>
  <sheetData>
    <row r="1" spans="1:19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133"/>
      <c r="Q1"/>
      <c r="R1"/>
      <c r="S1"/>
    </row>
    <row r="2" spans="1:19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/>
      <c r="R2"/>
      <c r="S2"/>
    </row>
    <row r="3" spans="1:16" ht="15">
      <c r="A3" s="725" t="s">
        <v>251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137"/>
    </row>
    <row r="4" spans="1:16" ht="15" customHeight="1">
      <c r="A4" s="758" t="s">
        <v>271</v>
      </c>
      <c r="B4" s="758"/>
      <c r="C4" s="758"/>
      <c r="D4" s="758"/>
      <c r="E4" s="758"/>
      <c r="F4" s="758"/>
      <c r="G4" s="758"/>
      <c r="H4" s="758"/>
      <c r="I4" s="758"/>
      <c r="J4" s="758"/>
      <c r="K4" s="758"/>
      <c r="L4" s="758"/>
      <c r="M4" s="758"/>
      <c r="N4" s="758"/>
      <c r="O4" s="758"/>
      <c r="P4" s="100"/>
    </row>
    <row r="5" spans="1:16" ht="15" customHeight="1">
      <c r="A5" s="761" t="s">
        <v>354</v>
      </c>
      <c r="B5" s="761"/>
      <c r="C5" s="761"/>
      <c r="D5" s="761"/>
      <c r="E5" s="761"/>
      <c r="F5" s="761"/>
      <c r="G5" s="761"/>
      <c r="H5" s="761"/>
      <c r="I5" s="761"/>
      <c r="J5" s="761"/>
      <c r="K5" s="761"/>
      <c r="L5" s="761"/>
      <c r="M5" s="761"/>
      <c r="N5" s="761"/>
      <c r="O5" s="761"/>
      <c r="P5" s="99"/>
    </row>
    <row r="6" spans="1:16" ht="14.25" customHeight="1" thickBot="1">
      <c r="A6" s="288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99"/>
    </row>
    <row r="7" spans="1:16" ht="18.75" customHeight="1">
      <c r="A7" s="368"/>
      <c r="B7" s="762" t="s">
        <v>187</v>
      </c>
      <c r="C7" s="763"/>
      <c r="D7" s="763"/>
      <c r="E7" s="763"/>
      <c r="F7" s="763"/>
      <c r="G7" s="763"/>
      <c r="H7" s="763"/>
      <c r="I7" s="763"/>
      <c r="J7" s="763"/>
      <c r="K7" s="763"/>
      <c r="L7" s="763"/>
      <c r="M7" s="763"/>
      <c r="N7" s="763"/>
      <c r="O7" s="763"/>
      <c r="P7" s="98"/>
    </row>
    <row r="8" spans="1:15" ht="12.75" customHeight="1">
      <c r="A8" s="759" t="s">
        <v>1</v>
      </c>
      <c r="B8" s="751" t="s">
        <v>3</v>
      </c>
      <c r="C8" s="751" t="s">
        <v>350</v>
      </c>
      <c r="D8" s="751" t="s">
        <v>351</v>
      </c>
      <c r="E8" s="751" t="s">
        <v>308</v>
      </c>
      <c r="F8" s="748" t="s">
        <v>342</v>
      </c>
      <c r="G8" s="751" t="s">
        <v>343</v>
      </c>
      <c r="H8" s="751" t="s">
        <v>344</v>
      </c>
      <c r="I8" s="755" t="s">
        <v>346</v>
      </c>
      <c r="J8" s="748" t="s">
        <v>345</v>
      </c>
      <c r="K8" s="748" t="s">
        <v>352</v>
      </c>
      <c r="L8" s="748" t="s">
        <v>347</v>
      </c>
      <c r="M8" s="748" t="s">
        <v>353</v>
      </c>
      <c r="N8" s="748" t="s">
        <v>348</v>
      </c>
      <c r="O8" s="751" t="s">
        <v>349</v>
      </c>
    </row>
    <row r="9" spans="1:15" ht="12.75">
      <c r="A9" s="759"/>
      <c r="B9" s="752"/>
      <c r="C9" s="752"/>
      <c r="D9" s="752"/>
      <c r="E9" s="752"/>
      <c r="F9" s="749"/>
      <c r="G9" s="752"/>
      <c r="H9" s="752"/>
      <c r="I9" s="756"/>
      <c r="J9" s="749"/>
      <c r="K9" s="749"/>
      <c r="L9" s="749"/>
      <c r="M9" s="749"/>
      <c r="N9" s="749"/>
      <c r="O9" s="752"/>
    </row>
    <row r="10" spans="1:16" ht="54.75" customHeight="1" thickBot="1">
      <c r="A10" s="760"/>
      <c r="B10" s="753"/>
      <c r="C10" s="753"/>
      <c r="D10" s="753"/>
      <c r="E10" s="753"/>
      <c r="F10" s="750"/>
      <c r="G10" s="753"/>
      <c r="H10" s="753"/>
      <c r="I10" s="757"/>
      <c r="J10" s="750"/>
      <c r="K10" s="750"/>
      <c r="L10" s="750"/>
      <c r="M10" s="750"/>
      <c r="N10" s="750"/>
      <c r="O10" s="753"/>
      <c r="P10" s="21"/>
    </row>
    <row r="11" spans="1:16" ht="12.75">
      <c r="A11" s="441">
        <v>2003</v>
      </c>
      <c r="B11" s="283">
        <v>2733</v>
      </c>
      <c r="C11" s="283">
        <v>65.58175</v>
      </c>
      <c r="D11" s="283">
        <v>2.1269166666666663</v>
      </c>
      <c r="E11" s="283">
        <v>1.0280833333333332</v>
      </c>
      <c r="F11" s="283">
        <v>36.994166666666665</v>
      </c>
      <c r="G11" s="283">
        <v>3.2375833333333337</v>
      </c>
      <c r="H11" s="283">
        <v>0.07166666666666667</v>
      </c>
      <c r="I11" s="283">
        <v>27.21241666666667</v>
      </c>
      <c r="J11" s="283">
        <v>1.9135833333333332</v>
      </c>
      <c r="K11" s="283">
        <v>14.30125</v>
      </c>
      <c r="L11" s="283">
        <v>22.39966666666667</v>
      </c>
      <c r="M11" s="283">
        <v>6.2935</v>
      </c>
      <c r="N11" s="283">
        <v>0.50775</v>
      </c>
      <c r="O11" s="284">
        <v>1.85375</v>
      </c>
      <c r="P11" s="33"/>
    </row>
    <row r="12" spans="1:16" ht="12.75">
      <c r="A12" s="441">
        <v>2004</v>
      </c>
      <c r="B12" s="283">
        <v>2840.4</v>
      </c>
      <c r="C12" s="283">
        <v>70.3765</v>
      </c>
      <c r="D12" s="283">
        <v>2.23075</v>
      </c>
      <c r="E12" s="283">
        <v>1.0840833333333333</v>
      </c>
      <c r="F12" s="283">
        <v>37.260333333333335</v>
      </c>
      <c r="G12" s="283">
        <v>3.2950833333333334</v>
      </c>
      <c r="H12" s="283">
        <v>0.06933333333333333</v>
      </c>
      <c r="I12" s="283">
        <v>26.466083333333334</v>
      </c>
      <c r="J12" s="283">
        <v>1.9123333333333332</v>
      </c>
      <c r="K12" s="283">
        <v>14.732666666666667</v>
      </c>
      <c r="L12" s="283">
        <v>22.5715</v>
      </c>
      <c r="M12" s="283">
        <v>6.361583333333333</v>
      </c>
      <c r="N12" s="283">
        <v>0.49825</v>
      </c>
      <c r="O12" s="284">
        <v>1.9035833333333332</v>
      </c>
      <c r="P12" s="33"/>
    </row>
    <row r="13" spans="1:16" ht="12.75">
      <c r="A13" s="441">
        <v>2005</v>
      </c>
      <c r="B13" s="283">
        <v>2935</v>
      </c>
      <c r="C13" s="283">
        <v>74.14958333333333</v>
      </c>
      <c r="D13" s="283">
        <v>2.3415833333333333</v>
      </c>
      <c r="E13" s="283">
        <v>1.1320833333333333</v>
      </c>
      <c r="F13" s="283">
        <v>37.33241666666667</v>
      </c>
      <c r="G13" s="283">
        <v>3.3320833333333333</v>
      </c>
      <c r="H13" s="283">
        <v>0.06566666666666666</v>
      </c>
      <c r="I13" s="283">
        <v>25.555083333333332</v>
      </c>
      <c r="J13" s="283">
        <v>1.8989166666666668</v>
      </c>
      <c r="K13" s="283">
        <v>15.055416666666666</v>
      </c>
      <c r="L13" s="283">
        <v>22.569333333333333</v>
      </c>
      <c r="M13" s="283">
        <v>6.401666666666667</v>
      </c>
      <c r="N13" s="283">
        <v>0.5044166666666667</v>
      </c>
      <c r="O13" s="284">
        <v>1.8278333333333332</v>
      </c>
      <c r="P13" s="33"/>
    </row>
    <row r="14" spans="1:16" ht="12.75">
      <c r="A14" s="441">
        <v>2006</v>
      </c>
      <c r="B14" s="283">
        <v>3018.7</v>
      </c>
      <c r="C14" s="283">
        <v>77.683</v>
      </c>
      <c r="D14" s="283">
        <v>2.48025</v>
      </c>
      <c r="E14" s="283">
        <v>1.1449166666666668</v>
      </c>
      <c r="F14" s="283">
        <v>37.045</v>
      </c>
      <c r="G14" s="283">
        <v>3.3433333333333333</v>
      </c>
      <c r="H14" s="283">
        <v>0.05366666666666666</v>
      </c>
      <c r="I14" s="283">
        <v>24.87816666666667</v>
      </c>
      <c r="J14" s="283">
        <v>1.8730833333333332</v>
      </c>
      <c r="K14" s="283">
        <v>15.398833333333334</v>
      </c>
      <c r="L14" s="283">
        <v>22.439083333333333</v>
      </c>
      <c r="M14" s="283">
        <v>6.429416666666667</v>
      </c>
      <c r="N14" s="283">
        <v>0.5560833333333334</v>
      </c>
      <c r="O14" s="284">
        <v>1.7755833333333333</v>
      </c>
      <c r="P14" s="33"/>
    </row>
    <row r="15" spans="1:16" ht="12.75">
      <c r="A15" s="441">
        <v>2007</v>
      </c>
      <c r="B15" s="283">
        <v>3121.7</v>
      </c>
      <c r="C15" s="283">
        <v>79.28975</v>
      </c>
      <c r="D15" s="283">
        <v>2.7360833333333336</v>
      </c>
      <c r="E15" s="283">
        <v>1.1561666666666668</v>
      </c>
      <c r="F15" s="283">
        <v>37.51625</v>
      </c>
      <c r="G15" s="283">
        <v>3.38775</v>
      </c>
      <c r="H15" s="283">
        <v>0.051083333333333335</v>
      </c>
      <c r="I15" s="283">
        <v>24.278583333333334</v>
      </c>
      <c r="J15" s="283">
        <v>1.8345</v>
      </c>
      <c r="K15" s="283">
        <v>15.787083333333333</v>
      </c>
      <c r="L15" s="283">
        <v>22.257916666666667</v>
      </c>
      <c r="M15" s="283">
        <v>6.446833333333333</v>
      </c>
      <c r="N15" s="283">
        <v>0.704</v>
      </c>
      <c r="O15" s="284">
        <v>1.7740833333333332</v>
      </c>
      <c r="P15" s="33"/>
    </row>
    <row r="16" spans="1:16" ht="12.75">
      <c r="A16" s="441">
        <v>2008</v>
      </c>
      <c r="B16" s="283">
        <v>3377.9</v>
      </c>
      <c r="C16" s="283">
        <v>302.89233333333334</v>
      </c>
      <c r="D16" s="283">
        <v>3.4316666666666666</v>
      </c>
      <c r="E16" s="283">
        <v>3.098</v>
      </c>
      <c r="F16" s="283">
        <v>38.43675</v>
      </c>
      <c r="G16" s="283">
        <v>3.43475</v>
      </c>
      <c r="H16" s="283">
        <v>0.050833333333333335</v>
      </c>
      <c r="I16" s="283">
        <v>23.2515</v>
      </c>
      <c r="J16" s="283">
        <v>1.7921666666666667</v>
      </c>
      <c r="K16" s="283">
        <v>16.074833333333334</v>
      </c>
      <c r="L16" s="283">
        <v>21.743166666666667</v>
      </c>
      <c r="M16" s="283">
        <v>6.35725</v>
      </c>
      <c r="N16" s="283">
        <v>0.925</v>
      </c>
      <c r="O16" s="284">
        <v>1.7536666666666667</v>
      </c>
      <c r="P16" s="33"/>
    </row>
    <row r="17" spans="1:16" ht="12.75">
      <c r="A17" s="441">
        <v>2009</v>
      </c>
      <c r="B17" s="210">
        <v>3213.8</v>
      </c>
      <c r="C17" s="210">
        <v>289.7654166666667</v>
      </c>
      <c r="D17" s="210">
        <v>3.27475</v>
      </c>
      <c r="E17" s="210">
        <v>2.761</v>
      </c>
      <c r="F17" s="210">
        <v>38.76166666666666</v>
      </c>
      <c r="G17" s="210">
        <v>3.3526666666666665</v>
      </c>
      <c r="H17" s="210">
        <v>0.04808333333333334</v>
      </c>
      <c r="I17" s="210">
        <v>21.18466666666667</v>
      </c>
      <c r="J17" s="210">
        <v>1.6998333333333333</v>
      </c>
      <c r="K17" s="210">
        <v>15.816833333333333</v>
      </c>
      <c r="L17" s="210">
        <v>20.27658333333333</v>
      </c>
      <c r="M17" s="210">
        <v>6.174166666666667</v>
      </c>
      <c r="N17" s="210">
        <v>1.1388333333333334</v>
      </c>
      <c r="O17" s="221">
        <v>1.6245833333333333</v>
      </c>
      <c r="P17" s="33"/>
    </row>
    <row r="18" spans="1:16" ht="12.75">
      <c r="A18" s="441">
        <v>2010</v>
      </c>
      <c r="B18" s="210">
        <v>3126</v>
      </c>
      <c r="C18" s="210">
        <v>278.183</v>
      </c>
      <c r="D18" s="210">
        <v>3.206</v>
      </c>
      <c r="E18" s="210">
        <v>2.336</v>
      </c>
      <c r="F18" s="210">
        <v>38.834</v>
      </c>
      <c r="G18" s="210">
        <v>3.235</v>
      </c>
      <c r="H18" s="210">
        <v>0.038</v>
      </c>
      <c r="I18" s="210">
        <v>19.75</v>
      </c>
      <c r="J18" s="210">
        <v>1.642</v>
      </c>
      <c r="K18" s="210">
        <v>15.42</v>
      </c>
      <c r="L18" s="210">
        <v>18.871</v>
      </c>
      <c r="M18" s="210">
        <v>6.291</v>
      </c>
      <c r="N18" s="210">
        <v>1.2</v>
      </c>
      <c r="O18" s="221">
        <v>1.573</v>
      </c>
      <c r="P18" s="33"/>
    </row>
    <row r="19" spans="1:16" ht="12.75">
      <c r="A19" s="441">
        <v>2011</v>
      </c>
      <c r="B19" s="210">
        <v>3088.8</v>
      </c>
      <c r="C19" s="210">
        <v>269.984</v>
      </c>
      <c r="D19" s="210">
        <v>3.403</v>
      </c>
      <c r="E19" s="210">
        <v>2.016</v>
      </c>
      <c r="F19" s="210">
        <v>39.43</v>
      </c>
      <c r="G19" s="210">
        <v>3.133</v>
      </c>
      <c r="H19" s="210">
        <v>0.036</v>
      </c>
      <c r="I19" s="210">
        <v>18.533</v>
      </c>
      <c r="J19" s="210">
        <v>1.599</v>
      </c>
      <c r="K19" s="210">
        <v>15.337</v>
      </c>
      <c r="L19" s="210">
        <v>17.837</v>
      </c>
      <c r="M19" s="210">
        <v>6.473</v>
      </c>
      <c r="N19" s="210">
        <v>1.258</v>
      </c>
      <c r="O19" s="221">
        <v>1.575</v>
      </c>
      <c r="P19" s="33"/>
    </row>
    <row r="20" spans="1:16" ht="14.25">
      <c r="A20" s="441" t="s">
        <v>488</v>
      </c>
      <c r="B20" s="210">
        <v>3045.844</v>
      </c>
      <c r="C20" s="210">
        <v>263.932</v>
      </c>
      <c r="D20" s="210">
        <v>3.602</v>
      </c>
      <c r="E20" s="210">
        <v>1.803</v>
      </c>
      <c r="F20" s="210">
        <v>40.313</v>
      </c>
      <c r="G20" s="210">
        <v>3.08</v>
      </c>
      <c r="H20" s="210">
        <v>0.04</v>
      </c>
      <c r="I20" s="210">
        <v>17.352</v>
      </c>
      <c r="J20" s="210">
        <v>1.543</v>
      </c>
      <c r="K20" s="210">
        <v>15.082</v>
      </c>
      <c r="L20" s="210">
        <v>16.648</v>
      </c>
      <c r="M20" s="210">
        <v>6.506</v>
      </c>
      <c r="N20" s="210">
        <v>1.294</v>
      </c>
      <c r="O20" s="221">
        <v>1.601</v>
      </c>
      <c r="P20" s="33"/>
    </row>
    <row r="21" spans="1:16" ht="13.5" thickBot="1">
      <c r="A21" s="525" t="s">
        <v>512</v>
      </c>
      <c r="B21" s="211">
        <v>3028.0682500000007</v>
      </c>
      <c r="C21" s="211">
        <v>260.3805</v>
      </c>
      <c r="D21" s="211">
        <v>392.983</v>
      </c>
      <c r="E21" s="211">
        <v>1.68758</v>
      </c>
      <c r="F21" s="211">
        <v>40.9633</v>
      </c>
      <c r="G21" s="211">
        <v>3.06983</v>
      </c>
      <c r="H21" s="211">
        <v>0.04125</v>
      </c>
      <c r="I21" s="211">
        <v>16.07475</v>
      </c>
      <c r="J21" s="211">
        <v>14.82083</v>
      </c>
      <c r="K21" s="211">
        <v>14.819166</v>
      </c>
      <c r="L21" s="211">
        <v>15.63758</v>
      </c>
      <c r="M21" s="211">
        <v>6.598</v>
      </c>
      <c r="N21" s="211">
        <v>1.3345</v>
      </c>
      <c r="O21" s="224">
        <v>1.5635</v>
      </c>
      <c r="P21" s="33"/>
    </row>
    <row r="22" spans="1:15" ht="12.75">
      <c r="A22" s="733" t="s">
        <v>444</v>
      </c>
      <c r="B22" s="733"/>
      <c r="C22" s="733"/>
      <c r="D22" s="733"/>
      <c r="E22" s="733"/>
      <c r="F22" s="287"/>
      <c r="G22" s="287"/>
      <c r="H22" s="287"/>
      <c r="I22" s="287"/>
      <c r="J22" s="287"/>
      <c r="K22" s="287"/>
      <c r="L22" s="287"/>
      <c r="M22" s="287"/>
      <c r="N22" s="287"/>
      <c r="O22" s="287"/>
    </row>
    <row r="23" spans="1:15" ht="12.75" customHeight="1">
      <c r="A23" s="754" t="s">
        <v>428</v>
      </c>
      <c r="B23" s="754"/>
      <c r="C23" s="754"/>
      <c r="D23" s="754"/>
      <c r="E23" s="754"/>
      <c r="F23" s="754"/>
      <c r="G23" s="754"/>
      <c r="H23" s="754"/>
      <c r="I23" s="754"/>
      <c r="J23" s="754"/>
      <c r="K23" s="754"/>
      <c r="L23" s="754"/>
      <c r="M23" s="754"/>
      <c r="N23" s="754"/>
      <c r="O23" s="754"/>
    </row>
    <row r="24" spans="1:15" ht="10.5" customHeight="1">
      <c r="A24" s="754" t="s">
        <v>429</v>
      </c>
      <c r="B24" s="754"/>
      <c r="C24" s="754"/>
      <c r="D24" s="754"/>
      <c r="E24" s="754"/>
      <c r="F24" s="754"/>
      <c r="G24" s="754"/>
      <c r="H24" s="754"/>
      <c r="I24" s="754"/>
      <c r="J24" s="754"/>
      <c r="K24" s="435"/>
      <c r="L24" s="435"/>
      <c r="M24" s="435"/>
      <c r="N24" s="435"/>
      <c r="O24" s="435"/>
    </row>
    <row r="25" spans="1:15" ht="12" customHeight="1">
      <c r="A25" s="754" t="s">
        <v>430</v>
      </c>
      <c r="B25" s="754"/>
      <c r="C25" s="754"/>
      <c r="D25" s="754"/>
      <c r="E25" s="754"/>
      <c r="F25" s="754"/>
      <c r="G25" s="754"/>
      <c r="H25" s="754"/>
      <c r="I25" s="754"/>
      <c r="J25" s="754"/>
      <c r="K25" s="435"/>
      <c r="L25" s="435"/>
      <c r="M25" s="435"/>
      <c r="N25" s="435"/>
      <c r="O25" s="435"/>
    </row>
    <row r="26" spans="1:17" ht="14.25">
      <c r="A26" s="765" t="s">
        <v>326</v>
      </c>
      <c r="B26" s="765"/>
      <c r="C26" s="765"/>
      <c r="D26" s="765"/>
      <c r="E26" s="765"/>
      <c r="F26" s="765"/>
      <c r="G26" s="765"/>
      <c r="H26" s="765"/>
      <c r="I26" s="765"/>
      <c r="N26" s="140"/>
      <c r="O26" s="140"/>
      <c r="P26" s="86"/>
      <c r="Q26" s="86"/>
    </row>
    <row r="27" spans="1:17" ht="12.75">
      <c r="A27" s="764" t="s">
        <v>254</v>
      </c>
      <c r="B27" s="764"/>
      <c r="C27" s="764"/>
      <c r="D27" s="764"/>
      <c r="E27" s="764"/>
      <c r="F27" s="764"/>
      <c r="G27" s="764"/>
      <c r="H27" s="764"/>
      <c r="I27" s="139"/>
      <c r="N27" s="140"/>
      <c r="O27" s="140"/>
      <c r="P27" s="86"/>
      <c r="Q27" s="86"/>
    </row>
    <row r="28" spans="1:15" ht="12.75">
      <c r="A28" s="731" t="s">
        <v>466</v>
      </c>
      <c r="B28" s="731"/>
      <c r="C28" s="731"/>
      <c r="D28" s="731"/>
      <c r="E28" s="731"/>
      <c r="F28" s="731"/>
      <c r="G28" s="731"/>
      <c r="H28" s="731"/>
      <c r="I28" s="731"/>
      <c r="J28" s="731"/>
      <c r="K28" s="731"/>
      <c r="L28" s="731"/>
      <c r="M28" s="731"/>
      <c r="N28" s="731"/>
      <c r="O28" s="731"/>
    </row>
    <row r="29" spans="1:15" ht="12.75">
      <c r="A29" s="731" t="s">
        <v>463</v>
      </c>
      <c r="B29" s="731"/>
      <c r="C29" s="731"/>
      <c r="D29" s="731"/>
      <c r="E29" s="731"/>
      <c r="F29" s="731"/>
      <c r="G29" s="731"/>
      <c r="H29" s="731"/>
      <c r="I29" s="731"/>
      <c r="J29" s="731"/>
      <c r="K29" s="731"/>
      <c r="L29" s="731"/>
      <c r="M29" s="731"/>
      <c r="N29" s="731"/>
      <c r="O29" s="731"/>
    </row>
    <row r="30" spans="1:13" ht="12.75">
      <c r="A30" s="731" t="s">
        <v>464</v>
      </c>
      <c r="B30" s="731"/>
      <c r="C30" s="731"/>
      <c r="D30" s="731"/>
      <c r="E30" s="731"/>
      <c r="F30" s="731"/>
      <c r="G30" s="35"/>
      <c r="H30" s="35"/>
      <c r="I30" s="35"/>
      <c r="J30" s="35"/>
      <c r="K30" s="35"/>
      <c r="L30" s="35"/>
      <c r="M30" s="35"/>
    </row>
    <row r="31" spans="1:15" ht="12.75">
      <c r="A31" s="747" t="s">
        <v>495</v>
      </c>
      <c r="B31" s="747"/>
      <c r="C31" s="747"/>
      <c r="D31" s="747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134"/>
    </row>
    <row r="32" spans="1:15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134"/>
    </row>
    <row r="33" spans="1:15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134"/>
    </row>
    <row r="34" spans="1:15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134"/>
    </row>
    <row r="35" spans="1:15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134"/>
    </row>
    <row r="36" spans="1:15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134"/>
    </row>
    <row r="37" spans="1:15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134"/>
    </row>
    <row r="38" spans="1:15" ht="12.75">
      <c r="A38" s="86"/>
      <c r="B38" s="86"/>
      <c r="C38" s="86"/>
      <c r="D38" s="117"/>
      <c r="E38" s="117"/>
      <c r="F38" s="117"/>
      <c r="G38" s="117"/>
      <c r="H38" s="117"/>
      <c r="I38" s="35"/>
      <c r="J38" s="134"/>
      <c r="K38" s="134"/>
      <c r="L38" s="134"/>
      <c r="M38" s="134"/>
      <c r="N38" s="134"/>
      <c r="O38" s="134"/>
    </row>
    <row r="39" spans="1:15" ht="12.75">
      <c r="A39" s="117"/>
      <c r="B39" s="117"/>
      <c r="C39" s="117"/>
      <c r="D39" s="117"/>
      <c r="E39" s="117"/>
      <c r="F39" s="117"/>
      <c r="G39" s="117"/>
      <c r="H39" s="117"/>
      <c r="I39" s="134"/>
      <c r="J39" s="134"/>
      <c r="K39" s="134"/>
      <c r="L39" s="134"/>
      <c r="M39" s="134"/>
      <c r="N39" s="134"/>
      <c r="O39" s="134"/>
    </row>
    <row r="40" spans="1:15" ht="12.75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4"/>
    </row>
    <row r="41" spans="1:15" ht="12.75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4"/>
    </row>
    <row r="42" spans="1:15" ht="12.75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4"/>
    </row>
    <row r="43" spans="1:15" ht="12.75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4"/>
    </row>
    <row r="44" spans="1:15" ht="12.75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4"/>
    </row>
    <row r="45" spans="1:15" ht="12.75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4"/>
    </row>
    <row r="46" spans="1:15" ht="12.75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4"/>
    </row>
    <row r="47" spans="1:15" ht="12.75">
      <c r="A47" s="135"/>
      <c r="B47" s="135"/>
      <c r="C47" s="135"/>
      <c r="D47" s="135"/>
      <c r="E47" s="135"/>
      <c r="F47" s="86"/>
      <c r="G47" s="86"/>
      <c r="H47" s="86"/>
      <c r="I47" s="86"/>
      <c r="J47" s="86"/>
      <c r="K47" s="86"/>
      <c r="L47" s="86"/>
      <c r="M47" s="86"/>
      <c r="N47" s="86"/>
      <c r="O47" s="134"/>
    </row>
    <row r="48" spans="1:15" ht="12.75">
      <c r="A48" s="86"/>
      <c r="B48" s="135"/>
      <c r="C48" s="135"/>
      <c r="D48" s="135"/>
      <c r="E48" s="135"/>
      <c r="F48" s="35"/>
      <c r="G48" s="35"/>
      <c r="H48" s="35"/>
      <c r="I48" s="35"/>
      <c r="J48" s="35"/>
      <c r="K48" s="35"/>
      <c r="L48" s="35"/>
      <c r="M48" s="35"/>
      <c r="N48" s="35"/>
      <c r="O48" s="134"/>
    </row>
    <row r="49" spans="1:15" ht="12.75">
      <c r="A49" s="35"/>
      <c r="B49" s="86"/>
      <c r="C49" s="86"/>
      <c r="D49" s="86"/>
      <c r="E49" s="86"/>
      <c r="F49" s="35"/>
      <c r="G49" s="35"/>
      <c r="H49" s="35"/>
      <c r="I49" s="35"/>
      <c r="J49" s="35"/>
      <c r="K49" s="35"/>
      <c r="L49" s="35"/>
      <c r="M49" s="35"/>
      <c r="N49" s="35"/>
      <c r="O49" s="134"/>
    </row>
    <row r="50" spans="1:15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134"/>
    </row>
    <row r="51" spans="1:15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134"/>
    </row>
    <row r="52" spans="1:15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134"/>
    </row>
    <row r="53" spans="1:15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134"/>
    </row>
    <row r="54" spans="1:15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134"/>
    </row>
    <row r="55" spans="1:15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134"/>
    </row>
    <row r="56" spans="1:15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134"/>
    </row>
    <row r="57" spans="1:15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134"/>
    </row>
    <row r="58" spans="1:15" ht="12.75">
      <c r="A58" s="35"/>
      <c r="B58" s="35"/>
      <c r="C58" s="35"/>
      <c r="D58" s="35"/>
      <c r="E58" s="35"/>
      <c r="F58" s="134"/>
      <c r="G58" s="134"/>
      <c r="H58" s="134"/>
      <c r="I58" s="134"/>
      <c r="J58" s="134"/>
      <c r="K58" s="134"/>
      <c r="L58" s="134"/>
      <c r="M58" s="134"/>
      <c r="N58" s="134"/>
      <c r="O58" s="134"/>
    </row>
    <row r="59" spans="1:15" ht="12.75">
      <c r="A59" s="134"/>
      <c r="B59" s="35"/>
      <c r="C59" s="35"/>
      <c r="D59" s="35"/>
      <c r="E59" s="35"/>
      <c r="F59" s="134"/>
      <c r="G59" s="134"/>
      <c r="H59" s="134"/>
      <c r="I59" s="134"/>
      <c r="J59" s="134"/>
      <c r="K59" s="134"/>
      <c r="L59" s="134"/>
      <c r="M59" s="134"/>
      <c r="N59" s="134"/>
      <c r="O59" s="134"/>
    </row>
    <row r="60" spans="1:15" ht="12.7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</row>
    <row r="61" spans="1:15" ht="12.75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</row>
    <row r="62" spans="1:15" ht="12.75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</row>
    <row r="63" spans="1:15" ht="12.75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</row>
    <row r="64" spans="1:15" ht="12.75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</row>
    <row r="65" spans="1:15" ht="12.75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</row>
    <row r="66" spans="1:15" ht="12.75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</row>
    <row r="67" spans="1:15" ht="12.75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</row>
    <row r="68" spans="1:15" ht="12.75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</row>
    <row r="69" spans="1:15" ht="12.75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</row>
    <row r="70" spans="1:15" ht="12.75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</row>
    <row r="71" spans="1:15" ht="12.75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</row>
    <row r="72" spans="1:15" ht="12.75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</row>
    <row r="73" spans="1:15" ht="12.75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</row>
    <row r="74" spans="1:15" ht="12.75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</row>
    <row r="75" spans="1:15" ht="12.75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</row>
    <row r="76" spans="1:15" ht="12.75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</row>
    <row r="77" spans="1:15" ht="12.75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</row>
    <row r="78" spans="1:15" ht="12.75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</row>
    <row r="79" spans="1:15" ht="12.75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</row>
    <row r="80" spans="1:15" ht="12.75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</row>
    <row r="81" spans="1:15" ht="12.75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</row>
    <row r="82" spans="1:15" ht="12.75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</row>
    <row r="83" spans="1:15" ht="12.75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</row>
    <row r="84" spans="1:15" ht="12.75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</row>
    <row r="85" spans="1:15" ht="12.75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</row>
    <row r="86" spans="1:15" ht="12.75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</row>
    <row r="87" spans="1:15" ht="12.75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</row>
    <row r="88" spans="1:15" ht="12.75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</row>
  </sheetData>
  <mergeCells count="30">
    <mergeCell ref="E8:E10"/>
    <mergeCell ref="B7:O7"/>
    <mergeCell ref="H8:H10"/>
    <mergeCell ref="A27:H27"/>
    <mergeCell ref="A26:I26"/>
    <mergeCell ref="A25:J25"/>
    <mergeCell ref="A24:J24"/>
    <mergeCell ref="K8:K10"/>
    <mergeCell ref="J8:J10"/>
    <mergeCell ref="A22:E22"/>
    <mergeCell ref="C8:C10"/>
    <mergeCell ref="A1:O1"/>
    <mergeCell ref="A3:O3"/>
    <mergeCell ref="A4:O4"/>
    <mergeCell ref="A8:A10"/>
    <mergeCell ref="A5:O5"/>
    <mergeCell ref="M8:M10"/>
    <mergeCell ref="N8:N10"/>
    <mergeCell ref="G8:G10"/>
    <mergeCell ref="B8:B10"/>
    <mergeCell ref="A30:F30"/>
    <mergeCell ref="A31:D31"/>
    <mergeCell ref="F8:F10"/>
    <mergeCell ref="A28:O28"/>
    <mergeCell ref="A29:O29"/>
    <mergeCell ref="O8:O10"/>
    <mergeCell ref="L8:L10"/>
    <mergeCell ref="A23:O23"/>
    <mergeCell ref="I8:I10"/>
    <mergeCell ref="D8:D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58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O81"/>
  <sheetViews>
    <sheetView showGridLines="0" view="pageBreakPreview" zoomScale="75" zoomScaleNormal="75" zoomScaleSheetLayoutView="75" workbookViewId="0" topLeftCell="A25">
      <selection activeCell="F53" sqref="F53:G53"/>
    </sheetView>
  </sheetViews>
  <sheetFormatPr defaultColWidth="12.57421875" defaultRowHeight="12.75"/>
  <cols>
    <col min="1" max="1" width="17.7109375" style="12" customWidth="1"/>
    <col min="2" max="7" width="15.7109375" style="12" customWidth="1"/>
    <col min="8" max="8" width="5.57421875" style="12" customWidth="1"/>
    <col min="9" max="16384" width="19.140625" style="12" customWidth="1"/>
  </cols>
  <sheetData>
    <row r="1" spans="1:8" ht="18">
      <c r="A1" s="698" t="s">
        <v>211</v>
      </c>
      <c r="B1" s="698"/>
      <c r="C1" s="698"/>
      <c r="D1" s="698"/>
      <c r="E1" s="698"/>
      <c r="F1" s="698"/>
      <c r="G1" s="698"/>
      <c r="H1"/>
    </row>
    <row r="2" spans="1:8" ht="12.75" customHeight="1">
      <c r="A2" s="19"/>
      <c r="B2" s="19"/>
      <c r="C2" s="19"/>
      <c r="D2" s="19"/>
      <c r="E2" s="19"/>
      <c r="F2" s="19"/>
      <c r="G2" s="19"/>
      <c r="H2"/>
    </row>
    <row r="3" spans="1:8" ht="15">
      <c r="A3" s="725" t="s">
        <v>327</v>
      </c>
      <c r="B3" s="725"/>
      <c r="C3" s="725"/>
      <c r="D3" s="725"/>
      <c r="E3" s="725"/>
      <c r="F3" s="725"/>
      <c r="G3" s="725"/>
      <c r="H3" s="137"/>
    </row>
    <row r="4" spans="1:7" ht="15" customHeight="1">
      <c r="A4" s="758" t="s">
        <v>393</v>
      </c>
      <c r="B4" s="758"/>
      <c r="C4" s="758"/>
      <c r="D4" s="758"/>
      <c r="E4" s="758"/>
      <c r="F4" s="758"/>
      <c r="G4" s="758"/>
    </row>
    <row r="5" spans="1:7" ht="15" customHeight="1" thickBot="1">
      <c r="A5" s="761" t="s">
        <v>155</v>
      </c>
      <c r="B5" s="761"/>
      <c r="C5" s="761"/>
      <c r="D5" s="761"/>
      <c r="E5" s="761"/>
      <c r="F5" s="761"/>
      <c r="G5" s="761"/>
    </row>
    <row r="6" spans="1:7" s="4" customFormat="1" ht="12.75">
      <c r="A6" s="355"/>
      <c r="B6" s="767" t="s">
        <v>362</v>
      </c>
      <c r="C6" s="767"/>
      <c r="D6" s="767"/>
      <c r="E6" s="767"/>
      <c r="F6" s="767"/>
      <c r="G6" s="767"/>
    </row>
    <row r="7" spans="1:7" s="4" customFormat="1" ht="12.75" customHeight="1">
      <c r="A7" s="768" t="s">
        <v>1</v>
      </c>
      <c r="B7" s="773" t="s">
        <v>3</v>
      </c>
      <c r="C7" s="770" t="s">
        <v>304</v>
      </c>
      <c r="D7" s="770" t="s">
        <v>280</v>
      </c>
      <c r="E7" s="772" t="s">
        <v>408</v>
      </c>
      <c r="F7" s="772" t="s">
        <v>409</v>
      </c>
      <c r="G7" s="766" t="s">
        <v>410</v>
      </c>
    </row>
    <row r="8" spans="1:7" s="4" customFormat="1" ht="12.75">
      <c r="A8" s="768"/>
      <c r="B8" s="773"/>
      <c r="C8" s="770"/>
      <c r="D8" s="770"/>
      <c r="E8" s="589"/>
      <c r="F8" s="589"/>
      <c r="G8" s="578"/>
    </row>
    <row r="9" spans="1:7" s="4" customFormat="1" ht="12.75">
      <c r="A9" s="768"/>
      <c r="B9" s="773"/>
      <c r="C9" s="770"/>
      <c r="D9" s="770"/>
      <c r="E9" s="589"/>
      <c r="F9" s="589"/>
      <c r="G9" s="578"/>
    </row>
    <row r="10" spans="1:7" s="4" customFormat="1" ht="13.5" thickBot="1">
      <c r="A10" s="769"/>
      <c r="B10" s="774"/>
      <c r="C10" s="771"/>
      <c r="D10" s="771"/>
      <c r="E10" s="584"/>
      <c r="F10" s="584"/>
      <c r="G10" s="579"/>
    </row>
    <row r="11" spans="1:7" s="4" customFormat="1" ht="12.75">
      <c r="A11" s="346">
        <v>2004</v>
      </c>
      <c r="B11" s="257">
        <v>1948.7</v>
      </c>
      <c r="C11" s="257">
        <v>6.6</v>
      </c>
      <c r="D11" s="257">
        <v>66</v>
      </c>
      <c r="E11" s="257">
        <v>1511.4</v>
      </c>
      <c r="F11" s="257">
        <v>364.3</v>
      </c>
      <c r="G11" s="275">
        <v>0.4</v>
      </c>
    </row>
    <row r="12" spans="1:7" s="4" customFormat="1" ht="12.75">
      <c r="A12" s="346">
        <v>2005</v>
      </c>
      <c r="B12" s="257">
        <v>2007.6</v>
      </c>
      <c r="C12" s="257">
        <v>6.5</v>
      </c>
      <c r="D12" s="257">
        <v>65.3</v>
      </c>
      <c r="E12" s="257">
        <v>1558.5</v>
      </c>
      <c r="F12" s="257">
        <v>377.2</v>
      </c>
      <c r="G12" s="275">
        <v>0.1</v>
      </c>
    </row>
    <row r="13" spans="1:7" s="4" customFormat="1" ht="12.75">
      <c r="A13" s="346">
        <v>2006</v>
      </c>
      <c r="B13" s="257">
        <v>2058.9</v>
      </c>
      <c r="C13" s="257">
        <v>6.5</v>
      </c>
      <c r="D13" s="257">
        <v>63.8</v>
      </c>
      <c r="E13" s="257">
        <v>1601.5</v>
      </c>
      <c r="F13" s="257">
        <v>387</v>
      </c>
      <c r="G13" s="275">
        <v>0.1</v>
      </c>
    </row>
    <row r="14" spans="1:7" s="4" customFormat="1" ht="12.75">
      <c r="A14" s="346">
        <v>2007</v>
      </c>
      <c r="B14" s="257">
        <v>2125.1</v>
      </c>
      <c r="C14" s="257">
        <v>7.2</v>
      </c>
      <c r="D14" s="257">
        <v>65.1</v>
      </c>
      <c r="E14" s="257">
        <v>1653.8</v>
      </c>
      <c r="F14" s="257">
        <v>399</v>
      </c>
      <c r="G14" s="275">
        <v>0.1</v>
      </c>
    </row>
    <row r="15" spans="1:7" s="4" customFormat="1" ht="12.75">
      <c r="A15" s="346" t="s">
        <v>365</v>
      </c>
      <c r="B15" s="257">
        <v>2279.3</v>
      </c>
      <c r="C15" s="257">
        <v>7</v>
      </c>
      <c r="D15" s="257">
        <v>63.6</v>
      </c>
      <c r="E15" s="257">
        <v>1749.1</v>
      </c>
      <c r="F15" s="257">
        <v>459.6</v>
      </c>
      <c r="G15" s="275">
        <v>0</v>
      </c>
    </row>
    <row r="16" spans="1:7" s="4" customFormat="1" ht="12.75">
      <c r="A16" s="346">
        <v>2009</v>
      </c>
      <c r="B16" s="257">
        <v>2146.1</v>
      </c>
      <c r="C16" s="257">
        <v>4.8</v>
      </c>
      <c r="D16" s="257">
        <v>48.7</v>
      </c>
      <c r="E16" s="257">
        <v>1638.8</v>
      </c>
      <c r="F16" s="257">
        <v>453.8</v>
      </c>
      <c r="G16" s="275">
        <v>0</v>
      </c>
    </row>
    <row r="17" spans="1:7" s="4" customFormat="1" ht="12.75">
      <c r="A17" s="345">
        <v>2010</v>
      </c>
      <c r="B17" s="406">
        <v>2072.2</v>
      </c>
      <c r="C17" s="406">
        <v>4.3</v>
      </c>
      <c r="D17" s="406">
        <v>42</v>
      </c>
      <c r="E17" s="406">
        <v>1576.2</v>
      </c>
      <c r="F17" s="407">
        <v>449.7</v>
      </c>
      <c r="G17" s="407">
        <v>0</v>
      </c>
    </row>
    <row r="18" spans="1:7" s="4" customFormat="1" ht="12.75">
      <c r="A18" s="526">
        <v>2011</v>
      </c>
      <c r="B18" s="406">
        <v>2036.953</v>
      </c>
      <c r="C18" s="406">
        <v>4.156</v>
      </c>
      <c r="D18" s="406">
        <v>39.778</v>
      </c>
      <c r="E18" s="406">
        <v>1544.806</v>
      </c>
      <c r="F18" s="407">
        <v>448.21</v>
      </c>
      <c r="G18" s="407">
        <v>0.1</v>
      </c>
    </row>
    <row r="19" spans="1:7" s="4" customFormat="1" ht="12.75">
      <c r="A19" s="526" t="s">
        <v>467</v>
      </c>
      <c r="B19" s="406">
        <v>1999.5012</v>
      </c>
      <c r="C19" s="406">
        <v>3.9808333</v>
      </c>
      <c r="D19" s="406">
        <v>38.501</v>
      </c>
      <c r="E19" s="406">
        <v>1508.8606</v>
      </c>
      <c r="F19" s="407">
        <v>448.15658</v>
      </c>
      <c r="G19" s="407">
        <v>0</v>
      </c>
    </row>
    <row r="20" spans="1:7" s="97" customFormat="1" ht="13.5" thickBot="1">
      <c r="A20" s="372" t="s">
        <v>512</v>
      </c>
      <c r="B20" s="374">
        <v>1978.9634</v>
      </c>
      <c r="C20" s="374">
        <v>4.3213333</v>
      </c>
      <c r="D20" s="374">
        <v>39.834833</v>
      </c>
      <c r="E20" s="374">
        <v>1487.9708</v>
      </c>
      <c r="F20" s="376">
        <v>446.833383</v>
      </c>
      <c r="G20" s="376">
        <v>0</v>
      </c>
    </row>
    <row r="21" spans="1:7" ht="12.75">
      <c r="A21" s="733" t="s">
        <v>444</v>
      </c>
      <c r="B21" s="733"/>
      <c r="C21" s="733"/>
      <c r="D21" s="733"/>
      <c r="E21" s="287"/>
      <c r="F21" s="287"/>
      <c r="G21" s="287"/>
    </row>
    <row r="22" spans="1:7" ht="13.5" thickBot="1">
      <c r="A22" s="4"/>
      <c r="B22" s="140"/>
      <c r="C22" s="140"/>
      <c r="D22" s="140"/>
      <c r="E22" s="140"/>
      <c r="F22" s="140"/>
      <c r="G22" s="140"/>
    </row>
    <row r="23" spans="1:7" s="4" customFormat="1" ht="12.75">
      <c r="A23" s="355"/>
      <c r="B23" s="767" t="s">
        <v>363</v>
      </c>
      <c r="C23" s="767"/>
      <c r="D23" s="767"/>
      <c r="E23" s="767"/>
      <c r="F23" s="767"/>
      <c r="G23" s="767"/>
    </row>
    <row r="24" spans="1:7" s="4" customFormat="1" ht="12.75" customHeight="1">
      <c r="A24" s="768" t="s">
        <v>1</v>
      </c>
      <c r="B24" s="773" t="s">
        <v>3</v>
      </c>
      <c r="C24" s="770" t="s">
        <v>304</v>
      </c>
      <c r="D24" s="770" t="s">
        <v>280</v>
      </c>
      <c r="E24" s="772" t="s">
        <v>408</v>
      </c>
      <c r="F24" s="772" t="s">
        <v>409</v>
      </c>
      <c r="G24" s="766" t="s">
        <v>410</v>
      </c>
    </row>
    <row r="25" spans="1:7" s="4" customFormat="1" ht="12.75">
      <c r="A25" s="768"/>
      <c r="B25" s="773"/>
      <c r="C25" s="770"/>
      <c r="D25" s="770"/>
      <c r="E25" s="589"/>
      <c r="F25" s="589"/>
      <c r="G25" s="578"/>
    </row>
    <row r="26" spans="1:7" s="4" customFormat="1" ht="12.75">
      <c r="A26" s="768"/>
      <c r="B26" s="773"/>
      <c r="C26" s="770"/>
      <c r="D26" s="770"/>
      <c r="E26" s="589"/>
      <c r="F26" s="589"/>
      <c r="G26" s="578"/>
    </row>
    <row r="27" spans="1:7" s="4" customFormat="1" ht="13.5" thickBot="1">
      <c r="A27" s="769"/>
      <c r="B27" s="774"/>
      <c r="C27" s="771"/>
      <c r="D27" s="771"/>
      <c r="E27" s="584"/>
      <c r="F27" s="584"/>
      <c r="G27" s="579"/>
    </row>
    <row r="28" spans="1:7" s="4" customFormat="1" ht="12.75">
      <c r="A28" s="346">
        <v>2004</v>
      </c>
      <c r="B28" s="257">
        <v>891.3</v>
      </c>
      <c r="C28" s="257">
        <v>2.4</v>
      </c>
      <c r="D28" s="257">
        <v>29.4</v>
      </c>
      <c r="E28" s="257">
        <v>684.8</v>
      </c>
      <c r="F28" s="257">
        <v>174.5</v>
      </c>
      <c r="G28" s="275">
        <v>0.2</v>
      </c>
    </row>
    <row r="29" spans="1:7" s="4" customFormat="1" ht="12.75">
      <c r="A29" s="346">
        <v>2005</v>
      </c>
      <c r="B29" s="257">
        <v>927</v>
      </c>
      <c r="C29" s="257">
        <v>2.4</v>
      </c>
      <c r="D29" s="257">
        <v>28.8</v>
      </c>
      <c r="E29" s="257">
        <v>713.9</v>
      </c>
      <c r="F29" s="257">
        <v>181.8</v>
      </c>
      <c r="G29" s="275">
        <v>0</v>
      </c>
    </row>
    <row r="30" spans="1:7" s="4" customFormat="1" ht="12.75">
      <c r="A30" s="346">
        <v>2006</v>
      </c>
      <c r="B30" s="257">
        <v>959.6</v>
      </c>
      <c r="C30" s="257">
        <v>2.3</v>
      </c>
      <c r="D30" s="257">
        <v>28.1</v>
      </c>
      <c r="E30" s="257">
        <v>740.9</v>
      </c>
      <c r="F30" s="257">
        <v>188.2</v>
      </c>
      <c r="G30" s="275">
        <v>0</v>
      </c>
    </row>
    <row r="31" spans="1:7" s="4" customFormat="1" ht="12.75">
      <c r="A31" s="346">
        <v>2007</v>
      </c>
      <c r="B31" s="257">
        <v>996.5</v>
      </c>
      <c r="C31" s="257">
        <v>2.4</v>
      </c>
      <c r="D31" s="257">
        <v>28.2</v>
      </c>
      <c r="E31" s="257">
        <v>770.5</v>
      </c>
      <c r="F31" s="257">
        <v>195.4</v>
      </c>
      <c r="G31" s="275">
        <v>0</v>
      </c>
    </row>
    <row r="32" spans="1:7" s="4" customFormat="1" ht="12.75">
      <c r="A32" s="346" t="s">
        <v>365</v>
      </c>
      <c r="B32" s="257">
        <v>1098.5</v>
      </c>
      <c r="C32" s="257">
        <v>2.4</v>
      </c>
      <c r="D32" s="257">
        <v>27.7</v>
      </c>
      <c r="E32" s="257">
        <v>828.9</v>
      </c>
      <c r="F32" s="257">
        <v>239.5</v>
      </c>
      <c r="G32" s="275">
        <v>0</v>
      </c>
    </row>
    <row r="33" spans="1:7" s="4" customFormat="1" ht="12.75">
      <c r="A33" s="345">
        <v>2009</v>
      </c>
      <c r="B33" s="257">
        <v>1067.7</v>
      </c>
      <c r="C33" s="257">
        <v>2</v>
      </c>
      <c r="D33" s="257">
        <v>23.3</v>
      </c>
      <c r="E33" s="257">
        <v>802.3</v>
      </c>
      <c r="F33" s="257">
        <v>240.1</v>
      </c>
      <c r="G33" s="275">
        <v>0</v>
      </c>
    </row>
    <row r="34" spans="1:7" s="4" customFormat="1" ht="12.75">
      <c r="A34" s="345">
        <v>2010</v>
      </c>
      <c r="B34" s="406">
        <v>1053.8</v>
      </c>
      <c r="C34" s="406">
        <v>2</v>
      </c>
      <c r="D34" s="406">
        <v>21.5</v>
      </c>
      <c r="E34" s="406">
        <v>789.2</v>
      </c>
      <c r="F34" s="407">
        <v>241.1</v>
      </c>
      <c r="G34" s="407">
        <v>0</v>
      </c>
    </row>
    <row r="35" spans="1:7" s="4" customFormat="1" ht="12.75">
      <c r="A35" s="404">
        <v>2011</v>
      </c>
      <c r="B35" s="406">
        <v>1051.794</v>
      </c>
      <c r="C35" s="406">
        <v>2.038</v>
      </c>
      <c r="D35" s="406">
        <v>20.749</v>
      </c>
      <c r="E35" s="406">
        <v>786.709</v>
      </c>
      <c r="F35" s="406">
        <v>242.293</v>
      </c>
      <c r="G35" s="407">
        <v>0.1</v>
      </c>
    </row>
    <row r="36" spans="1:7" s="4" customFormat="1" ht="12.75">
      <c r="A36" s="404" t="s">
        <v>467</v>
      </c>
      <c r="B36" s="406">
        <v>1046.3293</v>
      </c>
      <c r="C36" s="406">
        <v>2.03375</v>
      </c>
      <c r="D36" s="406">
        <v>20.311167</v>
      </c>
      <c r="E36" s="406">
        <v>779.85167</v>
      </c>
      <c r="F36" s="406">
        <v>244.12858</v>
      </c>
      <c r="G36" s="407">
        <v>0</v>
      </c>
    </row>
    <row r="37" spans="1:7" s="97" customFormat="1" ht="13.5" thickBot="1">
      <c r="A37" s="442" t="s">
        <v>512</v>
      </c>
      <c r="B37" s="374">
        <v>1049.089</v>
      </c>
      <c r="C37" s="374">
        <v>2.23875</v>
      </c>
      <c r="D37" s="374">
        <v>21.457</v>
      </c>
      <c r="E37" s="374">
        <v>779.58508</v>
      </c>
      <c r="F37" s="374">
        <v>245.80333</v>
      </c>
      <c r="G37" s="376">
        <v>0</v>
      </c>
    </row>
    <row r="38" spans="1:7" ht="12.75">
      <c r="A38" s="733" t="s">
        <v>444</v>
      </c>
      <c r="B38" s="733"/>
      <c r="C38" s="733"/>
      <c r="D38" s="733"/>
      <c r="E38" s="287"/>
      <c r="F38" s="287"/>
      <c r="G38" s="416"/>
    </row>
    <row r="39" spans="1:7" ht="13.5" thickBot="1">
      <c r="A39" s="4"/>
      <c r="B39" s="135"/>
      <c r="C39" s="135"/>
      <c r="D39" s="135"/>
      <c r="E39" s="135"/>
      <c r="F39" s="135"/>
      <c r="G39" s="135"/>
    </row>
    <row r="40" spans="1:7" s="4" customFormat="1" ht="12.75">
      <c r="A40" s="355"/>
      <c r="B40" s="767" t="s">
        <v>364</v>
      </c>
      <c r="C40" s="767"/>
      <c r="D40" s="767"/>
      <c r="E40" s="767"/>
      <c r="F40" s="767"/>
      <c r="G40" s="767"/>
    </row>
    <row r="41" spans="1:7" s="4" customFormat="1" ht="12.75" customHeight="1">
      <c r="A41" s="768" t="s">
        <v>1</v>
      </c>
      <c r="B41" s="773" t="s">
        <v>3</v>
      </c>
      <c r="C41" s="770" t="s">
        <v>304</v>
      </c>
      <c r="D41" s="770" t="s">
        <v>280</v>
      </c>
      <c r="E41" s="772" t="s">
        <v>408</v>
      </c>
      <c r="F41" s="772" t="s">
        <v>409</v>
      </c>
      <c r="G41" s="766" t="s">
        <v>410</v>
      </c>
    </row>
    <row r="42" spans="1:7" s="4" customFormat="1" ht="12.75">
      <c r="A42" s="768"/>
      <c r="B42" s="773"/>
      <c r="C42" s="770"/>
      <c r="D42" s="770"/>
      <c r="E42" s="589"/>
      <c r="F42" s="589"/>
      <c r="G42" s="578"/>
    </row>
    <row r="43" spans="1:7" s="4" customFormat="1" ht="12.75">
      <c r="A43" s="768"/>
      <c r="B43" s="773"/>
      <c r="C43" s="770"/>
      <c r="D43" s="770"/>
      <c r="E43" s="589"/>
      <c r="F43" s="589"/>
      <c r="G43" s="578"/>
    </row>
    <row r="44" spans="1:7" s="4" customFormat="1" ht="13.5" thickBot="1">
      <c r="A44" s="769"/>
      <c r="B44" s="774"/>
      <c r="C44" s="771"/>
      <c r="D44" s="771"/>
      <c r="E44" s="584"/>
      <c r="F44" s="584"/>
      <c r="G44" s="579"/>
    </row>
    <row r="45" spans="1:7" s="4" customFormat="1" ht="12.75">
      <c r="A45" s="346">
        <v>2004</v>
      </c>
      <c r="B45" s="443">
        <v>2840.4</v>
      </c>
      <c r="C45" s="443">
        <v>8.9</v>
      </c>
      <c r="D45" s="443">
        <v>95.4</v>
      </c>
      <c r="E45" s="443">
        <v>2196.4</v>
      </c>
      <c r="F45" s="443">
        <v>539.1</v>
      </c>
      <c r="G45" s="444">
        <v>0.6</v>
      </c>
    </row>
    <row r="46" spans="1:7" s="4" customFormat="1" ht="12.75">
      <c r="A46" s="346">
        <v>2005</v>
      </c>
      <c r="B46" s="443">
        <v>2935</v>
      </c>
      <c r="C46" s="443">
        <v>8.9</v>
      </c>
      <c r="D46" s="443">
        <v>94.1</v>
      </c>
      <c r="E46" s="443">
        <v>2272.6</v>
      </c>
      <c r="F46" s="443">
        <v>559.3</v>
      </c>
      <c r="G46" s="444">
        <v>0.1</v>
      </c>
    </row>
    <row r="47" spans="1:7" s="4" customFormat="1" ht="12.75">
      <c r="A47" s="346">
        <v>2006</v>
      </c>
      <c r="B47" s="443">
        <v>3018.7</v>
      </c>
      <c r="C47" s="443">
        <v>8.9</v>
      </c>
      <c r="D47" s="443">
        <v>91.9</v>
      </c>
      <c r="E47" s="443">
        <v>2342.4</v>
      </c>
      <c r="F47" s="443">
        <v>575.4</v>
      </c>
      <c r="G47" s="444">
        <v>0.1</v>
      </c>
    </row>
    <row r="48" spans="1:7" s="4" customFormat="1" ht="12.75">
      <c r="A48" s="346">
        <v>2007</v>
      </c>
      <c r="B48" s="443">
        <v>3121.7</v>
      </c>
      <c r="C48" s="443">
        <v>9.6</v>
      </c>
      <c r="D48" s="443">
        <v>93.3</v>
      </c>
      <c r="E48" s="443">
        <v>2424.3</v>
      </c>
      <c r="F48" s="443">
        <v>594.4</v>
      </c>
      <c r="G48" s="444">
        <v>0.1</v>
      </c>
    </row>
    <row r="49" spans="1:7" s="4" customFormat="1" ht="12.75">
      <c r="A49" s="346" t="s">
        <v>365</v>
      </c>
      <c r="B49" s="443">
        <v>3377.9</v>
      </c>
      <c r="C49" s="443">
        <v>9.3</v>
      </c>
      <c r="D49" s="443">
        <v>91.4</v>
      </c>
      <c r="E49" s="443">
        <v>2578.1</v>
      </c>
      <c r="F49" s="443">
        <v>699.1</v>
      </c>
      <c r="G49" s="444">
        <v>0.1</v>
      </c>
    </row>
    <row r="50" spans="1:7" s="4" customFormat="1" ht="12.75">
      <c r="A50" s="345">
        <v>2009</v>
      </c>
      <c r="B50" s="443">
        <v>3213.8</v>
      </c>
      <c r="C50" s="443">
        <v>6.8</v>
      </c>
      <c r="D50" s="443">
        <v>72.1</v>
      </c>
      <c r="E50" s="443">
        <v>2441.1</v>
      </c>
      <c r="F50" s="443">
        <v>693.9</v>
      </c>
      <c r="G50" s="444">
        <v>0</v>
      </c>
    </row>
    <row r="51" spans="1:7" s="4" customFormat="1" ht="12.75">
      <c r="A51" s="345">
        <v>2010</v>
      </c>
      <c r="B51" s="445">
        <v>3126</v>
      </c>
      <c r="C51" s="445">
        <v>6.3</v>
      </c>
      <c r="D51" s="445">
        <v>63.4</v>
      </c>
      <c r="E51" s="445">
        <v>2365.5</v>
      </c>
      <c r="F51" s="446">
        <v>690.8</v>
      </c>
      <c r="G51" s="446">
        <v>0</v>
      </c>
    </row>
    <row r="52" spans="1:7" s="97" customFormat="1" ht="12.75">
      <c r="A52" s="526">
        <v>2011</v>
      </c>
      <c r="B52" s="445">
        <v>3088.8</v>
      </c>
      <c r="C52" s="445">
        <v>6.194</v>
      </c>
      <c r="D52" s="445">
        <v>60.527</v>
      </c>
      <c r="E52" s="445">
        <v>2331.526</v>
      </c>
      <c r="F52" s="446">
        <v>690.504</v>
      </c>
      <c r="G52" s="446">
        <v>0.2</v>
      </c>
    </row>
    <row r="53" spans="1:7" s="97" customFormat="1" ht="12.75">
      <c r="A53" s="526" t="s">
        <v>467</v>
      </c>
      <c r="B53" s="445">
        <v>3045.8438</v>
      </c>
      <c r="C53" s="445">
        <v>6.0145833</v>
      </c>
      <c r="D53" s="445">
        <v>58.812167</v>
      </c>
      <c r="E53" s="445">
        <v>2288.7235</v>
      </c>
      <c r="F53" s="446">
        <v>692.28725</v>
      </c>
      <c r="G53" s="446">
        <v>0</v>
      </c>
    </row>
    <row r="54" spans="1:7" s="4" customFormat="1" ht="13.5" thickBot="1">
      <c r="A54" s="372" t="s">
        <v>512</v>
      </c>
      <c r="B54" s="447">
        <v>3028.0646</v>
      </c>
      <c r="C54" s="447">
        <v>6.5600833</v>
      </c>
      <c r="D54" s="447">
        <v>61.292917</v>
      </c>
      <c r="E54" s="447">
        <v>2267.5639</v>
      </c>
      <c r="F54" s="448">
        <v>692.64025</v>
      </c>
      <c r="G54" s="448">
        <v>0</v>
      </c>
    </row>
    <row r="55" spans="1:7" ht="12.75">
      <c r="A55" s="733" t="s">
        <v>444</v>
      </c>
      <c r="B55" s="733"/>
      <c r="C55" s="733"/>
      <c r="D55" s="733"/>
      <c r="E55" s="287"/>
      <c r="F55" s="287"/>
      <c r="G55" s="416"/>
    </row>
    <row r="56" spans="1:8" ht="12.75">
      <c r="A56" s="764" t="s">
        <v>325</v>
      </c>
      <c r="B56" s="764"/>
      <c r="C56" s="764"/>
      <c r="D56" s="764"/>
      <c r="E56" s="764"/>
      <c r="F56" s="764"/>
      <c r="G56" s="764"/>
      <c r="H56" s="527"/>
    </row>
    <row r="57" spans="1:7" ht="12.75">
      <c r="A57" s="764" t="s">
        <v>254</v>
      </c>
      <c r="B57" s="764"/>
      <c r="C57" s="764"/>
      <c r="D57" s="764"/>
      <c r="E57" s="764"/>
      <c r="F57" s="764"/>
      <c r="G57" s="764"/>
    </row>
    <row r="58" spans="1:15" ht="12.75">
      <c r="A58" s="731" t="s">
        <v>468</v>
      </c>
      <c r="B58" s="731"/>
      <c r="C58" s="731"/>
      <c r="D58" s="731"/>
      <c r="E58" s="731"/>
      <c r="F58" s="731"/>
      <c r="G58" s="731"/>
      <c r="H58" s="528"/>
      <c r="I58" s="528"/>
      <c r="J58" s="528"/>
      <c r="K58" s="528"/>
      <c r="L58" s="528"/>
      <c r="M58" s="528"/>
      <c r="N58" s="528"/>
      <c r="O58" s="528"/>
    </row>
    <row r="59" spans="1:15" ht="12.75">
      <c r="A59" s="731" t="s">
        <v>469</v>
      </c>
      <c r="B59" s="731"/>
      <c r="C59" s="731"/>
      <c r="D59" s="731"/>
      <c r="E59" s="731"/>
      <c r="F59" s="731"/>
      <c r="G59" s="731"/>
      <c r="H59" s="528"/>
      <c r="I59" s="528"/>
      <c r="J59" s="528"/>
      <c r="K59" s="528"/>
      <c r="L59" s="528"/>
      <c r="M59" s="528"/>
      <c r="N59" s="528"/>
      <c r="O59" s="528"/>
    </row>
    <row r="60" spans="1:13" ht="12.75">
      <c r="A60" s="731" t="s">
        <v>470</v>
      </c>
      <c r="B60" s="731"/>
      <c r="C60" s="731"/>
      <c r="D60" s="731"/>
      <c r="E60" s="731"/>
      <c r="F60" s="731"/>
      <c r="G60" s="731"/>
      <c r="H60" s="731"/>
      <c r="I60" s="35"/>
      <c r="J60" s="35"/>
      <c r="K60" s="35"/>
      <c r="L60" s="35"/>
      <c r="M60" s="35"/>
    </row>
    <row r="61" spans="1:15" ht="12.75">
      <c r="A61" s="747" t="s">
        <v>495</v>
      </c>
      <c r="B61" s="747"/>
      <c r="C61" s="747"/>
      <c r="D61" s="747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134"/>
    </row>
    <row r="62" spans="1:7" ht="12.75">
      <c r="A62" s="134"/>
      <c r="B62" s="134"/>
      <c r="C62" s="134"/>
      <c r="D62" s="134"/>
      <c r="E62" s="134"/>
      <c r="F62" s="134"/>
      <c r="G62" s="134"/>
    </row>
    <row r="63" spans="1:7" ht="12.75">
      <c r="A63" s="134"/>
      <c r="B63" s="134"/>
      <c r="C63" s="134"/>
      <c r="D63" s="134"/>
      <c r="E63" s="134"/>
      <c r="F63" s="134"/>
      <c r="G63" s="134"/>
    </row>
    <row r="64" spans="1:7" ht="12.75">
      <c r="A64" s="134"/>
      <c r="B64" s="134"/>
      <c r="C64" s="134"/>
      <c r="D64" s="134"/>
      <c r="E64" s="134"/>
      <c r="F64" s="134"/>
      <c r="G64" s="134"/>
    </row>
    <row r="65" spans="1:7" ht="12.75">
      <c r="A65" s="134"/>
      <c r="B65" s="134"/>
      <c r="C65" s="134"/>
      <c r="D65" s="134"/>
      <c r="E65" s="134"/>
      <c r="F65" s="134"/>
      <c r="G65" s="134"/>
    </row>
    <row r="66" spans="1:7" ht="12.75">
      <c r="A66" s="134"/>
      <c r="B66" s="134"/>
      <c r="C66" s="134"/>
      <c r="D66" s="134"/>
      <c r="E66" s="134"/>
      <c r="F66" s="134"/>
      <c r="G66" s="134"/>
    </row>
    <row r="67" spans="1:7" ht="12.75">
      <c r="A67" s="134"/>
      <c r="B67" s="134"/>
      <c r="C67" s="134"/>
      <c r="D67" s="134"/>
      <c r="E67" s="134"/>
      <c r="F67" s="134"/>
      <c r="G67" s="134"/>
    </row>
    <row r="68" spans="1:7" ht="12.75">
      <c r="A68" s="134"/>
      <c r="B68" s="134"/>
      <c r="C68" s="134"/>
      <c r="D68" s="134"/>
      <c r="E68" s="134"/>
      <c r="F68" s="134"/>
      <c r="G68" s="134"/>
    </row>
    <row r="69" spans="1:7" ht="12.75">
      <c r="A69" s="134"/>
      <c r="B69" s="134"/>
      <c r="C69" s="134"/>
      <c r="D69" s="134"/>
      <c r="E69" s="134"/>
      <c r="F69" s="134"/>
      <c r="G69" s="134"/>
    </row>
    <row r="70" spans="1:7" ht="12.75">
      <c r="A70" s="134"/>
      <c r="B70" s="134"/>
      <c r="C70" s="134"/>
      <c r="D70" s="134"/>
      <c r="E70" s="134"/>
      <c r="F70" s="134"/>
      <c r="G70" s="134"/>
    </row>
    <row r="71" spans="1:7" ht="12.75">
      <c r="A71" s="134"/>
      <c r="B71" s="134"/>
      <c r="C71" s="134"/>
      <c r="D71" s="134"/>
      <c r="E71" s="134"/>
      <c r="F71" s="134"/>
      <c r="G71" s="134"/>
    </row>
    <row r="72" spans="1:7" ht="12.75">
      <c r="A72" s="134"/>
      <c r="B72" s="134"/>
      <c r="C72" s="134"/>
      <c r="D72" s="134"/>
      <c r="E72" s="134"/>
      <c r="F72" s="134"/>
      <c r="G72" s="134"/>
    </row>
    <row r="73" spans="1:7" ht="12.75">
      <c r="A73" s="134"/>
      <c r="B73" s="134"/>
      <c r="C73" s="134"/>
      <c r="D73" s="134"/>
      <c r="E73" s="134"/>
      <c r="F73" s="134"/>
      <c r="G73" s="134"/>
    </row>
    <row r="74" spans="1:7" ht="12.75">
      <c r="A74" s="134"/>
      <c r="B74" s="134"/>
      <c r="C74" s="134"/>
      <c r="D74" s="134"/>
      <c r="E74" s="134"/>
      <c r="F74" s="134"/>
      <c r="G74" s="134"/>
    </row>
    <row r="75" spans="1:7" ht="12.75">
      <c r="A75" s="134"/>
      <c r="B75" s="134"/>
      <c r="C75" s="134"/>
      <c r="D75" s="134"/>
      <c r="E75" s="134"/>
      <c r="F75" s="134"/>
      <c r="G75" s="134"/>
    </row>
    <row r="76" spans="1:7" ht="12.75">
      <c r="A76" s="134"/>
      <c r="B76" s="134"/>
      <c r="C76" s="134"/>
      <c r="D76" s="134"/>
      <c r="E76" s="134"/>
      <c r="F76" s="134"/>
      <c r="G76" s="134"/>
    </row>
    <row r="77" spans="1:7" ht="12.75">
      <c r="A77" s="134"/>
      <c r="B77" s="134"/>
      <c r="C77" s="134"/>
      <c r="D77" s="134"/>
      <c r="E77" s="134"/>
      <c r="F77" s="134"/>
      <c r="G77" s="134"/>
    </row>
    <row r="78" spans="1:7" ht="12.75">
      <c r="A78" s="134"/>
      <c r="B78" s="134"/>
      <c r="C78" s="134"/>
      <c r="D78" s="134"/>
      <c r="E78" s="134"/>
      <c r="F78" s="134"/>
      <c r="G78" s="134"/>
    </row>
    <row r="79" spans="1:7" ht="12.75">
      <c r="A79" s="134"/>
      <c r="B79" s="134"/>
      <c r="C79" s="134"/>
      <c r="D79" s="134"/>
      <c r="E79" s="134"/>
      <c r="F79" s="134"/>
      <c r="G79" s="134"/>
    </row>
    <row r="80" spans="1:7" ht="12.75">
      <c r="A80" s="134"/>
      <c r="B80" s="134"/>
      <c r="C80" s="134"/>
      <c r="D80" s="134"/>
      <c r="E80" s="134"/>
      <c r="F80" s="134"/>
      <c r="G80" s="134"/>
    </row>
    <row r="81" spans="1:7" ht="12.75">
      <c r="A81" s="134"/>
      <c r="B81" s="134"/>
      <c r="C81" s="134"/>
      <c r="D81" s="134"/>
      <c r="E81" s="134"/>
      <c r="F81" s="134"/>
      <c r="G81" s="134"/>
    </row>
  </sheetData>
  <mergeCells count="37">
    <mergeCell ref="A60:H60"/>
    <mergeCell ref="A56:G56"/>
    <mergeCell ref="F24:F27"/>
    <mergeCell ref="E41:E44"/>
    <mergeCell ref="F41:F44"/>
    <mergeCell ref="G41:G44"/>
    <mergeCell ref="A59:G59"/>
    <mergeCell ref="A1:G1"/>
    <mergeCell ref="A4:G4"/>
    <mergeCell ref="A5:G5"/>
    <mergeCell ref="F7:F10"/>
    <mergeCell ref="G7:G10"/>
    <mergeCell ref="B6:G6"/>
    <mergeCell ref="A7:A10"/>
    <mergeCell ref="B7:B10"/>
    <mergeCell ref="D7:D10"/>
    <mergeCell ref="E7:E10"/>
    <mergeCell ref="A61:D61"/>
    <mergeCell ref="B24:B27"/>
    <mergeCell ref="C24:C27"/>
    <mergeCell ref="D24:D27"/>
    <mergeCell ref="A57:G57"/>
    <mergeCell ref="A38:D38"/>
    <mergeCell ref="A58:G58"/>
    <mergeCell ref="B41:B44"/>
    <mergeCell ref="C41:C44"/>
    <mergeCell ref="D41:D44"/>
    <mergeCell ref="A3:G3"/>
    <mergeCell ref="A21:D21"/>
    <mergeCell ref="A55:D55"/>
    <mergeCell ref="G24:G27"/>
    <mergeCell ref="B40:G40"/>
    <mergeCell ref="A24:A27"/>
    <mergeCell ref="A41:A44"/>
    <mergeCell ref="B23:G23"/>
    <mergeCell ref="C7:C10"/>
    <mergeCell ref="E24:E2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 transitionEvaluation="1">
    <pageSetUpPr fitToPage="1"/>
  </sheetPr>
  <dimension ref="A1:N29"/>
  <sheetViews>
    <sheetView showGridLines="0" view="pageBreakPreview" zoomScale="75" zoomScaleNormal="75" zoomScaleSheetLayoutView="75" workbookViewId="0" topLeftCell="A1">
      <selection activeCell="A29" sqref="A29:C29"/>
    </sheetView>
  </sheetViews>
  <sheetFormatPr defaultColWidth="12.57421875" defaultRowHeight="12.75"/>
  <cols>
    <col min="1" max="1" width="10.7109375" style="11" customWidth="1"/>
    <col min="2" max="2" width="12.421875" style="11" customWidth="1"/>
    <col min="3" max="13" width="10.7109375" style="11" customWidth="1"/>
    <col min="14" max="14" width="13.28125" style="11" customWidth="1"/>
    <col min="15" max="16384" width="19.140625" style="11" customWidth="1"/>
  </cols>
  <sheetData>
    <row r="1" spans="1:13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</row>
    <row r="3" spans="1:14" s="28" customFormat="1" ht="15">
      <c r="A3" s="786" t="s">
        <v>328</v>
      </c>
      <c r="B3" s="786"/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499"/>
    </row>
    <row r="4" spans="1:14" ht="15">
      <c r="A4" s="787" t="s">
        <v>274</v>
      </c>
      <c r="B4" s="787"/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367"/>
    </row>
    <row r="5" spans="1:3" ht="14.25" customHeight="1" thickBot="1">
      <c r="A5" s="293"/>
      <c r="B5" s="293"/>
      <c r="C5" s="293"/>
    </row>
    <row r="6" spans="1:13" ht="12.75" customHeight="1">
      <c r="A6" s="783" t="s">
        <v>1</v>
      </c>
      <c r="B6" s="776" t="s">
        <v>471</v>
      </c>
      <c r="C6" s="777"/>
      <c r="D6" s="777"/>
      <c r="E6" s="777"/>
      <c r="F6" s="777"/>
      <c r="G6" s="795"/>
      <c r="H6" s="776" t="s">
        <v>307</v>
      </c>
      <c r="I6" s="777"/>
      <c r="J6" s="777"/>
      <c r="K6" s="777"/>
      <c r="L6" s="777"/>
      <c r="M6" s="777"/>
    </row>
    <row r="7" spans="1:13" ht="12.75">
      <c r="A7" s="784"/>
      <c r="B7" s="778"/>
      <c r="C7" s="779"/>
      <c r="D7" s="779"/>
      <c r="E7" s="779"/>
      <c r="F7" s="779"/>
      <c r="G7" s="796"/>
      <c r="H7" s="778"/>
      <c r="I7" s="779"/>
      <c r="J7" s="779"/>
      <c r="K7" s="779"/>
      <c r="L7" s="779"/>
      <c r="M7" s="779"/>
    </row>
    <row r="8" spans="1:13" ht="15" customHeight="1">
      <c r="A8" s="784"/>
      <c r="B8" s="780" t="s">
        <v>3</v>
      </c>
      <c r="C8" s="781"/>
      <c r="D8" s="780" t="s">
        <v>269</v>
      </c>
      <c r="E8" s="781"/>
      <c r="F8" s="780" t="s">
        <v>302</v>
      </c>
      <c r="G8" s="781"/>
      <c r="H8" s="793" t="s">
        <v>3</v>
      </c>
      <c r="I8" s="794"/>
      <c r="J8" s="780" t="s">
        <v>269</v>
      </c>
      <c r="K8" s="781"/>
      <c r="L8" s="780" t="s">
        <v>302</v>
      </c>
      <c r="M8" s="782"/>
    </row>
    <row r="9" spans="1:13" ht="13.5" thickBot="1">
      <c r="A9" s="785"/>
      <c r="B9" s="364" t="s">
        <v>4</v>
      </c>
      <c r="C9" s="364" t="s">
        <v>5</v>
      </c>
      <c r="D9" s="364" t="s">
        <v>4</v>
      </c>
      <c r="E9" s="364" t="s">
        <v>5</v>
      </c>
      <c r="F9" s="364" t="s">
        <v>4</v>
      </c>
      <c r="G9" s="364" t="s">
        <v>5</v>
      </c>
      <c r="H9" s="364" t="s">
        <v>4</v>
      </c>
      <c r="I9" s="364" t="s">
        <v>5</v>
      </c>
      <c r="J9" s="364" t="s">
        <v>4</v>
      </c>
      <c r="K9" s="364" t="s">
        <v>5</v>
      </c>
      <c r="L9" s="364" t="s">
        <v>4</v>
      </c>
      <c r="M9" s="365" t="s">
        <v>5</v>
      </c>
    </row>
    <row r="10" spans="1:14" ht="12.75">
      <c r="A10" s="294">
        <v>2003</v>
      </c>
      <c r="B10" s="283">
        <v>196.309</v>
      </c>
      <c r="C10" s="283">
        <v>128.655</v>
      </c>
      <c r="D10" s="283">
        <v>186.744</v>
      </c>
      <c r="E10" s="283">
        <v>120.646</v>
      </c>
      <c r="F10" s="283">
        <v>9.565</v>
      </c>
      <c r="G10" s="283">
        <v>8.009</v>
      </c>
      <c r="H10" s="283" t="s">
        <v>264</v>
      </c>
      <c r="I10" s="283" t="s">
        <v>264</v>
      </c>
      <c r="J10" s="283" t="s">
        <v>264</v>
      </c>
      <c r="K10" s="283" t="s">
        <v>264</v>
      </c>
      <c r="L10" s="283" t="s">
        <v>264</v>
      </c>
      <c r="M10" s="284" t="s">
        <v>264</v>
      </c>
      <c r="N10"/>
    </row>
    <row r="11" spans="1:14" ht="12.75">
      <c r="A11" s="294">
        <v>2004</v>
      </c>
      <c r="B11" s="283">
        <v>182.552</v>
      </c>
      <c r="C11" s="283">
        <v>131.731</v>
      </c>
      <c r="D11" s="283">
        <v>175.755</v>
      </c>
      <c r="E11" s="283">
        <v>126.204</v>
      </c>
      <c r="F11" s="283">
        <v>6.797</v>
      </c>
      <c r="G11" s="283">
        <v>5.527</v>
      </c>
      <c r="H11" s="283" t="s">
        <v>264</v>
      </c>
      <c r="I11" s="283" t="s">
        <v>264</v>
      </c>
      <c r="J11" s="283" t="s">
        <v>264</v>
      </c>
      <c r="K11" s="283" t="s">
        <v>264</v>
      </c>
      <c r="L11" s="283" t="s">
        <v>264</v>
      </c>
      <c r="M11" s="284" t="s">
        <v>264</v>
      </c>
      <c r="N11"/>
    </row>
    <row r="12" spans="1:14" ht="12.75">
      <c r="A12" s="294">
        <v>2005</v>
      </c>
      <c r="B12" s="283">
        <v>234.553</v>
      </c>
      <c r="C12" s="283">
        <v>136.33700000000002</v>
      </c>
      <c r="D12" s="283">
        <v>227.204</v>
      </c>
      <c r="E12" s="283">
        <v>130.473</v>
      </c>
      <c r="F12" s="283">
        <v>7.349</v>
      </c>
      <c r="G12" s="283">
        <v>5.864</v>
      </c>
      <c r="H12" s="283">
        <v>327.216</v>
      </c>
      <c r="I12" s="283">
        <v>21.991</v>
      </c>
      <c r="J12" s="283">
        <v>322.586</v>
      </c>
      <c r="K12" s="283">
        <v>21.248</v>
      </c>
      <c r="L12" s="283">
        <v>4.63</v>
      </c>
      <c r="M12" s="284">
        <v>0.743</v>
      </c>
      <c r="N12"/>
    </row>
    <row r="13" spans="1:14" ht="12.75">
      <c r="A13" s="294">
        <v>2006</v>
      </c>
      <c r="B13" s="283">
        <v>185.451</v>
      </c>
      <c r="C13" s="283">
        <v>120.497</v>
      </c>
      <c r="D13" s="283">
        <v>179.751</v>
      </c>
      <c r="E13" s="283">
        <v>114.503</v>
      </c>
      <c r="F13" s="283">
        <v>5.7</v>
      </c>
      <c r="G13" s="283">
        <v>5.994</v>
      </c>
      <c r="H13" s="283">
        <v>338.692</v>
      </c>
      <c r="I13" s="283">
        <v>25.067</v>
      </c>
      <c r="J13" s="283">
        <v>334.371</v>
      </c>
      <c r="K13" s="283">
        <v>24.394</v>
      </c>
      <c r="L13" s="283">
        <v>4.321</v>
      </c>
      <c r="M13" s="284">
        <v>0.673</v>
      </c>
      <c r="N13"/>
    </row>
    <row r="14" spans="1:14" ht="12.75">
      <c r="A14" s="294">
        <v>2007</v>
      </c>
      <c r="B14" s="283">
        <v>184.617</v>
      </c>
      <c r="C14" s="283">
        <v>126.44</v>
      </c>
      <c r="D14" s="283">
        <v>177.09</v>
      </c>
      <c r="E14" s="283">
        <v>121.298</v>
      </c>
      <c r="F14" s="283">
        <v>7.527</v>
      </c>
      <c r="G14" s="283">
        <v>5.142</v>
      </c>
      <c r="H14" s="283">
        <v>357.525</v>
      </c>
      <c r="I14" s="283">
        <v>34.471000000000004</v>
      </c>
      <c r="J14" s="283">
        <v>353.43</v>
      </c>
      <c r="K14" s="283">
        <v>33.688</v>
      </c>
      <c r="L14" s="283">
        <v>4.095</v>
      </c>
      <c r="M14" s="284">
        <v>0.783</v>
      </c>
      <c r="N14"/>
    </row>
    <row r="15" spans="1:14" ht="12.75">
      <c r="A15" s="294" t="s">
        <v>366</v>
      </c>
      <c r="B15" s="283">
        <v>254.083</v>
      </c>
      <c r="C15" s="283">
        <v>121.85</v>
      </c>
      <c r="D15" s="283">
        <v>254.083</v>
      </c>
      <c r="E15" s="283">
        <v>121.85</v>
      </c>
      <c r="F15" s="283" t="s">
        <v>0</v>
      </c>
      <c r="G15" s="283" t="s">
        <v>0</v>
      </c>
      <c r="H15" s="283">
        <v>308.73</v>
      </c>
      <c r="I15" s="283">
        <v>28.215</v>
      </c>
      <c r="J15" s="283">
        <v>304.485</v>
      </c>
      <c r="K15" s="283">
        <v>27.534</v>
      </c>
      <c r="L15" s="283">
        <v>4.245</v>
      </c>
      <c r="M15" s="284">
        <v>0.681</v>
      </c>
      <c r="N15"/>
    </row>
    <row r="16" spans="1:14" ht="12.75">
      <c r="A16" s="294">
        <v>2009</v>
      </c>
      <c r="B16" s="283">
        <v>382.255</v>
      </c>
      <c r="C16" s="283">
        <v>177.162</v>
      </c>
      <c r="D16" s="283">
        <v>382.255</v>
      </c>
      <c r="E16" s="283">
        <v>177.162</v>
      </c>
      <c r="F16" s="283" t="s">
        <v>0</v>
      </c>
      <c r="G16" s="283" t="s">
        <v>0</v>
      </c>
      <c r="H16" s="283">
        <v>184.655</v>
      </c>
      <c r="I16" s="283">
        <v>14.55</v>
      </c>
      <c r="J16" s="283">
        <v>180.761</v>
      </c>
      <c r="K16" s="283">
        <v>13.961</v>
      </c>
      <c r="L16" s="283">
        <v>3.894</v>
      </c>
      <c r="M16" s="284">
        <v>0.589</v>
      </c>
      <c r="N16"/>
    </row>
    <row r="17" spans="1:14" ht="12.75">
      <c r="A17" s="417">
        <v>2010</v>
      </c>
      <c r="B17" s="283">
        <v>410.727</v>
      </c>
      <c r="C17" s="283">
        <v>161.88</v>
      </c>
      <c r="D17" s="283">
        <v>410.727</v>
      </c>
      <c r="E17" s="283">
        <v>161.88</v>
      </c>
      <c r="F17" s="283" t="s">
        <v>0</v>
      </c>
      <c r="G17" s="283" t="s">
        <v>0</v>
      </c>
      <c r="H17" s="283">
        <v>202.691</v>
      </c>
      <c r="I17" s="283">
        <v>18.653</v>
      </c>
      <c r="J17" s="283">
        <v>199.163</v>
      </c>
      <c r="K17" s="283">
        <v>18.089</v>
      </c>
      <c r="L17" s="283">
        <v>3.528</v>
      </c>
      <c r="M17" s="284">
        <v>0.564</v>
      </c>
      <c r="N17"/>
    </row>
    <row r="18" spans="1:14" ht="12.75">
      <c r="A18" s="417">
        <v>2011</v>
      </c>
      <c r="B18" s="283">
        <v>447.167</v>
      </c>
      <c r="C18" s="283">
        <v>160.415</v>
      </c>
      <c r="D18" s="283">
        <v>447.2</v>
      </c>
      <c r="E18" s="283">
        <v>160.415</v>
      </c>
      <c r="F18" s="283" t="s">
        <v>0</v>
      </c>
      <c r="G18" s="283" t="s">
        <v>0</v>
      </c>
      <c r="H18" s="283">
        <v>248.496</v>
      </c>
      <c r="I18" s="283">
        <v>20.803</v>
      </c>
      <c r="J18" s="283">
        <v>244.78</v>
      </c>
      <c r="K18" s="283">
        <v>20.139</v>
      </c>
      <c r="L18" s="283">
        <v>3.716</v>
      </c>
      <c r="M18" s="284">
        <v>0.664</v>
      </c>
      <c r="N18"/>
    </row>
    <row r="19" spans="1:14" s="366" customFormat="1" ht="12.75">
      <c r="A19" s="417" t="s">
        <v>492</v>
      </c>
      <c r="B19" s="283">
        <v>1812.03</v>
      </c>
      <c r="C19" s="283">
        <v>831.951</v>
      </c>
      <c r="D19" s="283">
        <v>1812.03</v>
      </c>
      <c r="E19" s="283">
        <v>831.951</v>
      </c>
      <c r="F19" s="283" t="s">
        <v>0</v>
      </c>
      <c r="G19" s="283" t="s">
        <v>0</v>
      </c>
      <c r="H19" s="283">
        <v>245.753</v>
      </c>
      <c r="I19" s="283">
        <v>21.898</v>
      </c>
      <c r="J19" s="283">
        <v>241.848</v>
      </c>
      <c r="K19" s="283">
        <v>21.082</v>
      </c>
      <c r="L19" s="283">
        <v>3.905</v>
      </c>
      <c r="M19" s="284">
        <v>0.8165</v>
      </c>
      <c r="N19" s="117"/>
    </row>
    <row r="20" spans="1:13" ht="13.5" thickBot="1">
      <c r="A20" s="379" t="s">
        <v>523</v>
      </c>
      <c r="B20" s="371">
        <v>1673.571</v>
      </c>
      <c r="C20" s="371">
        <v>698.042</v>
      </c>
      <c r="D20" s="371">
        <v>1673.571</v>
      </c>
      <c r="E20" s="371">
        <v>698.042</v>
      </c>
      <c r="F20" s="283" t="s">
        <v>0</v>
      </c>
      <c r="G20" s="283" t="s">
        <v>0</v>
      </c>
      <c r="H20" s="371">
        <v>168.965</v>
      </c>
      <c r="I20" s="371">
        <v>19.036</v>
      </c>
      <c r="J20" s="790">
        <v>182.353</v>
      </c>
      <c r="K20" s="791"/>
      <c r="L20" s="790">
        <v>5.648</v>
      </c>
      <c r="M20" s="792"/>
    </row>
    <row r="21" spans="1:13" ht="12.75">
      <c r="A21" s="789" t="s">
        <v>444</v>
      </c>
      <c r="B21" s="789"/>
      <c r="C21" s="789"/>
      <c r="D21" s="789"/>
      <c r="E21" s="298"/>
      <c r="F21" s="298"/>
      <c r="G21" s="298"/>
      <c r="H21" s="296"/>
      <c r="I21" s="296"/>
      <c r="J21" s="296"/>
      <c r="K21" s="296"/>
      <c r="L21" s="296"/>
      <c r="M21" s="296"/>
    </row>
    <row r="22" spans="1:10" ht="12.75">
      <c r="A22" s="764" t="s">
        <v>198</v>
      </c>
      <c r="B22" s="764"/>
      <c r="C22" s="764"/>
      <c r="D22" s="764"/>
      <c r="E22" s="764"/>
      <c r="F22" s="764"/>
      <c r="G22" s="764"/>
      <c r="H22" s="764"/>
      <c r="I22" s="764"/>
      <c r="J22" s="764"/>
    </row>
    <row r="23" spans="1:14" ht="12.75">
      <c r="A23" s="764" t="s">
        <v>173</v>
      </c>
      <c r="B23" s="764"/>
      <c r="C23" s="764"/>
      <c r="D23" s="764"/>
      <c r="E23" s="764"/>
      <c r="F23" s="764"/>
      <c r="G23" s="764"/>
      <c r="H23" s="764"/>
      <c r="I23" s="764"/>
      <c r="J23" s="764"/>
      <c r="K23" s="764"/>
      <c r="L23" s="764"/>
      <c r="M23"/>
      <c r="N23" s="90"/>
    </row>
    <row r="24" spans="1:13" ht="12.75">
      <c r="A24" s="788" t="s">
        <v>265</v>
      </c>
      <c r="B24" s="788"/>
      <c r="C24"/>
      <c r="D24"/>
      <c r="E24"/>
      <c r="F24"/>
      <c r="G24"/>
      <c r="H24"/>
      <c r="I24"/>
      <c r="J24"/>
      <c r="K24"/>
      <c r="L24"/>
      <c r="M24"/>
    </row>
    <row r="25" spans="1:13" ht="12.75">
      <c r="A25" s="731" t="s">
        <v>468</v>
      </c>
      <c r="B25" s="731"/>
      <c r="C25" s="731"/>
      <c r="D25" s="731"/>
      <c r="E25" s="731"/>
      <c r="F25" s="731"/>
      <c r="G25" s="731"/>
      <c r="H25" s="731"/>
      <c r="I25" s="731"/>
      <c r="J25" s="731"/>
      <c r="K25" s="731"/>
      <c r="L25" s="731"/>
      <c r="M25" s="731"/>
    </row>
    <row r="26" spans="1:13" ht="12.75">
      <c r="A26" s="731" t="s">
        <v>469</v>
      </c>
      <c r="B26" s="731"/>
      <c r="C26" s="731"/>
      <c r="D26" s="731"/>
      <c r="E26" s="731"/>
      <c r="F26" s="731"/>
      <c r="G26" s="731"/>
      <c r="H26" s="731"/>
      <c r="I26" s="731"/>
      <c r="J26" s="731"/>
      <c r="K26" s="731"/>
      <c r="L26" s="731"/>
      <c r="M26" s="731"/>
    </row>
    <row r="27" spans="1:13" ht="12.75">
      <c r="A27" s="731" t="s">
        <v>470</v>
      </c>
      <c r="B27" s="731"/>
      <c r="C27" s="731"/>
      <c r="D27" s="731"/>
      <c r="E27" s="731"/>
      <c r="F27" s="731"/>
      <c r="G27" s="731"/>
      <c r="H27" s="731"/>
      <c r="I27" s="731"/>
      <c r="J27" s="731"/>
      <c r="K27" s="731"/>
      <c r="L27" s="731"/>
      <c r="M27" s="731"/>
    </row>
    <row r="28" spans="1:5" ht="12.75">
      <c r="A28" s="775" t="s">
        <v>495</v>
      </c>
      <c r="B28" s="775"/>
      <c r="C28" s="775"/>
      <c r="D28" s="775"/>
      <c r="E28" s="775"/>
    </row>
    <row r="29" spans="1:3" ht="12.75">
      <c r="A29" s="775" t="s">
        <v>524</v>
      </c>
      <c r="B29" s="775"/>
      <c r="C29" s="775"/>
    </row>
  </sheetData>
  <mergeCells count="23">
    <mergeCell ref="A25:M25"/>
    <mergeCell ref="A26:M26"/>
    <mergeCell ref="A27:M27"/>
    <mergeCell ref="A28:E28"/>
    <mergeCell ref="H8:I8"/>
    <mergeCell ref="B6:G7"/>
    <mergeCell ref="A22:J22"/>
    <mergeCell ref="F8:G8"/>
    <mergeCell ref="A24:B24"/>
    <mergeCell ref="A21:D21"/>
    <mergeCell ref="J20:K20"/>
    <mergeCell ref="A23:L23"/>
    <mergeCell ref="L20:M20"/>
    <mergeCell ref="A29:C29"/>
    <mergeCell ref="A1:M1"/>
    <mergeCell ref="H6:M7"/>
    <mergeCell ref="J8:K8"/>
    <mergeCell ref="L8:M8"/>
    <mergeCell ref="A6:A9"/>
    <mergeCell ref="B8:C8"/>
    <mergeCell ref="D8:E8"/>
    <mergeCell ref="A3:M3"/>
    <mergeCell ref="A4:M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H29"/>
  <sheetViews>
    <sheetView showGridLines="0" view="pageBreakPreview" zoomScale="75" zoomScaleNormal="75" zoomScaleSheetLayoutView="75" workbookViewId="0" topLeftCell="A1">
      <selection activeCell="A3" sqref="A3:G3"/>
    </sheetView>
  </sheetViews>
  <sheetFormatPr defaultColWidth="11.421875" defaultRowHeight="12.75"/>
  <cols>
    <col min="1" max="1" width="28.7109375" style="31" customWidth="1"/>
    <col min="2" max="2" width="14.7109375" style="31" customWidth="1"/>
    <col min="3" max="5" width="15.57421875" style="31" bestFit="1" customWidth="1"/>
    <col min="6" max="7" width="16.140625" style="31" bestFit="1" customWidth="1"/>
    <col min="8" max="16384" width="11.421875" style="31" customWidth="1"/>
  </cols>
  <sheetData>
    <row r="1" spans="1:8" s="47" customFormat="1" ht="18">
      <c r="A1" s="605" t="s">
        <v>211</v>
      </c>
      <c r="B1" s="605"/>
      <c r="C1" s="605"/>
      <c r="D1" s="605"/>
      <c r="E1" s="605"/>
      <c r="F1" s="605"/>
      <c r="G1" s="605"/>
      <c r="H1" s="46"/>
    </row>
    <row r="3" spans="1:7" ht="15">
      <c r="A3" s="608" t="s">
        <v>335</v>
      </c>
      <c r="B3" s="608"/>
      <c r="C3" s="608"/>
      <c r="D3" s="608"/>
      <c r="E3" s="608"/>
      <c r="F3" s="608"/>
      <c r="G3" s="608"/>
    </row>
    <row r="4" spans="1:7" ht="14.25" customHeight="1" thickBot="1">
      <c r="A4" s="171"/>
      <c r="B4" s="171"/>
      <c r="C4" s="171"/>
      <c r="D4" s="171"/>
      <c r="E4" s="171"/>
      <c r="F4" s="171"/>
      <c r="G4" s="171"/>
    </row>
    <row r="5" spans="1:7" ht="18.75" customHeight="1">
      <c r="A5" s="611" t="s">
        <v>138</v>
      </c>
      <c r="B5" s="609" t="s">
        <v>3</v>
      </c>
      <c r="C5" s="610"/>
      <c r="D5" s="609" t="s">
        <v>4</v>
      </c>
      <c r="E5" s="610"/>
      <c r="F5" s="606" t="s">
        <v>5</v>
      </c>
      <c r="G5" s="607"/>
    </row>
    <row r="6" spans="1:7" ht="18.75" customHeight="1" thickBot="1">
      <c r="A6" s="612"/>
      <c r="B6" s="542">
        <v>2012</v>
      </c>
      <c r="C6" s="542">
        <v>2013</v>
      </c>
      <c r="D6" s="542">
        <v>2012</v>
      </c>
      <c r="E6" s="542">
        <v>2013</v>
      </c>
      <c r="F6" s="543">
        <v>2012</v>
      </c>
      <c r="G6" s="543">
        <v>2013</v>
      </c>
    </row>
    <row r="7" spans="1:7" ht="12.75">
      <c r="A7" s="172" t="s">
        <v>149</v>
      </c>
      <c r="B7" s="150">
        <v>8449985</v>
      </c>
      <c r="C7" s="150">
        <v>8440300</v>
      </c>
      <c r="D7" s="150">
        <v>4180285</v>
      </c>
      <c r="E7" s="150">
        <v>4170654</v>
      </c>
      <c r="F7" s="154">
        <v>4269700</v>
      </c>
      <c r="G7" s="154">
        <v>4269646</v>
      </c>
    </row>
    <row r="8" spans="1:7" ht="12.75">
      <c r="A8" s="173" t="s">
        <v>6</v>
      </c>
      <c r="B8" s="156">
        <v>1349467</v>
      </c>
      <c r="C8" s="156">
        <v>1347150</v>
      </c>
      <c r="D8" s="156">
        <v>671898</v>
      </c>
      <c r="E8" s="156">
        <v>669987</v>
      </c>
      <c r="F8" s="160">
        <v>677569</v>
      </c>
      <c r="G8" s="160">
        <v>677163</v>
      </c>
    </row>
    <row r="9" spans="1:7" ht="12.75">
      <c r="A9" s="173" t="s">
        <v>7</v>
      </c>
      <c r="B9" s="156">
        <v>1077360</v>
      </c>
      <c r="C9" s="156">
        <v>1068165</v>
      </c>
      <c r="D9" s="156">
        <v>516420</v>
      </c>
      <c r="E9" s="156">
        <v>511346</v>
      </c>
      <c r="F9" s="160">
        <v>560940</v>
      </c>
      <c r="G9" s="160">
        <v>556819</v>
      </c>
    </row>
    <row r="10" spans="1:7" ht="12.75">
      <c r="A10" s="173" t="s">
        <v>8</v>
      </c>
      <c r="B10" s="156">
        <v>1119439</v>
      </c>
      <c r="C10" s="156">
        <v>1111674</v>
      </c>
      <c r="D10" s="156">
        <v>560091</v>
      </c>
      <c r="E10" s="156">
        <v>554603</v>
      </c>
      <c r="F10" s="160">
        <v>559348</v>
      </c>
      <c r="G10" s="160">
        <v>557071</v>
      </c>
    </row>
    <row r="11" spans="1:7" ht="12.75">
      <c r="A11" s="173" t="s">
        <v>9</v>
      </c>
      <c r="B11" s="156">
        <v>2118344</v>
      </c>
      <c r="C11" s="156">
        <v>2118679</v>
      </c>
      <c r="D11" s="156">
        <v>1056240</v>
      </c>
      <c r="E11" s="156">
        <v>1055302</v>
      </c>
      <c r="F11" s="160">
        <v>1062104</v>
      </c>
      <c r="G11" s="160">
        <v>1063377</v>
      </c>
    </row>
    <row r="12" spans="1:7" ht="12.75">
      <c r="A12" s="173" t="s">
        <v>10</v>
      </c>
      <c r="B12" s="156">
        <v>593861</v>
      </c>
      <c r="C12" s="156">
        <v>591888</v>
      </c>
      <c r="D12" s="156">
        <v>289999</v>
      </c>
      <c r="E12" s="156">
        <v>288643</v>
      </c>
      <c r="F12" s="160">
        <v>303862</v>
      </c>
      <c r="G12" s="160">
        <v>303245</v>
      </c>
    </row>
    <row r="13" spans="1:7" ht="12.75">
      <c r="A13" s="173" t="s">
        <v>11</v>
      </c>
      <c r="B13" s="156">
        <v>2546078</v>
      </c>
      <c r="C13" s="156">
        <v>2519875</v>
      </c>
      <c r="D13" s="156">
        <v>1261141</v>
      </c>
      <c r="E13" s="156">
        <v>1246377</v>
      </c>
      <c r="F13" s="160">
        <v>1284937</v>
      </c>
      <c r="G13" s="160">
        <v>1273498</v>
      </c>
    </row>
    <row r="14" spans="1:7" ht="12.75">
      <c r="A14" s="173" t="s">
        <v>143</v>
      </c>
      <c r="B14" s="156">
        <v>2121888</v>
      </c>
      <c r="C14" s="156">
        <v>2100998</v>
      </c>
      <c r="D14" s="156">
        <v>1069648</v>
      </c>
      <c r="E14" s="156">
        <v>1056960</v>
      </c>
      <c r="F14" s="160">
        <v>1052240</v>
      </c>
      <c r="G14" s="160">
        <v>1044038</v>
      </c>
    </row>
    <row r="15" spans="1:7" ht="12.75">
      <c r="A15" s="173" t="s">
        <v>12</v>
      </c>
      <c r="B15" s="156">
        <v>7570908</v>
      </c>
      <c r="C15" s="156">
        <v>7553650</v>
      </c>
      <c r="D15" s="156">
        <v>3741628</v>
      </c>
      <c r="E15" s="156">
        <v>3725318</v>
      </c>
      <c r="F15" s="160">
        <v>3829280</v>
      </c>
      <c r="G15" s="160">
        <v>3828332</v>
      </c>
    </row>
    <row r="16" spans="1:7" ht="12.75">
      <c r="A16" s="173" t="s">
        <v>167</v>
      </c>
      <c r="B16" s="156">
        <v>5129266</v>
      </c>
      <c r="C16" s="156">
        <v>5113815</v>
      </c>
      <c r="D16" s="156">
        <v>2546404</v>
      </c>
      <c r="E16" s="156">
        <v>2534539</v>
      </c>
      <c r="F16" s="160">
        <v>2582862</v>
      </c>
      <c r="G16" s="160">
        <v>2579276</v>
      </c>
    </row>
    <row r="17" spans="1:7" ht="12.75">
      <c r="A17" s="173" t="s">
        <v>25</v>
      </c>
      <c r="B17" s="156">
        <v>1108130</v>
      </c>
      <c r="C17" s="156">
        <v>1104004</v>
      </c>
      <c r="D17" s="156">
        <v>550324</v>
      </c>
      <c r="E17" s="156">
        <v>548054</v>
      </c>
      <c r="F17" s="160">
        <v>557806</v>
      </c>
      <c r="G17" s="160">
        <v>555950</v>
      </c>
    </row>
    <row r="18" spans="1:7" ht="12.75">
      <c r="A18" s="173" t="s">
        <v>14</v>
      </c>
      <c r="B18" s="156">
        <v>2781498</v>
      </c>
      <c r="C18" s="156">
        <v>2765940</v>
      </c>
      <c r="D18" s="156">
        <v>1343328</v>
      </c>
      <c r="E18" s="156">
        <v>1335122</v>
      </c>
      <c r="F18" s="160">
        <v>1438170</v>
      </c>
      <c r="G18" s="160">
        <v>1430818</v>
      </c>
    </row>
    <row r="19" spans="1:7" ht="12.75">
      <c r="A19" s="173" t="s">
        <v>15</v>
      </c>
      <c r="B19" s="156">
        <v>6498560</v>
      </c>
      <c r="C19" s="156">
        <v>6495551</v>
      </c>
      <c r="D19" s="156">
        <v>3130241</v>
      </c>
      <c r="E19" s="156">
        <v>3123724</v>
      </c>
      <c r="F19" s="160">
        <v>3368319</v>
      </c>
      <c r="G19" s="160">
        <v>3371827</v>
      </c>
    </row>
    <row r="20" spans="1:7" ht="12.75">
      <c r="A20" s="173" t="s">
        <v>26</v>
      </c>
      <c r="B20" s="156">
        <v>1474449</v>
      </c>
      <c r="C20" s="156">
        <v>1472049</v>
      </c>
      <c r="D20" s="156">
        <v>742727</v>
      </c>
      <c r="E20" s="156">
        <v>739842</v>
      </c>
      <c r="F20" s="160">
        <v>731722</v>
      </c>
      <c r="G20" s="160">
        <v>732207</v>
      </c>
    </row>
    <row r="21" spans="1:7" ht="12.75">
      <c r="A21" s="173" t="s">
        <v>93</v>
      </c>
      <c r="B21" s="156">
        <v>644566</v>
      </c>
      <c r="C21" s="156">
        <v>644477</v>
      </c>
      <c r="D21" s="156">
        <v>321453</v>
      </c>
      <c r="E21" s="156">
        <v>320933</v>
      </c>
      <c r="F21" s="160">
        <v>323113</v>
      </c>
      <c r="G21" s="160">
        <v>323544</v>
      </c>
    </row>
    <row r="22" spans="1:7" ht="12.75">
      <c r="A22" s="173" t="s">
        <v>137</v>
      </c>
      <c r="B22" s="156">
        <v>2193093</v>
      </c>
      <c r="C22" s="156">
        <v>2191682</v>
      </c>
      <c r="D22" s="156">
        <v>1070438</v>
      </c>
      <c r="E22" s="156">
        <v>1068746</v>
      </c>
      <c r="F22" s="160">
        <v>1122655</v>
      </c>
      <c r="G22" s="160">
        <v>1122936</v>
      </c>
    </row>
    <row r="23" spans="1:7" ht="12.75">
      <c r="A23" s="173" t="s">
        <v>16</v>
      </c>
      <c r="B23" s="156">
        <v>323609</v>
      </c>
      <c r="C23" s="156">
        <v>322027</v>
      </c>
      <c r="D23" s="156">
        <v>161574</v>
      </c>
      <c r="E23" s="156">
        <v>160159</v>
      </c>
      <c r="F23" s="160">
        <v>162035</v>
      </c>
      <c r="G23" s="160">
        <v>161868</v>
      </c>
    </row>
    <row r="24" spans="1:7" ht="12.75">
      <c r="A24" s="173" t="s">
        <v>212</v>
      </c>
      <c r="B24" s="156">
        <v>84018</v>
      </c>
      <c r="C24" s="156">
        <v>84180</v>
      </c>
      <c r="D24" s="156">
        <v>42948</v>
      </c>
      <c r="E24" s="156">
        <v>43060</v>
      </c>
      <c r="F24" s="160">
        <v>41070</v>
      </c>
      <c r="G24" s="160">
        <v>41120</v>
      </c>
    </row>
    <row r="25" spans="1:7" ht="12.75">
      <c r="A25" s="173" t="s">
        <v>213</v>
      </c>
      <c r="B25" s="156">
        <v>80802</v>
      </c>
      <c r="C25" s="156">
        <v>83679</v>
      </c>
      <c r="D25" s="156">
        <v>41569</v>
      </c>
      <c r="E25" s="156">
        <v>43017</v>
      </c>
      <c r="F25" s="160">
        <v>39233</v>
      </c>
      <c r="G25" s="160">
        <v>40662</v>
      </c>
    </row>
    <row r="26" spans="1:7" ht="12.75">
      <c r="A26" s="173"/>
      <c r="B26" s="156"/>
      <c r="C26" s="156"/>
      <c r="D26" s="156"/>
      <c r="E26" s="156"/>
      <c r="F26" s="160"/>
      <c r="G26" s="160"/>
    </row>
    <row r="27" spans="1:7" s="48" customFormat="1" ht="13.5" thickBot="1">
      <c r="A27" s="509" t="s">
        <v>27</v>
      </c>
      <c r="B27" s="510">
        <v>47265321</v>
      </c>
      <c r="C27" s="510">
        <f>SUM(C7:C25)</f>
        <v>47129783</v>
      </c>
      <c r="D27" s="510">
        <v>23298356</v>
      </c>
      <c r="E27" s="510">
        <f>SUM(E7:E25)</f>
        <v>23196386</v>
      </c>
      <c r="F27" s="511">
        <v>23966965</v>
      </c>
      <c r="G27" s="511">
        <f>SUM(G7:G25)</f>
        <v>23933397</v>
      </c>
    </row>
    <row r="28" spans="1:7" ht="12.75">
      <c r="A28" s="601" t="s">
        <v>441</v>
      </c>
      <c r="B28" s="601"/>
      <c r="C28" s="601"/>
      <c r="D28" s="174"/>
      <c r="E28" s="174"/>
      <c r="F28" s="174"/>
      <c r="G28" s="174"/>
    </row>
    <row r="29" spans="2:7" ht="12.75">
      <c r="B29" s="85"/>
      <c r="C29" s="85"/>
      <c r="D29" s="85"/>
      <c r="E29" s="85"/>
      <c r="F29" s="85"/>
      <c r="G29" s="85"/>
    </row>
  </sheetData>
  <mergeCells count="7">
    <mergeCell ref="A28:C28"/>
    <mergeCell ref="A1:G1"/>
    <mergeCell ref="F5:G5"/>
    <mergeCell ref="A3:G3"/>
    <mergeCell ref="B5:C5"/>
    <mergeCell ref="D5:E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71" r:id="rId1"/>
  <headerFooter alignWithMargins="0">
    <oddFooter>&amp;C&amp;A</oddFooter>
  </headerFooter>
  <ignoredErrors>
    <ignoredError sqref="C27 E27 G27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 transitionEvaluation="1">
    <pageSetUpPr fitToPage="1"/>
  </sheetPr>
  <dimension ref="A1:P44"/>
  <sheetViews>
    <sheetView showGridLines="0" view="pageBreakPreview" zoomScale="75" zoomScaleNormal="75" zoomScaleSheetLayoutView="75" workbookViewId="0" topLeftCell="A16">
      <selection activeCell="K19" sqref="K19:M19"/>
    </sheetView>
  </sheetViews>
  <sheetFormatPr defaultColWidth="12.57421875" defaultRowHeight="12.75"/>
  <cols>
    <col min="1" max="1" width="10.7109375" style="11" customWidth="1"/>
    <col min="2" max="3" width="12.57421875" style="11" customWidth="1"/>
    <col min="4" max="15" width="10.7109375" style="11" customWidth="1"/>
    <col min="16" max="16384" width="19.140625" style="11" customWidth="1"/>
  </cols>
  <sheetData>
    <row r="1" spans="1:15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133"/>
      <c r="O1" s="133"/>
    </row>
    <row r="3" spans="1:16" s="28" customFormat="1" ht="15">
      <c r="A3" s="786" t="s">
        <v>502</v>
      </c>
      <c r="B3" s="786"/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499"/>
      <c r="O3" s="499"/>
      <c r="P3" s="499"/>
    </row>
    <row r="4" spans="1:15" ht="15">
      <c r="A4" s="787" t="s">
        <v>503</v>
      </c>
      <c r="B4" s="787"/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367"/>
      <c r="O4" s="367"/>
    </row>
    <row r="5" spans="1:5" ht="14.25" customHeight="1" thickBot="1">
      <c r="A5" s="293"/>
      <c r="B5" s="293"/>
      <c r="C5" s="293"/>
      <c r="D5" s="293"/>
      <c r="E5" s="293"/>
    </row>
    <row r="6" spans="1:15" s="4" customFormat="1" ht="12.75">
      <c r="A6" s="355"/>
      <c r="B6" s="801" t="s">
        <v>472</v>
      </c>
      <c r="C6" s="767"/>
      <c r="D6" s="767"/>
      <c r="E6" s="767"/>
      <c r="F6" s="767"/>
      <c r="G6" s="767"/>
      <c r="H6" s="767"/>
      <c r="I6" s="767"/>
      <c r="J6" s="767"/>
      <c r="K6" s="767"/>
      <c r="L6" s="767"/>
      <c r="M6" s="767"/>
      <c r="N6" s="97"/>
      <c r="O6" s="97"/>
    </row>
    <row r="7" spans="1:13" s="4" customFormat="1" ht="12.75" customHeight="1">
      <c r="A7" s="768" t="s">
        <v>1</v>
      </c>
      <c r="B7" s="802" t="s">
        <v>3</v>
      </c>
      <c r="C7" s="803" t="s">
        <v>304</v>
      </c>
      <c r="D7" s="803" t="s">
        <v>280</v>
      </c>
      <c r="E7" s="804" t="s">
        <v>281</v>
      </c>
      <c r="F7" s="804" t="s">
        <v>282</v>
      </c>
      <c r="G7" s="804" t="s">
        <v>283</v>
      </c>
      <c r="H7" s="804" t="s">
        <v>284</v>
      </c>
      <c r="I7" s="804" t="s">
        <v>285</v>
      </c>
      <c r="J7" s="804" t="s">
        <v>286</v>
      </c>
      <c r="K7" s="804" t="s">
        <v>305</v>
      </c>
      <c r="L7" s="804" t="s">
        <v>306</v>
      </c>
      <c r="M7" s="766" t="s">
        <v>288</v>
      </c>
    </row>
    <row r="8" spans="1:13" s="4" customFormat="1" ht="12.75">
      <c r="A8" s="768"/>
      <c r="B8" s="773"/>
      <c r="C8" s="770"/>
      <c r="D8" s="770"/>
      <c r="E8" s="772"/>
      <c r="F8" s="772"/>
      <c r="G8" s="772"/>
      <c r="H8" s="772"/>
      <c r="I8" s="772"/>
      <c r="J8" s="772"/>
      <c r="K8" s="772"/>
      <c r="L8" s="772"/>
      <c r="M8" s="806"/>
    </row>
    <row r="9" spans="1:13" s="4" customFormat="1" ht="12.75">
      <c r="A9" s="768"/>
      <c r="B9" s="773"/>
      <c r="C9" s="770"/>
      <c r="D9" s="770"/>
      <c r="E9" s="772"/>
      <c r="F9" s="772"/>
      <c r="G9" s="772"/>
      <c r="H9" s="772"/>
      <c r="I9" s="772"/>
      <c r="J9" s="772"/>
      <c r="K9" s="772"/>
      <c r="L9" s="772"/>
      <c r="M9" s="806"/>
    </row>
    <row r="10" spans="1:13" s="4" customFormat="1" ht="13.5" thickBot="1">
      <c r="A10" s="769"/>
      <c r="B10" s="774"/>
      <c r="C10" s="771"/>
      <c r="D10" s="771"/>
      <c r="E10" s="805"/>
      <c r="F10" s="805"/>
      <c r="G10" s="805"/>
      <c r="H10" s="805"/>
      <c r="I10" s="805"/>
      <c r="J10" s="805"/>
      <c r="K10" s="805"/>
      <c r="L10" s="805"/>
      <c r="M10" s="807"/>
    </row>
    <row r="11" spans="1:13" s="4" customFormat="1" ht="12.75">
      <c r="A11" s="346">
        <v>2004</v>
      </c>
      <c r="B11" s="283">
        <v>314.286</v>
      </c>
      <c r="C11" s="283">
        <v>35.4</v>
      </c>
      <c r="D11" s="283">
        <v>52.302</v>
      </c>
      <c r="E11" s="283">
        <v>55.701</v>
      </c>
      <c r="F11" s="283">
        <v>53.97</v>
      </c>
      <c r="G11" s="283">
        <v>40.233</v>
      </c>
      <c r="H11" s="283">
        <v>30.7</v>
      </c>
      <c r="I11" s="283">
        <v>20.601</v>
      </c>
      <c r="J11" s="283">
        <v>12.628</v>
      </c>
      <c r="K11" s="283">
        <v>7.796</v>
      </c>
      <c r="L11" s="283">
        <v>4.176</v>
      </c>
      <c r="M11" s="284">
        <v>0.671</v>
      </c>
    </row>
    <row r="12" spans="1:13" s="4" customFormat="1" ht="12.75">
      <c r="A12" s="346">
        <v>2005</v>
      </c>
      <c r="B12" s="283">
        <v>370.893</v>
      </c>
      <c r="C12" s="283">
        <v>34.253</v>
      </c>
      <c r="D12" s="283">
        <v>61.968</v>
      </c>
      <c r="E12" s="283">
        <v>74.011</v>
      </c>
      <c r="F12" s="283">
        <v>62.08</v>
      </c>
      <c r="G12" s="283">
        <v>49.204</v>
      </c>
      <c r="H12" s="283">
        <v>35.074</v>
      </c>
      <c r="I12" s="283">
        <v>24.805</v>
      </c>
      <c r="J12" s="283">
        <v>14.655</v>
      </c>
      <c r="K12" s="283">
        <v>9.299</v>
      </c>
      <c r="L12" s="283">
        <v>4.744</v>
      </c>
      <c r="M12" s="284">
        <v>0.714</v>
      </c>
    </row>
    <row r="13" spans="1:13" s="4" customFormat="1" ht="12.75">
      <c r="A13" s="346">
        <v>2006</v>
      </c>
      <c r="B13" s="283">
        <v>305.949</v>
      </c>
      <c r="C13" s="283">
        <v>31.753</v>
      </c>
      <c r="D13" s="283">
        <v>49.179</v>
      </c>
      <c r="E13" s="283">
        <v>54.908</v>
      </c>
      <c r="F13" s="283">
        <v>48.981</v>
      </c>
      <c r="G13" s="283">
        <v>40.322</v>
      </c>
      <c r="H13" s="283">
        <v>30.953</v>
      </c>
      <c r="I13" s="283">
        <v>23.024</v>
      </c>
      <c r="J13" s="283">
        <v>13.653</v>
      </c>
      <c r="K13" s="283">
        <v>8.225</v>
      </c>
      <c r="L13" s="283">
        <v>4.295</v>
      </c>
      <c r="M13" s="284">
        <v>0.605</v>
      </c>
    </row>
    <row r="14" spans="1:13" s="4" customFormat="1" ht="12.75">
      <c r="A14" s="346">
        <v>2007</v>
      </c>
      <c r="B14" s="283">
        <v>311.058</v>
      </c>
      <c r="C14" s="283">
        <v>32.126</v>
      </c>
      <c r="D14" s="283">
        <v>48.945</v>
      </c>
      <c r="E14" s="283">
        <v>53.544</v>
      </c>
      <c r="F14" s="283">
        <v>49.154</v>
      </c>
      <c r="G14" s="283">
        <v>41.715</v>
      </c>
      <c r="H14" s="283">
        <v>32.946</v>
      </c>
      <c r="I14" s="283">
        <v>24.548</v>
      </c>
      <c r="J14" s="283">
        <v>14.78</v>
      </c>
      <c r="K14" s="283">
        <v>8.648</v>
      </c>
      <c r="L14" s="283">
        <v>3.998</v>
      </c>
      <c r="M14" s="284">
        <v>0.61</v>
      </c>
    </row>
    <row r="15" spans="1:13" s="4" customFormat="1" ht="12.75">
      <c r="A15" s="346" t="s">
        <v>365</v>
      </c>
      <c r="B15" s="283">
        <v>375.94</v>
      </c>
      <c r="C15" s="283">
        <v>35.239</v>
      </c>
      <c r="D15" s="283">
        <v>58.735</v>
      </c>
      <c r="E15" s="283">
        <v>65.726</v>
      </c>
      <c r="F15" s="283">
        <v>63.363</v>
      </c>
      <c r="G15" s="283">
        <v>52.744</v>
      </c>
      <c r="H15" s="283">
        <v>41.359</v>
      </c>
      <c r="I15" s="283">
        <v>29.11</v>
      </c>
      <c r="J15" s="283">
        <v>17.052</v>
      </c>
      <c r="K15" s="283">
        <v>8.569</v>
      </c>
      <c r="L15" s="283">
        <v>3.4</v>
      </c>
      <c r="M15" s="284">
        <v>0.606</v>
      </c>
    </row>
    <row r="16" spans="1:13" s="4" customFormat="1" ht="12.75">
      <c r="A16" s="346">
        <v>2009</v>
      </c>
      <c r="B16" s="283">
        <v>559.43</v>
      </c>
      <c r="C16" s="283">
        <v>44.323</v>
      </c>
      <c r="D16" s="283">
        <v>89.535</v>
      </c>
      <c r="E16" s="283">
        <v>95.454</v>
      </c>
      <c r="F16" s="283">
        <v>98.035</v>
      </c>
      <c r="G16" s="283">
        <v>83.193</v>
      </c>
      <c r="H16" s="283">
        <v>65.221</v>
      </c>
      <c r="I16" s="283">
        <v>42.551</v>
      </c>
      <c r="J16" s="283">
        <v>24.642</v>
      </c>
      <c r="K16" s="283">
        <v>11.455</v>
      </c>
      <c r="L16" s="283">
        <v>4.325</v>
      </c>
      <c r="M16" s="284">
        <v>0.669</v>
      </c>
    </row>
    <row r="17" spans="1:13" s="4" customFormat="1" ht="12.75">
      <c r="A17" s="346">
        <v>2010</v>
      </c>
      <c r="B17" s="283">
        <v>572.612</v>
      </c>
      <c r="C17" s="283">
        <v>41.581</v>
      </c>
      <c r="D17" s="283">
        <v>89.081</v>
      </c>
      <c r="E17" s="283">
        <v>93.176</v>
      </c>
      <c r="F17" s="283">
        <v>101.315</v>
      </c>
      <c r="G17" s="283">
        <v>86.777</v>
      </c>
      <c r="H17" s="283">
        <v>69.562</v>
      </c>
      <c r="I17" s="283">
        <v>45.664</v>
      </c>
      <c r="J17" s="283">
        <v>27.509</v>
      </c>
      <c r="K17" s="283">
        <v>12.717</v>
      </c>
      <c r="L17" s="283">
        <v>4.615</v>
      </c>
      <c r="M17" s="284">
        <v>0.594</v>
      </c>
    </row>
    <row r="18" spans="1:13" s="4" customFormat="1" ht="12.75">
      <c r="A18" s="346">
        <v>2011</v>
      </c>
      <c r="B18" s="283">
        <v>607.584</v>
      </c>
      <c r="C18" s="283">
        <v>36.936</v>
      </c>
      <c r="D18" s="283">
        <v>87.642</v>
      </c>
      <c r="E18" s="283">
        <v>94.039</v>
      </c>
      <c r="F18" s="283">
        <v>108.304</v>
      </c>
      <c r="G18" s="283">
        <v>95.896</v>
      </c>
      <c r="H18" s="283">
        <v>79.557</v>
      </c>
      <c r="I18" s="283">
        <v>52.028</v>
      </c>
      <c r="J18" s="283">
        <v>32.393</v>
      </c>
      <c r="K18" s="283">
        <v>15.075</v>
      </c>
      <c r="L18" s="283">
        <v>5.084</v>
      </c>
      <c r="M18" s="284">
        <v>0.619</v>
      </c>
    </row>
    <row r="19" spans="1:13" s="4" customFormat="1" ht="12.75">
      <c r="A19" s="346" t="s">
        <v>467</v>
      </c>
      <c r="B19" s="283">
        <v>2643.982</v>
      </c>
      <c r="C19" s="284">
        <v>76.404</v>
      </c>
      <c r="D19" s="284">
        <v>276.884</v>
      </c>
      <c r="E19" s="284">
        <v>330.535</v>
      </c>
      <c r="F19" s="284">
        <v>406.732</v>
      </c>
      <c r="G19" s="284">
        <v>398.228</v>
      </c>
      <c r="H19" s="284">
        <v>381.952</v>
      </c>
      <c r="I19" s="284">
        <v>330.165</v>
      </c>
      <c r="J19" s="284">
        <v>234.352</v>
      </c>
      <c r="K19" s="284">
        <v>126.394</v>
      </c>
      <c r="L19" s="284">
        <v>72.662</v>
      </c>
      <c r="M19" s="284">
        <v>9.645</v>
      </c>
    </row>
    <row r="20" spans="1:13" s="4" customFormat="1" ht="13.5" thickBot="1">
      <c r="A20" s="394" t="s">
        <v>512</v>
      </c>
      <c r="B20" s="371">
        <v>2371.613</v>
      </c>
      <c r="C20" s="371">
        <v>64.672</v>
      </c>
      <c r="D20" s="371">
        <v>256.453</v>
      </c>
      <c r="E20" s="797">
        <v>1881.698</v>
      </c>
      <c r="F20" s="808"/>
      <c r="G20" s="808"/>
      <c r="H20" s="808"/>
      <c r="I20" s="808"/>
      <c r="J20" s="809"/>
      <c r="K20" s="797">
        <v>168.772</v>
      </c>
      <c r="L20" s="808"/>
      <c r="M20" s="808"/>
    </row>
    <row r="21" spans="1:9" ht="12.75">
      <c r="A21" s="134"/>
      <c r="B21"/>
      <c r="C21"/>
      <c r="D21"/>
      <c r="E21"/>
      <c r="F21"/>
      <c r="G21"/>
      <c r="H21"/>
      <c r="I21"/>
    </row>
    <row r="22" spans="1:9" ht="12.75">
      <c r="A22" s="138"/>
      <c r="B22"/>
      <c r="C22"/>
      <c r="D22"/>
      <c r="E22"/>
      <c r="F22"/>
      <c r="G22"/>
      <c r="H22"/>
      <c r="I22"/>
    </row>
    <row r="23" spans="1:9" ht="13.5" thickBot="1">
      <c r="A23" s="5"/>
      <c r="B23"/>
      <c r="C23"/>
      <c r="D23"/>
      <c r="E23"/>
      <c r="F23"/>
      <c r="G23"/>
      <c r="H23"/>
      <c r="I23"/>
    </row>
    <row r="24" spans="1:13" s="4" customFormat="1" ht="12.75">
      <c r="A24" s="355"/>
      <c r="B24" s="801" t="s">
        <v>307</v>
      </c>
      <c r="C24" s="767"/>
      <c r="D24" s="767"/>
      <c r="E24" s="767"/>
      <c r="F24" s="767"/>
      <c r="G24" s="767"/>
      <c r="H24" s="767"/>
      <c r="I24" s="767"/>
      <c r="J24" s="767"/>
      <c r="K24" s="767"/>
      <c r="L24" s="767"/>
      <c r="M24" s="767"/>
    </row>
    <row r="25" spans="1:13" s="4" customFormat="1" ht="12.75" customHeight="1">
      <c r="A25" s="768" t="s">
        <v>1</v>
      </c>
      <c r="B25" s="802" t="s">
        <v>3</v>
      </c>
      <c r="C25" s="803" t="s">
        <v>304</v>
      </c>
      <c r="D25" s="803" t="s">
        <v>280</v>
      </c>
      <c r="E25" s="804" t="s">
        <v>281</v>
      </c>
      <c r="F25" s="804" t="s">
        <v>282</v>
      </c>
      <c r="G25" s="804" t="s">
        <v>283</v>
      </c>
      <c r="H25" s="804" t="s">
        <v>284</v>
      </c>
      <c r="I25" s="804" t="s">
        <v>285</v>
      </c>
      <c r="J25" s="804" t="s">
        <v>286</v>
      </c>
      <c r="K25" s="804" t="s">
        <v>305</v>
      </c>
      <c r="L25" s="804" t="s">
        <v>306</v>
      </c>
      <c r="M25" s="766" t="s">
        <v>288</v>
      </c>
    </row>
    <row r="26" spans="1:13" s="4" customFormat="1" ht="12.75">
      <c r="A26" s="768"/>
      <c r="B26" s="773"/>
      <c r="C26" s="770"/>
      <c r="D26" s="770"/>
      <c r="E26" s="772"/>
      <c r="F26" s="772"/>
      <c r="G26" s="772"/>
      <c r="H26" s="772"/>
      <c r="I26" s="772"/>
      <c r="J26" s="772"/>
      <c r="K26" s="772"/>
      <c r="L26" s="772"/>
      <c r="M26" s="806"/>
    </row>
    <row r="27" spans="1:13" s="4" customFormat="1" ht="12.75">
      <c r="A27" s="768"/>
      <c r="B27" s="773"/>
      <c r="C27" s="770"/>
      <c r="D27" s="770"/>
      <c r="E27" s="772"/>
      <c r="F27" s="772"/>
      <c r="G27" s="772"/>
      <c r="H27" s="772"/>
      <c r="I27" s="772"/>
      <c r="J27" s="772"/>
      <c r="K27" s="772"/>
      <c r="L27" s="772"/>
      <c r="M27" s="806"/>
    </row>
    <row r="28" spans="1:13" s="4" customFormat="1" ht="13.5" thickBot="1">
      <c r="A28" s="769"/>
      <c r="B28" s="774"/>
      <c r="C28" s="771"/>
      <c r="D28" s="771"/>
      <c r="E28" s="805"/>
      <c r="F28" s="805"/>
      <c r="G28" s="805"/>
      <c r="H28" s="805"/>
      <c r="I28" s="805"/>
      <c r="J28" s="805"/>
      <c r="K28" s="805"/>
      <c r="L28" s="805"/>
      <c r="M28" s="807"/>
    </row>
    <row r="29" spans="1:13" s="4" customFormat="1" ht="12.75">
      <c r="A29" s="346">
        <v>2005</v>
      </c>
      <c r="B29" s="283">
        <v>349.207</v>
      </c>
      <c r="C29" s="283">
        <v>13.055</v>
      </c>
      <c r="D29" s="283">
        <v>72.967</v>
      </c>
      <c r="E29" s="283">
        <v>70.907</v>
      </c>
      <c r="F29" s="283">
        <v>55.558</v>
      </c>
      <c r="G29" s="283">
        <v>42.96</v>
      </c>
      <c r="H29" s="283">
        <v>36.463</v>
      </c>
      <c r="I29" s="283">
        <v>27.075</v>
      </c>
      <c r="J29" s="283">
        <v>18.109</v>
      </c>
      <c r="K29" s="283">
        <v>9.421</v>
      </c>
      <c r="L29" s="283">
        <v>2.456</v>
      </c>
      <c r="M29" s="284">
        <v>0.226</v>
      </c>
    </row>
    <row r="30" spans="1:13" s="4" customFormat="1" ht="12.75">
      <c r="A30" s="346">
        <v>2006</v>
      </c>
      <c r="B30" s="283">
        <v>363.759</v>
      </c>
      <c r="C30" s="283">
        <v>17.86</v>
      </c>
      <c r="D30" s="283">
        <v>64.701</v>
      </c>
      <c r="E30" s="283">
        <v>73.37</v>
      </c>
      <c r="F30" s="283">
        <v>60.834</v>
      </c>
      <c r="G30" s="283">
        <v>46.722</v>
      </c>
      <c r="H30" s="283">
        <v>36.981</v>
      </c>
      <c r="I30" s="283">
        <v>32.034</v>
      </c>
      <c r="J30" s="283">
        <v>18.987</v>
      </c>
      <c r="K30" s="283">
        <v>8.944</v>
      </c>
      <c r="L30" s="283">
        <v>2.883</v>
      </c>
      <c r="M30" s="284">
        <v>0.437</v>
      </c>
    </row>
    <row r="31" spans="1:13" s="4" customFormat="1" ht="12.75">
      <c r="A31" s="346">
        <v>2007</v>
      </c>
      <c r="B31" s="283">
        <v>391.996</v>
      </c>
      <c r="C31" s="283">
        <v>14.173</v>
      </c>
      <c r="D31" s="283">
        <v>74.074</v>
      </c>
      <c r="E31" s="283">
        <v>73.606</v>
      </c>
      <c r="F31" s="283">
        <v>71.49</v>
      </c>
      <c r="G31" s="283">
        <v>55.285</v>
      </c>
      <c r="H31" s="283">
        <v>41.078</v>
      </c>
      <c r="I31" s="283">
        <v>30.006</v>
      </c>
      <c r="J31" s="283">
        <v>19.304</v>
      </c>
      <c r="K31" s="283">
        <v>9.252</v>
      </c>
      <c r="L31" s="283">
        <v>3.255</v>
      </c>
      <c r="M31" s="284">
        <v>0.435</v>
      </c>
    </row>
    <row r="32" spans="1:13" s="4" customFormat="1" ht="12.75">
      <c r="A32" s="346">
        <v>2008</v>
      </c>
      <c r="B32" s="283">
        <v>336.945</v>
      </c>
      <c r="C32" s="283">
        <v>7.274</v>
      </c>
      <c r="D32" s="283">
        <v>61.659</v>
      </c>
      <c r="E32" s="283">
        <v>61.4</v>
      </c>
      <c r="F32" s="283">
        <v>62.147</v>
      </c>
      <c r="G32" s="283">
        <v>49.866</v>
      </c>
      <c r="H32" s="283">
        <v>36.531</v>
      </c>
      <c r="I32" s="283">
        <v>27.157</v>
      </c>
      <c r="J32" s="283">
        <v>18.909</v>
      </c>
      <c r="K32" s="283">
        <v>8.889</v>
      </c>
      <c r="L32" s="283">
        <v>2.76</v>
      </c>
      <c r="M32" s="284">
        <v>0.351</v>
      </c>
    </row>
    <row r="33" spans="1:13" s="4" customFormat="1" ht="12.75">
      <c r="A33" s="346">
        <v>2009</v>
      </c>
      <c r="B33" s="283">
        <v>199.206</v>
      </c>
      <c r="C33" s="283">
        <v>3.321</v>
      </c>
      <c r="D33" s="283">
        <v>30.501</v>
      </c>
      <c r="E33" s="283">
        <v>33.457</v>
      </c>
      <c r="F33" s="283">
        <v>35.652</v>
      </c>
      <c r="G33" s="283">
        <v>29.485</v>
      </c>
      <c r="H33" s="283">
        <v>22.908</v>
      </c>
      <c r="I33" s="283">
        <v>19.854</v>
      </c>
      <c r="J33" s="283">
        <v>15.366</v>
      </c>
      <c r="K33" s="283">
        <v>6.518</v>
      </c>
      <c r="L33" s="283">
        <v>1.94</v>
      </c>
      <c r="M33" s="284">
        <v>0.204</v>
      </c>
    </row>
    <row r="34" spans="1:13" s="4" customFormat="1" ht="12.75">
      <c r="A34" s="346">
        <v>2010</v>
      </c>
      <c r="B34" s="283">
        <v>221.344</v>
      </c>
      <c r="C34" s="283">
        <v>2.87</v>
      </c>
      <c r="D34" s="283">
        <v>30.991</v>
      </c>
      <c r="E34" s="283">
        <v>39.311</v>
      </c>
      <c r="F34" s="283">
        <v>40.674</v>
      </c>
      <c r="G34" s="283">
        <v>35.913</v>
      </c>
      <c r="H34" s="283">
        <v>26.198</v>
      </c>
      <c r="I34" s="283">
        <v>21.34</v>
      </c>
      <c r="J34" s="283">
        <v>15.43</v>
      </c>
      <c r="K34" s="283">
        <v>6.774</v>
      </c>
      <c r="L34" s="283">
        <v>1.684</v>
      </c>
      <c r="M34" s="284">
        <v>0.158</v>
      </c>
    </row>
    <row r="35" spans="1:13" s="4" customFormat="1" ht="12.75">
      <c r="A35" s="346">
        <v>2011</v>
      </c>
      <c r="B35" s="283">
        <v>269.299</v>
      </c>
      <c r="C35" s="283">
        <v>2.129</v>
      </c>
      <c r="D35" s="283">
        <v>30.331</v>
      </c>
      <c r="E35" s="283">
        <v>50.285</v>
      </c>
      <c r="F35" s="283">
        <v>53.152</v>
      </c>
      <c r="G35" s="283">
        <v>44.625</v>
      </c>
      <c r="H35" s="283">
        <v>34.907</v>
      </c>
      <c r="I35" s="283">
        <v>25.358</v>
      </c>
      <c r="J35" s="283">
        <v>18.598</v>
      </c>
      <c r="K35" s="283">
        <v>7.883</v>
      </c>
      <c r="L35" s="283">
        <v>1.749</v>
      </c>
      <c r="M35" s="284">
        <v>0.281</v>
      </c>
    </row>
    <row r="36" spans="1:13" s="4" customFormat="1" ht="12.75">
      <c r="A36" s="346" t="s">
        <v>491</v>
      </c>
      <c r="B36" s="283">
        <v>267.651</v>
      </c>
      <c r="C36" s="283">
        <v>1.889</v>
      </c>
      <c r="D36" s="283">
        <v>21.506</v>
      </c>
      <c r="E36" s="283">
        <v>51.706</v>
      </c>
      <c r="F36" s="283">
        <v>52.369</v>
      </c>
      <c r="G36" s="283">
        <v>46.815</v>
      </c>
      <c r="H36" s="283">
        <v>36.06</v>
      </c>
      <c r="I36" s="283">
        <v>27.444</v>
      </c>
      <c r="J36" s="283">
        <v>18.951</v>
      </c>
      <c r="K36" s="283">
        <v>7.994</v>
      </c>
      <c r="L36" s="283">
        <v>2.486</v>
      </c>
      <c r="M36" s="284">
        <v>0.431</v>
      </c>
    </row>
    <row r="37" spans="1:13" ht="13.5" thickBot="1">
      <c r="A37" s="394" t="s">
        <v>512</v>
      </c>
      <c r="B37" s="371">
        <v>188.001</v>
      </c>
      <c r="C37" s="371">
        <v>2.481</v>
      </c>
      <c r="D37" s="371">
        <v>18.104</v>
      </c>
      <c r="E37" s="797">
        <v>156.384</v>
      </c>
      <c r="F37" s="798"/>
      <c r="G37" s="798"/>
      <c r="H37" s="798"/>
      <c r="I37" s="798"/>
      <c r="J37" s="799"/>
      <c r="K37" s="800">
        <v>11.032</v>
      </c>
      <c r="L37" s="800"/>
      <c r="M37" s="797"/>
    </row>
    <row r="38" spans="1:9" ht="12.75">
      <c r="A38" s="789" t="s">
        <v>444</v>
      </c>
      <c r="B38" s="789"/>
      <c r="C38" s="789"/>
      <c r="D38" s="789"/>
      <c r="E38"/>
      <c r="F38"/>
      <c r="G38"/>
      <c r="H38"/>
      <c r="I38"/>
    </row>
    <row r="39" spans="1:10" ht="12.75">
      <c r="A39" s="764" t="s">
        <v>198</v>
      </c>
      <c r="B39" s="764"/>
      <c r="C39" s="764"/>
      <c r="D39" s="764"/>
      <c r="E39" s="764"/>
      <c r="F39" s="764"/>
      <c r="G39" s="764"/>
      <c r="H39" s="764"/>
      <c r="I39" s="764"/>
      <c r="J39" s="764"/>
    </row>
    <row r="40" spans="1:10" ht="12.75">
      <c r="A40" s="764" t="s">
        <v>173</v>
      </c>
      <c r="B40" s="764"/>
      <c r="C40" s="764"/>
      <c r="D40" s="764"/>
      <c r="E40" s="764"/>
      <c r="F40" s="764"/>
      <c r="G40" s="764"/>
      <c r="H40" s="764"/>
      <c r="I40" s="764"/>
      <c r="J40" s="764"/>
    </row>
    <row r="41" spans="1:13" ht="12.75">
      <c r="A41" s="731" t="s">
        <v>468</v>
      </c>
      <c r="B41" s="731"/>
      <c r="C41" s="731"/>
      <c r="D41" s="731"/>
      <c r="E41" s="731"/>
      <c r="F41" s="731"/>
      <c r="G41" s="731"/>
      <c r="H41" s="731"/>
      <c r="I41" s="731"/>
      <c r="J41" s="731"/>
      <c r="K41" s="731"/>
      <c r="L41" s="731"/>
      <c r="M41" s="731"/>
    </row>
    <row r="42" spans="1:13" ht="12.75">
      <c r="A42" s="731" t="s">
        <v>469</v>
      </c>
      <c r="B42" s="731"/>
      <c r="C42" s="731"/>
      <c r="D42" s="731"/>
      <c r="E42" s="731"/>
      <c r="F42" s="731"/>
      <c r="G42" s="731"/>
      <c r="H42" s="731"/>
      <c r="I42" s="731"/>
      <c r="J42" s="731"/>
      <c r="K42" s="731"/>
      <c r="L42" s="731"/>
      <c r="M42" s="731"/>
    </row>
    <row r="43" spans="1:13" ht="12.75">
      <c r="A43" s="731" t="s">
        <v>470</v>
      </c>
      <c r="B43" s="731"/>
      <c r="C43" s="731"/>
      <c r="D43" s="731"/>
      <c r="E43" s="731"/>
      <c r="F43" s="731"/>
      <c r="G43" s="731"/>
      <c r="H43" s="731"/>
      <c r="I43" s="731"/>
      <c r="J43" s="731"/>
      <c r="K43" s="731"/>
      <c r="L43" s="731"/>
      <c r="M43" s="731"/>
    </row>
    <row r="44" spans="1:5" ht="12.75">
      <c r="A44" s="775" t="s">
        <v>495</v>
      </c>
      <c r="B44" s="775"/>
      <c r="C44" s="775"/>
      <c r="D44" s="775"/>
      <c r="E44" s="775"/>
    </row>
  </sheetData>
  <mergeCells count="42">
    <mergeCell ref="A3:M3"/>
    <mergeCell ref="A1:M1"/>
    <mergeCell ref="A4:M4"/>
    <mergeCell ref="M25:M28"/>
    <mergeCell ref="I25:I28"/>
    <mergeCell ref="J25:J28"/>
    <mergeCell ref="K25:K28"/>
    <mergeCell ref="L25:L28"/>
    <mergeCell ref="E25:E28"/>
    <mergeCell ref="F25:F28"/>
    <mergeCell ref="G25:G28"/>
    <mergeCell ref="H25:H28"/>
    <mergeCell ref="A25:A28"/>
    <mergeCell ref="B25:B28"/>
    <mergeCell ref="C25:C28"/>
    <mergeCell ref="D25:D28"/>
    <mergeCell ref="B24:M24"/>
    <mergeCell ref="G7:G10"/>
    <mergeCell ref="H7:H10"/>
    <mergeCell ref="I7:I10"/>
    <mergeCell ref="J7:J10"/>
    <mergeCell ref="E20:J20"/>
    <mergeCell ref="K20:M20"/>
    <mergeCell ref="B6:M6"/>
    <mergeCell ref="A7:A10"/>
    <mergeCell ref="B7:B10"/>
    <mergeCell ref="C7:C10"/>
    <mergeCell ref="D7:D10"/>
    <mergeCell ref="E7:E10"/>
    <mergeCell ref="F7:F10"/>
    <mergeCell ref="K7:K10"/>
    <mergeCell ref="L7:L10"/>
    <mergeCell ref="M7:M10"/>
    <mergeCell ref="A42:M42"/>
    <mergeCell ref="A43:M43"/>
    <mergeCell ref="A44:E44"/>
    <mergeCell ref="E37:J37"/>
    <mergeCell ref="K37:M37"/>
    <mergeCell ref="A39:J39"/>
    <mergeCell ref="A40:J40"/>
    <mergeCell ref="A38:D38"/>
    <mergeCell ref="A41:M4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IV43"/>
  <sheetViews>
    <sheetView showGridLines="0" view="pageBreakPreview" zoomScale="75" zoomScaleNormal="75" zoomScaleSheetLayoutView="75" workbookViewId="0" topLeftCell="A1">
      <selection activeCell="F30" sqref="F30"/>
    </sheetView>
  </sheetViews>
  <sheetFormatPr defaultColWidth="12.57421875" defaultRowHeight="12.75"/>
  <cols>
    <col min="1" max="13" width="10.7109375" style="11" customWidth="1"/>
    <col min="14" max="16384" width="19.140625" style="11" customWidth="1"/>
  </cols>
  <sheetData>
    <row r="1" spans="1:18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/>
      <c r="O1"/>
      <c r="P1"/>
      <c r="Q1"/>
      <c r="R1"/>
    </row>
    <row r="3" spans="1:14" s="28" customFormat="1" ht="15">
      <c r="A3" s="786" t="s">
        <v>504</v>
      </c>
      <c r="B3" s="786"/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499"/>
    </row>
    <row r="4" spans="1:13" ht="15">
      <c r="A4" s="787" t="s">
        <v>275</v>
      </c>
      <c r="B4" s="787"/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</row>
    <row r="5" spans="1:13" ht="13.5" thickBot="1">
      <c r="A5" s="297"/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</row>
    <row r="6" spans="1:13" ht="12.75" customHeight="1">
      <c r="A6" s="783" t="s">
        <v>1</v>
      </c>
      <c r="B6" s="776" t="s">
        <v>473</v>
      </c>
      <c r="C6" s="777"/>
      <c r="D6" s="777"/>
      <c r="E6" s="777"/>
      <c r="F6" s="777"/>
      <c r="G6" s="795"/>
      <c r="H6" s="776" t="s">
        <v>303</v>
      </c>
      <c r="I6" s="777"/>
      <c r="J6" s="777"/>
      <c r="K6" s="777"/>
      <c r="L6" s="777"/>
      <c r="M6" s="777"/>
    </row>
    <row r="7" spans="1:13" ht="12.75">
      <c r="A7" s="784"/>
      <c r="B7" s="778"/>
      <c r="C7" s="779"/>
      <c r="D7" s="779"/>
      <c r="E7" s="779"/>
      <c r="F7" s="779"/>
      <c r="G7" s="796"/>
      <c r="H7" s="778"/>
      <c r="I7" s="779"/>
      <c r="J7" s="779"/>
      <c r="K7" s="779"/>
      <c r="L7" s="779"/>
      <c r="M7" s="779"/>
    </row>
    <row r="8" spans="1:13" ht="15" customHeight="1">
      <c r="A8" s="784"/>
      <c r="B8" s="780" t="s">
        <v>3</v>
      </c>
      <c r="C8" s="781"/>
      <c r="D8" s="780" t="s">
        <v>269</v>
      </c>
      <c r="E8" s="781"/>
      <c r="F8" s="780" t="s">
        <v>302</v>
      </c>
      <c r="G8" s="781"/>
      <c r="H8" s="793" t="s">
        <v>3</v>
      </c>
      <c r="I8" s="794"/>
      <c r="J8" s="780" t="s">
        <v>269</v>
      </c>
      <c r="K8" s="781"/>
      <c r="L8" s="780" t="s">
        <v>302</v>
      </c>
      <c r="M8" s="782"/>
    </row>
    <row r="9" spans="1:13" ht="13.5" thickBot="1">
      <c r="A9" s="785"/>
      <c r="B9" s="364" t="s">
        <v>4</v>
      </c>
      <c r="C9" s="364" t="s">
        <v>5</v>
      </c>
      <c r="D9" s="364" t="s">
        <v>4</v>
      </c>
      <c r="E9" s="364" t="s">
        <v>5</v>
      </c>
      <c r="F9" s="364" t="s">
        <v>4</v>
      </c>
      <c r="G9" s="364" t="s">
        <v>5</v>
      </c>
      <c r="H9" s="364" t="s">
        <v>4</v>
      </c>
      <c r="I9" s="364" t="s">
        <v>5</v>
      </c>
      <c r="J9" s="364" t="s">
        <v>4</v>
      </c>
      <c r="K9" s="364" t="s">
        <v>5</v>
      </c>
      <c r="L9" s="364" t="s">
        <v>4</v>
      </c>
      <c r="M9" s="365" t="s">
        <v>5</v>
      </c>
    </row>
    <row r="10" spans="1:14" ht="12.75">
      <c r="A10" s="294">
        <v>2004</v>
      </c>
      <c r="B10" s="283">
        <v>198.655</v>
      </c>
      <c r="C10" s="283">
        <v>133.623</v>
      </c>
      <c r="D10" s="283">
        <v>184.883</v>
      </c>
      <c r="E10" s="283">
        <v>125.513</v>
      </c>
      <c r="F10" s="283">
        <v>13.772</v>
      </c>
      <c r="G10" s="283">
        <v>8.11</v>
      </c>
      <c r="H10" s="283" t="s">
        <v>264</v>
      </c>
      <c r="I10" s="283" t="s">
        <v>264</v>
      </c>
      <c r="J10" s="283" t="s">
        <v>264</v>
      </c>
      <c r="K10" s="283" t="s">
        <v>264</v>
      </c>
      <c r="L10" s="283" t="s">
        <v>264</v>
      </c>
      <c r="M10" s="284" t="s">
        <v>264</v>
      </c>
      <c r="N10"/>
    </row>
    <row r="11" spans="1:14" ht="12.75">
      <c r="A11" s="294">
        <v>2005</v>
      </c>
      <c r="B11" s="283">
        <v>203.22</v>
      </c>
      <c r="C11" s="283">
        <v>128.84199999999998</v>
      </c>
      <c r="D11" s="283">
        <v>187.702</v>
      </c>
      <c r="E11" s="283">
        <v>119.588</v>
      </c>
      <c r="F11" s="283">
        <v>15.518</v>
      </c>
      <c r="G11" s="283">
        <v>9.254</v>
      </c>
      <c r="H11" s="283">
        <v>328.621</v>
      </c>
      <c r="I11" s="283">
        <v>22.18</v>
      </c>
      <c r="J11" s="283">
        <v>323.558</v>
      </c>
      <c r="K11" s="283">
        <v>21.189</v>
      </c>
      <c r="L11" s="283">
        <v>5.063</v>
      </c>
      <c r="M11" s="284">
        <v>0.991</v>
      </c>
      <c r="N11"/>
    </row>
    <row r="12" spans="1:14" ht="12.75">
      <c r="A12" s="294">
        <v>2006</v>
      </c>
      <c r="B12" s="283">
        <v>201.881</v>
      </c>
      <c r="C12" s="283">
        <v>111.957</v>
      </c>
      <c r="D12" s="283">
        <v>188.179</v>
      </c>
      <c r="E12" s="283">
        <v>102.886</v>
      </c>
      <c r="F12" s="283">
        <v>13.702</v>
      </c>
      <c r="G12" s="283">
        <v>9.071</v>
      </c>
      <c r="H12" s="283">
        <v>339.78200000000004</v>
      </c>
      <c r="I12" s="283">
        <v>25.053</v>
      </c>
      <c r="J12" s="283">
        <v>335.189</v>
      </c>
      <c r="K12" s="283">
        <v>24.119</v>
      </c>
      <c r="L12" s="283">
        <v>4.593</v>
      </c>
      <c r="M12" s="284">
        <v>0.934</v>
      </c>
      <c r="N12"/>
    </row>
    <row r="13" spans="1:14" ht="12.75">
      <c r="A13" s="294">
        <v>2007</v>
      </c>
      <c r="B13" s="283">
        <v>341.663</v>
      </c>
      <c r="C13" s="283">
        <v>208.71800000000002</v>
      </c>
      <c r="D13" s="283">
        <v>171.551</v>
      </c>
      <c r="E13" s="283">
        <v>113.531</v>
      </c>
      <c r="F13" s="283">
        <v>170.112</v>
      </c>
      <c r="G13" s="283">
        <v>95.187</v>
      </c>
      <c r="H13" s="283">
        <v>358.92</v>
      </c>
      <c r="I13" s="283">
        <v>34.59</v>
      </c>
      <c r="J13" s="283">
        <v>354.681</v>
      </c>
      <c r="K13" s="283">
        <v>33.683</v>
      </c>
      <c r="L13" s="283">
        <v>4.239</v>
      </c>
      <c r="M13" s="284">
        <v>0.907</v>
      </c>
      <c r="N13"/>
    </row>
    <row r="14" spans="1:14" ht="12.75">
      <c r="A14" s="294" t="s">
        <v>366</v>
      </c>
      <c r="B14" s="283">
        <v>191.57</v>
      </c>
      <c r="C14" s="283">
        <v>114.319</v>
      </c>
      <c r="D14" s="283">
        <v>191.57</v>
      </c>
      <c r="E14" s="283">
        <v>114.319</v>
      </c>
      <c r="F14" s="283" t="s">
        <v>498</v>
      </c>
      <c r="G14" s="283" t="s">
        <v>498</v>
      </c>
      <c r="H14" s="283">
        <v>311.06100000000004</v>
      </c>
      <c r="I14" s="283">
        <v>28.558</v>
      </c>
      <c r="J14" s="283">
        <v>306.514</v>
      </c>
      <c r="K14" s="283">
        <v>27.688</v>
      </c>
      <c r="L14" s="283">
        <v>4.547</v>
      </c>
      <c r="M14" s="284">
        <v>0.87</v>
      </c>
      <c r="N14"/>
    </row>
    <row r="15" spans="1:14" ht="12.75">
      <c r="A15" s="294">
        <v>2009</v>
      </c>
      <c r="B15" s="283">
        <v>292.113</v>
      </c>
      <c r="C15" s="283">
        <v>154.633</v>
      </c>
      <c r="D15" s="283">
        <v>292.113</v>
      </c>
      <c r="E15" s="283">
        <v>154.633</v>
      </c>
      <c r="F15" s="283" t="s">
        <v>498</v>
      </c>
      <c r="G15" s="283" t="s">
        <v>498</v>
      </c>
      <c r="H15" s="283">
        <v>185.684</v>
      </c>
      <c r="I15" s="283">
        <v>15.067</v>
      </c>
      <c r="J15" s="283">
        <v>181.66</v>
      </c>
      <c r="K15" s="283">
        <v>14.278</v>
      </c>
      <c r="L15" s="283">
        <v>4.024</v>
      </c>
      <c r="M15" s="284">
        <v>0.789</v>
      </c>
      <c r="N15"/>
    </row>
    <row r="16" spans="1:14" ht="12.75">
      <c r="A16" s="417">
        <v>2010</v>
      </c>
      <c r="B16" s="283">
        <v>352.064</v>
      </c>
      <c r="C16" s="283">
        <v>152.405</v>
      </c>
      <c r="D16" s="283">
        <v>352.064</v>
      </c>
      <c r="E16" s="283">
        <v>152.405</v>
      </c>
      <c r="F16" s="283" t="s">
        <v>498</v>
      </c>
      <c r="G16" s="283" t="s">
        <v>498</v>
      </c>
      <c r="H16" s="283">
        <v>204.782</v>
      </c>
      <c r="I16" s="283">
        <v>19.116</v>
      </c>
      <c r="J16" s="283">
        <v>200.835</v>
      </c>
      <c r="K16" s="283">
        <v>18.291</v>
      </c>
      <c r="L16" s="283">
        <v>3.947</v>
      </c>
      <c r="M16" s="284">
        <v>0.825</v>
      </c>
      <c r="N16"/>
    </row>
    <row r="17" spans="1:14" ht="12.75">
      <c r="A17" s="417" t="s">
        <v>474</v>
      </c>
      <c r="B17" s="283">
        <v>878</v>
      </c>
      <c r="C17" s="283">
        <v>503.518</v>
      </c>
      <c r="D17" s="283">
        <v>878</v>
      </c>
      <c r="E17" s="283">
        <v>503.518</v>
      </c>
      <c r="F17" s="283" t="s">
        <v>498</v>
      </c>
      <c r="G17" s="283" t="s">
        <v>498</v>
      </c>
      <c r="H17" s="283">
        <v>249.629</v>
      </c>
      <c r="I17" s="283">
        <v>21.076</v>
      </c>
      <c r="J17" s="283">
        <v>245.644</v>
      </c>
      <c r="K17" s="283">
        <v>20.174</v>
      </c>
      <c r="L17" s="283">
        <v>3.985</v>
      </c>
      <c r="M17" s="284">
        <v>0.902</v>
      </c>
      <c r="N17"/>
    </row>
    <row r="18" spans="1:14" ht="12.75">
      <c r="A18" s="417" t="s">
        <v>493</v>
      </c>
      <c r="B18" s="283">
        <v>1532.223</v>
      </c>
      <c r="C18" s="283">
        <v>736.752</v>
      </c>
      <c r="D18" s="283">
        <v>1532.223</v>
      </c>
      <c r="E18" s="283">
        <v>736.752</v>
      </c>
      <c r="F18" s="283" t="s">
        <v>498</v>
      </c>
      <c r="G18" s="283" t="s">
        <v>498</v>
      </c>
      <c r="H18" s="283">
        <v>247.196</v>
      </c>
      <c r="I18" s="283">
        <v>22.318</v>
      </c>
      <c r="J18" s="283">
        <v>243.062</v>
      </c>
      <c r="K18" s="283">
        <v>21.274</v>
      </c>
      <c r="L18" s="283">
        <v>4.134</v>
      </c>
      <c r="M18" s="284">
        <v>1.044</v>
      </c>
      <c r="N18"/>
    </row>
    <row r="19" spans="1:13" ht="13.5" thickBot="1">
      <c r="A19" s="379" t="s">
        <v>512</v>
      </c>
      <c r="B19" s="371">
        <v>1573.605</v>
      </c>
      <c r="C19" s="371">
        <v>673.406</v>
      </c>
      <c r="D19" s="371">
        <v>1573.605</v>
      </c>
      <c r="E19" s="371">
        <v>673.406</v>
      </c>
      <c r="F19" s="283" t="s">
        <v>498</v>
      </c>
      <c r="G19" s="283" t="s">
        <v>498</v>
      </c>
      <c r="H19" s="371">
        <v>169.583</v>
      </c>
      <c r="I19" s="371">
        <v>18.909</v>
      </c>
      <c r="J19" s="790">
        <v>182.765</v>
      </c>
      <c r="K19" s="791"/>
      <c r="L19" s="790">
        <v>5.727</v>
      </c>
      <c r="M19" s="792"/>
    </row>
    <row r="20" spans="1:13" ht="12.75">
      <c r="A20" s="287" t="s">
        <v>445</v>
      </c>
      <c r="B20" s="298"/>
      <c r="C20" s="298"/>
      <c r="D20" s="298"/>
      <c r="E20" s="298"/>
      <c r="F20" s="298"/>
      <c r="G20" s="298"/>
      <c r="H20" s="296"/>
      <c r="I20" s="296"/>
      <c r="J20" s="296"/>
      <c r="K20" s="296"/>
      <c r="L20" s="296"/>
      <c r="M20" s="296"/>
    </row>
    <row r="21" spans="1:7" ht="12.75">
      <c r="A21" s="138" t="s">
        <v>198</v>
      </c>
      <c r="B21" s="87"/>
      <c r="C21" s="87"/>
      <c r="D21" s="87"/>
      <c r="E21" s="87"/>
      <c r="F21" s="87"/>
      <c r="G21" s="87"/>
    </row>
    <row r="22" spans="1:14" ht="12.75">
      <c r="A22" s="138" t="s">
        <v>173</v>
      </c>
      <c r="B22" s="87"/>
      <c r="C22" s="87"/>
      <c r="D22" s="87"/>
      <c r="E22" s="87"/>
      <c r="F22" s="87"/>
      <c r="G22" s="87"/>
      <c r="H22"/>
      <c r="I22"/>
      <c r="J22"/>
      <c r="K22"/>
      <c r="L22"/>
      <c r="M22"/>
      <c r="N22" s="90"/>
    </row>
    <row r="23" spans="1:256" s="366" customFormat="1" ht="12.75" customHeight="1">
      <c r="A23" s="5" t="s">
        <v>265</v>
      </c>
      <c r="B23"/>
      <c r="C23"/>
      <c r="D23"/>
      <c r="E23"/>
      <c r="F23"/>
      <c r="G23"/>
      <c r="H23"/>
      <c r="I23"/>
      <c r="J23"/>
      <c r="K23"/>
      <c r="L23"/>
      <c r="M23"/>
      <c r="N23" s="529"/>
      <c r="O23" s="529"/>
      <c r="P23" s="485"/>
      <c r="Q23" s="810"/>
      <c r="R23" s="810"/>
      <c r="S23" s="810"/>
      <c r="T23" s="810"/>
      <c r="U23" s="810"/>
      <c r="V23" s="810"/>
      <c r="W23" s="810"/>
      <c r="X23" s="810"/>
      <c r="Y23" s="810"/>
      <c r="Z23" s="810"/>
      <c r="AA23" s="810"/>
      <c r="AB23" s="810"/>
      <c r="AC23" s="810"/>
      <c r="AD23" s="810"/>
      <c r="AE23" s="810"/>
      <c r="AF23" s="810"/>
      <c r="AG23" s="810"/>
      <c r="AH23" s="810"/>
      <c r="AI23" s="810"/>
      <c r="AJ23" s="810"/>
      <c r="AK23" s="810"/>
      <c r="AL23" s="810"/>
      <c r="AM23" s="810"/>
      <c r="AN23" s="810"/>
      <c r="AO23" s="810"/>
      <c r="AP23" s="810"/>
      <c r="AQ23" s="810"/>
      <c r="AR23" s="810"/>
      <c r="AS23" s="810"/>
      <c r="AT23" s="810"/>
      <c r="AU23" s="810"/>
      <c r="AV23" s="810"/>
      <c r="AW23" s="810"/>
      <c r="AX23" s="810"/>
      <c r="AY23" s="810"/>
      <c r="AZ23" s="810"/>
      <c r="BA23" s="810"/>
      <c r="BB23" s="810"/>
      <c r="BC23" s="810"/>
      <c r="BD23" s="810"/>
      <c r="BE23" s="810"/>
      <c r="BF23" s="810"/>
      <c r="BG23" s="810"/>
      <c r="BH23" s="810"/>
      <c r="BI23" s="810"/>
      <c r="BJ23" s="810"/>
      <c r="BK23" s="810"/>
      <c r="BL23" s="810"/>
      <c r="BM23" s="810"/>
      <c r="BN23" s="810"/>
      <c r="BO23" s="810"/>
      <c r="BP23" s="810"/>
      <c r="BQ23" s="810"/>
      <c r="BR23" s="810"/>
      <c r="BS23" s="810"/>
      <c r="BT23" s="810"/>
      <c r="BU23" s="810"/>
      <c r="BV23" s="810"/>
      <c r="BW23" s="810"/>
      <c r="BX23" s="810"/>
      <c r="BY23" s="810"/>
      <c r="BZ23" s="810"/>
      <c r="CA23" s="810"/>
      <c r="CB23" s="810"/>
      <c r="CC23" s="810"/>
      <c r="CD23" s="810"/>
      <c r="CE23" s="810"/>
      <c r="CF23" s="810"/>
      <c r="CG23" s="810"/>
      <c r="CH23" s="810"/>
      <c r="CI23" s="810"/>
      <c r="CJ23" s="810"/>
      <c r="CK23" s="810"/>
      <c r="CL23" s="810"/>
      <c r="CM23" s="810"/>
      <c r="CN23" s="810"/>
      <c r="CO23" s="810"/>
      <c r="CP23" s="810"/>
      <c r="CQ23" s="810"/>
      <c r="CR23" s="810"/>
      <c r="CS23" s="810"/>
      <c r="CT23" s="810"/>
      <c r="CU23" s="810"/>
      <c r="CV23" s="810"/>
      <c r="CW23" s="810"/>
      <c r="CX23" s="810"/>
      <c r="CY23" s="810"/>
      <c r="CZ23" s="810"/>
      <c r="DA23" s="810"/>
      <c r="DB23" s="810"/>
      <c r="DC23" s="810"/>
      <c r="DD23" s="810"/>
      <c r="DE23" s="810"/>
      <c r="DF23" s="810"/>
      <c r="DG23" s="810"/>
      <c r="DH23" s="810"/>
      <c r="DI23" s="810"/>
      <c r="DJ23" s="810"/>
      <c r="DK23" s="810"/>
      <c r="DL23" s="810"/>
      <c r="DM23" s="810"/>
      <c r="DN23" s="810"/>
      <c r="DO23" s="810"/>
      <c r="DP23" s="810"/>
      <c r="DQ23" s="810"/>
      <c r="DR23" s="810"/>
      <c r="DS23" s="810"/>
      <c r="DT23" s="810"/>
      <c r="DU23" s="810"/>
      <c r="DV23" s="810"/>
      <c r="DW23" s="810"/>
      <c r="DX23" s="810"/>
      <c r="DY23" s="810"/>
      <c r="DZ23" s="810"/>
      <c r="EA23" s="810"/>
      <c r="EB23" s="810"/>
      <c r="EC23" s="810"/>
      <c r="ED23" s="810"/>
      <c r="EE23" s="810"/>
      <c r="EF23" s="810"/>
      <c r="EG23" s="810"/>
      <c r="EH23" s="810"/>
      <c r="EI23" s="810"/>
      <c r="EJ23" s="810"/>
      <c r="EK23" s="810"/>
      <c r="EL23" s="810"/>
      <c r="EM23" s="810"/>
      <c r="EN23" s="810"/>
      <c r="EO23" s="810"/>
      <c r="EP23" s="810"/>
      <c r="EQ23" s="810"/>
      <c r="ER23" s="810"/>
      <c r="ES23" s="810"/>
      <c r="ET23" s="810"/>
      <c r="EU23" s="810"/>
      <c r="EV23" s="810"/>
      <c r="EW23" s="810"/>
      <c r="EX23" s="810"/>
      <c r="EY23" s="810"/>
      <c r="EZ23" s="810"/>
      <c r="FA23" s="810"/>
      <c r="FB23" s="810"/>
      <c r="FC23" s="810"/>
      <c r="FD23" s="810"/>
      <c r="FE23" s="810"/>
      <c r="FF23" s="810"/>
      <c r="FG23" s="810"/>
      <c r="FH23" s="810"/>
      <c r="FI23" s="810"/>
      <c r="FJ23" s="810"/>
      <c r="FK23" s="810"/>
      <c r="FL23" s="810"/>
      <c r="FM23" s="810"/>
      <c r="FN23" s="810"/>
      <c r="FO23" s="810"/>
      <c r="FP23" s="810"/>
      <c r="FQ23" s="810"/>
      <c r="FR23" s="810"/>
      <c r="FS23" s="810"/>
      <c r="FT23" s="810"/>
      <c r="FU23" s="810"/>
      <c r="FV23" s="810"/>
      <c r="FW23" s="810"/>
      <c r="FX23" s="810"/>
      <c r="FY23" s="810"/>
      <c r="FZ23" s="810"/>
      <c r="GA23" s="810"/>
      <c r="GB23" s="810"/>
      <c r="GC23" s="810"/>
      <c r="GD23" s="810"/>
      <c r="GE23" s="810"/>
      <c r="GF23" s="810"/>
      <c r="GG23" s="810"/>
      <c r="GH23" s="810"/>
      <c r="GI23" s="810"/>
      <c r="GJ23" s="810"/>
      <c r="GK23" s="810"/>
      <c r="GL23" s="810"/>
      <c r="GM23" s="810"/>
      <c r="GN23" s="810"/>
      <c r="GO23" s="810"/>
      <c r="GP23" s="810"/>
      <c r="GQ23" s="810"/>
      <c r="GR23" s="810"/>
      <c r="GS23" s="810"/>
      <c r="GT23" s="810"/>
      <c r="GU23" s="810"/>
      <c r="GV23" s="810"/>
      <c r="GW23" s="810"/>
      <c r="GX23" s="810"/>
      <c r="GY23" s="810"/>
      <c r="GZ23" s="810"/>
      <c r="HA23" s="810"/>
      <c r="HB23" s="810"/>
      <c r="HC23" s="810"/>
      <c r="HD23" s="810"/>
      <c r="HE23" s="810"/>
      <c r="HF23" s="810"/>
      <c r="HG23" s="810"/>
      <c r="HH23" s="810"/>
      <c r="HI23" s="810"/>
      <c r="HJ23" s="810"/>
      <c r="HK23" s="810"/>
      <c r="HL23" s="810"/>
      <c r="HM23" s="810"/>
      <c r="HN23" s="810"/>
      <c r="HO23" s="810"/>
      <c r="HP23" s="810"/>
      <c r="HQ23" s="810"/>
      <c r="HR23" s="810"/>
      <c r="HS23" s="810"/>
      <c r="HT23" s="810"/>
      <c r="HU23" s="810"/>
      <c r="HV23" s="810"/>
      <c r="HW23" s="810"/>
      <c r="HX23" s="810"/>
      <c r="HY23" s="810"/>
      <c r="HZ23" s="810"/>
      <c r="IA23" s="810"/>
      <c r="IB23" s="810"/>
      <c r="IC23" s="810"/>
      <c r="ID23" s="810"/>
      <c r="IE23" s="810"/>
      <c r="IF23" s="810"/>
      <c r="IG23" s="810"/>
      <c r="IH23" s="810"/>
      <c r="II23" s="810"/>
      <c r="IJ23" s="810"/>
      <c r="IK23" s="810"/>
      <c r="IL23" s="810"/>
      <c r="IM23" s="810"/>
      <c r="IN23" s="810"/>
      <c r="IO23" s="810"/>
      <c r="IP23" s="810"/>
      <c r="IQ23" s="810"/>
      <c r="IR23" s="810"/>
      <c r="IS23" s="810"/>
      <c r="IT23" s="810"/>
      <c r="IU23" s="810"/>
      <c r="IV23" s="810"/>
    </row>
    <row r="24" spans="1:13" ht="12.75">
      <c r="A24" s="529" t="s">
        <v>475</v>
      </c>
      <c r="B24" s="529"/>
      <c r="C24" s="529"/>
      <c r="D24" s="529"/>
      <c r="E24" s="529"/>
      <c r="F24" s="529"/>
      <c r="G24" s="529"/>
      <c r="H24" s="529"/>
      <c r="I24" s="529"/>
      <c r="J24" s="529"/>
      <c r="K24" s="529"/>
      <c r="L24" s="529"/>
      <c r="M24" s="529"/>
    </row>
    <row r="25" spans="1:13" ht="12.75">
      <c r="A25" s="731" t="s">
        <v>476</v>
      </c>
      <c r="B25" s="731"/>
      <c r="C25" s="731"/>
      <c r="D25" s="731"/>
      <c r="E25" s="731"/>
      <c r="F25" s="731"/>
      <c r="G25" s="731"/>
      <c r="H25" s="731"/>
      <c r="I25" s="731"/>
      <c r="J25" s="731"/>
      <c r="K25" s="731"/>
      <c r="L25" s="731"/>
      <c r="M25" s="731"/>
    </row>
    <row r="26" spans="1:13" ht="12.75">
      <c r="A26" s="731" t="s">
        <v>469</v>
      </c>
      <c r="B26" s="731"/>
      <c r="C26" s="731"/>
      <c r="D26" s="731"/>
      <c r="E26" s="731"/>
      <c r="F26" s="731"/>
      <c r="G26" s="731"/>
      <c r="H26" s="731"/>
      <c r="I26" s="731"/>
      <c r="J26" s="731"/>
      <c r="K26" s="731"/>
      <c r="L26" s="731"/>
      <c r="M26" s="731"/>
    </row>
    <row r="27" spans="1:13" ht="12.75">
      <c r="A27" s="731" t="s">
        <v>470</v>
      </c>
      <c r="B27" s="731"/>
      <c r="C27" s="731"/>
      <c r="D27" s="731"/>
      <c r="E27" s="731"/>
      <c r="F27" s="731"/>
      <c r="G27" s="731"/>
      <c r="H27" s="731"/>
      <c r="I27" s="731"/>
      <c r="J27" s="731"/>
      <c r="K27" s="731"/>
      <c r="L27" s="731"/>
      <c r="M27" s="731"/>
    </row>
    <row r="28" spans="1:5" ht="12.75">
      <c r="A28" s="775"/>
      <c r="B28" s="775"/>
      <c r="C28" s="775"/>
      <c r="D28" s="775"/>
      <c r="E28" s="775"/>
    </row>
    <row r="29" spans="1:13" ht="12.7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2.7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2.7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.7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7" ht="12.75">
      <c r="A34"/>
      <c r="B34"/>
      <c r="C34"/>
      <c r="D34"/>
      <c r="E34"/>
      <c r="F34"/>
      <c r="G34"/>
    </row>
    <row r="35" spans="1:7" ht="12.75">
      <c r="A35"/>
      <c r="B35"/>
      <c r="C35"/>
      <c r="D35"/>
      <c r="E35"/>
      <c r="F35"/>
      <c r="G35"/>
    </row>
    <row r="36" spans="1:7" ht="12.75">
      <c r="A36"/>
      <c r="B36"/>
      <c r="C36"/>
      <c r="D36"/>
      <c r="E36"/>
      <c r="F36"/>
      <c r="G36"/>
    </row>
    <row r="37" spans="1:7" ht="12.75">
      <c r="A37"/>
      <c r="B37"/>
      <c r="C37"/>
      <c r="D37"/>
      <c r="E37"/>
      <c r="F37"/>
      <c r="G3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7" ht="12.75">
      <c r="A43"/>
      <c r="B43"/>
      <c r="C43"/>
      <c r="D43"/>
      <c r="E43"/>
      <c r="F43"/>
      <c r="G43"/>
    </row>
  </sheetData>
  <mergeCells count="78">
    <mergeCell ref="A25:M25"/>
    <mergeCell ref="A26:M26"/>
    <mergeCell ref="A27:M27"/>
    <mergeCell ref="A28:E28"/>
    <mergeCell ref="GW23:GZ23"/>
    <mergeCell ref="IG23:IJ23"/>
    <mergeCell ref="IK23:IN23"/>
    <mergeCell ref="IO23:IR23"/>
    <mergeCell ref="HA23:HD23"/>
    <mergeCell ref="HE23:HH23"/>
    <mergeCell ref="HI23:HL23"/>
    <mergeCell ref="HM23:HP23"/>
    <mergeCell ref="IS23:IV23"/>
    <mergeCell ref="HQ23:HT23"/>
    <mergeCell ref="HU23:HX23"/>
    <mergeCell ref="HY23:IB23"/>
    <mergeCell ref="IC23:IF23"/>
    <mergeCell ref="FI23:FL23"/>
    <mergeCell ref="FM23:FP23"/>
    <mergeCell ref="FQ23:FT23"/>
    <mergeCell ref="GS23:GV23"/>
    <mergeCell ref="FU23:FX23"/>
    <mergeCell ref="FY23:GB23"/>
    <mergeCell ref="GC23:GF23"/>
    <mergeCell ref="GG23:GJ23"/>
    <mergeCell ref="GK23:GN23"/>
    <mergeCell ref="GO23:GR23"/>
    <mergeCell ref="ES23:EV23"/>
    <mergeCell ref="EW23:EZ23"/>
    <mergeCell ref="FA23:FD23"/>
    <mergeCell ref="FE23:FH23"/>
    <mergeCell ref="EC23:EF23"/>
    <mergeCell ref="EG23:EJ23"/>
    <mergeCell ref="EK23:EN23"/>
    <mergeCell ref="EO23:ER23"/>
    <mergeCell ref="DM23:DP23"/>
    <mergeCell ref="DQ23:DT23"/>
    <mergeCell ref="DU23:DX23"/>
    <mergeCell ref="DY23:EB23"/>
    <mergeCell ref="CW23:CZ23"/>
    <mergeCell ref="DA23:DD23"/>
    <mergeCell ref="DE23:DH23"/>
    <mergeCell ref="DI23:DL23"/>
    <mergeCell ref="CG23:CJ23"/>
    <mergeCell ref="CK23:CN23"/>
    <mergeCell ref="CO23:CR23"/>
    <mergeCell ref="CS23:CV23"/>
    <mergeCell ref="BQ23:BT23"/>
    <mergeCell ref="BU23:BX23"/>
    <mergeCell ref="BY23:CB23"/>
    <mergeCell ref="CC23:CF23"/>
    <mergeCell ref="BA23:BD23"/>
    <mergeCell ref="BE23:BH23"/>
    <mergeCell ref="BI23:BL23"/>
    <mergeCell ref="BM23:BP23"/>
    <mergeCell ref="AK23:AN23"/>
    <mergeCell ref="AO23:AR23"/>
    <mergeCell ref="AS23:AV23"/>
    <mergeCell ref="AW23:AZ23"/>
    <mergeCell ref="U23:X23"/>
    <mergeCell ref="Y23:AB23"/>
    <mergeCell ref="AC23:AF23"/>
    <mergeCell ref="AG23:AJ23"/>
    <mergeCell ref="B6:G7"/>
    <mergeCell ref="H8:I8"/>
    <mergeCell ref="Q23:T23"/>
    <mergeCell ref="J19:K19"/>
    <mergeCell ref="L19:M19"/>
    <mergeCell ref="A3:M3"/>
    <mergeCell ref="A1:M1"/>
    <mergeCell ref="A6:A9"/>
    <mergeCell ref="A4:M4"/>
    <mergeCell ref="J8:K8"/>
    <mergeCell ref="L8:M8"/>
    <mergeCell ref="H6:M7"/>
    <mergeCell ref="F8:G8"/>
    <mergeCell ref="B8:C8"/>
    <mergeCell ref="D8:E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2" transitionEvaluation="1">
    <pageSetUpPr fitToPage="1"/>
  </sheetPr>
  <dimension ref="A1:IV45"/>
  <sheetViews>
    <sheetView showGridLines="0" view="pageBreakPreview" zoomScale="75" zoomScaleNormal="75" zoomScaleSheetLayoutView="75" workbookViewId="0" topLeftCell="A13">
      <selection activeCell="K36" sqref="K36:M36"/>
    </sheetView>
  </sheetViews>
  <sheetFormatPr defaultColWidth="12.57421875" defaultRowHeight="12.75"/>
  <cols>
    <col min="1" max="1" width="10.7109375" style="11" customWidth="1"/>
    <col min="2" max="3" width="12.57421875" style="11" customWidth="1"/>
    <col min="4" max="15" width="10.7109375" style="11" customWidth="1"/>
    <col min="16" max="16" width="7.28125" style="11" customWidth="1"/>
    <col min="17" max="16384" width="19.140625" style="11" customWidth="1"/>
  </cols>
  <sheetData>
    <row r="1" spans="1:20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133"/>
      <c r="O1" s="133"/>
      <c r="P1"/>
      <c r="Q1"/>
      <c r="R1"/>
      <c r="S1"/>
      <c r="T1"/>
    </row>
    <row r="3" spans="1:15" s="28" customFormat="1" ht="15">
      <c r="A3" s="786" t="s">
        <v>329</v>
      </c>
      <c r="B3" s="786"/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499"/>
      <c r="O3" s="499"/>
    </row>
    <row r="4" spans="1:15" ht="15">
      <c r="A4" s="787" t="s">
        <v>275</v>
      </c>
      <c r="B4" s="787"/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367"/>
      <c r="O4" s="367"/>
    </row>
    <row r="5" spans="1:15" ht="13.5" thickBot="1">
      <c r="A5" s="297"/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366"/>
      <c r="O5" s="366"/>
    </row>
    <row r="6" spans="1:15" s="4" customFormat="1" ht="16.5">
      <c r="A6" s="355"/>
      <c r="B6" s="767" t="s">
        <v>477</v>
      </c>
      <c r="C6" s="767"/>
      <c r="D6" s="767"/>
      <c r="E6" s="767"/>
      <c r="F6" s="767"/>
      <c r="G6" s="767"/>
      <c r="H6" s="767"/>
      <c r="I6" s="767"/>
      <c r="J6" s="767"/>
      <c r="K6" s="767"/>
      <c r="L6" s="767"/>
      <c r="M6" s="767"/>
      <c r="N6" s="97"/>
      <c r="O6" s="97"/>
    </row>
    <row r="7" spans="1:13" s="4" customFormat="1" ht="12.75" customHeight="1">
      <c r="A7" s="768" t="s">
        <v>1</v>
      </c>
      <c r="B7" s="773" t="s">
        <v>3</v>
      </c>
      <c r="C7" s="770" t="s">
        <v>304</v>
      </c>
      <c r="D7" s="770" t="s">
        <v>280</v>
      </c>
      <c r="E7" s="772" t="s">
        <v>281</v>
      </c>
      <c r="F7" s="772" t="s">
        <v>282</v>
      </c>
      <c r="G7" s="772" t="s">
        <v>283</v>
      </c>
      <c r="H7" s="772" t="s">
        <v>284</v>
      </c>
      <c r="I7" s="772" t="s">
        <v>285</v>
      </c>
      <c r="J7" s="772" t="s">
        <v>286</v>
      </c>
      <c r="K7" s="772" t="s">
        <v>305</v>
      </c>
      <c r="L7" s="772" t="s">
        <v>306</v>
      </c>
      <c r="M7" s="806" t="s">
        <v>288</v>
      </c>
    </row>
    <row r="8" spans="1:13" s="4" customFormat="1" ht="12.75">
      <c r="A8" s="768"/>
      <c r="B8" s="773"/>
      <c r="C8" s="770"/>
      <c r="D8" s="770"/>
      <c r="E8" s="589"/>
      <c r="F8" s="589"/>
      <c r="G8" s="589"/>
      <c r="H8" s="589"/>
      <c r="I8" s="589"/>
      <c r="J8" s="589"/>
      <c r="K8" s="589"/>
      <c r="L8" s="589"/>
      <c r="M8" s="578"/>
    </row>
    <row r="9" spans="1:13" s="4" customFormat="1" ht="12.75">
      <c r="A9" s="768"/>
      <c r="B9" s="773"/>
      <c r="C9" s="770"/>
      <c r="D9" s="770"/>
      <c r="E9" s="589"/>
      <c r="F9" s="589"/>
      <c r="G9" s="589"/>
      <c r="H9" s="589"/>
      <c r="I9" s="589"/>
      <c r="J9" s="589"/>
      <c r="K9" s="589"/>
      <c r="L9" s="589"/>
      <c r="M9" s="578"/>
    </row>
    <row r="10" spans="1:13" s="4" customFormat="1" ht="13.5" thickBot="1">
      <c r="A10" s="769"/>
      <c r="B10" s="774"/>
      <c r="C10" s="771"/>
      <c r="D10" s="771"/>
      <c r="E10" s="584"/>
      <c r="F10" s="584"/>
      <c r="G10" s="584"/>
      <c r="H10" s="584"/>
      <c r="I10" s="584"/>
      <c r="J10" s="584"/>
      <c r="K10" s="584"/>
      <c r="L10" s="584"/>
      <c r="M10" s="579"/>
    </row>
    <row r="11" spans="1:13" s="4" customFormat="1" ht="12.75">
      <c r="A11" s="294">
        <v>2004</v>
      </c>
      <c r="B11" s="283">
        <v>332.281</v>
      </c>
      <c r="C11" s="283">
        <v>27.923</v>
      </c>
      <c r="D11" s="283">
        <v>50.468</v>
      </c>
      <c r="E11" s="283">
        <v>56.507</v>
      </c>
      <c r="F11" s="283">
        <v>53.853</v>
      </c>
      <c r="G11" s="283">
        <v>41.209</v>
      </c>
      <c r="H11" s="283">
        <v>31.595</v>
      </c>
      <c r="I11" s="283">
        <v>20.877</v>
      </c>
      <c r="J11" s="283">
        <v>13.513</v>
      </c>
      <c r="K11" s="283">
        <v>10.572</v>
      </c>
      <c r="L11" s="283">
        <v>8.779</v>
      </c>
      <c r="M11" s="284">
        <v>16.876</v>
      </c>
    </row>
    <row r="12" spans="1:13" s="4" customFormat="1" ht="12.75">
      <c r="A12" s="346">
        <v>2005</v>
      </c>
      <c r="B12" s="283">
        <v>332.063</v>
      </c>
      <c r="C12" s="283">
        <v>25.971</v>
      </c>
      <c r="D12" s="283">
        <v>46.751</v>
      </c>
      <c r="E12" s="283">
        <v>56.521</v>
      </c>
      <c r="F12" s="283">
        <v>50.945</v>
      </c>
      <c r="G12" s="283">
        <v>43.287</v>
      </c>
      <c r="H12" s="283">
        <v>31.245</v>
      </c>
      <c r="I12" s="283">
        <v>21.632</v>
      </c>
      <c r="J12" s="283">
        <v>13.296</v>
      </c>
      <c r="K12" s="283">
        <v>10.179</v>
      </c>
      <c r="L12" s="283">
        <v>8.402</v>
      </c>
      <c r="M12" s="284">
        <v>23.775</v>
      </c>
    </row>
    <row r="13" spans="1:13" s="4" customFormat="1" ht="12.75">
      <c r="A13" s="346">
        <v>2006</v>
      </c>
      <c r="B13" s="283">
        <v>313.838</v>
      </c>
      <c r="C13" s="283">
        <v>23.233</v>
      </c>
      <c r="D13" s="283">
        <v>44.429</v>
      </c>
      <c r="E13" s="283">
        <v>55.992</v>
      </c>
      <c r="F13" s="283">
        <v>49.729</v>
      </c>
      <c r="G13" s="283">
        <v>39.688</v>
      </c>
      <c r="H13" s="283">
        <v>29.247</v>
      </c>
      <c r="I13" s="283">
        <v>21.143</v>
      </c>
      <c r="J13" s="283">
        <v>13.147</v>
      </c>
      <c r="K13" s="283">
        <v>9.901</v>
      </c>
      <c r="L13" s="283">
        <v>8.261</v>
      </c>
      <c r="M13" s="284">
        <v>19.026</v>
      </c>
    </row>
    <row r="14" spans="1:13" s="4" customFormat="1" ht="12.75">
      <c r="A14" s="346">
        <v>2007</v>
      </c>
      <c r="B14" s="283">
        <v>550.381</v>
      </c>
      <c r="C14" s="283">
        <v>22.934</v>
      </c>
      <c r="D14" s="283">
        <v>44.3</v>
      </c>
      <c r="E14" s="283">
        <v>58.488</v>
      </c>
      <c r="F14" s="283">
        <v>61.376</v>
      </c>
      <c r="G14" s="283">
        <v>61.665</v>
      </c>
      <c r="H14" s="283">
        <v>61.825</v>
      </c>
      <c r="I14" s="283">
        <v>58.566</v>
      </c>
      <c r="J14" s="283">
        <v>51.206</v>
      </c>
      <c r="K14" s="283">
        <v>53.129</v>
      </c>
      <c r="L14" s="283">
        <v>54.809</v>
      </c>
      <c r="M14" s="284">
        <v>22.008</v>
      </c>
    </row>
    <row r="15" spans="1:13" s="4" customFormat="1" ht="12.75">
      <c r="A15" s="346" t="s">
        <v>365</v>
      </c>
      <c r="B15" s="283">
        <v>305.891</v>
      </c>
      <c r="C15" s="283">
        <v>24.059</v>
      </c>
      <c r="D15" s="283">
        <v>43.247</v>
      </c>
      <c r="E15" s="283">
        <v>49.478</v>
      </c>
      <c r="F15" s="283">
        <v>49.409</v>
      </c>
      <c r="G15" s="283">
        <v>41.602</v>
      </c>
      <c r="H15" s="283">
        <v>32.98</v>
      </c>
      <c r="I15" s="283">
        <v>24.117</v>
      </c>
      <c r="J15" s="283">
        <v>14.821</v>
      </c>
      <c r="K15" s="283">
        <v>8.775</v>
      </c>
      <c r="L15" s="283">
        <v>5.595</v>
      </c>
      <c r="M15" s="284">
        <v>11.789</v>
      </c>
    </row>
    <row r="16" spans="1:13" s="4" customFormat="1" ht="12.75">
      <c r="A16" s="346">
        <v>2009</v>
      </c>
      <c r="B16" s="283">
        <v>446.754</v>
      </c>
      <c r="C16" s="283">
        <v>28.942</v>
      </c>
      <c r="D16" s="283">
        <v>63.636</v>
      </c>
      <c r="E16" s="283">
        <v>73.234</v>
      </c>
      <c r="F16" s="283">
        <v>77.646</v>
      </c>
      <c r="G16" s="283">
        <v>66.96</v>
      </c>
      <c r="H16" s="283">
        <v>52.583</v>
      </c>
      <c r="I16" s="283">
        <v>34.821</v>
      </c>
      <c r="J16" s="283">
        <v>20.794</v>
      </c>
      <c r="K16" s="283">
        <v>10.958</v>
      </c>
      <c r="L16" s="283">
        <v>6.167</v>
      </c>
      <c r="M16" s="284">
        <v>10.996</v>
      </c>
    </row>
    <row r="17" spans="1:13" s="4" customFormat="1" ht="12.75">
      <c r="A17" s="346">
        <v>2010</v>
      </c>
      <c r="B17" s="283">
        <v>504.472</v>
      </c>
      <c r="C17" s="283">
        <v>29.706</v>
      </c>
      <c r="D17" s="283">
        <v>72.368</v>
      </c>
      <c r="E17" s="283">
        <v>79.397</v>
      </c>
      <c r="F17" s="283">
        <v>88.243</v>
      </c>
      <c r="G17" s="283">
        <v>76.784</v>
      </c>
      <c r="H17" s="283">
        <v>61.69</v>
      </c>
      <c r="I17" s="283">
        <v>40.892</v>
      </c>
      <c r="J17" s="283">
        <v>25.233</v>
      </c>
      <c r="K17" s="283">
        <v>12.778</v>
      </c>
      <c r="L17" s="283">
        <v>6.361</v>
      </c>
      <c r="M17" s="284">
        <v>11.008</v>
      </c>
    </row>
    <row r="18" spans="1:13" s="4" customFormat="1" ht="12.75">
      <c r="A18" s="346">
        <v>2011</v>
      </c>
      <c r="B18" s="283">
        <v>1381.522</v>
      </c>
      <c r="C18" s="283">
        <v>45.515</v>
      </c>
      <c r="D18" s="283">
        <v>143.031</v>
      </c>
      <c r="E18" s="283">
        <v>167.634</v>
      </c>
      <c r="F18" s="283">
        <v>203.891</v>
      </c>
      <c r="G18" s="283">
        <v>196.168</v>
      </c>
      <c r="H18" s="283">
        <v>185.031</v>
      </c>
      <c r="I18" s="283">
        <v>153.304</v>
      </c>
      <c r="J18" s="283">
        <v>121.982</v>
      </c>
      <c r="K18" s="283">
        <v>86.264</v>
      </c>
      <c r="L18" s="283">
        <v>64.983</v>
      </c>
      <c r="M18" s="284">
        <v>13.701</v>
      </c>
    </row>
    <row r="19" spans="1:13" s="4" customFormat="1" ht="12.75">
      <c r="A19" s="346" t="s">
        <v>494</v>
      </c>
      <c r="B19" s="283">
        <v>2268.976</v>
      </c>
      <c r="C19" s="283">
        <v>66.854</v>
      </c>
      <c r="D19" s="283">
        <v>243.243</v>
      </c>
      <c r="E19" s="283">
        <v>283.558</v>
      </c>
      <c r="F19" s="283">
        <v>347.437</v>
      </c>
      <c r="G19" s="283">
        <v>340.459</v>
      </c>
      <c r="H19" s="283">
        <v>327.882</v>
      </c>
      <c r="I19" s="283">
        <v>282.659</v>
      </c>
      <c r="J19" s="283">
        <v>200.073</v>
      </c>
      <c r="K19" s="283">
        <v>106.14</v>
      </c>
      <c r="L19" s="283">
        <v>61.051</v>
      </c>
      <c r="M19" s="284">
        <v>9.597</v>
      </c>
    </row>
    <row r="20" spans="1:13" ht="13.5" thickBot="1">
      <c r="A20" s="394" t="s">
        <v>512</v>
      </c>
      <c r="B20" s="371">
        <v>2247.011</v>
      </c>
      <c r="C20" s="371">
        <v>57.689</v>
      </c>
      <c r="D20" s="371">
        <v>239.809</v>
      </c>
      <c r="E20" s="797">
        <v>1784.272</v>
      </c>
      <c r="F20" s="798"/>
      <c r="G20" s="798"/>
      <c r="H20" s="798"/>
      <c r="I20" s="798"/>
      <c r="J20" s="799"/>
      <c r="K20" s="797">
        <v>165.224</v>
      </c>
      <c r="L20" s="798"/>
      <c r="M20" s="798"/>
    </row>
    <row r="21" spans="1:9" ht="12.75">
      <c r="A21" s="134"/>
      <c r="B21"/>
      <c r="C21"/>
      <c r="D21"/>
      <c r="E21"/>
      <c r="F21"/>
      <c r="G21"/>
      <c r="H21"/>
      <c r="I21"/>
    </row>
    <row r="22" spans="1:9" ht="12.75">
      <c r="A22" s="138"/>
      <c r="B22"/>
      <c r="C22"/>
      <c r="D22"/>
      <c r="E22"/>
      <c r="F22"/>
      <c r="G22"/>
      <c r="H22"/>
      <c r="I22"/>
    </row>
    <row r="23" spans="1:13" s="4" customFormat="1" ht="13.5" thickBot="1">
      <c r="A23" s="5"/>
      <c r="B23"/>
      <c r="C23"/>
      <c r="D23"/>
      <c r="E23"/>
      <c r="F23"/>
      <c r="G23"/>
      <c r="H23"/>
      <c r="I23"/>
      <c r="J23" s="11"/>
      <c r="K23" s="11"/>
      <c r="L23" s="11"/>
      <c r="M23" s="11"/>
    </row>
    <row r="24" spans="1:13" s="4" customFormat="1" ht="12.75" customHeight="1">
      <c r="A24" s="355"/>
      <c r="B24" s="767" t="s">
        <v>303</v>
      </c>
      <c r="C24" s="767"/>
      <c r="D24" s="767"/>
      <c r="E24" s="767"/>
      <c r="F24" s="767"/>
      <c r="G24" s="767"/>
      <c r="H24" s="767"/>
      <c r="I24" s="767"/>
      <c r="J24" s="767"/>
      <c r="K24" s="767"/>
      <c r="L24" s="767"/>
      <c r="M24" s="767"/>
    </row>
    <row r="25" spans="1:13" s="4" customFormat="1" ht="12.75">
      <c r="A25" s="768" t="s">
        <v>1</v>
      </c>
      <c r="B25" s="773" t="s">
        <v>3</v>
      </c>
      <c r="C25" s="770" t="s">
        <v>304</v>
      </c>
      <c r="D25" s="770" t="s">
        <v>280</v>
      </c>
      <c r="E25" s="772" t="s">
        <v>281</v>
      </c>
      <c r="F25" s="772" t="s">
        <v>282</v>
      </c>
      <c r="G25" s="772" t="s">
        <v>283</v>
      </c>
      <c r="H25" s="772" t="s">
        <v>284</v>
      </c>
      <c r="I25" s="772" t="s">
        <v>285</v>
      </c>
      <c r="J25" s="772" t="s">
        <v>286</v>
      </c>
      <c r="K25" s="772" t="s">
        <v>305</v>
      </c>
      <c r="L25" s="772" t="s">
        <v>306</v>
      </c>
      <c r="M25" s="806" t="s">
        <v>288</v>
      </c>
    </row>
    <row r="26" spans="1:13" s="4" customFormat="1" ht="12.75">
      <c r="A26" s="768"/>
      <c r="B26" s="773"/>
      <c r="C26" s="770"/>
      <c r="D26" s="770"/>
      <c r="E26" s="589"/>
      <c r="F26" s="589"/>
      <c r="G26" s="589"/>
      <c r="H26" s="589"/>
      <c r="I26" s="589"/>
      <c r="J26" s="589"/>
      <c r="K26" s="589"/>
      <c r="L26" s="589"/>
      <c r="M26" s="578"/>
    </row>
    <row r="27" spans="1:13" s="4" customFormat="1" ht="12.75">
      <c r="A27" s="768"/>
      <c r="B27" s="773"/>
      <c r="C27" s="770"/>
      <c r="D27" s="770"/>
      <c r="E27" s="589"/>
      <c r="F27" s="589"/>
      <c r="G27" s="589"/>
      <c r="H27" s="589"/>
      <c r="I27" s="589"/>
      <c r="J27" s="589"/>
      <c r="K27" s="589"/>
      <c r="L27" s="589"/>
      <c r="M27" s="578"/>
    </row>
    <row r="28" spans="1:13" s="4" customFormat="1" ht="13.5" thickBot="1">
      <c r="A28" s="769"/>
      <c r="B28" s="774"/>
      <c r="C28" s="771"/>
      <c r="D28" s="771"/>
      <c r="E28" s="584"/>
      <c r="F28" s="584"/>
      <c r="G28" s="584"/>
      <c r="H28" s="584"/>
      <c r="I28" s="584"/>
      <c r="J28" s="584"/>
      <c r="K28" s="584"/>
      <c r="L28" s="584"/>
      <c r="M28" s="579"/>
    </row>
    <row r="29" spans="1:13" s="4" customFormat="1" ht="12.75">
      <c r="A29" s="346">
        <v>2005</v>
      </c>
      <c r="B29" s="283">
        <v>350.801</v>
      </c>
      <c r="C29" s="283">
        <v>12.788</v>
      </c>
      <c r="D29" s="283">
        <v>72.481</v>
      </c>
      <c r="E29" s="283">
        <v>70.517</v>
      </c>
      <c r="F29" s="283">
        <v>55.427</v>
      </c>
      <c r="G29" s="283">
        <v>42.898</v>
      </c>
      <c r="H29" s="283">
        <v>36.448</v>
      </c>
      <c r="I29" s="283">
        <v>27.137</v>
      </c>
      <c r="J29" s="283">
        <v>18.454</v>
      </c>
      <c r="K29" s="283">
        <v>10.906</v>
      </c>
      <c r="L29" s="283">
        <v>3.196</v>
      </c>
      <c r="M29" s="284">
        <v>0.536</v>
      </c>
    </row>
    <row r="30" spans="1:13" s="4" customFormat="1" ht="12.75">
      <c r="A30" s="346">
        <v>2006</v>
      </c>
      <c r="B30" s="283">
        <v>364.835</v>
      </c>
      <c r="C30" s="283">
        <v>17.583</v>
      </c>
      <c r="D30" s="283">
        <v>64.301</v>
      </c>
      <c r="E30" s="283">
        <v>72.883</v>
      </c>
      <c r="F30" s="283">
        <v>60.631</v>
      </c>
      <c r="G30" s="283">
        <v>46.747</v>
      </c>
      <c r="H30" s="283">
        <v>36.89</v>
      </c>
      <c r="I30" s="283">
        <v>32.091</v>
      </c>
      <c r="J30" s="283">
        <v>19.361</v>
      </c>
      <c r="K30" s="283">
        <v>10.203</v>
      </c>
      <c r="L30" s="283">
        <v>3.452</v>
      </c>
      <c r="M30" s="284">
        <v>0.687</v>
      </c>
    </row>
    <row r="31" spans="1:13" s="4" customFormat="1" ht="12.75">
      <c r="A31" s="346">
        <v>2007</v>
      </c>
      <c r="B31" s="283">
        <v>393.51</v>
      </c>
      <c r="C31" s="283">
        <v>13.934</v>
      </c>
      <c r="D31" s="283">
        <v>73.675</v>
      </c>
      <c r="E31" s="283">
        <v>73.02</v>
      </c>
      <c r="F31" s="283">
        <v>71.132</v>
      </c>
      <c r="G31" s="283">
        <v>55.172</v>
      </c>
      <c r="H31" s="283">
        <v>41.302</v>
      </c>
      <c r="I31" s="283">
        <v>30.25</v>
      </c>
      <c r="J31" s="283">
        <v>19.725</v>
      </c>
      <c r="K31" s="283">
        <v>10.694</v>
      </c>
      <c r="L31" s="283">
        <v>3.845</v>
      </c>
      <c r="M31" s="284">
        <v>0.723</v>
      </c>
    </row>
    <row r="32" spans="1:13" s="4" customFormat="1" ht="12.75">
      <c r="A32" s="346">
        <v>2008</v>
      </c>
      <c r="B32" s="283">
        <v>339.619</v>
      </c>
      <c r="C32" s="283">
        <v>7.039</v>
      </c>
      <c r="D32" s="283">
        <v>61.345</v>
      </c>
      <c r="E32" s="283">
        <v>61.042</v>
      </c>
      <c r="F32" s="283">
        <v>62.121</v>
      </c>
      <c r="G32" s="283">
        <v>49.933</v>
      </c>
      <c r="H32" s="283">
        <v>36.735</v>
      </c>
      <c r="I32" s="283">
        <v>27.46</v>
      </c>
      <c r="J32" s="283">
        <v>19.581</v>
      </c>
      <c r="K32" s="283">
        <v>10.349</v>
      </c>
      <c r="L32" s="283">
        <v>3.338</v>
      </c>
      <c r="M32" s="284">
        <v>0.676</v>
      </c>
    </row>
    <row r="33" spans="1:13" s="4" customFormat="1" ht="12.75">
      <c r="A33" s="346">
        <v>2009</v>
      </c>
      <c r="B33" s="283">
        <v>200.752</v>
      </c>
      <c r="C33" s="283">
        <v>3.086</v>
      </c>
      <c r="D33" s="283">
        <v>30.252</v>
      </c>
      <c r="E33" s="283">
        <v>33.181</v>
      </c>
      <c r="F33" s="283">
        <v>35.537</v>
      </c>
      <c r="G33" s="283">
        <v>29.475</v>
      </c>
      <c r="H33" s="283">
        <v>22.836</v>
      </c>
      <c r="I33" s="283">
        <v>19.905</v>
      </c>
      <c r="J33" s="283">
        <v>15.671</v>
      </c>
      <c r="K33" s="283">
        <v>7.778</v>
      </c>
      <c r="L33" s="283">
        <v>2.531</v>
      </c>
      <c r="M33" s="284">
        <v>0.5</v>
      </c>
    </row>
    <row r="34" spans="1:13" s="4" customFormat="1" ht="12.75">
      <c r="A34" s="346">
        <v>2010</v>
      </c>
      <c r="B34" s="283">
        <v>223.898</v>
      </c>
      <c r="C34" s="283">
        <v>2.713</v>
      </c>
      <c r="D34" s="283">
        <v>30.879</v>
      </c>
      <c r="E34" s="283">
        <v>38.999</v>
      </c>
      <c r="F34" s="283">
        <v>40.786</v>
      </c>
      <c r="G34" s="283">
        <v>35.905</v>
      </c>
      <c r="H34" s="283">
        <v>26.286</v>
      </c>
      <c r="I34" s="283">
        <v>21.519</v>
      </c>
      <c r="J34" s="283">
        <v>15.99</v>
      </c>
      <c r="K34" s="283">
        <v>8.045</v>
      </c>
      <c r="L34" s="283">
        <v>2.314</v>
      </c>
      <c r="M34" s="284">
        <v>0.462</v>
      </c>
    </row>
    <row r="35" spans="1:13" ht="12.75">
      <c r="A35" s="346">
        <v>2011</v>
      </c>
      <c r="B35" s="283">
        <v>270.705</v>
      </c>
      <c r="C35" s="283">
        <v>1.936</v>
      </c>
      <c r="D35" s="283">
        <v>30.034</v>
      </c>
      <c r="E35" s="283">
        <v>49.985</v>
      </c>
      <c r="F35" s="283">
        <v>52.906</v>
      </c>
      <c r="G35" s="283">
        <v>44.613</v>
      </c>
      <c r="H35" s="283">
        <v>34.865</v>
      </c>
      <c r="I35" s="283">
        <v>25.437</v>
      </c>
      <c r="J35" s="283">
        <v>18.919</v>
      </c>
      <c r="K35" s="283">
        <v>9.164</v>
      </c>
      <c r="L35" s="283">
        <v>2.312</v>
      </c>
      <c r="M35" s="284">
        <v>0.534</v>
      </c>
    </row>
    <row r="36" spans="1:13" ht="12.75">
      <c r="A36" s="346" t="s">
        <v>491</v>
      </c>
      <c r="B36" s="283">
        <v>269.515</v>
      </c>
      <c r="C36" s="283">
        <v>1.724</v>
      </c>
      <c r="D36" s="283">
        <v>21.251</v>
      </c>
      <c r="E36" s="283">
        <v>51.33</v>
      </c>
      <c r="F36" s="283">
        <v>52.158</v>
      </c>
      <c r="G36" s="283">
        <v>46.588</v>
      </c>
      <c r="H36" s="283">
        <v>35.963</v>
      </c>
      <c r="I36" s="283">
        <v>27.706</v>
      </c>
      <c r="J36" s="283">
        <v>19.4</v>
      </c>
      <c r="K36" s="283">
        <v>9.536</v>
      </c>
      <c r="L36" s="283">
        <v>3.222</v>
      </c>
      <c r="M36" s="284">
        <v>0.637</v>
      </c>
    </row>
    <row r="37" spans="1:13" ht="13.5" thickBot="1">
      <c r="A37" s="394" t="s">
        <v>512</v>
      </c>
      <c r="B37" s="371">
        <v>188.492</v>
      </c>
      <c r="C37" s="371">
        <v>2.307</v>
      </c>
      <c r="D37" s="371">
        <v>17.775</v>
      </c>
      <c r="E37" s="797">
        <v>155.762</v>
      </c>
      <c r="F37" s="798"/>
      <c r="G37" s="798"/>
      <c r="H37" s="798"/>
      <c r="I37" s="798"/>
      <c r="J37" s="799"/>
      <c r="K37" s="797">
        <v>12.648</v>
      </c>
      <c r="L37" s="798"/>
      <c r="M37" s="798"/>
    </row>
    <row r="38" spans="1:256" s="366" customFormat="1" ht="12.75" customHeight="1">
      <c r="A38" s="789" t="s">
        <v>445</v>
      </c>
      <c r="B38" s="789"/>
      <c r="C38" s="789"/>
      <c r="D38" s="789"/>
      <c r="E38"/>
      <c r="F38"/>
      <c r="G38"/>
      <c r="H38"/>
      <c r="I38"/>
      <c r="J38" s="11"/>
      <c r="K38" s="11"/>
      <c r="L38" s="11"/>
      <c r="M38" s="11"/>
      <c r="N38" s="529"/>
      <c r="O38" s="529"/>
      <c r="P38" s="485"/>
      <c r="Q38" s="810"/>
      <c r="R38" s="810"/>
      <c r="S38" s="810"/>
      <c r="T38" s="810"/>
      <c r="U38" s="810"/>
      <c r="V38" s="810"/>
      <c r="W38" s="810"/>
      <c r="X38" s="810"/>
      <c r="Y38" s="810"/>
      <c r="Z38" s="810"/>
      <c r="AA38" s="810"/>
      <c r="AB38" s="810"/>
      <c r="AC38" s="810"/>
      <c r="AD38" s="810"/>
      <c r="AE38" s="810"/>
      <c r="AF38" s="810"/>
      <c r="AG38" s="810"/>
      <c r="AH38" s="810"/>
      <c r="AI38" s="810"/>
      <c r="AJ38" s="810"/>
      <c r="AK38" s="810"/>
      <c r="AL38" s="810"/>
      <c r="AM38" s="810"/>
      <c r="AN38" s="810"/>
      <c r="AO38" s="810"/>
      <c r="AP38" s="810"/>
      <c r="AQ38" s="810"/>
      <c r="AR38" s="810"/>
      <c r="AS38" s="810"/>
      <c r="AT38" s="810"/>
      <c r="AU38" s="810"/>
      <c r="AV38" s="810"/>
      <c r="AW38" s="810"/>
      <c r="AX38" s="810"/>
      <c r="AY38" s="810"/>
      <c r="AZ38" s="810"/>
      <c r="BA38" s="810"/>
      <c r="BB38" s="810"/>
      <c r="BC38" s="810"/>
      <c r="BD38" s="810"/>
      <c r="BE38" s="810"/>
      <c r="BF38" s="810"/>
      <c r="BG38" s="810"/>
      <c r="BH38" s="810"/>
      <c r="BI38" s="810"/>
      <c r="BJ38" s="810"/>
      <c r="BK38" s="810"/>
      <c r="BL38" s="810"/>
      <c r="BM38" s="810"/>
      <c r="BN38" s="810"/>
      <c r="BO38" s="810"/>
      <c r="BP38" s="810"/>
      <c r="BQ38" s="810"/>
      <c r="BR38" s="810"/>
      <c r="BS38" s="810"/>
      <c r="BT38" s="810"/>
      <c r="BU38" s="810"/>
      <c r="BV38" s="810"/>
      <c r="BW38" s="810"/>
      <c r="BX38" s="810"/>
      <c r="BY38" s="810"/>
      <c r="BZ38" s="810"/>
      <c r="CA38" s="810"/>
      <c r="CB38" s="810"/>
      <c r="CC38" s="810"/>
      <c r="CD38" s="810"/>
      <c r="CE38" s="810"/>
      <c r="CF38" s="810"/>
      <c r="CG38" s="810"/>
      <c r="CH38" s="810"/>
      <c r="CI38" s="810"/>
      <c r="CJ38" s="810"/>
      <c r="CK38" s="810"/>
      <c r="CL38" s="810"/>
      <c r="CM38" s="810"/>
      <c r="CN38" s="810"/>
      <c r="CO38" s="810"/>
      <c r="CP38" s="810"/>
      <c r="CQ38" s="810"/>
      <c r="CR38" s="810"/>
      <c r="CS38" s="810"/>
      <c r="CT38" s="810"/>
      <c r="CU38" s="810"/>
      <c r="CV38" s="810"/>
      <c r="CW38" s="810"/>
      <c r="CX38" s="810"/>
      <c r="CY38" s="810"/>
      <c r="CZ38" s="810"/>
      <c r="DA38" s="810"/>
      <c r="DB38" s="810"/>
      <c r="DC38" s="810"/>
      <c r="DD38" s="810"/>
      <c r="DE38" s="810"/>
      <c r="DF38" s="810"/>
      <c r="DG38" s="810"/>
      <c r="DH38" s="810"/>
      <c r="DI38" s="810"/>
      <c r="DJ38" s="810"/>
      <c r="DK38" s="810"/>
      <c r="DL38" s="810"/>
      <c r="DM38" s="810"/>
      <c r="DN38" s="810"/>
      <c r="DO38" s="810"/>
      <c r="DP38" s="810"/>
      <c r="DQ38" s="810"/>
      <c r="DR38" s="810"/>
      <c r="DS38" s="810"/>
      <c r="DT38" s="810"/>
      <c r="DU38" s="810"/>
      <c r="DV38" s="810"/>
      <c r="DW38" s="810"/>
      <c r="DX38" s="810"/>
      <c r="DY38" s="810"/>
      <c r="DZ38" s="810"/>
      <c r="EA38" s="810"/>
      <c r="EB38" s="810"/>
      <c r="EC38" s="810"/>
      <c r="ED38" s="810"/>
      <c r="EE38" s="810"/>
      <c r="EF38" s="810"/>
      <c r="EG38" s="810"/>
      <c r="EH38" s="810"/>
      <c r="EI38" s="810"/>
      <c r="EJ38" s="810"/>
      <c r="EK38" s="810"/>
      <c r="EL38" s="810"/>
      <c r="EM38" s="810"/>
      <c r="EN38" s="810"/>
      <c r="EO38" s="810"/>
      <c r="EP38" s="810"/>
      <c r="EQ38" s="810"/>
      <c r="ER38" s="810"/>
      <c r="ES38" s="810"/>
      <c r="ET38" s="810"/>
      <c r="EU38" s="810"/>
      <c r="EV38" s="810"/>
      <c r="EW38" s="810"/>
      <c r="EX38" s="810"/>
      <c r="EY38" s="810"/>
      <c r="EZ38" s="810"/>
      <c r="FA38" s="810"/>
      <c r="FB38" s="810"/>
      <c r="FC38" s="810"/>
      <c r="FD38" s="810"/>
      <c r="FE38" s="810"/>
      <c r="FF38" s="810"/>
      <c r="FG38" s="810"/>
      <c r="FH38" s="810"/>
      <c r="FI38" s="810"/>
      <c r="FJ38" s="810"/>
      <c r="FK38" s="810"/>
      <c r="FL38" s="810"/>
      <c r="FM38" s="810"/>
      <c r="FN38" s="810"/>
      <c r="FO38" s="810"/>
      <c r="FP38" s="810"/>
      <c r="FQ38" s="810"/>
      <c r="FR38" s="810"/>
      <c r="FS38" s="810"/>
      <c r="FT38" s="810"/>
      <c r="FU38" s="810"/>
      <c r="FV38" s="810"/>
      <c r="FW38" s="810"/>
      <c r="FX38" s="810"/>
      <c r="FY38" s="810"/>
      <c r="FZ38" s="810"/>
      <c r="GA38" s="810"/>
      <c r="GB38" s="810"/>
      <c r="GC38" s="810"/>
      <c r="GD38" s="810"/>
      <c r="GE38" s="810"/>
      <c r="GF38" s="810"/>
      <c r="GG38" s="810"/>
      <c r="GH38" s="810"/>
      <c r="GI38" s="810"/>
      <c r="GJ38" s="810"/>
      <c r="GK38" s="810"/>
      <c r="GL38" s="810"/>
      <c r="GM38" s="810"/>
      <c r="GN38" s="810"/>
      <c r="GO38" s="810"/>
      <c r="GP38" s="810"/>
      <c r="GQ38" s="810"/>
      <c r="GR38" s="810"/>
      <c r="GS38" s="810"/>
      <c r="GT38" s="810"/>
      <c r="GU38" s="810"/>
      <c r="GV38" s="810"/>
      <c r="GW38" s="810"/>
      <c r="GX38" s="810"/>
      <c r="GY38" s="810"/>
      <c r="GZ38" s="810"/>
      <c r="HA38" s="810"/>
      <c r="HB38" s="810"/>
      <c r="HC38" s="810"/>
      <c r="HD38" s="810"/>
      <c r="HE38" s="810"/>
      <c r="HF38" s="810"/>
      <c r="HG38" s="810"/>
      <c r="HH38" s="810"/>
      <c r="HI38" s="810"/>
      <c r="HJ38" s="810"/>
      <c r="HK38" s="810"/>
      <c r="HL38" s="810"/>
      <c r="HM38" s="810"/>
      <c r="HN38" s="810"/>
      <c r="HO38" s="810"/>
      <c r="HP38" s="810"/>
      <c r="HQ38" s="810"/>
      <c r="HR38" s="810"/>
      <c r="HS38" s="810"/>
      <c r="HT38" s="810"/>
      <c r="HU38" s="810"/>
      <c r="HV38" s="810"/>
      <c r="HW38" s="810"/>
      <c r="HX38" s="810"/>
      <c r="HY38" s="810"/>
      <c r="HZ38" s="810"/>
      <c r="IA38" s="810"/>
      <c r="IB38" s="810"/>
      <c r="IC38" s="810"/>
      <c r="ID38" s="810"/>
      <c r="IE38" s="810"/>
      <c r="IF38" s="810"/>
      <c r="IG38" s="810"/>
      <c r="IH38" s="810"/>
      <c r="II38" s="810"/>
      <c r="IJ38" s="810"/>
      <c r="IK38" s="810"/>
      <c r="IL38" s="810"/>
      <c r="IM38" s="810"/>
      <c r="IN38" s="810"/>
      <c r="IO38" s="810"/>
      <c r="IP38" s="810"/>
      <c r="IQ38" s="810"/>
      <c r="IR38" s="810"/>
      <c r="IS38" s="810"/>
      <c r="IT38" s="810"/>
      <c r="IU38" s="810"/>
      <c r="IV38" s="810"/>
    </row>
    <row r="39" spans="1:9" ht="12.75">
      <c r="A39" s="138" t="s">
        <v>198</v>
      </c>
      <c r="B39"/>
      <c r="C39"/>
      <c r="D39"/>
      <c r="E39"/>
      <c r="F39"/>
      <c r="G39"/>
      <c r="H39"/>
      <c r="I39"/>
    </row>
    <row r="40" spans="1:9" ht="12.75">
      <c r="A40" s="138" t="s">
        <v>173</v>
      </c>
      <c r="B40"/>
      <c r="C40"/>
      <c r="D40"/>
      <c r="E40"/>
      <c r="F40"/>
      <c r="G40"/>
      <c r="H40"/>
      <c r="I40"/>
    </row>
    <row r="41" spans="1:13" ht="12.75">
      <c r="A41" s="529" t="s">
        <v>454</v>
      </c>
      <c r="B41" s="529"/>
      <c r="C41" s="529"/>
      <c r="D41" s="529"/>
      <c r="E41" s="529"/>
      <c r="F41" s="529"/>
      <c r="G41" s="529"/>
      <c r="H41" s="529"/>
      <c r="I41" s="529"/>
      <c r="J41" s="529"/>
      <c r="K41" s="529"/>
      <c r="L41" s="529"/>
      <c r="M41" s="529"/>
    </row>
    <row r="42" spans="1:13" ht="12.75">
      <c r="A42" s="731" t="s">
        <v>468</v>
      </c>
      <c r="B42" s="731"/>
      <c r="C42" s="731"/>
      <c r="D42" s="731"/>
      <c r="E42" s="731"/>
      <c r="F42" s="731"/>
      <c r="G42" s="731"/>
      <c r="H42" s="731"/>
      <c r="I42" s="731"/>
      <c r="J42" s="731"/>
      <c r="K42" s="731"/>
      <c r="L42" s="731"/>
      <c r="M42" s="731"/>
    </row>
    <row r="43" spans="1:13" ht="12.75">
      <c r="A43" s="731" t="s">
        <v>469</v>
      </c>
      <c r="B43" s="731"/>
      <c r="C43" s="731"/>
      <c r="D43" s="731"/>
      <c r="E43" s="731"/>
      <c r="F43" s="731"/>
      <c r="G43" s="731"/>
      <c r="H43" s="731"/>
      <c r="I43" s="731"/>
      <c r="J43" s="731"/>
      <c r="K43" s="731"/>
      <c r="L43" s="731"/>
      <c r="M43" s="731"/>
    </row>
    <row r="44" spans="1:13" ht="12.75">
      <c r="A44" s="731" t="s">
        <v>470</v>
      </c>
      <c r="B44" s="731"/>
      <c r="C44" s="731"/>
      <c r="D44" s="731"/>
      <c r="E44" s="731"/>
      <c r="F44" s="731"/>
      <c r="G44" s="731"/>
      <c r="H44" s="731"/>
      <c r="I44" s="731"/>
      <c r="J44" s="731"/>
      <c r="K44" s="731"/>
      <c r="L44" s="731"/>
      <c r="M44" s="731"/>
    </row>
    <row r="45" spans="1:5" ht="12.75">
      <c r="A45" s="775"/>
      <c r="B45" s="775"/>
      <c r="C45" s="775"/>
      <c r="D45" s="775"/>
      <c r="E45" s="775"/>
    </row>
  </sheetData>
  <mergeCells count="100">
    <mergeCell ref="E37:J37"/>
    <mergeCell ref="K37:M37"/>
    <mergeCell ref="B24:M24"/>
    <mergeCell ref="E7:E10"/>
    <mergeCell ref="L7:L10"/>
    <mergeCell ref="I7:I10"/>
    <mergeCell ref="M7:M10"/>
    <mergeCell ref="G7:G10"/>
    <mergeCell ref="F7:F10"/>
    <mergeCell ref="H7:H10"/>
    <mergeCell ref="E20:J20"/>
    <mergeCell ref="K20:M20"/>
    <mergeCell ref="J25:J28"/>
    <mergeCell ref="E25:E28"/>
    <mergeCell ref="K25:K28"/>
    <mergeCell ref="F25:F28"/>
    <mergeCell ref="A42:M42"/>
    <mergeCell ref="A43:M43"/>
    <mergeCell ref="A44:M44"/>
    <mergeCell ref="A45:E45"/>
    <mergeCell ref="IG38:IJ38"/>
    <mergeCell ref="IK38:IN38"/>
    <mergeCell ref="HA38:HD38"/>
    <mergeCell ref="HE38:HH38"/>
    <mergeCell ref="HI38:HL38"/>
    <mergeCell ref="HM38:HP38"/>
    <mergeCell ref="GK38:GN38"/>
    <mergeCell ref="GO38:GR38"/>
    <mergeCell ref="IO38:IR38"/>
    <mergeCell ref="IS38:IV38"/>
    <mergeCell ref="HQ38:HT38"/>
    <mergeCell ref="HU38:HX38"/>
    <mergeCell ref="HY38:IB38"/>
    <mergeCell ref="IC38:IF38"/>
    <mergeCell ref="GS38:GV38"/>
    <mergeCell ref="GW38:GZ38"/>
    <mergeCell ref="FU38:FX38"/>
    <mergeCell ref="FY38:GB38"/>
    <mergeCell ref="GC38:GF38"/>
    <mergeCell ref="GG38:GJ38"/>
    <mergeCell ref="FE38:FH38"/>
    <mergeCell ref="FI38:FL38"/>
    <mergeCell ref="FM38:FP38"/>
    <mergeCell ref="FQ38:FT38"/>
    <mergeCell ref="EO38:ER38"/>
    <mergeCell ref="ES38:EV38"/>
    <mergeCell ref="EW38:EZ38"/>
    <mergeCell ref="FA38:FD38"/>
    <mergeCell ref="DY38:EB38"/>
    <mergeCell ref="EC38:EF38"/>
    <mergeCell ref="EG38:EJ38"/>
    <mergeCell ref="EK38:EN38"/>
    <mergeCell ref="DI38:DL38"/>
    <mergeCell ref="DM38:DP38"/>
    <mergeCell ref="DQ38:DT38"/>
    <mergeCell ref="DU38:DX38"/>
    <mergeCell ref="CS38:CV38"/>
    <mergeCell ref="CW38:CZ38"/>
    <mergeCell ref="DA38:DD38"/>
    <mergeCell ref="DE38:DH38"/>
    <mergeCell ref="CC38:CF38"/>
    <mergeCell ref="CG38:CJ38"/>
    <mergeCell ref="CK38:CN38"/>
    <mergeCell ref="CO38:CR38"/>
    <mergeCell ref="BM38:BP38"/>
    <mergeCell ref="BQ38:BT38"/>
    <mergeCell ref="BU38:BX38"/>
    <mergeCell ref="BY38:CB38"/>
    <mergeCell ref="AW38:AZ38"/>
    <mergeCell ref="BA38:BD38"/>
    <mergeCell ref="BE38:BH38"/>
    <mergeCell ref="BI38:BL38"/>
    <mergeCell ref="AG38:AJ38"/>
    <mergeCell ref="AK38:AN38"/>
    <mergeCell ref="AO38:AR38"/>
    <mergeCell ref="AS38:AV38"/>
    <mergeCell ref="Q38:T38"/>
    <mergeCell ref="U38:X38"/>
    <mergeCell ref="Y38:AB38"/>
    <mergeCell ref="AC38:AF38"/>
    <mergeCell ref="A38:D38"/>
    <mergeCell ref="A25:A28"/>
    <mergeCell ref="G25:G28"/>
    <mergeCell ref="M25:M28"/>
    <mergeCell ref="B25:B28"/>
    <mergeCell ref="C25:C28"/>
    <mergeCell ref="D25:D28"/>
    <mergeCell ref="H25:H28"/>
    <mergeCell ref="L25:L28"/>
    <mergeCell ref="I25:I28"/>
    <mergeCell ref="A1:M1"/>
    <mergeCell ref="A7:A10"/>
    <mergeCell ref="B7:B10"/>
    <mergeCell ref="C7:C10"/>
    <mergeCell ref="D7:D10"/>
    <mergeCell ref="J7:J10"/>
    <mergeCell ref="K7:K10"/>
    <mergeCell ref="B6:M6"/>
    <mergeCell ref="A4:M4"/>
    <mergeCell ref="A3:M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N32"/>
  <sheetViews>
    <sheetView showGridLines="0" view="pageBreakPreview" zoomScale="75" zoomScaleNormal="75" zoomScaleSheetLayoutView="75" workbookViewId="0" topLeftCell="A1">
      <selection activeCell="A5" sqref="A5:M8"/>
    </sheetView>
  </sheetViews>
  <sheetFormatPr defaultColWidth="11.421875" defaultRowHeight="12.75"/>
  <cols>
    <col min="1" max="1" width="10.28125" style="0" customWidth="1"/>
    <col min="2" max="13" width="12.7109375" style="0" customWidth="1"/>
  </cols>
  <sheetData>
    <row r="1" spans="1:11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</row>
    <row r="2" spans="1:13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">
      <c r="A3" s="825" t="s">
        <v>481</v>
      </c>
      <c r="B3" s="825"/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825"/>
    </row>
    <row r="4" spans="1:13" ht="13.5" thickBo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</row>
    <row r="5" spans="1:13" ht="18" customHeight="1">
      <c r="A5" s="815" t="s">
        <v>1</v>
      </c>
      <c r="B5" s="818" t="s">
        <v>135</v>
      </c>
      <c r="C5" s="819"/>
      <c r="D5" s="819"/>
      <c r="E5" s="819"/>
      <c r="F5" s="819"/>
      <c r="G5" s="820"/>
      <c r="H5" s="818" t="s">
        <v>136</v>
      </c>
      <c r="I5" s="819"/>
      <c r="J5" s="819"/>
      <c r="K5" s="819"/>
      <c r="L5" s="819"/>
      <c r="M5" s="824"/>
    </row>
    <row r="6" spans="1:13" ht="18.75" customHeight="1">
      <c r="A6" s="816"/>
      <c r="B6" s="557"/>
      <c r="C6" s="811" t="s">
        <v>68</v>
      </c>
      <c r="D6" s="821" t="s">
        <v>256</v>
      </c>
      <c r="E6" s="822"/>
      <c r="F6" s="822"/>
      <c r="G6" s="823"/>
      <c r="H6" s="557"/>
      <c r="I6" s="811" t="s">
        <v>68</v>
      </c>
      <c r="J6" s="821" t="s">
        <v>256</v>
      </c>
      <c r="K6" s="822"/>
      <c r="L6" s="822"/>
      <c r="M6" s="822"/>
    </row>
    <row r="7" spans="1:13" ht="14.25">
      <c r="A7" s="816"/>
      <c r="B7" s="553" t="s">
        <v>3</v>
      </c>
      <c r="C7" s="814"/>
      <c r="D7" s="811" t="s">
        <v>3</v>
      </c>
      <c r="E7" s="811" t="s">
        <v>83</v>
      </c>
      <c r="F7" s="811" t="s">
        <v>29</v>
      </c>
      <c r="G7" s="811" t="s">
        <v>30</v>
      </c>
      <c r="H7" s="553" t="s">
        <v>292</v>
      </c>
      <c r="I7" s="814"/>
      <c r="J7" s="811" t="s">
        <v>3</v>
      </c>
      <c r="K7" s="811" t="s">
        <v>83</v>
      </c>
      <c r="L7" s="811" t="s">
        <v>29</v>
      </c>
      <c r="M7" s="821" t="s">
        <v>30</v>
      </c>
    </row>
    <row r="8" spans="1:13" ht="13.5" thickBot="1">
      <c r="A8" s="817"/>
      <c r="B8" s="552"/>
      <c r="C8" s="812"/>
      <c r="D8" s="812"/>
      <c r="E8" s="812"/>
      <c r="F8" s="812"/>
      <c r="G8" s="812"/>
      <c r="H8" s="552"/>
      <c r="I8" s="812"/>
      <c r="J8" s="812"/>
      <c r="K8" s="812"/>
      <c r="L8" s="812"/>
      <c r="M8" s="826"/>
    </row>
    <row r="9" spans="1:14" ht="12.75">
      <c r="A9" s="300">
        <v>2002</v>
      </c>
      <c r="B9" s="257">
        <v>1190467</v>
      </c>
      <c r="C9" s="257">
        <v>6026</v>
      </c>
      <c r="D9" s="257">
        <v>1182846</v>
      </c>
      <c r="E9" s="257">
        <v>146510</v>
      </c>
      <c r="F9" s="257">
        <v>183237</v>
      </c>
      <c r="G9" s="257">
        <v>853099</v>
      </c>
      <c r="H9" s="257">
        <v>12101.7</v>
      </c>
      <c r="I9" s="257">
        <v>29.4</v>
      </c>
      <c r="J9" s="257">
        <v>12065.8</v>
      </c>
      <c r="K9" s="257">
        <v>2397.6</v>
      </c>
      <c r="L9" s="257">
        <v>1434</v>
      </c>
      <c r="M9" s="275">
        <v>8234.2</v>
      </c>
      <c r="N9" s="23"/>
    </row>
    <row r="10" spans="1:14" ht="12.75">
      <c r="A10" s="300">
        <v>2003</v>
      </c>
      <c r="B10" s="257">
        <v>1227989</v>
      </c>
      <c r="C10" s="257">
        <v>6265</v>
      </c>
      <c r="D10" s="257">
        <v>1219670</v>
      </c>
      <c r="E10" s="257">
        <v>145345</v>
      </c>
      <c r="F10" s="257">
        <v>191209</v>
      </c>
      <c r="G10" s="257">
        <v>883116</v>
      </c>
      <c r="H10" s="257">
        <v>12433.6</v>
      </c>
      <c r="I10" s="257">
        <v>30.5</v>
      </c>
      <c r="J10" s="257">
        <v>12394.8</v>
      </c>
      <c r="K10" s="257">
        <v>2377.3</v>
      </c>
      <c r="L10" s="257">
        <v>1456.4</v>
      </c>
      <c r="M10" s="275">
        <v>8561.1</v>
      </c>
      <c r="N10" s="23"/>
    </row>
    <row r="11" spans="1:14" ht="12.75">
      <c r="A11" s="300">
        <v>2004</v>
      </c>
      <c r="B11" s="257">
        <v>1272595</v>
      </c>
      <c r="C11" s="257">
        <v>6660</v>
      </c>
      <c r="D11" s="257">
        <v>1265004</v>
      </c>
      <c r="E11" s="257">
        <v>144715</v>
      </c>
      <c r="F11" s="257">
        <v>205525</v>
      </c>
      <c r="G11" s="257">
        <v>914764</v>
      </c>
      <c r="H11" s="257">
        <v>12958.4</v>
      </c>
      <c r="I11" s="257">
        <v>32.6</v>
      </c>
      <c r="J11" s="257">
        <v>12923.1</v>
      </c>
      <c r="K11" s="257">
        <v>2382.1</v>
      </c>
      <c r="L11" s="257">
        <v>1608.5</v>
      </c>
      <c r="M11" s="275">
        <v>8932.5</v>
      </c>
      <c r="N11" s="23"/>
    </row>
    <row r="12" spans="1:14" ht="12.75">
      <c r="A12" s="300">
        <v>2005</v>
      </c>
      <c r="B12" s="257">
        <v>1347758</v>
      </c>
      <c r="C12" s="257">
        <v>7706</v>
      </c>
      <c r="D12" s="257">
        <v>1339630</v>
      </c>
      <c r="E12" s="257">
        <v>145561</v>
      </c>
      <c r="F12" s="257">
        <v>229461</v>
      </c>
      <c r="G12" s="257">
        <v>964608</v>
      </c>
      <c r="H12" s="257">
        <v>13716.3</v>
      </c>
      <c r="I12" s="257">
        <v>36.4</v>
      </c>
      <c r="J12" s="257">
        <v>13679.1</v>
      </c>
      <c r="K12" s="257">
        <v>2387.1</v>
      </c>
      <c r="L12" s="257">
        <v>1804.2</v>
      </c>
      <c r="M12" s="275">
        <v>9487.8</v>
      </c>
      <c r="N12" s="23"/>
    </row>
    <row r="13" spans="1:14" ht="12.75">
      <c r="A13" s="300">
        <v>2006</v>
      </c>
      <c r="B13" s="257">
        <v>1386157</v>
      </c>
      <c r="C13" s="257">
        <v>7860</v>
      </c>
      <c r="D13" s="257">
        <v>1378283</v>
      </c>
      <c r="E13" s="257">
        <v>144624</v>
      </c>
      <c r="F13" s="257">
        <v>241477</v>
      </c>
      <c r="G13" s="257">
        <v>992182</v>
      </c>
      <c r="H13" s="257">
        <v>14347.8</v>
      </c>
      <c r="I13" s="257">
        <v>38.3</v>
      </c>
      <c r="J13" s="257">
        <v>14309.5</v>
      </c>
      <c r="K13" s="257">
        <v>2405.3</v>
      </c>
      <c r="L13" s="257">
        <v>1928.2</v>
      </c>
      <c r="M13" s="275">
        <v>9976</v>
      </c>
      <c r="N13" s="23"/>
    </row>
    <row r="14" spans="1:14" ht="12.75">
      <c r="A14" s="300">
        <v>2007</v>
      </c>
      <c r="B14" s="257">
        <v>1405938</v>
      </c>
      <c r="C14" s="257">
        <v>8410</v>
      </c>
      <c r="D14" s="257">
        <v>1397513</v>
      </c>
      <c r="E14" s="257">
        <v>145564</v>
      </c>
      <c r="F14" s="257">
        <v>246271</v>
      </c>
      <c r="G14" s="257">
        <v>1005678</v>
      </c>
      <c r="H14" s="257">
        <v>14728</v>
      </c>
      <c r="I14" s="257">
        <v>43.4</v>
      </c>
      <c r="J14" s="257">
        <v>14684.6</v>
      </c>
      <c r="K14" s="257">
        <v>2461</v>
      </c>
      <c r="L14" s="257">
        <v>1874.3</v>
      </c>
      <c r="M14" s="275">
        <v>10349.3</v>
      </c>
      <c r="N14" s="23"/>
    </row>
    <row r="15" spans="1:14" ht="12.75">
      <c r="A15" s="300">
        <v>2008</v>
      </c>
      <c r="B15" s="257">
        <v>1332090</v>
      </c>
      <c r="C15" s="257">
        <v>8407</v>
      </c>
      <c r="D15" s="257">
        <v>1323669</v>
      </c>
      <c r="E15" s="257">
        <v>138180</v>
      </c>
      <c r="F15" s="257">
        <v>202313</v>
      </c>
      <c r="G15" s="257">
        <v>983176</v>
      </c>
      <c r="H15" s="257">
        <v>13827.2</v>
      </c>
      <c r="I15" s="257">
        <v>43.5</v>
      </c>
      <c r="J15" s="257">
        <v>13783.7</v>
      </c>
      <c r="K15" s="257">
        <v>2274.9</v>
      </c>
      <c r="L15" s="257">
        <v>1362.1</v>
      </c>
      <c r="M15" s="275">
        <v>10146.7</v>
      </c>
      <c r="N15" s="23"/>
    </row>
    <row r="16" spans="1:14" ht="12.75">
      <c r="A16" s="405">
        <v>2009</v>
      </c>
      <c r="B16" s="406">
        <v>1264689</v>
      </c>
      <c r="C16" s="406">
        <v>8901</v>
      </c>
      <c r="D16" s="406">
        <v>1255788</v>
      </c>
      <c r="E16" s="406">
        <v>128082</v>
      </c>
      <c r="F16" s="406">
        <v>167605</v>
      </c>
      <c r="G16" s="406">
        <v>960101</v>
      </c>
      <c r="H16" s="406">
        <v>13196.928000000002</v>
      </c>
      <c r="I16" s="406">
        <v>47.506</v>
      </c>
      <c r="J16" s="406">
        <v>13149.422000000002</v>
      </c>
      <c r="K16" s="406">
        <v>2084.2360000000003</v>
      </c>
      <c r="L16" s="406">
        <v>1113.035</v>
      </c>
      <c r="M16" s="407">
        <v>9952.151000000002</v>
      </c>
      <c r="N16" s="23"/>
    </row>
    <row r="17" spans="1:14" s="144" customFormat="1" ht="12.75">
      <c r="A17" s="405">
        <v>2010</v>
      </c>
      <c r="B17" s="406">
        <v>1240847</v>
      </c>
      <c r="C17" s="406">
        <v>9034</v>
      </c>
      <c r="D17" s="406">
        <v>1231813</v>
      </c>
      <c r="E17" s="406">
        <v>122984</v>
      </c>
      <c r="F17" s="406">
        <v>152562</v>
      </c>
      <c r="G17" s="406">
        <v>956267</v>
      </c>
      <c r="H17" s="406">
        <v>13017.064</v>
      </c>
      <c r="I17" s="406">
        <v>45.189</v>
      </c>
      <c r="J17" s="406">
        <v>12971.875</v>
      </c>
      <c r="K17" s="406">
        <v>2022.967</v>
      </c>
      <c r="L17" s="406">
        <v>998.668</v>
      </c>
      <c r="M17" s="407">
        <v>9950.24</v>
      </c>
      <c r="N17" s="375"/>
    </row>
    <row r="18" spans="1:14" s="110" customFormat="1" ht="12.75">
      <c r="A18" s="405">
        <v>2011</v>
      </c>
      <c r="B18" s="406">
        <v>1210527</v>
      </c>
      <c r="C18" s="406">
        <v>9227</v>
      </c>
      <c r="D18" s="406">
        <v>1201300</v>
      </c>
      <c r="E18" s="406">
        <v>118056</v>
      </c>
      <c r="F18" s="406">
        <v>133788</v>
      </c>
      <c r="G18" s="406">
        <v>949456</v>
      </c>
      <c r="H18" s="406">
        <v>12649.2</v>
      </c>
      <c r="I18" s="406">
        <v>44</v>
      </c>
      <c r="J18" s="406">
        <v>12605.2</v>
      </c>
      <c r="K18" s="406">
        <v>1943.8</v>
      </c>
      <c r="L18" s="406">
        <v>810.3</v>
      </c>
      <c r="M18" s="407">
        <v>9851.1</v>
      </c>
      <c r="N18" s="454"/>
    </row>
    <row r="19" spans="1:13" ht="12.75">
      <c r="A19" s="405" t="s">
        <v>489</v>
      </c>
      <c r="B19" s="406">
        <v>1171844</v>
      </c>
      <c r="C19" s="406">
        <v>9282</v>
      </c>
      <c r="D19" s="406">
        <v>1162562</v>
      </c>
      <c r="E19" s="406">
        <v>111421</v>
      </c>
      <c r="F19" s="406">
        <v>113540</v>
      </c>
      <c r="G19" s="406">
        <v>937601</v>
      </c>
      <c r="H19" s="406">
        <v>11998.262</v>
      </c>
      <c r="I19" s="406">
        <v>42.098</v>
      </c>
      <c r="J19" s="406">
        <v>11956</v>
      </c>
      <c r="K19" s="406">
        <v>1820.952</v>
      </c>
      <c r="L19" s="406">
        <v>644.279</v>
      </c>
      <c r="M19" s="407">
        <v>9490.933</v>
      </c>
    </row>
    <row r="20" spans="1:13" ht="12.75" customHeight="1" thickBot="1">
      <c r="A20" s="373">
        <v>2013</v>
      </c>
      <c r="B20" s="374">
        <v>1158338</v>
      </c>
      <c r="C20" s="374">
        <v>9637</v>
      </c>
      <c r="D20" s="374">
        <v>1148701</v>
      </c>
      <c r="E20" s="374">
        <v>107601</v>
      </c>
      <c r="F20" s="374">
        <v>104127</v>
      </c>
      <c r="G20" s="374">
        <v>936973</v>
      </c>
      <c r="H20" s="374">
        <v>11914.6</v>
      </c>
      <c r="I20" s="374">
        <v>43.4</v>
      </c>
      <c r="J20" s="374">
        <v>11871.2</v>
      </c>
      <c r="K20" s="374">
        <v>1775</v>
      </c>
      <c r="L20" s="374">
        <v>576.5</v>
      </c>
      <c r="M20" s="376">
        <v>9519.7</v>
      </c>
    </row>
    <row r="21" spans="1:13" ht="12.75" customHeight="1">
      <c r="A21" s="285" t="s">
        <v>444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</row>
    <row r="22" spans="1:13" ht="14.25" customHeight="1">
      <c r="A22" s="754" t="s">
        <v>433</v>
      </c>
      <c r="B22" s="754"/>
      <c r="C22" s="754"/>
      <c r="D22" s="754"/>
      <c r="E22" s="754"/>
      <c r="F22" s="754"/>
      <c r="G22" s="754"/>
      <c r="H22" s="754"/>
      <c r="I22" s="754"/>
      <c r="J22" s="754"/>
      <c r="K22" s="754"/>
      <c r="L22" s="754"/>
      <c r="M22" s="754"/>
    </row>
    <row r="23" spans="1:13" ht="14.25" customHeight="1">
      <c r="A23" s="754" t="s">
        <v>434</v>
      </c>
      <c r="B23" s="754"/>
      <c r="C23" s="754"/>
      <c r="D23" s="754"/>
      <c r="E23" s="754"/>
      <c r="F23" s="754"/>
      <c r="G23" s="754"/>
      <c r="H23" s="754"/>
      <c r="I23" s="754"/>
      <c r="J23" s="754"/>
      <c r="K23" s="754"/>
      <c r="L23" s="754"/>
      <c r="M23" s="754"/>
    </row>
    <row r="24" spans="1:13" ht="12.75">
      <c r="A24" s="754" t="s">
        <v>480</v>
      </c>
      <c r="B24" s="754"/>
      <c r="C24" s="754"/>
      <c r="D24" s="754"/>
      <c r="E24" s="754"/>
      <c r="F24" s="754"/>
      <c r="G24" s="754"/>
      <c r="H24" s="754"/>
      <c r="I24" s="754"/>
      <c r="J24" s="754"/>
      <c r="K24" s="754"/>
      <c r="L24" s="754"/>
      <c r="M24" s="754"/>
    </row>
    <row r="25" spans="1:13" ht="14.25">
      <c r="A25" s="754" t="s">
        <v>479</v>
      </c>
      <c r="B25" s="813"/>
      <c r="C25" s="813"/>
      <c r="D25" s="813"/>
      <c r="E25" s="813"/>
      <c r="F25" s="813"/>
      <c r="G25" s="813"/>
      <c r="H25" s="813"/>
      <c r="I25" s="813"/>
      <c r="J25" s="813"/>
      <c r="K25" s="435"/>
      <c r="L25" s="435"/>
      <c r="M25" s="435"/>
    </row>
    <row r="26" spans="1:13" ht="12.75">
      <c r="A26" s="731" t="s">
        <v>478</v>
      </c>
      <c r="B26" s="731"/>
      <c r="C26" s="731"/>
      <c r="D26" s="731"/>
      <c r="E26" s="731"/>
      <c r="F26" s="731"/>
      <c r="G26" s="731"/>
      <c r="H26" s="731"/>
      <c r="I26" s="731"/>
      <c r="J26" s="731"/>
      <c r="K26" s="731"/>
      <c r="L26" s="731"/>
      <c r="M26" s="731"/>
    </row>
    <row r="27" spans="1:13" ht="12.75">
      <c r="A27" s="731" t="s">
        <v>469</v>
      </c>
      <c r="B27" s="731"/>
      <c r="C27" s="731"/>
      <c r="D27" s="731"/>
      <c r="E27" s="731"/>
      <c r="F27" s="731"/>
      <c r="G27" s="731"/>
      <c r="H27" s="731"/>
      <c r="I27" s="731"/>
      <c r="J27" s="731"/>
      <c r="K27" s="731"/>
      <c r="L27" s="731"/>
      <c r="M27" s="731"/>
    </row>
    <row r="28" spans="1:13" ht="12.75">
      <c r="A28" s="731" t="s">
        <v>470</v>
      </c>
      <c r="B28" s="731"/>
      <c r="C28" s="731"/>
      <c r="D28" s="731"/>
      <c r="E28" s="731"/>
      <c r="F28" s="731"/>
      <c r="G28" s="731"/>
      <c r="H28" s="731"/>
      <c r="I28" s="731"/>
      <c r="J28" s="731"/>
      <c r="K28" s="731"/>
      <c r="L28" s="731"/>
      <c r="M28" s="731"/>
    </row>
    <row r="29" spans="1:13" ht="12.75">
      <c r="A29" s="775"/>
      <c r="B29" s="775"/>
      <c r="C29" s="775"/>
      <c r="D29" s="775"/>
      <c r="E29" s="775"/>
      <c r="F29" s="11"/>
      <c r="G29" s="11"/>
      <c r="H29" s="11"/>
      <c r="I29" s="11"/>
      <c r="J29" s="11"/>
      <c r="K29" s="11"/>
      <c r="L29" s="11"/>
      <c r="M29" s="11"/>
    </row>
    <row r="30" spans="2:13" ht="12.75">
      <c r="B30" s="20"/>
      <c r="D30" s="20"/>
      <c r="E30" s="20"/>
      <c r="F30" s="20"/>
      <c r="G30" s="20"/>
      <c r="H30" s="20"/>
      <c r="J30" s="20"/>
      <c r="K30" s="20"/>
      <c r="L30" s="20"/>
      <c r="M30" s="20"/>
    </row>
    <row r="31" spans="2:13" ht="12.75">
      <c r="B31" s="20"/>
      <c r="D31" s="20"/>
      <c r="E31" s="20"/>
      <c r="F31" s="20"/>
      <c r="G31" s="20"/>
      <c r="H31" s="20"/>
      <c r="J31" s="20"/>
      <c r="K31" s="20"/>
      <c r="L31" s="20"/>
      <c r="M31" s="20"/>
    </row>
    <row r="32" spans="2:13" ht="12.75">
      <c r="B32" s="20"/>
      <c r="D32" s="20"/>
      <c r="E32" s="20"/>
      <c r="F32" s="20"/>
      <c r="G32" s="20"/>
      <c r="H32" s="20"/>
      <c r="J32" s="20"/>
      <c r="K32" s="20"/>
      <c r="L32" s="20"/>
      <c r="M32" s="20"/>
    </row>
  </sheetData>
  <mergeCells count="25">
    <mergeCell ref="A29:E29"/>
    <mergeCell ref="A3:M3"/>
    <mergeCell ref="A26:M26"/>
    <mergeCell ref="A27:M27"/>
    <mergeCell ref="A28:M28"/>
    <mergeCell ref="A24:M24"/>
    <mergeCell ref="J7:J8"/>
    <mergeCell ref="K7:K8"/>
    <mergeCell ref="L7:L8"/>
    <mergeCell ref="M7:M8"/>
    <mergeCell ref="A1:K1"/>
    <mergeCell ref="C6:C8"/>
    <mergeCell ref="A5:A8"/>
    <mergeCell ref="I6:I8"/>
    <mergeCell ref="B5:G5"/>
    <mergeCell ref="E7:E8"/>
    <mergeCell ref="G7:G8"/>
    <mergeCell ref="D6:G6"/>
    <mergeCell ref="H5:M5"/>
    <mergeCell ref="J6:M6"/>
    <mergeCell ref="A23:M23"/>
    <mergeCell ref="F7:F8"/>
    <mergeCell ref="D7:D8"/>
    <mergeCell ref="A25:J25"/>
    <mergeCell ref="A22:M22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49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4" transitionEvaluation="1">
    <pageSetUpPr fitToPage="1"/>
  </sheetPr>
  <dimension ref="A1:W76"/>
  <sheetViews>
    <sheetView showGridLines="0" view="pageBreakPreview" zoomScale="65" zoomScaleNormal="75" zoomScaleSheetLayoutView="65" workbookViewId="0" topLeftCell="A43">
      <selection activeCell="D83" sqref="D83"/>
    </sheetView>
  </sheetViews>
  <sheetFormatPr defaultColWidth="12.57421875" defaultRowHeight="12.75"/>
  <cols>
    <col min="1" max="1" width="14.57421875" style="10" customWidth="1"/>
    <col min="2" max="2" width="15.421875" style="10" customWidth="1"/>
    <col min="3" max="3" width="13.140625" style="10" customWidth="1"/>
    <col min="4" max="4" width="19.57421875" style="10" customWidth="1"/>
    <col min="5" max="5" width="14.57421875" style="10" customWidth="1"/>
    <col min="6" max="6" width="14.8515625" style="10" customWidth="1"/>
    <col min="7" max="7" width="16.00390625" style="10" customWidth="1"/>
    <col min="8" max="8" width="12.28125" style="10" bestFit="1" customWidth="1"/>
    <col min="9" max="9" width="13.421875" style="10" customWidth="1"/>
    <col min="10" max="10" width="13.8515625" style="10" customWidth="1"/>
    <col min="11" max="11" width="11.7109375" style="10" customWidth="1"/>
    <col min="12" max="12" width="18.8515625" style="10" customWidth="1"/>
    <col min="13" max="13" width="11.7109375" style="10" customWidth="1"/>
    <col min="14" max="14" width="20.421875" style="10" customWidth="1"/>
    <col min="15" max="15" width="12.8515625" style="10" customWidth="1"/>
    <col min="16" max="16" width="15.7109375" style="10" customWidth="1"/>
    <col min="17" max="17" width="21.00390625" style="10" customWidth="1"/>
    <col min="18" max="18" width="19.421875" style="10" customWidth="1"/>
    <col min="19" max="19" width="15.140625" style="10" customWidth="1"/>
    <col min="20" max="20" width="14.140625" style="10" customWidth="1"/>
    <col min="21" max="16384" width="19.140625" style="10" customWidth="1"/>
  </cols>
  <sheetData>
    <row r="1" spans="1:23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/>
      <c r="V1"/>
      <c r="W1"/>
    </row>
    <row r="3" spans="1:21" ht="15">
      <c r="A3" s="828" t="s">
        <v>330</v>
      </c>
      <c r="B3" s="828"/>
      <c r="C3" s="828"/>
      <c r="D3" s="828"/>
      <c r="E3" s="828"/>
      <c r="F3" s="828"/>
      <c r="G3" s="828"/>
      <c r="H3" s="828"/>
      <c r="I3" s="828"/>
      <c r="J3" s="828"/>
      <c r="K3" s="828"/>
      <c r="L3" s="828"/>
      <c r="M3" s="828"/>
      <c r="N3" s="828"/>
      <c r="O3" s="828"/>
      <c r="P3" s="828"/>
      <c r="Q3" s="828"/>
      <c r="R3" s="828"/>
      <c r="S3" s="828"/>
      <c r="T3" s="828"/>
      <c r="U3" s="146"/>
    </row>
    <row r="4" spans="1:20" ht="13.5" thickBo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</row>
    <row r="5" spans="1:20" ht="26.25" customHeight="1">
      <c r="A5" s="829" t="s">
        <v>270</v>
      </c>
      <c r="B5" s="720" t="s">
        <v>69</v>
      </c>
      <c r="C5" s="720" t="s">
        <v>68</v>
      </c>
      <c r="D5" s="720" t="s">
        <v>369</v>
      </c>
      <c r="E5" s="720" t="s">
        <v>370</v>
      </c>
      <c r="F5" s="720" t="s">
        <v>308</v>
      </c>
      <c r="G5" s="801" t="s">
        <v>256</v>
      </c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</row>
    <row r="6" spans="1:20" ht="12.75" customHeight="1">
      <c r="A6" s="830"/>
      <c r="B6" s="721"/>
      <c r="C6" s="721"/>
      <c r="D6" s="721"/>
      <c r="E6" s="721"/>
      <c r="F6" s="721"/>
      <c r="G6" s="802" t="s">
        <v>3</v>
      </c>
      <c r="H6" s="804" t="s">
        <v>83</v>
      </c>
      <c r="I6" s="804" t="s">
        <v>371</v>
      </c>
      <c r="J6" s="804" t="s">
        <v>343</v>
      </c>
      <c r="K6" s="804" t="s">
        <v>344</v>
      </c>
      <c r="L6" s="804" t="s">
        <v>372</v>
      </c>
      <c r="M6" s="804" t="s">
        <v>345</v>
      </c>
      <c r="N6" s="804" t="s">
        <v>373</v>
      </c>
      <c r="O6" s="804" t="s">
        <v>374</v>
      </c>
      <c r="P6" s="804" t="s">
        <v>353</v>
      </c>
      <c r="Q6" s="804" t="s">
        <v>348</v>
      </c>
      <c r="R6" s="804" t="s">
        <v>375</v>
      </c>
      <c r="S6" s="766" t="s">
        <v>29</v>
      </c>
      <c r="T6" s="766" t="s">
        <v>30</v>
      </c>
    </row>
    <row r="7" spans="1:20" ht="64.5" customHeight="1" thickBot="1">
      <c r="A7" s="831"/>
      <c r="B7" s="722"/>
      <c r="C7" s="722"/>
      <c r="D7" s="722"/>
      <c r="E7" s="722"/>
      <c r="F7" s="722"/>
      <c r="G7" s="774"/>
      <c r="H7" s="805"/>
      <c r="I7" s="805"/>
      <c r="J7" s="805"/>
      <c r="K7" s="805"/>
      <c r="L7" s="805"/>
      <c r="M7" s="805"/>
      <c r="N7" s="805"/>
      <c r="O7" s="805"/>
      <c r="P7" s="805"/>
      <c r="Q7" s="805"/>
      <c r="R7" s="805"/>
      <c r="S7" s="807"/>
      <c r="T7" s="807"/>
    </row>
    <row r="8" spans="1:20" ht="12.75">
      <c r="A8" s="302">
        <v>2005</v>
      </c>
      <c r="B8" s="257">
        <v>5775</v>
      </c>
      <c r="C8" s="257">
        <v>98</v>
      </c>
      <c r="D8" s="257">
        <v>73</v>
      </c>
      <c r="E8" s="257">
        <v>13</v>
      </c>
      <c r="F8" s="257">
        <v>12</v>
      </c>
      <c r="G8" s="257">
        <v>5677</v>
      </c>
      <c r="H8" s="257">
        <v>2215</v>
      </c>
      <c r="I8" s="257">
        <v>337</v>
      </c>
      <c r="J8" s="257">
        <v>129</v>
      </c>
      <c r="K8" s="257">
        <v>8</v>
      </c>
      <c r="L8" s="257">
        <v>87</v>
      </c>
      <c r="M8" s="257">
        <v>39</v>
      </c>
      <c r="N8" s="257">
        <v>31</v>
      </c>
      <c r="O8" s="257">
        <v>22</v>
      </c>
      <c r="P8" s="257">
        <v>25</v>
      </c>
      <c r="Q8" s="257">
        <v>44</v>
      </c>
      <c r="R8" s="257">
        <v>322</v>
      </c>
      <c r="S8" s="275">
        <v>118</v>
      </c>
      <c r="T8" s="275">
        <v>3344</v>
      </c>
    </row>
    <row r="9" spans="1:20" ht="12.75">
      <c r="A9" s="302">
        <v>2006</v>
      </c>
      <c r="B9" s="257">
        <v>5887</v>
      </c>
      <c r="C9" s="257">
        <v>102</v>
      </c>
      <c r="D9" s="257">
        <v>71</v>
      </c>
      <c r="E9" s="257">
        <v>14</v>
      </c>
      <c r="F9" s="257">
        <v>17</v>
      </c>
      <c r="G9" s="257">
        <v>5785</v>
      </c>
      <c r="H9" s="257">
        <v>2189</v>
      </c>
      <c r="I9" s="257">
        <v>326</v>
      </c>
      <c r="J9" s="257">
        <v>126</v>
      </c>
      <c r="K9" s="257">
        <v>9</v>
      </c>
      <c r="L9" s="257">
        <v>85</v>
      </c>
      <c r="M9" s="257">
        <v>39</v>
      </c>
      <c r="N9" s="257">
        <v>34</v>
      </c>
      <c r="O9" s="257">
        <v>23</v>
      </c>
      <c r="P9" s="257">
        <v>27</v>
      </c>
      <c r="Q9" s="257">
        <v>40</v>
      </c>
      <c r="R9" s="257">
        <v>338</v>
      </c>
      <c r="S9" s="275">
        <v>129</v>
      </c>
      <c r="T9" s="275">
        <v>3467</v>
      </c>
    </row>
    <row r="10" spans="1:20" ht="12.75">
      <c r="A10" s="302">
        <v>2007</v>
      </c>
      <c r="B10" s="257">
        <v>6016</v>
      </c>
      <c r="C10" s="257">
        <v>97</v>
      </c>
      <c r="D10" s="257">
        <v>70</v>
      </c>
      <c r="E10" s="257">
        <v>14</v>
      </c>
      <c r="F10" s="257">
        <v>13</v>
      </c>
      <c r="G10" s="257">
        <v>5919</v>
      </c>
      <c r="H10" s="257">
        <v>2160</v>
      </c>
      <c r="I10" s="257">
        <v>325</v>
      </c>
      <c r="J10" s="257">
        <v>126</v>
      </c>
      <c r="K10" s="257">
        <v>10</v>
      </c>
      <c r="L10" s="257">
        <v>78</v>
      </c>
      <c r="M10" s="257">
        <v>38</v>
      </c>
      <c r="N10" s="257">
        <v>27</v>
      </c>
      <c r="O10" s="257">
        <v>28</v>
      </c>
      <c r="P10" s="257">
        <v>26</v>
      </c>
      <c r="Q10" s="257">
        <v>29</v>
      </c>
      <c r="R10" s="257">
        <v>349</v>
      </c>
      <c r="S10" s="275">
        <v>144</v>
      </c>
      <c r="T10" s="275">
        <v>3615</v>
      </c>
    </row>
    <row r="11" spans="1:20" ht="12.75">
      <c r="A11" s="302">
        <v>2008</v>
      </c>
      <c r="B11" s="257">
        <v>5987</v>
      </c>
      <c r="C11" s="257">
        <v>100</v>
      </c>
      <c r="D11" s="257">
        <v>72</v>
      </c>
      <c r="E11" s="257">
        <v>13</v>
      </c>
      <c r="F11" s="257">
        <v>15</v>
      </c>
      <c r="G11" s="257">
        <v>5887</v>
      </c>
      <c r="H11" s="257">
        <v>2126</v>
      </c>
      <c r="I11" s="257">
        <v>317</v>
      </c>
      <c r="J11" s="257">
        <v>135</v>
      </c>
      <c r="K11" s="257">
        <v>7</v>
      </c>
      <c r="L11" s="257">
        <v>82</v>
      </c>
      <c r="M11" s="257">
        <v>36</v>
      </c>
      <c r="N11" s="257">
        <v>29</v>
      </c>
      <c r="O11" s="257">
        <v>27</v>
      </c>
      <c r="P11" s="257">
        <v>23</v>
      </c>
      <c r="Q11" s="257">
        <v>29</v>
      </c>
      <c r="R11" s="257">
        <v>325</v>
      </c>
      <c r="S11" s="275">
        <v>131</v>
      </c>
      <c r="T11" s="275">
        <v>3630</v>
      </c>
    </row>
    <row r="12" spans="1:20" ht="12.75">
      <c r="A12" s="408">
        <v>2009</v>
      </c>
      <c r="B12" s="406">
        <v>5689</v>
      </c>
      <c r="C12" s="406">
        <v>89</v>
      </c>
      <c r="D12" s="406">
        <v>70</v>
      </c>
      <c r="E12" s="406">
        <v>13</v>
      </c>
      <c r="F12" s="406">
        <v>6</v>
      </c>
      <c r="G12" s="406">
        <v>5600</v>
      </c>
      <c r="H12" s="406">
        <v>1968</v>
      </c>
      <c r="I12" s="406">
        <v>306</v>
      </c>
      <c r="J12" s="406">
        <v>124</v>
      </c>
      <c r="K12" s="406">
        <v>8</v>
      </c>
      <c r="L12" s="406">
        <v>69</v>
      </c>
      <c r="M12" s="406">
        <v>32</v>
      </c>
      <c r="N12" s="406">
        <v>28</v>
      </c>
      <c r="O12" s="406">
        <v>18</v>
      </c>
      <c r="P12" s="406">
        <v>19</v>
      </c>
      <c r="Q12" s="406">
        <v>29</v>
      </c>
      <c r="R12" s="406">
        <v>327</v>
      </c>
      <c r="S12" s="407">
        <v>123</v>
      </c>
      <c r="T12" s="407">
        <v>3509</v>
      </c>
    </row>
    <row r="13" spans="1:20" s="491" customFormat="1" ht="12.75">
      <c r="A13" s="488">
        <v>2010</v>
      </c>
      <c r="B13" s="489">
        <v>5067</v>
      </c>
      <c r="C13" s="489">
        <v>75</v>
      </c>
      <c r="D13" s="489">
        <v>59</v>
      </c>
      <c r="E13" s="489">
        <v>11</v>
      </c>
      <c r="F13" s="489">
        <v>5</v>
      </c>
      <c r="G13" s="489">
        <v>4992</v>
      </c>
      <c r="H13" s="489">
        <v>1808</v>
      </c>
      <c r="I13" s="489">
        <v>280</v>
      </c>
      <c r="J13" s="489">
        <v>111</v>
      </c>
      <c r="K13" s="489">
        <v>7</v>
      </c>
      <c r="L13" s="489">
        <v>65</v>
      </c>
      <c r="M13" s="489">
        <v>30</v>
      </c>
      <c r="N13" s="489">
        <v>19</v>
      </c>
      <c r="O13" s="489">
        <v>20</v>
      </c>
      <c r="P13" s="489">
        <v>18</v>
      </c>
      <c r="Q13" s="489">
        <v>23</v>
      </c>
      <c r="R13" s="489">
        <v>314</v>
      </c>
      <c r="S13" s="490">
        <v>120</v>
      </c>
      <c r="T13" s="490">
        <v>3064</v>
      </c>
    </row>
    <row r="14" spans="1:20" s="491" customFormat="1" ht="12.75">
      <c r="A14" s="488">
        <v>2011</v>
      </c>
      <c r="B14" s="489">
        <v>4585</v>
      </c>
      <c r="C14" s="489">
        <v>65</v>
      </c>
      <c r="D14" s="489">
        <v>50</v>
      </c>
      <c r="E14" s="489">
        <v>11</v>
      </c>
      <c r="F14" s="489">
        <v>4</v>
      </c>
      <c r="G14" s="489">
        <v>4520</v>
      </c>
      <c r="H14" s="489">
        <v>1649</v>
      </c>
      <c r="I14" s="489">
        <v>250</v>
      </c>
      <c r="J14" s="489">
        <v>96</v>
      </c>
      <c r="K14" s="489">
        <v>6</v>
      </c>
      <c r="L14" s="489">
        <v>63</v>
      </c>
      <c r="M14" s="489">
        <v>26</v>
      </c>
      <c r="N14" s="489">
        <v>18</v>
      </c>
      <c r="O14" s="489">
        <v>12</v>
      </c>
      <c r="P14" s="489">
        <v>16</v>
      </c>
      <c r="Q14" s="489">
        <v>35</v>
      </c>
      <c r="R14" s="489">
        <v>306</v>
      </c>
      <c r="S14" s="490">
        <v>122</v>
      </c>
      <c r="T14" s="490">
        <v>2749</v>
      </c>
    </row>
    <row r="15" spans="1:20" ht="12.75">
      <c r="A15" s="488" t="s">
        <v>482</v>
      </c>
      <c r="B15" s="489">
        <v>3589</v>
      </c>
      <c r="C15" s="489">
        <v>50</v>
      </c>
      <c r="D15" s="489">
        <v>41</v>
      </c>
      <c r="E15" s="489">
        <v>6</v>
      </c>
      <c r="F15" s="489">
        <v>3</v>
      </c>
      <c r="G15" s="489">
        <v>3539</v>
      </c>
      <c r="H15" s="489">
        <v>1424</v>
      </c>
      <c r="I15" s="489">
        <v>210</v>
      </c>
      <c r="J15" s="489">
        <v>89</v>
      </c>
      <c r="K15" s="489">
        <v>2</v>
      </c>
      <c r="L15" s="489">
        <v>40</v>
      </c>
      <c r="M15" s="489">
        <v>29</v>
      </c>
      <c r="N15" s="489">
        <v>13</v>
      </c>
      <c r="O15" s="489">
        <v>5</v>
      </c>
      <c r="P15" s="489">
        <v>15</v>
      </c>
      <c r="Q15" s="489">
        <v>31</v>
      </c>
      <c r="R15" s="489">
        <v>273</v>
      </c>
      <c r="S15" s="490">
        <v>94</v>
      </c>
      <c r="T15" s="490">
        <v>2021</v>
      </c>
    </row>
    <row r="16" spans="1:20" ht="13.5" thickBot="1">
      <c r="A16" s="492" t="s">
        <v>526</v>
      </c>
      <c r="B16" s="493">
        <v>1963</v>
      </c>
      <c r="C16" s="493">
        <v>34</v>
      </c>
      <c r="D16" s="493">
        <v>29</v>
      </c>
      <c r="E16" s="493">
        <v>3</v>
      </c>
      <c r="F16" s="493">
        <v>2</v>
      </c>
      <c r="G16" s="493">
        <v>1929</v>
      </c>
      <c r="H16" s="493">
        <v>764</v>
      </c>
      <c r="I16" s="493">
        <v>111</v>
      </c>
      <c r="J16" s="493">
        <v>44</v>
      </c>
      <c r="K16" s="493">
        <v>1</v>
      </c>
      <c r="L16" s="493">
        <v>28</v>
      </c>
      <c r="M16" s="493">
        <v>19</v>
      </c>
      <c r="N16" s="493">
        <v>10</v>
      </c>
      <c r="O16" s="493">
        <v>7</v>
      </c>
      <c r="P16" s="493">
        <v>12</v>
      </c>
      <c r="Q16" s="493">
        <v>8</v>
      </c>
      <c r="R16" s="493">
        <v>140</v>
      </c>
      <c r="S16" s="494">
        <v>61</v>
      </c>
      <c r="T16" s="494">
        <v>1104</v>
      </c>
    </row>
    <row r="17" ht="12.75">
      <c r="A17" s="310" t="s">
        <v>445</v>
      </c>
    </row>
    <row r="18" spans="1:20" ht="12.75">
      <c r="A18" s="835" t="s">
        <v>356</v>
      </c>
      <c r="B18" s="835"/>
      <c r="C18" s="835"/>
      <c r="D18" s="835"/>
      <c r="E18" s="835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</row>
    <row r="19" spans="1:20" ht="12.75">
      <c r="A19" s="747" t="s">
        <v>513</v>
      </c>
      <c r="B19" s="747"/>
      <c r="C19" s="352"/>
      <c r="D19" s="352"/>
      <c r="E19" s="352"/>
      <c r="F19" s="352"/>
      <c r="G19" s="352"/>
      <c r="H19" s="382"/>
      <c r="I19" s="382"/>
      <c r="J19" s="382"/>
      <c r="K19" s="142"/>
      <c r="L19" s="142"/>
      <c r="M19" s="142"/>
      <c r="N19" s="142"/>
      <c r="O19" s="142"/>
      <c r="P19" s="142"/>
      <c r="Q19" s="142"/>
      <c r="R19" s="142"/>
      <c r="S19" s="117"/>
      <c r="T19" s="117"/>
    </row>
    <row r="20" spans="1:20" ht="12.75">
      <c r="A20" s="352" t="s">
        <v>527</v>
      </c>
      <c r="B20" s="352"/>
      <c r="C20" s="352"/>
      <c r="D20" s="352"/>
      <c r="E20" s="352"/>
      <c r="F20" s="352"/>
      <c r="G20" s="352"/>
      <c r="H20" s="382"/>
      <c r="I20" s="382"/>
      <c r="J20" s="382"/>
      <c r="K20" s="142"/>
      <c r="L20" s="142"/>
      <c r="M20" s="142"/>
      <c r="N20" s="142"/>
      <c r="O20" s="142"/>
      <c r="P20" s="142"/>
      <c r="Q20" s="142"/>
      <c r="R20" s="142"/>
      <c r="S20" s="117"/>
      <c r="T20" s="117"/>
    </row>
    <row r="21" spans="1:21" ht="15">
      <c r="A21" s="828" t="s">
        <v>300</v>
      </c>
      <c r="B21" s="828"/>
      <c r="C21" s="828"/>
      <c r="D21" s="828"/>
      <c r="E21" s="828"/>
      <c r="F21" s="828"/>
      <c r="G21" s="828"/>
      <c r="H21" s="828"/>
      <c r="I21" s="828"/>
      <c r="J21" s="828"/>
      <c r="K21" s="828"/>
      <c r="L21" s="828"/>
      <c r="M21" s="828"/>
      <c r="N21" s="828"/>
      <c r="O21" s="828"/>
      <c r="P21" s="828"/>
      <c r="Q21" s="828"/>
      <c r="R21" s="828"/>
      <c r="S21" s="828"/>
      <c r="T21" s="828"/>
      <c r="U21" s="146"/>
    </row>
    <row r="22" spans="1:20" s="533" customFormat="1" ht="17.25" customHeight="1" thickBot="1">
      <c r="A22" s="301"/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</row>
    <row r="23" spans="1:20" s="533" customFormat="1" ht="26.25" customHeight="1">
      <c r="A23" s="829" t="s">
        <v>270</v>
      </c>
      <c r="B23" s="720" t="s">
        <v>69</v>
      </c>
      <c r="C23" s="720" t="s">
        <v>68</v>
      </c>
      <c r="D23" s="720" t="s">
        <v>369</v>
      </c>
      <c r="E23" s="720" t="s">
        <v>370</v>
      </c>
      <c r="F23" s="720" t="s">
        <v>308</v>
      </c>
      <c r="G23" s="801" t="s">
        <v>256</v>
      </c>
      <c r="H23" s="767"/>
      <c r="I23" s="767"/>
      <c r="J23" s="767"/>
      <c r="K23" s="767"/>
      <c r="L23" s="767"/>
      <c r="M23" s="767"/>
      <c r="N23" s="767"/>
      <c r="O23" s="767"/>
      <c r="P23" s="767"/>
      <c r="Q23" s="767"/>
      <c r="R23" s="767"/>
      <c r="S23" s="767"/>
      <c r="T23" s="767"/>
    </row>
    <row r="24" spans="1:20" s="533" customFormat="1" ht="18.75" customHeight="1">
      <c r="A24" s="830"/>
      <c r="B24" s="721"/>
      <c r="C24" s="721"/>
      <c r="D24" s="721"/>
      <c r="E24" s="721"/>
      <c r="F24" s="721"/>
      <c r="G24" s="802" t="s">
        <v>3</v>
      </c>
      <c r="H24" s="804" t="s">
        <v>83</v>
      </c>
      <c r="I24" s="804" t="s">
        <v>371</v>
      </c>
      <c r="J24" s="804" t="s">
        <v>343</v>
      </c>
      <c r="K24" s="804" t="s">
        <v>344</v>
      </c>
      <c r="L24" s="804" t="s">
        <v>372</v>
      </c>
      <c r="M24" s="804" t="s">
        <v>345</v>
      </c>
      <c r="N24" s="804" t="s">
        <v>373</v>
      </c>
      <c r="O24" s="804" t="s">
        <v>374</v>
      </c>
      <c r="P24" s="804" t="s">
        <v>353</v>
      </c>
      <c r="Q24" s="804" t="s">
        <v>348</v>
      </c>
      <c r="R24" s="804" t="s">
        <v>375</v>
      </c>
      <c r="S24" s="766" t="s">
        <v>29</v>
      </c>
      <c r="T24" s="766" t="s">
        <v>30</v>
      </c>
    </row>
    <row r="25" spans="1:20" ht="49.5" customHeight="1" thickBot="1">
      <c r="A25" s="831"/>
      <c r="B25" s="722"/>
      <c r="C25" s="722"/>
      <c r="D25" s="722"/>
      <c r="E25" s="722"/>
      <c r="F25" s="722"/>
      <c r="G25" s="774"/>
      <c r="H25" s="805"/>
      <c r="I25" s="805"/>
      <c r="J25" s="805"/>
      <c r="K25" s="805"/>
      <c r="L25" s="805"/>
      <c r="M25" s="805"/>
      <c r="N25" s="805"/>
      <c r="O25" s="805"/>
      <c r="P25" s="805"/>
      <c r="Q25" s="805"/>
      <c r="R25" s="805"/>
      <c r="S25" s="807"/>
      <c r="T25" s="807"/>
    </row>
    <row r="26" spans="1:20" ht="12.75">
      <c r="A26" s="302">
        <v>2005</v>
      </c>
      <c r="B26" s="257">
        <v>10755601</v>
      </c>
      <c r="C26" s="257">
        <v>821347</v>
      </c>
      <c r="D26" s="257">
        <v>813167</v>
      </c>
      <c r="E26" s="257">
        <v>6018</v>
      </c>
      <c r="F26" s="257">
        <v>2162</v>
      </c>
      <c r="G26" s="257">
        <v>9934254</v>
      </c>
      <c r="H26" s="257">
        <v>2725785</v>
      </c>
      <c r="I26" s="257">
        <v>338665</v>
      </c>
      <c r="J26" s="257">
        <v>60145</v>
      </c>
      <c r="K26" s="257">
        <v>5861</v>
      </c>
      <c r="L26" s="257">
        <v>157857</v>
      </c>
      <c r="M26" s="257">
        <v>26403</v>
      </c>
      <c r="N26" s="257">
        <v>172649</v>
      </c>
      <c r="O26" s="257">
        <v>38067</v>
      </c>
      <c r="P26" s="257">
        <v>12823</v>
      </c>
      <c r="Q26" s="257">
        <v>23578</v>
      </c>
      <c r="R26" s="257">
        <v>35124</v>
      </c>
      <c r="S26" s="275">
        <v>1208149</v>
      </c>
      <c r="T26" s="275">
        <v>6000320</v>
      </c>
    </row>
    <row r="27" spans="1:20" ht="12.75">
      <c r="A27" s="302">
        <v>2006</v>
      </c>
      <c r="B27" s="257">
        <v>11119311</v>
      </c>
      <c r="C27" s="257">
        <v>808300</v>
      </c>
      <c r="D27" s="257">
        <v>798418</v>
      </c>
      <c r="E27" s="257">
        <v>6617</v>
      </c>
      <c r="F27" s="257">
        <v>3265</v>
      </c>
      <c r="G27" s="257">
        <v>10311011</v>
      </c>
      <c r="H27" s="257">
        <v>2769274</v>
      </c>
      <c r="I27" s="257">
        <v>351942</v>
      </c>
      <c r="J27" s="257">
        <v>59580</v>
      </c>
      <c r="K27" s="257">
        <v>5939</v>
      </c>
      <c r="L27" s="257">
        <v>154622</v>
      </c>
      <c r="M27" s="257">
        <v>26142</v>
      </c>
      <c r="N27" s="257">
        <v>172808</v>
      </c>
      <c r="O27" s="257">
        <v>38444</v>
      </c>
      <c r="P27" s="257">
        <v>12059</v>
      </c>
      <c r="Q27" s="257">
        <v>33573</v>
      </c>
      <c r="R27" s="257">
        <v>36102</v>
      </c>
      <c r="S27" s="275">
        <v>1238919</v>
      </c>
      <c r="T27" s="275">
        <v>6302818</v>
      </c>
    </row>
    <row r="28" spans="1:20" ht="12.75">
      <c r="A28" s="302">
        <v>2007</v>
      </c>
      <c r="B28" s="257">
        <v>11606469</v>
      </c>
      <c r="C28" s="257">
        <v>809048</v>
      </c>
      <c r="D28" s="257">
        <v>797824</v>
      </c>
      <c r="E28" s="257">
        <v>7098</v>
      </c>
      <c r="F28" s="257">
        <v>4126</v>
      </c>
      <c r="G28" s="257">
        <v>10797421</v>
      </c>
      <c r="H28" s="257">
        <v>2899791</v>
      </c>
      <c r="I28" s="257">
        <v>363600</v>
      </c>
      <c r="J28" s="257">
        <v>62944</v>
      </c>
      <c r="K28" s="257">
        <v>7747</v>
      </c>
      <c r="L28" s="257">
        <v>176301</v>
      </c>
      <c r="M28" s="257">
        <v>26114</v>
      </c>
      <c r="N28" s="257">
        <v>173119</v>
      </c>
      <c r="O28" s="257">
        <v>31278</v>
      </c>
      <c r="P28" s="257">
        <v>12057</v>
      </c>
      <c r="Q28" s="257">
        <v>30709</v>
      </c>
      <c r="R28" s="257">
        <v>38074</v>
      </c>
      <c r="S28" s="275">
        <v>1366993</v>
      </c>
      <c r="T28" s="275">
        <v>6530637</v>
      </c>
    </row>
    <row r="29" spans="1:20" s="491" customFormat="1" ht="12.75">
      <c r="A29" s="408">
        <v>2008</v>
      </c>
      <c r="B29" s="406">
        <v>11968148</v>
      </c>
      <c r="C29" s="406">
        <v>745485</v>
      </c>
      <c r="D29" s="406">
        <v>715379</v>
      </c>
      <c r="E29" s="406">
        <v>4884</v>
      </c>
      <c r="F29" s="406">
        <v>2475</v>
      </c>
      <c r="G29" s="406">
        <v>11222663</v>
      </c>
      <c r="H29" s="406">
        <v>2804625</v>
      </c>
      <c r="I29" s="406">
        <v>278134</v>
      </c>
      <c r="J29" s="406">
        <v>39703</v>
      </c>
      <c r="K29" s="406">
        <v>4552</v>
      </c>
      <c r="L29" s="406">
        <v>139704</v>
      </c>
      <c r="M29" s="406">
        <v>23147</v>
      </c>
      <c r="N29" s="406">
        <v>168124</v>
      </c>
      <c r="O29" s="406">
        <v>28532</v>
      </c>
      <c r="P29" s="406">
        <v>5971</v>
      </c>
      <c r="Q29" s="406">
        <v>25806</v>
      </c>
      <c r="R29" s="406">
        <v>46940</v>
      </c>
      <c r="S29" s="407">
        <v>1365164</v>
      </c>
      <c r="T29" s="407">
        <v>7052874</v>
      </c>
    </row>
    <row r="30" spans="1:20" s="495" customFormat="1" ht="12.75">
      <c r="A30" s="408">
        <v>2009</v>
      </c>
      <c r="B30" s="406">
        <v>11557823</v>
      </c>
      <c r="C30" s="406">
        <v>736190</v>
      </c>
      <c r="D30" s="406">
        <v>726253</v>
      </c>
      <c r="E30" s="406">
        <v>7462</v>
      </c>
      <c r="F30" s="406">
        <v>2475</v>
      </c>
      <c r="G30" s="406">
        <v>10821633</v>
      </c>
      <c r="H30" s="406">
        <v>2827637</v>
      </c>
      <c r="I30" s="406">
        <v>346610</v>
      </c>
      <c r="J30" s="406">
        <v>57626</v>
      </c>
      <c r="K30" s="406">
        <v>4552</v>
      </c>
      <c r="L30" s="406">
        <v>145013</v>
      </c>
      <c r="M30" s="406">
        <v>25651</v>
      </c>
      <c r="N30" s="406">
        <v>173002</v>
      </c>
      <c r="O30" s="406">
        <v>41072</v>
      </c>
      <c r="P30" s="406">
        <v>9120</v>
      </c>
      <c r="Q30" s="406">
        <v>29627</v>
      </c>
      <c r="R30" s="406">
        <v>51387</v>
      </c>
      <c r="S30" s="407">
        <v>1347014</v>
      </c>
      <c r="T30" s="407">
        <v>6646982</v>
      </c>
    </row>
    <row r="31" spans="1:20" s="495" customFormat="1" ht="12.75">
      <c r="A31" s="488">
        <v>2010</v>
      </c>
      <c r="B31" s="489">
        <v>10794334</v>
      </c>
      <c r="C31" s="489">
        <v>717356</v>
      </c>
      <c r="D31" s="489">
        <v>707575</v>
      </c>
      <c r="E31" s="489">
        <v>7334</v>
      </c>
      <c r="F31" s="489">
        <v>2447</v>
      </c>
      <c r="G31" s="489">
        <v>10076978</v>
      </c>
      <c r="H31" s="489">
        <v>2695936</v>
      </c>
      <c r="I31" s="489">
        <v>359970</v>
      </c>
      <c r="J31" s="489">
        <v>55186</v>
      </c>
      <c r="K31" s="489">
        <v>2147</v>
      </c>
      <c r="L31" s="489">
        <v>140155</v>
      </c>
      <c r="M31" s="489">
        <v>24873</v>
      </c>
      <c r="N31" s="489">
        <v>170517</v>
      </c>
      <c r="O31" s="489">
        <v>38536</v>
      </c>
      <c r="P31" s="489">
        <v>8688</v>
      </c>
      <c r="Q31" s="489">
        <v>19189</v>
      </c>
      <c r="R31" s="489">
        <v>50175</v>
      </c>
      <c r="S31" s="490">
        <v>1377162</v>
      </c>
      <c r="T31" s="490">
        <v>6003880</v>
      </c>
    </row>
    <row r="32" spans="1:20" ht="12.75">
      <c r="A32" s="488">
        <v>2011</v>
      </c>
      <c r="B32" s="489">
        <v>10662783</v>
      </c>
      <c r="C32" s="489">
        <v>635432</v>
      </c>
      <c r="D32" s="489">
        <v>626100</v>
      </c>
      <c r="E32" s="489">
        <v>7225</v>
      </c>
      <c r="F32" s="489">
        <v>2107</v>
      </c>
      <c r="G32" s="489">
        <v>10027351</v>
      </c>
      <c r="H32" s="489">
        <v>2501969</v>
      </c>
      <c r="I32" s="489">
        <v>333986</v>
      </c>
      <c r="J32" s="489">
        <v>48076</v>
      </c>
      <c r="K32" s="489">
        <v>2072</v>
      </c>
      <c r="L32" s="489">
        <v>134916</v>
      </c>
      <c r="M32" s="489">
        <v>24740</v>
      </c>
      <c r="N32" s="489">
        <v>168892</v>
      </c>
      <c r="O32" s="489">
        <v>36001</v>
      </c>
      <c r="P32" s="489">
        <v>8627</v>
      </c>
      <c r="Q32" s="489">
        <v>30421</v>
      </c>
      <c r="R32" s="489">
        <v>56963</v>
      </c>
      <c r="S32" s="490">
        <v>1383571</v>
      </c>
      <c r="T32" s="490">
        <v>6141811</v>
      </c>
    </row>
    <row r="33" spans="1:20" ht="12.75">
      <c r="A33" s="488" t="s">
        <v>482</v>
      </c>
      <c r="B33" s="489">
        <v>8525247</v>
      </c>
      <c r="C33" s="489">
        <v>628806</v>
      </c>
      <c r="D33" s="489">
        <v>622570</v>
      </c>
      <c r="E33" s="489">
        <v>5457</v>
      </c>
      <c r="F33" s="489">
        <v>779</v>
      </c>
      <c r="G33" s="489">
        <v>7896441</v>
      </c>
      <c r="H33" s="489">
        <v>1869001</v>
      </c>
      <c r="I33" s="489">
        <v>225306</v>
      </c>
      <c r="J33" s="489">
        <v>29805</v>
      </c>
      <c r="K33" s="489">
        <v>107</v>
      </c>
      <c r="L33" s="489">
        <v>55027</v>
      </c>
      <c r="M33" s="489">
        <v>24904</v>
      </c>
      <c r="N33" s="489">
        <v>140573</v>
      </c>
      <c r="O33" s="489">
        <v>453</v>
      </c>
      <c r="P33" s="489">
        <v>7187</v>
      </c>
      <c r="Q33" s="489">
        <v>12628</v>
      </c>
      <c r="R33" s="489">
        <v>55635</v>
      </c>
      <c r="S33" s="490">
        <v>703780</v>
      </c>
      <c r="T33" s="490">
        <v>5323660</v>
      </c>
    </row>
    <row r="34" spans="1:20" ht="13.5" thickBot="1">
      <c r="A34" s="492" t="s">
        <v>526</v>
      </c>
      <c r="B34" s="493">
        <v>5892614</v>
      </c>
      <c r="C34" s="493">
        <v>364140</v>
      </c>
      <c r="D34" s="493">
        <v>350094</v>
      </c>
      <c r="E34" s="493">
        <v>1560</v>
      </c>
      <c r="F34" s="493">
        <v>12486</v>
      </c>
      <c r="G34" s="493">
        <v>5528474</v>
      </c>
      <c r="H34" s="493">
        <v>1477167</v>
      </c>
      <c r="I34" s="493">
        <v>199856</v>
      </c>
      <c r="J34" s="493">
        <v>16468</v>
      </c>
      <c r="K34" s="493">
        <v>77</v>
      </c>
      <c r="L34" s="493">
        <v>50083</v>
      </c>
      <c r="M34" s="493">
        <v>20582</v>
      </c>
      <c r="N34" s="493">
        <v>141755</v>
      </c>
      <c r="O34" s="493">
        <v>14289</v>
      </c>
      <c r="P34" s="493">
        <v>6127</v>
      </c>
      <c r="Q34" s="493">
        <v>10605</v>
      </c>
      <c r="R34" s="493">
        <v>36064</v>
      </c>
      <c r="S34" s="494">
        <v>392754</v>
      </c>
      <c r="T34" s="494">
        <v>3658553</v>
      </c>
    </row>
    <row r="35" ht="12.75">
      <c r="A35" s="310" t="s">
        <v>444</v>
      </c>
    </row>
    <row r="36" spans="1:5" ht="12.75">
      <c r="A36" s="649" t="s">
        <v>356</v>
      </c>
      <c r="B36" s="649"/>
      <c r="C36" s="649"/>
      <c r="D36" s="649"/>
      <c r="E36" s="649"/>
    </row>
    <row r="37" spans="1:2" ht="12.75" customHeight="1">
      <c r="A37" s="747" t="s">
        <v>513</v>
      </c>
      <c r="B37" s="747"/>
    </row>
    <row r="38" spans="1:2" ht="12.75" customHeight="1">
      <c r="A38" s="352" t="s">
        <v>527</v>
      </c>
      <c r="B38" s="551"/>
    </row>
    <row r="39" spans="1:20" s="533" customFormat="1" ht="12.75" customHeight="1">
      <c r="A39" s="828" t="s">
        <v>367</v>
      </c>
      <c r="B39" s="828"/>
      <c r="C39" s="828"/>
      <c r="D39" s="828"/>
      <c r="E39" s="828"/>
      <c r="F39" s="828"/>
      <c r="G39" s="828"/>
      <c r="H39" s="828"/>
      <c r="I39" s="828"/>
      <c r="J39" s="828"/>
      <c r="K39" s="828"/>
      <c r="L39" s="828"/>
      <c r="M39" s="828"/>
      <c r="N39" s="828"/>
      <c r="O39" s="828"/>
      <c r="P39" s="828"/>
      <c r="Q39" s="828"/>
      <c r="R39" s="828"/>
      <c r="S39" s="828"/>
      <c r="T39" s="828"/>
    </row>
    <row r="40" spans="1:21" ht="15.75" thickBot="1">
      <c r="A40" s="828"/>
      <c r="B40" s="828"/>
      <c r="C40" s="828"/>
      <c r="D40" s="828"/>
      <c r="E40" s="828"/>
      <c r="F40" s="828"/>
      <c r="G40" s="828"/>
      <c r="H40" s="828"/>
      <c r="I40" s="828"/>
      <c r="J40" s="828"/>
      <c r="K40" s="828"/>
      <c r="L40" s="828"/>
      <c r="M40" s="828"/>
      <c r="N40" s="828"/>
      <c r="O40" s="828"/>
      <c r="P40" s="828"/>
      <c r="Q40" s="828"/>
      <c r="R40" s="828"/>
      <c r="S40" s="828"/>
      <c r="T40" s="828"/>
      <c r="U40" s="146"/>
    </row>
    <row r="41" spans="1:20" s="533" customFormat="1" ht="34.5" customHeight="1">
      <c r="A41" s="829" t="s">
        <v>270</v>
      </c>
      <c r="B41" s="834" t="s">
        <v>69</v>
      </c>
      <c r="C41" s="834" t="s">
        <v>68</v>
      </c>
      <c r="D41" s="834" t="s">
        <v>369</v>
      </c>
      <c r="E41" s="834" t="s">
        <v>370</v>
      </c>
      <c r="F41" s="834" t="s">
        <v>308</v>
      </c>
      <c r="G41" s="801" t="s">
        <v>256</v>
      </c>
      <c r="H41" s="767"/>
      <c r="I41" s="767"/>
      <c r="J41" s="767"/>
      <c r="K41" s="767"/>
      <c r="L41" s="767"/>
      <c r="M41" s="767"/>
      <c r="N41" s="767"/>
      <c r="O41" s="767"/>
      <c r="P41" s="767"/>
      <c r="Q41" s="767"/>
      <c r="R41" s="767"/>
      <c r="S41" s="767"/>
      <c r="T41" s="767"/>
    </row>
    <row r="42" spans="1:20" ht="30.75" customHeight="1">
      <c r="A42" s="830"/>
      <c r="B42" s="721"/>
      <c r="C42" s="721"/>
      <c r="D42" s="721"/>
      <c r="E42" s="721"/>
      <c r="F42" s="721"/>
      <c r="G42" s="802" t="s">
        <v>3</v>
      </c>
      <c r="H42" s="804" t="s">
        <v>83</v>
      </c>
      <c r="I42" s="804" t="s">
        <v>371</v>
      </c>
      <c r="J42" s="804" t="s">
        <v>343</v>
      </c>
      <c r="K42" s="804" t="s">
        <v>344</v>
      </c>
      <c r="L42" s="804" t="s">
        <v>372</v>
      </c>
      <c r="M42" s="804" t="s">
        <v>345</v>
      </c>
      <c r="N42" s="804" t="s">
        <v>373</v>
      </c>
      <c r="O42" s="804" t="s">
        <v>374</v>
      </c>
      <c r="P42" s="804" t="s">
        <v>353</v>
      </c>
      <c r="Q42" s="804" t="s">
        <v>348</v>
      </c>
      <c r="R42" s="804" t="s">
        <v>375</v>
      </c>
      <c r="S42" s="766" t="s">
        <v>29</v>
      </c>
      <c r="T42" s="766" t="s">
        <v>30</v>
      </c>
    </row>
    <row r="43" spans="1:20" ht="41.25" customHeight="1" thickBot="1">
      <c r="A43" s="831"/>
      <c r="B43" s="722"/>
      <c r="C43" s="722"/>
      <c r="D43" s="722"/>
      <c r="E43" s="722"/>
      <c r="F43" s="722"/>
      <c r="G43" s="774"/>
      <c r="H43" s="805"/>
      <c r="I43" s="805"/>
      <c r="J43" s="805"/>
      <c r="K43" s="805"/>
      <c r="L43" s="805"/>
      <c r="M43" s="805"/>
      <c r="N43" s="805"/>
      <c r="O43" s="805"/>
      <c r="P43" s="805"/>
      <c r="Q43" s="805"/>
      <c r="R43" s="805"/>
      <c r="S43" s="807"/>
      <c r="T43" s="807"/>
    </row>
    <row r="44" spans="1:20" ht="12.75">
      <c r="A44" s="302">
        <v>2005</v>
      </c>
      <c r="B44" s="305">
        <v>4.040955410116089</v>
      </c>
      <c r="C44" s="305">
        <v>4.259726790260389</v>
      </c>
      <c r="D44" s="305">
        <v>4.258383480884</v>
      </c>
      <c r="E44" s="305">
        <v>4.613326686606846</v>
      </c>
      <c r="F44" s="305">
        <v>3.7807123034227565</v>
      </c>
      <c r="G44" s="305">
        <v>4.0228677694369415</v>
      </c>
      <c r="H44" s="305">
        <v>4.1013473256327995</v>
      </c>
      <c r="I44" s="305">
        <v>4.1650041191147595</v>
      </c>
      <c r="J44" s="305">
        <v>4.159214731066589</v>
      </c>
      <c r="K44" s="305">
        <v>4.027691520218393</v>
      </c>
      <c r="L44" s="305">
        <v>4.6827397581355275</v>
      </c>
      <c r="M44" s="305">
        <v>4.306395106616672</v>
      </c>
      <c r="N44" s="305">
        <v>3.502158309633997</v>
      </c>
      <c r="O44" s="305">
        <v>4.7103916778311925</v>
      </c>
      <c r="P44" s="305">
        <v>3.7921578413787724</v>
      </c>
      <c r="Q44" s="305">
        <v>4.016789379930444</v>
      </c>
      <c r="R44" s="305">
        <v>4.247042478077668</v>
      </c>
      <c r="S44" s="319">
        <v>4.512033764047316</v>
      </c>
      <c r="T44" s="319">
        <v>3.888724289704551</v>
      </c>
    </row>
    <row r="45" spans="1:20" s="142" customFormat="1" ht="12.75">
      <c r="A45" s="302">
        <v>2006</v>
      </c>
      <c r="B45" s="305">
        <v>3.591675171240375</v>
      </c>
      <c r="C45" s="305">
        <v>4.120370456513671</v>
      </c>
      <c r="D45" s="305">
        <v>4.123099604467835</v>
      </c>
      <c r="E45" s="305">
        <v>3.804715127701375</v>
      </c>
      <c r="F45" s="305">
        <v>4.0927105666156205</v>
      </c>
      <c r="G45" s="305">
        <v>3.5502297301399435</v>
      </c>
      <c r="H45" s="305">
        <v>3.663406791816194</v>
      </c>
      <c r="I45" s="305">
        <v>3.6400419955560857</v>
      </c>
      <c r="J45" s="305">
        <v>3.292178919100369</v>
      </c>
      <c r="K45" s="305">
        <v>3.1180333389459505</v>
      </c>
      <c r="L45" s="305">
        <v>3.9355916363777474</v>
      </c>
      <c r="M45" s="305">
        <v>3.418932751893505</v>
      </c>
      <c r="N45" s="305">
        <v>3.963243021156428</v>
      </c>
      <c r="O45" s="305">
        <v>3.7429156695453125</v>
      </c>
      <c r="P45" s="305">
        <v>4.3853263122978685</v>
      </c>
      <c r="Q45" s="305">
        <v>3.1338992642897563</v>
      </c>
      <c r="R45" s="305">
        <v>3.8812027034513323</v>
      </c>
      <c r="S45" s="319">
        <v>3.6170576768941305</v>
      </c>
      <c r="T45" s="319">
        <v>3.4873669428500063</v>
      </c>
    </row>
    <row r="46" spans="1:20" s="495" customFormat="1" ht="12.75">
      <c r="A46" s="302">
        <v>2007</v>
      </c>
      <c r="B46" s="305">
        <v>4.206039432836981</v>
      </c>
      <c r="C46" s="305">
        <v>4.623884565563477</v>
      </c>
      <c r="D46" s="305">
        <v>4.625817724209851</v>
      </c>
      <c r="E46" s="305">
        <v>4.636596224288532</v>
      </c>
      <c r="F46" s="305">
        <v>4.228211342704799</v>
      </c>
      <c r="G46" s="305">
        <v>4.174730403676952</v>
      </c>
      <c r="H46" s="305">
        <v>4.277990834511866</v>
      </c>
      <c r="I46" s="305">
        <v>4.361738503850385</v>
      </c>
      <c r="J46" s="305">
        <v>4.530520780376207</v>
      </c>
      <c r="K46" s="305">
        <v>4.438001807151155</v>
      </c>
      <c r="L46" s="305">
        <v>5.182333339005451</v>
      </c>
      <c r="M46" s="305">
        <v>4.2570372214138015</v>
      </c>
      <c r="N46" s="305">
        <v>4.158819655843668</v>
      </c>
      <c r="O46" s="305">
        <v>5.34184410767952</v>
      </c>
      <c r="P46" s="305">
        <v>4.45457825329684</v>
      </c>
      <c r="Q46" s="305">
        <v>4.982016672636687</v>
      </c>
      <c r="R46" s="305">
        <v>4.569139832956873</v>
      </c>
      <c r="S46" s="319">
        <v>5.589832222988705</v>
      </c>
      <c r="T46" s="319">
        <v>3.8326706705639895</v>
      </c>
    </row>
    <row r="47" spans="1:20" s="491" customFormat="1" ht="12.75">
      <c r="A47" s="302">
        <v>2008</v>
      </c>
      <c r="B47" s="305">
        <v>3.6</v>
      </c>
      <c r="C47" s="305">
        <v>3.96</v>
      </c>
      <c r="D47" s="305">
        <v>3.96</v>
      </c>
      <c r="E47" s="305">
        <v>3.99</v>
      </c>
      <c r="F47" s="305">
        <v>3.86</v>
      </c>
      <c r="G47" s="305">
        <v>3.57</v>
      </c>
      <c r="H47" s="305">
        <v>3.39</v>
      </c>
      <c r="I47" s="305">
        <v>3.25</v>
      </c>
      <c r="J47" s="305">
        <v>3.18</v>
      </c>
      <c r="K47" s="305">
        <v>2.66</v>
      </c>
      <c r="L47" s="305">
        <v>3.59</v>
      </c>
      <c r="M47" s="305">
        <v>2.94</v>
      </c>
      <c r="N47" s="305">
        <v>2.88</v>
      </c>
      <c r="O47" s="305">
        <v>3.41</v>
      </c>
      <c r="P47" s="305">
        <v>3.42</v>
      </c>
      <c r="Q47" s="305">
        <v>2.35</v>
      </c>
      <c r="R47" s="305">
        <v>3.52</v>
      </c>
      <c r="S47" s="319">
        <v>3.62</v>
      </c>
      <c r="T47" s="319">
        <v>3.64</v>
      </c>
    </row>
    <row r="48" spans="1:20" s="491" customFormat="1" ht="12.75">
      <c r="A48" s="408">
        <v>2009</v>
      </c>
      <c r="B48" s="409">
        <v>2.24</v>
      </c>
      <c r="C48" s="409">
        <v>2.06</v>
      </c>
      <c r="D48" s="409">
        <v>2.05</v>
      </c>
      <c r="E48" s="409">
        <v>2.5</v>
      </c>
      <c r="F48" s="409">
        <v>1.19</v>
      </c>
      <c r="G48" s="409">
        <v>2.06</v>
      </c>
      <c r="H48" s="409">
        <v>2.27</v>
      </c>
      <c r="I48" s="409">
        <v>1.81</v>
      </c>
      <c r="J48" s="409">
        <v>2.08</v>
      </c>
      <c r="K48" s="409">
        <v>2.47</v>
      </c>
      <c r="L48" s="409">
        <v>3.08</v>
      </c>
      <c r="M48" s="409">
        <v>2.28</v>
      </c>
      <c r="N48" s="409">
        <v>1.68</v>
      </c>
      <c r="O48" s="409">
        <v>3.26</v>
      </c>
      <c r="P48" s="409">
        <v>2.02</v>
      </c>
      <c r="Q48" s="409">
        <v>2.22</v>
      </c>
      <c r="R48" s="409">
        <v>2.13</v>
      </c>
      <c r="S48" s="410">
        <v>3.49</v>
      </c>
      <c r="T48" s="410">
        <v>2.07</v>
      </c>
    </row>
    <row r="49" spans="1:20" ht="15" customHeight="1">
      <c r="A49" s="488">
        <v>2010</v>
      </c>
      <c r="B49" s="496">
        <v>1.48</v>
      </c>
      <c r="C49" s="496">
        <v>1.39</v>
      </c>
      <c r="D49" s="496">
        <v>1.39</v>
      </c>
      <c r="E49" s="496">
        <v>1.1</v>
      </c>
      <c r="F49" s="496">
        <v>1.73</v>
      </c>
      <c r="G49" s="496">
        <v>1.49</v>
      </c>
      <c r="H49" s="496">
        <v>1.31</v>
      </c>
      <c r="I49" s="496">
        <v>1.37</v>
      </c>
      <c r="J49" s="496">
        <v>1.78</v>
      </c>
      <c r="K49" s="496">
        <v>2.1</v>
      </c>
      <c r="L49" s="496">
        <v>1.53</v>
      </c>
      <c r="M49" s="496">
        <v>2.54</v>
      </c>
      <c r="N49" s="496">
        <v>1.06</v>
      </c>
      <c r="O49" s="496">
        <v>1.37</v>
      </c>
      <c r="P49" s="496">
        <v>1.8</v>
      </c>
      <c r="Q49" s="496">
        <v>0.96</v>
      </c>
      <c r="R49" s="496">
        <v>1.36</v>
      </c>
      <c r="S49" s="497">
        <v>1.5</v>
      </c>
      <c r="T49" s="497">
        <v>1.57</v>
      </c>
    </row>
    <row r="50" spans="1:20" ht="12.75">
      <c r="A50" s="488">
        <v>2011</v>
      </c>
      <c r="B50" s="496">
        <v>1.98</v>
      </c>
      <c r="C50" s="496">
        <v>2</v>
      </c>
      <c r="D50" s="496">
        <v>1.99</v>
      </c>
      <c r="E50" s="496">
        <v>1.93</v>
      </c>
      <c r="F50" s="496">
        <v>4.37</v>
      </c>
      <c r="G50" s="496">
        <v>1.98</v>
      </c>
      <c r="H50" s="496">
        <v>2.38</v>
      </c>
      <c r="I50" s="496">
        <v>1.71</v>
      </c>
      <c r="J50" s="496">
        <v>1.67</v>
      </c>
      <c r="K50" s="496">
        <v>1.8</v>
      </c>
      <c r="L50" s="496">
        <v>1.86</v>
      </c>
      <c r="M50" s="496">
        <v>1.46</v>
      </c>
      <c r="N50" s="496">
        <v>5.11</v>
      </c>
      <c r="O50" s="496">
        <v>1.34</v>
      </c>
      <c r="P50" s="496">
        <v>2.5</v>
      </c>
      <c r="Q50" s="496">
        <v>1.39</v>
      </c>
      <c r="R50" s="496">
        <v>1.97</v>
      </c>
      <c r="S50" s="497">
        <v>1.57</v>
      </c>
      <c r="T50" s="497">
        <v>1.91</v>
      </c>
    </row>
    <row r="51" spans="1:20" ht="12.75">
      <c r="A51" s="488" t="s">
        <v>482</v>
      </c>
      <c r="B51" s="496">
        <v>1.08</v>
      </c>
      <c r="C51" s="496">
        <v>1.16</v>
      </c>
      <c r="D51" s="496">
        <v>1.15</v>
      </c>
      <c r="E51" s="496">
        <v>1.81</v>
      </c>
      <c r="F51" s="496">
        <v>0</v>
      </c>
      <c r="G51" s="496">
        <v>1.07</v>
      </c>
      <c r="H51" s="496">
        <v>1.16</v>
      </c>
      <c r="I51" s="496">
        <v>0.97</v>
      </c>
      <c r="J51" s="496">
        <v>1.4</v>
      </c>
      <c r="K51" s="496">
        <v>1.81</v>
      </c>
      <c r="L51" s="496">
        <v>1.26</v>
      </c>
      <c r="M51" s="496">
        <v>1.26</v>
      </c>
      <c r="N51" s="496">
        <v>0.07</v>
      </c>
      <c r="O51" s="496">
        <v>1.07</v>
      </c>
      <c r="P51" s="496">
        <v>1.02</v>
      </c>
      <c r="Q51" s="496">
        <v>1.41</v>
      </c>
      <c r="R51" s="496">
        <v>0.87</v>
      </c>
      <c r="S51" s="497">
        <v>1</v>
      </c>
      <c r="T51" s="497">
        <v>1.05</v>
      </c>
    </row>
    <row r="52" spans="1:20" s="495" customFormat="1" ht="13.5" thickBot="1">
      <c r="A52" s="302" t="s">
        <v>526</v>
      </c>
      <c r="B52" s="305">
        <v>0.58</v>
      </c>
      <c r="C52" s="305">
        <v>0.74</v>
      </c>
      <c r="D52" s="305">
        <v>0.77</v>
      </c>
      <c r="E52" s="305">
        <v>0.41</v>
      </c>
      <c r="F52" s="305">
        <v>1.05</v>
      </c>
      <c r="G52" s="305">
        <v>0.5566</v>
      </c>
      <c r="H52" s="305">
        <v>0.49</v>
      </c>
      <c r="I52" s="305">
        <v>0.5</v>
      </c>
      <c r="J52" s="305">
        <v>0.7</v>
      </c>
      <c r="K52" s="305">
        <v>1</v>
      </c>
      <c r="L52" s="305">
        <v>0.41</v>
      </c>
      <c r="M52" s="305">
        <v>0.39</v>
      </c>
      <c r="N52" s="305">
        <v>0</v>
      </c>
      <c r="O52" s="305">
        <v>0.34</v>
      </c>
      <c r="P52" s="305">
        <v>0.78</v>
      </c>
      <c r="Q52" s="305">
        <v>0.03</v>
      </c>
      <c r="R52" s="305">
        <v>0.43</v>
      </c>
      <c r="S52" s="319">
        <v>0.59</v>
      </c>
      <c r="T52" s="319">
        <v>0.59</v>
      </c>
    </row>
    <row r="53" spans="1:20" ht="12.75">
      <c r="A53" s="832" t="s">
        <v>368</v>
      </c>
      <c r="B53" s="833"/>
      <c r="C53" s="833"/>
      <c r="D53" s="833"/>
      <c r="E53" s="833"/>
      <c r="F53" s="833"/>
      <c r="G53" s="833"/>
      <c r="H53" s="833"/>
      <c r="I53" s="833"/>
      <c r="J53" s="833"/>
      <c r="K53" s="833"/>
      <c r="L53" s="833"/>
      <c r="M53" s="833"/>
      <c r="N53" s="833"/>
      <c r="O53" s="833"/>
      <c r="P53" s="833"/>
      <c r="Q53" s="833"/>
      <c r="R53" s="833"/>
      <c r="S53" s="833"/>
      <c r="T53" s="833"/>
    </row>
    <row r="54" ht="12.75">
      <c r="A54" s="363" t="s">
        <v>445</v>
      </c>
    </row>
    <row r="55" spans="1:5" ht="12.75" customHeight="1">
      <c r="A55" s="649" t="s">
        <v>356</v>
      </c>
      <c r="B55" s="649"/>
      <c r="C55" s="649"/>
      <c r="D55" s="649"/>
      <c r="E55" s="649"/>
    </row>
    <row r="56" spans="1:20" ht="12.75" customHeight="1">
      <c r="A56" s="747" t="s">
        <v>513</v>
      </c>
      <c r="B56" s="747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  <c r="O56" s="381"/>
      <c r="P56" s="381"/>
      <c r="Q56" s="381"/>
      <c r="R56" s="381"/>
      <c r="S56" s="381"/>
      <c r="T56" s="381"/>
    </row>
    <row r="57" spans="1:20" ht="12.75" customHeight="1">
      <c r="A57" s="352" t="s">
        <v>527</v>
      </c>
      <c r="B57" s="551"/>
      <c r="C57" s="381"/>
      <c r="D57" s="381"/>
      <c r="E57" s="381"/>
      <c r="F57" s="381"/>
      <c r="G57" s="381"/>
      <c r="H57" s="381"/>
      <c r="I57" s="381"/>
      <c r="J57" s="381"/>
      <c r="K57" s="381"/>
      <c r="L57" s="381"/>
      <c r="M57" s="381"/>
      <c r="N57" s="381"/>
      <c r="O57" s="381"/>
      <c r="P57" s="381"/>
      <c r="Q57" s="381"/>
      <c r="R57" s="381"/>
      <c r="S57" s="381"/>
      <c r="T57" s="381"/>
    </row>
    <row r="58" spans="1:20" ht="18" customHeight="1">
      <c r="A58" s="828" t="s">
        <v>301</v>
      </c>
      <c r="B58" s="828"/>
      <c r="C58" s="828"/>
      <c r="D58" s="828"/>
      <c r="E58" s="828"/>
      <c r="F58" s="828"/>
      <c r="G58" s="828"/>
      <c r="H58" s="828"/>
      <c r="I58" s="828"/>
      <c r="J58" s="828"/>
      <c r="K58" s="828"/>
      <c r="L58" s="828"/>
      <c r="M58" s="828"/>
      <c r="N58" s="828"/>
      <c r="O58" s="828"/>
      <c r="P58" s="828"/>
      <c r="Q58" s="828"/>
      <c r="R58" s="828"/>
      <c r="S58" s="828"/>
      <c r="T58" s="828"/>
    </row>
    <row r="59" spans="1:20" ht="13.5" thickBot="1">
      <c r="A59" s="301"/>
      <c r="B59" s="301"/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1"/>
    </row>
    <row r="60" spans="1:20" ht="26.25" customHeight="1">
      <c r="A60" s="829" t="s">
        <v>270</v>
      </c>
      <c r="B60" s="720" t="s">
        <v>69</v>
      </c>
      <c r="C60" s="720" t="s">
        <v>68</v>
      </c>
      <c r="D60" s="720" t="s">
        <v>369</v>
      </c>
      <c r="E60" s="720" t="s">
        <v>370</v>
      </c>
      <c r="F60" s="720" t="s">
        <v>308</v>
      </c>
      <c r="G60" s="801" t="s">
        <v>256</v>
      </c>
      <c r="H60" s="767"/>
      <c r="I60" s="767"/>
      <c r="J60" s="767"/>
      <c r="K60" s="767"/>
      <c r="L60" s="767"/>
      <c r="M60" s="767"/>
      <c r="N60" s="767"/>
      <c r="O60" s="767"/>
      <c r="P60" s="767"/>
      <c r="Q60" s="767"/>
      <c r="R60" s="767"/>
      <c r="S60" s="767"/>
      <c r="T60" s="767"/>
    </row>
    <row r="61" spans="1:20" ht="32.25" customHeight="1">
      <c r="A61" s="830"/>
      <c r="B61" s="721"/>
      <c r="C61" s="721"/>
      <c r="D61" s="721"/>
      <c r="E61" s="721"/>
      <c r="F61" s="721"/>
      <c r="G61" s="802" t="s">
        <v>3</v>
      </c>
      <c r="H61" s="804" t="s">
        <v>83</v>
      </c>
      <c r="I61" s="804" t="s">
        <v>371</v>
      </c>
      <c r="J61" s="804" t="s">
        <v>343</v>
      </c>
      <c r="K61" s="804" t="s">
        <v>344</v>
      </c>
      <c r="L61" s="804" t="s">
        <v>372</v>
      </c>
      <c r="M61" s="804" t="s">
        <v>345</v>
      </c>
      <c r="N61" s="804" t="s">
        <v>373</v>
      </c>
      <c r="O61" s="804" t="s">
        <v>374</v>
      </c>
      <c r="P61" s="804" t="s">
        <v>353</v>
      </c>
      <c r="Q61" s="804" t="s">
        <v>348</v>
      </c>
      <c r="R61" s="804" t="s">
        <v>375</v>
      </c>
      <c r="S61" s="766" t="s">
        <v>29</v>
      </c>
      <c r="T61" s="766" t="s">
        <v>30</v>
      </c>
    </row>
    <row r="62" spans="1:20" ht="42" customHeight="1" thickBot="1">
      <c r="A62" s="831"/>
      <c r="B62" s="722"/>
      <c r="C62" s="722"/>
      <c r="D62" s="722"/>
      <c r="E62" s="722"/>
      <c r="F62" s="722"/>
      <c r="G62" s="774"/>
      <c r="H62" s="805"/>
      <c r="I62" s="805"/>
      <c r="J62" s="805"/>
      <c r="K62" s="805"/>
      <c r="L62" s="805"/>
      <c r="M62" s="805"/>
      <c r="N62" s="805"/>
      <c r="O62" s="805"/>
      <c r="P62" s="805"/>
      <c r="Q62" s="805"/>
      <c r="R62" s="805"/>
      <c r="S62" s="807"/>
      <c r="T62" s="807"/>
    </row>
    <row r="63" spans="1:20" ht="12.75">
      <c r="A63" s="302">
        <v>2005</v>
      </c>
      <c r="B63" s="283">
        <v>1751.8504176568097</v>
      </c>
      <c r="C63" s="283">
        <v>1770.7818059845595</v>
      </c>
      <c r="D63" s="283" t="s">
        <v>0</v>
      </c>
      <c r="E63" s="283" t="s">
        <v>0</v>
      </c>
      <c r="F63" s="283" t="s">
        <v>0</v>
      </c>
      <c r="G63" s="283">
        <v>1750.2852030962767</v>
      </c>
      <c r="H63" s="283">
        <v>1754.5273178185366</v>
      </c>
      <c r="I63" s="283" t="s">
        <v>0</v>
      </c>
      <c r="J63" s="283" t="s">
        <v>0</v>
      </c>
      <c r="K63" s="283" t="s">
        <v>0</v>
      </c>
      <c r="L63" s="283" t="s">
        <v>0</v>
      </c>
      <c r="M63" s="283" t="s">
        <v>0</v>
      </c>
      <c r="N63" s="283" t="s">
        <v>0</v>
      </c>
      <c r="O63" s="283" t="s">
        <v>0</v>
      </c>
      <c r="P63" s="283" t="s">
        <v>0</v>
      </c>
      <c r="Q63" s="283" t="s">
        <v>0</v>
      </c>
      <c r="R63" s="283" t="s">
        <v>0</v>
      </c>
      <c r="S63" s="284">
        <v>1747.0850333857827</v>
      </c>
      <c r="T63" s="284">
        <v>1749.0024697016158</v>
      </c>
    </row>
    <row r="64" spans="1:20" s="491" customFormat="1" ht="12.75">
      <c r="A64" s="302">
        <v>2006</v>
      </c>
      <c r="B64" s="283">
        <v>1750.2289381059672</v>
      </c>
      <c r="C64" s="283">
        <v>1767.3540677966103</v>
      </c>
      <c r="D64" s="283" t="s">
        <v>0</v>
      </c>
      <c r="E64" s="283" t="s">
        <v>0</v>
      </c>
      <c r="F64" s="283" t="s">
        <v>0</v>
      </c>
      <c r="G64" s="283">
        <v>1748.8864662252809</v>
      </c>
      <c r="H64" s="283">
        <v>1753.243831415743</v>
      </c>
      <c r="I64" s="283" t="s">
        <v>0</v>
      </c>
      <c r="J64" s="283" t="s">
        <v>0</v>
      </c>
      <c r="K64" s="283" t="s">
        <v>0</v>
      </c>
      <c r="L64" s="283" t="s">
        <v>0</v>
      </c>
      <c r="M64" s="283" t="s">
        <v>0</v>
      </c>
      <c r="N64" s="283" t="s">
        <v>0</v>
      </c>
      <c r="O64" s="283" t="s">
        <v>0</v>
      </c>
      <c r="P64" s="283" t="s">
        <v>0</v>
      </c>
      <c r="Q64" s="283" t="s">
        <v>0</v>
      </c>
      <c r="R64" s="283" t="s">
        <v>0</v>
      </c>
      <c r="S64" s="284">
        <v>1745.216977865381</v>
      </c>
      <c r="T64" s="284">
        <v>1747.693263552906</v>
      </c>
    </row>
    <row r="65" spans="1:20" s="495" customFormat="1" ht="12.75">
      <c r="A65" s="302">
        <v>2007</v>
      </c>
      <c r="B65" s="283">
        <v>1748.2544338851033</v>
      </c>
      <c r="C65" s="283">
        <v>1769.4143400638775</v>
      </c>
      <c r="D65" s="283" t="s">
        <v>0</v>
      </c>
      <c r="E65" s="283" t="s">
        <v>0</v>
      </c>
      <c r="F65" s="283" t="s">
        <v>0</v>
      </c>
      <c r="G65" s="283">
        <v>1746.668927515191</v>
      </c>
      <c r="H65" s="283">
        <v>1752.0353053030374</v>
      </c>
      <c r="I65" s="283" t="s">
        <v>0</v>
      </c>
      <c r="J65" s="283" t="s">
        <v>0</v>
      </c>
      <c r="K65" s="283" t="s">
        <v>0</v>
      </c>
      <c r="L65" s="283" t="s">
        <v>0</v>
      </c>
      <c r="M65" s="283" t="s">
        <v>0</v>
      </c>
      <c r="N65" s="283" t="s">
        <v>0</v>
      </c>
      <c r="O65" s="283" t="s">
        <v>0</v>
      </c>
      <c r="P65" s="283" t="s">
        <v>0</v>
      </c>
      <c r="Q65" s="283" t="s">
        <v>0</v>
      </c>
      <c r="R65" s="283" t="s">
        <v>0</v>
      </c>
      <c r="S65" s="284">
        <v>1745.6979370047982</v>
      </c>
      <c r="T65" s="284">
        <v>1744.4893488950618</v>
      </c>
    </row>
    <row r="66" spans="1:20" s="495" customFormat="1" ht="12.75">
      <c r="A66" s="302">
        <v>2008</v>
      </c>
      <c r="B66" s="283">
        <v>1749</v>
      </c>
      <c r="C66" s="283">
        <v>1768.9</v>
      </c>
      <c r="D66" s="210">
        <v>1769.7</v>
      </c>
      <c r="E66" s="210">
        <v>1691.8</v>
      </c>
      <c r="F66" s="210">
        <v>1780</v>
      </c>
      <c r="G66" s="283">
        <v>1747.7</v>
      </c>
      <c r="H66" s="283">
        <v>1750.8</v>
      </c>
      <c r="I66" s="210">
        <v>1781</v>
      </c>
      <c r="J66" s="210">
        <v>1750.5</v>
      </c>
      <c r="K66" s="210">
        <v>1662.2</v>
      </c>
      <c r="L66" s="210">
        <v>1754.3</v>
      </c>
      <c r="M66" s="210">
        <v>1732.5</v>
      </c>
      <c r="N66" s="210">
        <v>1770.4</v>
      </c>
      <c r="O66" s="210">
        <v>1750.6</v>
      </c>
      <c r="P66" s="210">
        <v>1782.3</v>
      </c>
      <c r="Q66" s="210">
        <v>1689.7</v>
      </c>
      <c r="R66" s="210">
        <v>1688.6</v>
      </c>
      <c r="S66" s="284">
        <v>1745.4</v>
      </c>
      <c r="T66" s="284">
        <v>1747</v>
      </c>
    </row>
    <row r="67" spans="1:20" ht="12.75">
      <c r="A67" s="408">
        <v>2009</v>
      </c>
      <c r="B67" s="210">
        <v>1751</v>
      </c>
      <c r="C67" s="210">
        <v>1769.5</v>
      </c>
      <c r="D67" s="210">
        <v>1770.2</v>
      </c>
      <c r="E67" s="210">
        <v>1675.9</v>
      </c>
      <c r="F67" s="210">
        <v>1783.3</v>
      </c>
      <c r="G67" s="438">
        <v>1749.7</v>
      </c>
      <c r="H67" s="438">
        <v>1751.2364144355736</v>
      </c>
      <c r="I67" s="210">
        <v>1780.6</v>
      </c>
      <c r="J67" s="210">
        <v>1758.9</v>
      </c>
      <c r="K67" s="210">
        <v>1664.1</v>
      </c>
      <c r="L67" s="210">
        <v>1753.7</v>
      </c>
      <c r="M67" s="210">
        <v>1734.7</v>
      </c>
      <c r="N67" s="210">
        <v>1770.4</v>
      </c>
      <c r="O67" s="210">
        <v>1750.6</v>
      </c>
      <c r="P67" s="210">
        <v>1786.1</v>
      </c>
      <c r="Q67" s="210">
        <v>1687.5</v>
      </c>
      <c r="R67" s="210">
        <v>1709.8</v>
      </c>
      <c r="S67" s="439">
        <v>1737.9137074493794</v>
      </c>
      <c r="T67" s="439">
        <v>1751.4</v>
      </c>
    </row>
    <row r="68" spans="1:20" ht="12.75">
      <c r="A68" s="488">
        <v>2010</v>
      </c>
      <c r="B68" s="196">
        <v>1751.2</v>
      </c>
      <c r="C68" s="196">
        <v>1771.6</v>
      </c>
      <c r="D68" s="196">
        <v>1772.5</v>
      </c>
      <c r="E68" s="196">
        <v>1681.4</v>
      </c>
      <c r="F68" s="196">
        <v>1780.6</v>
      </c>
      <c r="G68" s="217">
        <v>1749.7</v>
      </c>
      <c r="H68" s="217">
        <v>1752.9</v>
      </c>
      <c r="I68" s="196">
        <v>1783.9</v>
      </c>
      <c r="J68" s="196">
        <v>1754.2</v>
      </c>
      <c r="K68" s="196">
        <v>1673.8</v>
      </c>
      <c r="L68" s="196">
        <v>1754.6</v>
      </c>
      <c r="M68" s="196">
        <v>1734.7</v>
      </c>
      <c r="N68" s="196">
        <v>1771.4</v>
      </c>
      <c r="O68" s="196">
        <v>1750.6</v>
      </c>
      <c r="P68" s="196">
        <v>1787.4</v>
      </c>
      <c r="Q68" s="196">
        <v>1683.2</v>
      </c>
      <c r="R68" s="196">
        <v>1702.8</v>
      </c>
      <c r="S68" s="219">
        <v>1738</v>
      </c>
      <c r="T68" s="219">
        <v>1751</v>
      </c>
    </row>
    <row r="69" spans="1:20" ht="12.75">
      <c r="A69" s="488">
        <v>2011</v>
      </c>
      <c r="B69" s="196">
        <v>1737</v>
      </c>
      <c r="C69" s="196">
        <v>1768.4</v>
      </c>
      <c r="D69" s="196">
        <v>1769.4</v>
      </c>
      <c r="E69" s="196">
        <v>1682.3</v>
      </c>
      <c r="F69" s="196">
        <v>1772</v>
      </c>
      <c r="G69" s="217">
        <v>1735</v>
      </c>
      <c r="H69" s="217">
        <v>1750.5</v>
      </c>
      <c r="I69" s="196">
        <v>1778.3</v>
      </c>
      <c r="J69" s="196">
        <v>1751.7</v>
      </c>
      <c r="K69" s="196">
        <v>1671.7</v>
      </c>
      <c r="L69" s="196">
        <v>1752.9</v>
      </c>
      <c r="M69" s="196">
        <v>1734.8</v>
      </c>
      <c r="N69" s="196">
        <v>1764.7</v>
      </c>
      <c r="O69" s="196">
        <v>1751.7</v>
      </c>
      <c r="P69" s="196">
        <v>1787.7</v>
      </c>
      <c r="Q69" s="196">
        <v>1687</v>
      </c>
      <c r="R69" s="196">
        <v>1710.5</v>
      </c>
      <c r="S69" s="219">
        <v>1737.1</v>
      </c>
      <c r="T69" s="219">
        <v>1728.3</v>
      </c>
    </row>
    <row r="70" spans="1:20" ht="12.75">
      <c r="A70" s="488" t="s">
        <v>482</v>
      </c>
      <c r="B70" s="196">
        <v>1733.2</v>
      </c>
      <c r="C70" s="196">
        <v>1764.4</v>
      </c>
      <c r="D70" s="196">
        <v>1765.1</v>
      </c>
      <c r="E70" s="196">
        <v>1680.9</v>
      </c>
      <c r="F70" s="196">
        <v>1780.2</v>
      </c>
      <c r="G70" s="217">
        <v>1730.7</v>
      </c>
      <c r="H70" s="217">
        <v>1750.6</v>
      </c>
      <c r="I70" s="196">
        <v>1779.4</v>
      </c>
      <c r="J70" s="196">
        <v>1779.3</v>
      </c>
      <c r="K70" s="196">
        <v>1806.6</v>
      </c>
      <c r="L70" s="196">
        <v>1752.4</v>
      </c>
      <c r="M70" s="196">
        <v>1736.5</v>
      </c>
      <c r="N70" s="196">
        <v>1765.3</v>
      </c>
      <c r="O70" s="196">
        <v>1726</v>
      </c>
      <c r="P70" s="196">
        <v>1788.8</v>
      </c>
      <c r="Q70" s="196">
        <v>1682.9</v>
      </c>
      <c r="R70" s="196">
        <v>1711.7</v>
      </c>
      <c r="S70" s="219">
        <v>1736.4</v>
      </c>
      <c r="T70" s="219">
        <v>1722.9</v>
      </c>
    </row>
    <row r="71" spans="1:20" ht="13.5" thickBot="1">
      <c r="A71" s="492" t="s">
        <v>526</v>
      </c>
      <c r="B71" s="200">
        <v>1724.8</v>
      </c>
      <c r="C71" s="200">
        <v>1765.9</v>
      </c>
      <c r="D71" s="211" t="s">
        <v>528</v>
      </c>
      <c r="E71" s="211" t="s">
        <v>528</v>
      </c>
      <c r="F71" s="211" t="s">
        <v>528</v>
      </c>
      <c r="G71" s="200">
        <v>1733.166</v>
      </c>
      <c r="H71" s="429">
        <v>1754.7</v>
      </c>
      <c r="I71" s="211" t="s">
        <v>528</v>
      </c>
      <c r="J71" s="211" t="s">
        <v>528</v>
      </c>
      <c r="K71" s="211" t="s">
        <v>528</v>
      </c>
      <c r="L71" s="211" t="s">
        <v>528</v>
      </c>
      <c r="M71" s="211" t="s">
        <v>528</v>
      </c>
      <c r="N71" s="211" t="s">
        <v>528</v>
      </c>
      <c r="O71" s="211" t="s">
        <v>528</v>
      </c>
      <c r="P71" s="211" t="s">
        <v>528</v>
      </c>
      <c r="Q71" s="211" t="s">
        <v>528</v>
      </c>
      <c r="R71" s="211" t="s">
        <v>528</v>
      </c>
      <c r="S71" s="558">
        <v>1737.6</v>
      </c>
      <c r="T71" s="498">
        <v>1707.2</v>
      </c>
    </row>
    <row r="72" ht="12.75">
      <c r="A72" s="310" t="s">
        <v>446</v>
      </c>
    </row>
    <row r="73" spans="1:5" ht="12.75">
      <c r="A73" s="649" t="s">
        <v>356</v>
      </c>
      <c r="B73" s="649"/>
      <c r="C73" s="649"/>
      <c r="D73" s="649"/>
      <c r="E73" s="649"/>
    </row>
    <row r="74" spans="1:2" ht="12.75">
      <c r="A74" s="827" t="s">
        <v>483</v>
      </c>
      <c r="B74" s="827"/>
    </row>
    <row r="75" spans="1:2" ht="12.75">
      <c r="A75" s="747" t="s">
        <v>513</v>
      </c>
      <c r="B75" s="747"/>
    </row>
    <row r="76" ht="12.75">
      <c r="A76" s="352" t="s">
        <v>527</v>
      </c>
    </row>
  </sheetData>
  <mergeCells count="100">
    <mergeCell ref="A73:E73"/>
    <mergeCell ref="A55:E55"/>
    <mergeCell ref="A36:E36"/>
    <mergeCell ref="A18:E18"/>
    <mergeCell ref="B41:B43"/>
    <mergeCell ref="E23:E25"/>
    <mergeCell ref="E41:E43"/>
    <mergeCell ref="A21:T21"/>
    <mergeCell ref="A23:A25"/>
    <mergeCell ref="B23:B25"/>
    <mergeCell ref="A60:A62"/>
    <mergeCell ref="B60:B62"/>
    <mergeCell ref="F60:F62"/>
    <mergeCell ref="G60:T60"/>
    <mergeCell ref="G61:G62"/>
    <mergeCell ref="J61:J62"/>
    <mergeCell ref="E60:E62"/>
    <mergeCell ref="N61:N62"/>
    <mergeCell ref="Q61:Q62"/>
    <mergeCell ref="F41:F43"/>
    <mergeCell ref="C60:C62"/>
    <mergeCell ref="D60:D62"/>
    <mergeCell ref="A1:T1"/>
    <mergeCell ref="A3:T3"/>
    <mergeCell ref="B5:B7"/>
    <mergeCell ref="A5:A7"/>
    <mergeCell ref="F5:F7"/>
    <mergeCell ref="T6:T7"/>
    <mergeCell ref="G5:T5"/>
    <mergeCell ref="F23:F25"/>
    <mergeCell ref="C23:C25"/>
    <mergeCell ref="D23:D25"/>
    <mergeCell ref="H6:H7"/>
    <mergeCell ref="H24:H25"/>
    <mergeCell ref="G6:G7"/>
    <mergeCell ref="C5:C7"/>
    <mergeCell ref="D5:D7"/>
    <mergeCell ref="E5:E7"/>
    <mergeCell ref="H42:H43"/>
    <mergeCell ref="H61:H62"/>
    <mergeCell ref="G23:T23"/>
    <mergeCell ref="G24:G25"/>
    <mergeCell ref="R24:R25"/>
    <mergeCell ref="R42:R43"/>
    <mergeCell ref="T42:T43"/>
    <mergeCell ref="T24:T25"/>
    <mergeCell ref="R61:R62"/>
    <mergeCell ref="A58:T58"/>
    <mergeCell ref="R6:R7"/>
    <mergeCell ref="K61:K62"/>
    <mergeCell ref="T61:T62"/>
    <mergeCell ref="I6:I7"/>
    <mergeCell ref="I24:I25"/>
    <mergeCell ref="I42:I43"/>
    <mergeCell ref="I61:I62"/>
    <mergeCell ref="A53:T53"/>
    <mergeCell ref="C41:C43"/>
    <mergeCell ref="D41:D43"/>
    <mergeCell ref="J6:J7"/>
    <mergeCell ref="K6:K7"/>
    <mergeCell ref="K24:K25"/>
    <mergeCell ref="K42:K43"/>
    <mergeCell ref="J24:J25"/>
    <mergeCell ref="J42:J43"/>
    <mergeCell ref="A39:T39"/>
    <mergeCell ref="G41:T41"/>
    <mergeCell ref="G42:G43"/>
    <mergeCell ref="A41:A43"/>
    <mergeCell ref="L6:L7"/>
    <mergeCell ref="L24:L25"/>
    <mergeCell ref="L42:L43"/>
    <mergeCell ref="L61:L62"/>
    <mergeCell ref="M6:M7"/>
    <mergeCell ref="M24:M25"/>
    <mergeCell ref="M42:M43"/>
    <mergeCell ref="M61:M62"/>
    <mergeCell ref="O6:O7"/>
    <mergeCell ref="O24:O25"/>
    <mergeCell ref="O42:O43"/>
    <mergeCell ref="O61:O62"/>
    <mergeCell ref="A40:T40"/>
    <mergeCell ref="A19:B19"/>
    <mergeCell ref="A37:B37"/>
    <mergeCell ref="N6:N7"/>
    <mergeCell ref="N24:N25"/>
    <mergeCell ref="N42:N43"/>
    <mergeCell ref="P6:P7"/>
    <mergeCell ref="P24:P25"/>
    <mergeCell ref="P42:P43"/>
    <mergeCell ref="P61:P62"/>
    <mergeCell ref="A56:B56"/>
    <mergeCell ref="A75:B75"/>
    <mergeCell ref="A74:B74"/>
    <mergeCell ref="S6:S7"/>
    <mergeCell ref="S24:S25"/>
    <mergeCell ref="S42:S43"/>
    <mergeCell ref="S61:S62"/>
    <mergeCell ref="Q6:Q7"/>
    <mergeCell ref="Q24:Q25"/>
    <mergeCell ref="Q42:Q4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39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5" transitionEvaluation="1">
    <pageSetUpPr fitToPage="1"/>
  </sheetPr>
  <dimension ref="A1:AE32"/>
  <sheetViews>
    <sheetView showGridLines="0" view="pageBreakPreview" zoomScale="65" zoomScaleNormal="75" zoomScaleSheetLayoutView="65" workbookViewId="0" topLeftCell="A1">
      <selection activeCell="U29" sqref="U29"/>
    </sheetView>
  </sheetViews>
  <sheetFormatPr defaultColWidth="12.57421875" defaultRowHeight="12.75"/>
  <cols>
    <col min="1" max="1" width="11.28125" style="9" customWidth="1"/>
    <col min="2" max="2" width="13.7109375" style="9" customWidth="1"/>
    <col min="3" max="3" width="12.28125" style="9" customWidth="1"/>
    <col min="4" max="4" width="13.28125" style="9" customWidth="1"/>
    <col min="5" max="5" width="16.28125" style="9" bestFit="1" customWidth="1"/>
    <col min="6" max="6" width="18.7109375" style="9" bestFit="1" customWidth="1"/>
    <col min="7" max="7" width="15.140625" style="9" customWidth="1"/>
    <col min="8" max="8" width="13.00390625" style="9" customWidth="1"/>
    <col min="9" max="9" width="14.00390625" style="9" customWidth="1"/>
    <col min="10" max="10" width="17.57421875" style="9" customWidth="1"/>
    <col min="11" max="11" width="11.421875" style="9" customWidth="1"/>
    <col min="12" max="12" width="18.28125" style="9" customWidth="1"/>
    <col min="13" max="13" width="20.421875" style="9" bestFit="1" customWidth="1"/>
    <col min="14" max="14" width="16.140625" style="9" customWidth="1"/>
    <col min="15" max="15" width="21.57421875" style="9" bestFit="1" customWidth="1"/>
    <col min="16" max="16" width="17.140625" style="9" customWidth="1"/>
    <col min="17" max="17" width="17.28125" style="9" customWidth="1"/>
    <col min="18" max="18" width="20.421875" style="9" bestFit="1" customWidth="1"/>
    <col min="19" max="19" width="22.28125" style="9" bestFit="1" customWidth="1"/>
    <col min="20" max="20" width="14.421875" style="9" bestFit="1" customWidth="1"/>
    <col min="21" max="21" width="14.00390625" style="9" bestFit="1" customWidth="1"/>
    <col min="22" max="22" width="18.00390625" style="9" customWidth="1"/>
    <col min="23" max="23" width="13.421875" style="9" bestFit="1" customWidth="1"/>
    <col min="24" max="24" width="13.57421875" style="9" customWidth="1"/>
    <col min="25" max="25" width="12.421875" style="9" customWidth="1"/>
    <col min="26" max="27" width="9.28125" style="9" customWidth="1"/>
    <col min="28" max="28" width="13.8515625" style="9" customWidth="1"/>
    <col min="29" max="29" width="2.28125" style="9" customWidth="1"/>
    <col min="30" max="16384" width="19.140625" style="9" customWidth="1"/>
  </cols>
  <sheetData>
    <row r="1" spans="1:31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19"/>
      <c r="AA1" s="19"/>
      <c r="AB1"/>
      <c r="AC1"/>
      <c r="AD1"/>
      <c r="AE1"/>
    </row>
    <row r="3" spans="1:25" ht="15">
      <c r="A3" s="839" t="s">
        <v>331</v>
      </c>
      <c r="B3" s="839"/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  <c r="N3" s="839"/>
      <c r="O3" s="839"/>
      <c r="P3" s="839"/>
      <c r="Q3" s="839"/>
      <c r="R3" s="839"/>
      <c r="S3" s="839"/>
      <c r="T3" s="839"/>
      <c r="U3" s="839"/>
      <c r="V3" s="839"/>
      <c r="W3" s="839"/>
      <c r="X3" s="839"/>
      <c r="Y3" s="839"/>
    </row>
    <row r="4" spans="1:25" ht="13.5" thickBot="1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</row>
    <row r="5" spans="1:25" ht="12.75">
      <c r="A5" s="840" t="s">
        <v>1</v>
      </c>
      <c r="B5" s="848" t="s">
        <v>3</v>
      </c>
      <c r="C5" s="840"/>
      <c r="D5" s="845" t="s">
        <v>164</v>
      </c>
      <c r="E5" s="846"/>
      <c r="F5" s="846"/>
      <c r="G5" s="846"/>
      <c r="H5" s="846"/>
      <c r="I5" s="847"/>
      <c r="J5" s="845" t="s">
        <v>70</v>
      </c>
      <c r="K5" s="846"/>
      <c r="L5" s="846"/>
      <c r="M5" s="846"/>
      <c r="N5" s="846"/>
      <c r="O5" s="846"/>
      <c r="P5" s="846"/>
      <c r="Q5" s="846"/>
      <c r="R5" s="846"/>
      <c r="S5" s="846"/>
      <c r="T5" s="846"/>
      <c r="U5" s="846"/>
      <c r="V5" s="846"/>
      <c r="W5" s="847"/>
      <c r="X5" s="852" t="s">
        <v>71</v>
      </c>
      <c r="Y5" s="853"/>
    </row>
    <row r="6" spans="1:25" ht="12.75" customHeight="1">
      <c r="A6" s="841"/>
      <c r="B6" s="849"/>
      <c r="C6" s="841"/>
      <c r="D6" s="766" t="s">
        <v>67</v>
      </c>
      <c r="E6" s="843"/>
      <c r="F6" s="766" t="s">
        <v>263</v>
      </c>
      <c r="G6" s="843"/>
      <c r="H6" s="766" t="s">
        <v>31</v>
      </c>
      <c r="I6" s="843"/>
      <c r="J6" s="766" t="s">
        <v>67</v>
      </c>
      <c r="K6" s="843"/>
      <c r="L6" s="766" t="s">
        <v>293</v>
      </c>
      <c r="M6" s="843"/>
      <c r="N6" s="766" t="s">
        <v>294</v>
      </c>
      <c r="O6" s="843"/>
      <c r="P6" s="766" t="s">
        <v>295</v>
      </c>
      <c r="Q6" s="843"/>
      <c r="R6" s="766" t="s">
        <v>296</v>
      </c>
      <c r="S6" s="843"/>
      <c r="T6" s="766" t="s">
        <v>297</v>
      </c>
      <c r="U6" s="843"/>
      <c r="V6" s="766" t="s">
        <v>225</v>
      </c>
      <c r="W6" s="843"/>
      <c r="X6" s="806"/>
      <c r="Y6" s="854"/>
    </row>
    <row r="7" spans="1:25" ht="12.75">
      <c r="A7" s="841"/>
      <c r="B7" s="849"/>
      <c r="C7" s="841"/>
      <c r="D7" s="806"/>
      <c r="E7" s="844"/>
      <c r="F7" s="806"/>
      <c r="G7" s="844"/>
      <c r="H7" s="806"/>
      <c r="I7" s="844"/>
      <c r="J7" s="806"/>
      <c r="K7" s="844"/>
      <c r="L7" s="806"/>
      <c r="M7" s="844"/>
      <c r="N7" s="806"/>
      <c r="O7" s="844"/>
      <c r="P7" s="806"/>
      <c r="Q7" s="844"/>
      <c r="R7" s="806"/>
      <c r="S7" s="844"/>
      <c r="T7" s="806"/>
      <c r="U7" s="844"/>
      <c r="V7" s="806"/>
      <c r="W7" s="844"/>
      <c r="X7" s="806"/>
      <c r="Y7" s="854"/>
    </row>
    <row r="8" spans="1:25" ht="12.75">
      <c r="A8" s="841"/>
      <c r="B8" s="849"/>
      <c r="C8" s="841"/>
      <c r="D8" s="806"/>
      <c r="E8" s="844"/>
      <c r="F8" s="806"/>
      <c r="G8" s="844"/>
      <c r="H8" s="806"/>
      <c r="I8" s="844"/>
      <c r="J8" s="806"/>
      <c r="K8" s="844"/>
      <c r="L8" s="806"/>
      <c r="M8" s="844"/>
      <c r="N8" s="806"/>
      <c r="O8" s="844"/>
      <c r="P8" s="806"/>
      <c r="Q8" s="844"/>
      <c r="R8" s="806"/>
      <c r="S8" s="844"/>
      <c r="T8" s="806"/>
      <c r="U8" s="844"/>
      <c r="V8" s="806"/>
      <c r="W8" s="844"/>
      <c r="X8" s="806"/>
      <c r="Y8" s="854"/>
    </row>
    <row r="9" spans="1:25" ht="12.75">
      <c r="A9" s="841"/>
      <c r="B9" s="849"/>
      <c r="C9" s="841"/>
      <c r="D9" s="806"/>
      <c r="E9" s="844"/>
      <c r="F9" s="806"/>
      <c r="G9" s="844"/>
      <c r="H9" s="806"/>
      <c r="I9" s="844"/>
      <c r="J9" s="806"/>
      <c r="K9" s="844"/>
      <c r="L9" s="806"/>
      <c r="M9" s="844"/>
      <c r="N9" s="806"/>
      <c r="O9" s="844"/>
      <c r="P9" s="806"/>
      <c r="Q9" s="844"/>
      <c r="R9" s="806"/>
      <c r="S9" s="844"/>
      <c r="T9" s="806"/>
      <c r="U9" s="844"/>
      <c r="V9" s="806"/>
      <c r="W9" s="844"/>
      <c r="X9" s="855"/>
      <c r="Y9" s="856"/>
    </row>
    <row r="10" spans="1:31" ht="13.5" thickBot="1">
      <c r="A10" s="842"/>
      <c r="B10" s="358" t="s">
        <v>4</v>
      </c>
      <c r="C10" s="358" t="s">
        <v>5</v>
      </c>
      <c r="D10" s="358" t="s">
        <v>4</v>
      </c>
      <c r="E10" s="358" t="s">
        <v>5</v>
      </c>
      <c r="F10" s="358" t="s">
        <v>4</v>
      </c>
      <c r="G10" s="358" t="s">
        <v>5</v>
      </c>
      <c r="H10" s="358" t="s">
        <v>4</v>
      </c>
      <c r="I10" s="358" t="s">
        <v>5</v>
      </c>
      <c r="J10" s="358" t="s">
        <v>4</v>
      </c>
      <c r="K10" s="358" t="s">
        <v>5</v>
      </c>
      <c r="L10" s="358" t="s">
        <v>4</v>
      </c>
      <c r="M10" s="358" t="s">
        <v>5</v>
      </c>
      <c r="N10" s="358" t="s">
        <v>4</v>
      </c>
      <c r="O10" s="358" t="s">
        <v>5</v>
      </c>
      <c r="P10" s="358" t="s">
        <v>4</v>
      </c>
      <c r="Q10" s="358" t="s">
        <v>5</v>
      </c>
      <c r="R10" s="358" t="s">
        <v>4</v>
      </c>
      <c r="S10" s="358" t="s">
        <v>5</v>
      </c>
      <c r="T10" s="358" t="s">
        <v>4</v>
      </c>
      <c r="U10" s="358" t="s">
        <v>5</v>
      </c>
      <c r="V10" s="358" t="s">
        <v>4</v>
      </c>
      <c r="W10" s="358" t="s">
        <v>5</v>
      </c>
      <c r="X10" s="358" t="s">
        <v>4</v>
      </c>
      <c r="Y10" s="359" t="s">
        <v>5</v>
      </c>
      <c r="AA10" s="41"/>
      <c r="AB10" s="41"/>
      <c r="AC10" s="41"/>
      <c r="AD10" s="41"/>
      <c r="AE10" s="41"/>
    </row>
    <row r="11" spans="1:31" ht="12.75">
      <c r="A11" s="308">
        <v>2002</v>
      </c>
      <c r="B11" s="257">
        <v>53845</v>
      </c>
      <c r="C11" s="257">
        <v>17798</v>
      </c>
      <c r="D11" s="257">
        <f aca="true" t="shared" si="0" ref="D11:D16">F11+H11</f>
        <v>3540</v>
      </c>
      <c r="E11" s="257">
        <f aca="true" t="shared" si="1" ref="E11:E16">G11+I11</f>
        <v>241</v>
      </c>
      <c r="F11" s="257">
        <v>197</v>
      </c>
      <c r="G11" s="257">
        <v>105</v>
      </c>
      <c r="H11" s="257">
        <v>3343</v>
      </c>
      <c r="I11" s="257">
        <v>136</v>
      </c>
      <c r="J11" s="257">
        <v>35322</v>
      </c>
      <c r="K11" s="257">
        <v>10657</v>
      </c>
      <c r="L11" s="257">
        <v>2376</v>
      </c>
      <c r="M11" s="257">
        <v>994</v>
      </c>
      <c r="N11" s="257">
        <v>307</v>
      </c>
      <c r="O11" s="257">
        <v>45</v>
      </c>
      <c r="P11" s="257">
        <v>858</v>
      </c>
      <c r="Q11" s="257">
        <v>293</v>
      </c>
      <c r="R11" s="257">
        <v>1145</v>
      </c>
      <c r="S11" s="257">
        <v>193</v>
      </c>
      <c r="T11" s="257">
        <v>874</v>
      </c>
      <c r="U11" s="257">
        <v>118</v>
      </c>
      <c r="V11" s="257">
        <v>7</v>
      </c>
      <c r="W11" s="257">
        <v>13</v>
      </c>
      <c r="X11" s="257">
        <f aca="true" t="shared" si="2" ref="X11:X17">B11-D11-J11</f>
        <v>14983</v>
      </c>
      <c r="Y11" s="275">
        <f aca="true" t="shared" si="3" ref="Y11:Y16">C11-E11-K11</f>
        <v>6900</v>
      </c>
      <c r="Z11" s="36"/>
      <c r="AA11" s="135"/>
      <c r="AB11" s="135"/>
      <c r="AC11" s="141"/>
      <c r="AD11" s="135"/>
      <c r="AE11" s="141"/>
    </row>
    <row r="12" spans="1:31" ht="12.75">
      <c r="A12" s="308">
        <v>2003</v>
      </c>
      <c r="B12" s="257">
        <v>63314</v>
      </c>
      <c r="C12" s="257">
        <v>20167</v>
      </c>
      <c r="D12" s="257">
        <f t="shared" si="0"/>
        <v>2402</v>
      </c>
      <c r="E12" s="257">
        <f t="shared" si="1"/>
        <v>118</v>
      </c>
      <c r="F12" s="257">
        <v>48</v>
      </c>
      <c r="G12" s="257">
        <v>26</v>
      </c>
      <c r="H12" s="257">
        <v>2354</v>
      </c>
      <c r="I12" s="257">
        <v>92</v>
      </c>
      <c r="J12" s="257">
        <v>44960</v>
      </c>
      <c r="K12" s="257">
        <v>10344</v>
      </c>
      <c r="L12" s="257">
        <v>1746</v>
      </c>
      <c r="M12" s="257">
        <v>883</v>
      </c>
      <c r="N12" s="257">
        <v>534</v>
      </c>
      <c r="O12" s="257">
        <v>82</v>
      </c>
      <c r="P12" s="257">
        <v>926</v>
      </c>
      <c r="Q12" s="257">
        <v>349</v>
      </c>
      <c r="R12" s="257">
        <v>1468</v>
      </c>
      <c r="S12" s="257">
        <v>639</v>
      </c>
      <c r="T12" s="257">
        <v>1151</v>
      </c>
      <c r="U12" s="257">
        <v>68</v>
      </c>
      <c r="V12" s="257">
        <v>31</v>
      </c>
      <c r="W12" s="257">
        <v>10</v>
      </c>
      <c r="X12" s="257">
        <f t="shared" si="2"/>
        <v>15952</v>
      </c>
      <c r="Y12" s="275">
        <f t="shared" si="3"/>
        <v>9705</v>
      </c>
      <c r="Z12" s="36"/>
      <c r="AA12" s="135"/>
      <c r="AB12" s="135"/>
      <c r="AC12" s="141"/>
      <c r="AD12" s="135"/>
      <c r="AE12" s="141"/>
    </row>
    <row r="13" spans="1:31" ht="12.75">
      <c r="A13" s="308">
        <v>2004</v>
      </c>
      <c r="B13" s="257">
        <v>42396</v>
      </c>
      <c r="C13" s="257">
        <v>17880</v>
      </c>
      <c r="D13" s="257">
        <f t="shared" si="0"/>
        <v>2803</v>
      </c>
      <c r="E13" s="257">
        <f t="shared" si="1"/>
        <v>320</v>
      </c>
      <c r="F13" s="257">
        <v>177</v>
      </c>
      <c r="G13" s="257">
        <v>280</v>
      </c>
      <c r="H13" s="257">
        <v>2626</v>
      </c>
      <c r="I13" s="257">
        <v>40</v>
      </c>
      <c r="J13" s="257">
        <v>27378</v>
      </c>
      <c r="K13" s="257">
        <v>10985</v>
      </c>
      <c r="L13" s="257">
        <v>1172</v>
      </c>
      <c r="M13" s="257">
        <v>509</v>
      </c>
      <c r="N13" s="257">
        <v>375</v>
      </c>
      <c r="O13" s="257">
        <v>81</v>
      </c>
      <c r="P13" s="257">
        <v>737</v>
      </c>
      <c r="Q13" s="257">
        <v>218</v>
      </c>
      <c r="R13" s="257">
        <v>1036</v>
      </c>
      <c r="S13" s="257">
        <v>223</v>
      </c>
      <c r="T13" s="257">
        <v>925</v>
      </c>
      <c r="U13" s="257">
        <v>67</v>
      </c>
      <c r="V13" s="257">
        <v>139</v>
      </c>
      <c r="W13" s="257">
        <v>26</v>
      </c>
      <c r="X13" s="257">
        <f t="shared" si="2"/>
        <v>12215</v>
      </c>
      <c r="Y13" s="275">
        <f t="shared" si="3"/>
        <v>6575</v>
      </c>
      <c r="Z13" s="36"/>
      <c r="AA13" s="35"/>
      <c r="AB13" s="35"/>
      <c r="AC13" s="141"/>
      <c r="AD13" s="135"/>
      <c r="AE13" s="141"/>
    </row>
    <row r="14" spans="1:31" ht="12.75">
      <c r="A14" s="308">
        <v>2005</v>
      </c>
      <c r="B14" s="257">
        <v>52343</v>
      </c>
      <c r="C14" s="257">
        <v>20220</v>
      </c>
      <c r="D14" s="257">
        <f t="shared" si="0"/>
        <v>7577</v>
      </c>
      <c r="E14" s="257">
        <f t="shared" si="1"/>
        <v>2166</v>
      </c>
      <c r="F14" s="257">
        <v>853</v>
      </c>
      <c r="G14" s="257">
        <v>2030</v>
      </c>
      <c r="H14" s="257">
        <v>6724</v>
      </c>
      <c r="I14" s="257">
        <v>136</v>
      </c>
      <c r="J14" s="257">
        <v>35108</v>
      </c>
      <c r="K14" s="257">
        <v>12650</v>
      </c>
      <c r="L14" s="257">
        <v>1507</v>
      </c>
      <c r="M14" s="257">
        <v>1733</v>
      </c>
      <c r="N14" s="257">
        <v>410</v>
      </c>
      <c r="O14" s="257">
        <v>58</v>
      </c>
      <c r="P14" s="257">
        <v>577</v>
      </c>
      <c r="Q14" s="257">
        <v>157</v>
      </c>
      <c r="R14" s="257">
        <v>959</v>
      </c>
      <c r="S14" s="257">
        <v>243</v>
      </c>
      <c r="T14" s="257">
        <v>645</v>
      </c>
      <c r="U14" s="257">
        <v>82</v>
      </c>
      <c r="V14" s="257">
        <v>33</v>
      </c>
      <c r="W14" s="257">
        <v>4</v>
      </c>
      <c r="X14" s="257">
        <f t="shared" si="2"/>
        <v>9658</v>
      </c>
      <c r="Y14" s="275">
        <f t="shared" si="3"/>
        <v>5404</v>
      </c>
      <c r="Z14" s="36"/>
      <c r="AA14" s="35"/>
      <c r="AB14" s="35"/>
      <c r="AC14" s="141"/>
      <c r="AD14" s="135"/>
      <c r="AE14" s="141"/>
    </row>
    <row r="15" spans="1:31" ht="12.75">
      <c r="A15" s="308">
        <v>2006</v>
      </c>
      <c r="B15" s="257">
        <v>38593</v>
      </c>
      <c r="C15" s="257">
        <v>13359</v>
      </c>
      <c r="D15" s="257">
        <f t="shared" si="0"/>
        <v>3031</v>
      </c>
      <c r="E15" s="257">
        <f t="shared" si="1"/>
        <v>367</v>
      </c>
      <c r="F15" s="257">
        <v>213</v>
      </c>
      <c r="G15" s="257">
        <v>302</v>
      </c>
      <c r="H15" s="257">
        <v>2818</v>
      </c>
      <c r="I15" s="257">
        <v>65</v>
      </c>
      <c r="J15" s="257">
        <v>27465</v>
      </c>
      <c r="K15" s="257">
        <v>7862</v>
      </c>
      <c r="L15" s="257">
        <v>1865</v>
      </c>
      <c r="M15" s="257">
        <v>556</v>
      </c>
      <c r="N15" s="257">
        <v>250</v>
      </c>
      <c r="O15" s="257">
        <v>64</v>
      </c>
      <c r="P15" s="257">
        <v>501</v>
      </c>
      <c r="Q15" s="257">
        <v>169</v>
      </c>
      <c r="R15" s="257">
        <v>890</v>
      </c>
      <c r="S15" s="257">
        <v>465</v>
      </c>
      <c r="T15" s="257">
        <v>657</v>
      </c>
      <c r="U15" s="257">
        <v>32</v>
      </c>
      <c r="V15" s="257">
        <v>1</v>
      </c>
      <c r="W15" s="257">
        <v>0</v>
      </c>
      <c r="X15" s="257">
        <f t="shared" si="2"/>
        <v>8097</v>
      </c>
      <c r="Y15" s="275">
        <f t="shared" si="3"/>
        <v>5130</v>
      </c>
      <c r="Z15" s="36"/>
      <c r="AA15" s="35"/>
      <c r="AB15" s="35"/>
      <c r="AC15" s="141"/>
      <c r="AD15" s="35"/>
      <c r="AE15" s="141"/>
    </row>
    <row r="16" spans="1:31" ht="12.75">
      <c r="A16" s="308">
        <v>2007</v>
      </c>
      <c r="B16" s="257">
        <v>44197</v>
      </c>
      <c r="C16" s="257">
        <v>14204</v>
      </c>
      <c r="D16" s="257">
        <f t="shared" si="0"/>
        <v>6301</v>
      </c>
      <c r="E16" s="257">
        <f t="shared" si="1"/>
        <v>218</v>
      </c>
      <c r="F16" s="257">
        <v>173</v>
      </c>
      <c r="G16" s="257">
        <v>172</v>
      </c>
      <c r="H16" s="257">
        <v>6128</v>
      </c>
      <c r="I16" s="257">
        <v>46</v>
      </c>
      <c r="J16" s="257">
        <v>27673</v>
      </c>
      <c r="K16" s="257">
        <v>8492</v>
      </c>
      <c r="L16" s="257">
        <v>1384</v>
      </c>
      <c r="M16" s="257">
        <v>920</v>
      </c>
      <c r="N16" s="257">
        <v>293</v>
      </c>
      <c r="O16" s="257">
        <v>40</v>
      </c>
      <c r="P16" s="257">
        <v>849</v>
      </c>
      <c r="Q16" s="257">
        <v>343</v>
      </c>
      <c r="R16" s="257">
        <v>825</v>
      </c>
      <c r="S16" s="257">
        <v>350</v>
      </c>
      <c r="T16" s="257">
        <v>550</v>
      </c>
      <c r="U16" s="257">
        <v>25</v>
      </c>
      <c r="V16" s="257">
        <v>25</v>
      </c>
      <c r="W16" s="257">
        <v>10</v>
      </c>
      <c r="X16" s="257">
        <f t="shared" si="2"/>
        <v>10223</v>
      </c>
      <c r="Y16" s="275">
        <f t="shared" si="3"/>
        <v>5494</v>
      </c>
      <c r="Z16" s="36"/>
      <c r="AA16" s="35"/>
      <c r="AB16" s="35"/>
      <c r="AC16" s="141"/>
      <c r="AD16" s="35"/>
      <c r="AE16" s="141"/>
    </row>
    <row r="17" spans="1:31" s="10" customFormat="1" ht="13.5" thickBot="1">
      <c r="A17" s="308">
        <v>2008</v>
      </c>
      <c r="B17" s="257">
        <v>115808</v>
      </c>
      <c r="C17" s="257">
        <v>32280</v>
      </c>
      <c r="D17" s="257">
        <f>F17+H17</f>
        <v>3309</v>
      </c>
      <c r="E17" s="257">
        <f>G17+I17</f>
        <v>217</v>
      </c>
      <c r="F17" s="257">
        <v>90</v>
      </c>
      <c r="G17" s="257">
        <v>171</v>
      </c>
      <c r="H17" s="257">
        <v>3219</v>
      </c>
      <c r="I17" s="257">
        <v>46</v>
      </c>
      <c r="J17" s="257">
        <v>91094</v>
      </c>
      <c r="K17" s="257">
        <v>23365</v>
      </c>
      <c r="L17" s="257">
        <v>1625</v>
      </c>
      <c r="M17" s="257">
        <v>943</v>
      </c>
      <c r="N17" s="257">
        <v>1881</v>
      </c>
      <c r="O17" s="257">
        <v>372</v>
      </c>
      <c r="P17" s="257">
        <v>2064</v>
      </c>
      <c r="Q17" s="257">
        <v>513</v>
      </c>
      <c r="R17" s="257">
        <v>3035</v>
      </c>
      <c r="S17" s="257">
        <v>925</v>
      </c>
      <c r="T17" s="257">
        <v>413</v>
      </c>
      <c r="U17" s="257">
        <v>44</v>
      </c>
      <c r="V17" s="257">
        <v>17</v>
      </c>
      <c r="W17" s="257">
        <v>15</v>
      </c>
      <c r="X17" s="257">
        <f t="shared" si="2"/>
        <v>21405</v>
      </c>
      <c r="Y17" s="275">
        <f>C17-E17-K17</f>
        <v>8698</v>
      </c>
      <c r="Z17" s="33"/>
      <c r="AA17" s="35"/>
      <c r="AB17" s="35"/>
      <c r="AC17" s="142"/>
      <c r="AD17" s="35"/>
      <c r="AE17" s="142"/>
    </row>
    <row r="18" spans="1:26" s="8" customFormat="1" ht="12.75">
      <c r="A18" s="310" t="s">
        <v>166</v>
      </c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93"/>
    </row>
    <row r="19" spans="1:31" ht="12.75">
      <c r="A19" s="6" t="s">
        <v>388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AA19" s="35"/>
      <c r="AB19" s="35"/>
      <c r="AC19" s="41"/>
      <c r="AD19" s="35"/>
      <c r="AE19" s="41"/>
    </row>
    <row r="20" spans="1:31" ht="12.75">
      <c r="A20" s="63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AA20" s="35"/>
      <c r="AB20" s="35"/>
      <c r="AC20" s="41"/>
      <c r="AD20" s="35"/>
      <c r="AE20" s="41"/>
    </row>
    <row r="21" ht="13.5" thickBot="1"/>
    <row r="22" spans="1:24" ht="12.75" customHeight="1" thickBot="1">
      <c r="A22" s="451"/>
      <c r="B22" s="453"/>
      <c r="C22" s="451"/>
      <c r="D22" s="451"/>
      <c r="E22" s="455"/>
      <c r="F22" s="451"/>
      <c r="G22" s="451"/>
      <c r="H22" s="850" t="s">
        <v>457</v>
      </c>
      <c r="I22" s="851"/>
      <c r="J22" s="851"/>
      <c r="K22" s="851"/>
      <c r="L22" s="851"/>
      <c r="M22" s="851"/>
      <c r="N22" s="851"/>
      <c r="O22" s="851"/>
      <c r="P22" s="851"/>
      <c r="Q22" s="851"/>
      <c r="R22" s="851"/>
      <c r="S22" s="851"/>
      <c r="T22" s="851"/>
      <c r="U22" s="851"/>
      <c r="V22" s="851"/>
      <c r="W22" s="851"/>
      <c r="X22" s="851"/>
    </row>
    <row r="23" spans="1:24" ht="70.5" customHeight="1">
      <c r="A23" s="452" t="s">
        <v>1</v>
      </c>
      <c r="B23" s="837" t="s">
        <v>69</v>
      </c>
      <c r="C23" s="838"/>
      <c r="D23" s="452" t="s">
        <v>455</v>
      </c>
      <c r="E23" s="452" t="s">
        <v>369</v>
      </c>
      <c r="F23" s="452" t="s">
        <v>370</v>
      </c>
      <c r="G23" s="452" t="s">
        <v>308</v>
      </c>
      <c r="H23" s="452" t="s">
        <v>69</v>
      </c>
      <c r="I23" s="452" t="s">
        <v>83</v>
      </c>
      <c r="J23" s="449" t="s">
        <v>342</v>
      </c>
      <c r="K23" s="449" t="s">
        <v>343</v>
      </c>
      <c r="L23" s="449" t="s">
        <v>344</v>
      </c>
      <c r="M23" s="449" t="s">
        <v>372</v>
      </c>
      <c r="N23" s="449" t="s">
        <v>345</v>
      </c>
      <c r="O23" s="449" t="s">
        <v>373</v>
      </c>
      <c r="P23" s="449" t="s">
        <v>374</v>
      </c>
      <c r="Q23" s="449" t="s">
        <v>353</v>
      </c>
      <c r="R23" s="449" t="s">
        <v>348</v>
      </c>
      <c r="S23" s="450" t="s">
        <v>375</v>
      </c>
      <c r="T23" s="449" t="s">
        <v>412</v>
      </c>
      <c r="U23" s="449" t="s">
        <v>411</v>
      </c>
      <c r="V23" s="450" t="s">
        <v>413</v>
      </c>
      <c r="W23" s="486" t="s">
        <v>456</v>
      </c>
      <c r="X23" s="500" t="s">
        <v>392</v>
      </c>
    </row>
    <row r="24" spans="1:24" ht="13.5" thickBot="1">
      <c r="A24" s="398"/>
      <c r="B24" s="358" t="s">
        <v>4</v>
      </c>
      <c r="C24" s="358" t="s">
        <v>5</v>
      </c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7"/>
      <c r="T24" s="418"/>
      <c r="U24" s="418"/>
      <c r="V24" s="419"/>
      <c r="W24" s="418"/>
      <c r="X24" s="501"/>
    </row>
    <row r="25" spans="1:24" ht="12.75">
      <c r="A25" s="408">
        <v>2009</v>
      </c>
      <c r="B25" s="251">
        <v>444214</v>
      </c>
      <c r="C25" s="251">
        <v>105068</v>
      </c>
      <c r="D25" s="257">
        <v>7376</v>
      </c>
      <c r="E25" s="406">
        <v>441</v>
      </c>
      <c r="F25" s="406">
        <v>131</v>
      </c>
      <c r="G25" s="406">
        <v>6804</v>
      </c>
      <c r="H25" s="406">
        <v>541906</v>
      </c>
      <c r="I25" s="406">
        <v>429699</v>
      </c>
      <c r="J25" s="406">
        <v>4765</v>
      </c>
      <c r="K25" s="406">
        <v>646</v>
      </c>
      <c r="L25" s="406">
        <v>626</v>
      </c>
      <c r="M25" s="406">
        <v>7254</v>
      </c>
      <c r="N25" s="406">
        <v>5562</v>
      </c>
      <c r="O25" s="406">
        <v>5785</v>
      </c>
      <c r="P25" s="406">
        <v>12605</v>
      </c>
      <c r="Q25" s="406">
        <v>3815</v>
      </c>
      <c r="R25" s="406">
        <v>672</v>
      </c>
      <c r="S25" s="407">
        <v>414</v>
      </c>
      <c r="T25" s="407">
        <v>440</v>
      </c>
      <c r="U25" s="407">
        <v>26</v>
      </c>
      <c r="V25" s="407">
        <v>1</v>
      </c>
      <c r="W25" s="407">
        <v>20223</v>
      </c>
      <c r="X25" s="407">
        <v>91984</v>
      </c>
    </row>
    <row r="26" spans="1:24" ht="12.75">
      <c r="A26" s="408">
        <v>2010</v>
      </c>
      <c r="B26" s="257">
        <v>241021</v>
      </c>
      <c r="C26" s="257">
        <v>61725</v>
      </c>
      <c r="D26" s="257">
        <v>5952</v>
      </c>
      <c r="E26" s="406">
        <v>1173</v>
      </c>
      <c r="F26" s="406">
        <v>23</v>
      </c>
      <c r="G26" s="406">
        <v>4756</v>
      </c>
      <c r="H26" s="406">
        <v>296794</v>
      </c>
      <c r="I26" s="406">
        <v>199911</v>
      </c>
      <c r="J26" s="406">
        <v>5398</v>
      </c>
      <c r="K26" s="406">
        <v>621</v>
      </c>
      <c r="L26" s="406">
        <v>146</v>
      </c>
      <c r="M26" s="406">
        <v>5377</v>
      </c>
      <c r="N26" s="406">
        <v>3128</v>
      </c>
      <c r="O26" s="406">
        <v>4335</v>
      </c>
      <c r="P26" s="406">
        <v>9492</v>
      </c>
      <c r="Q26" s="406">
        <v>2970</v>
      </c>
      <c r="R26" s="406">
        <v>1299</v>
      </c>
      <c r="S26" s="407">
        <v>481</v>
      </c>
      <c r="T26" s="407">
        <v>281</v>
      </c>
      <c r="U26" s="407">
        <v>70</v>
      </c>
      <c r="V26" s="407">
        <v>12</v>
      </c>
      <c r="W26" s="407">
        <v>25864</v>
      </c>
      <c r="X26" s="407">
        <v>71019</v>
      </c>
    </row>
    <row r="27" spans="1:24" s="41" customFormat="1" ht="12.75">
      <c r="A27" s="408">
        <v>2011</v>
      </c>
      <c r="B27" s="257">
        <v>267932</v>
      </c>
      <c r="C27" s="257">
        <v>75697</v>
      </c>
      <c r="D27" s="257">
        <v>5605</v>
      </c>
      <c r="E27" s="406">
        <v>1138</v>
      </c>
      <c r="F27" s="406">
        <v>103</v>
      </c>
      <c r="G27" s="406">
        <v>4364</v>
      </c>
      <c r="H27" s="406">
        <v>338024</v>
      </c>
      <c r="I27" s="406">
        <v>193717</v>
      </c>
      <c r="J27" s="406">
        <v>5938</v>
      </c>
      <c r="K27" s="406">
        <v>644</v>
      </c>
      <c r="L27" s="406">
        <v>96</v>
      </c>
      <c r="M27" s="406">
        <v>7192</v>
      </c>
      <c r="N27" s="406">
        <v>2727</v>
      </c>
      <c r="O27" s="406">
        <v>3755</v>
      </c>
      <c r="P27" s="406">
        <v>10437</v>
      </c>
      <c r="Q27" s="406">
        <v>3548</v>
      </c>
      <c r="R27" s="406">
        <v>1830</v>
      </c>
      <c r="S27" s="407">
        <v>433</v>
      </c>
      <c r="T27" s="407">
        <v>354</v>
      </c>
      <c r="U27" s="407">
        <v>28</v>
      </c>
      <c r="V27" s="407">
        <v>42</v>
      </c>
      <c r="W27" s="407">
        <v>38346</v>
      </c>
      <c r="X27" s="407">
        <v>105961</v>
      </c>
    </row>
    <row r="28" spans="1:24" ht="12.75">
      <c r="A28" s="408">
        <v>2012</v>
      </c>
      <c r="B28" s="257">
        <v>364826</v>
      </c>
      <c r="C28" s="257">
        <v>118487</v>
      </c>
      <c r="D28" s="257">
        <v>4152</v>
      </c>
      <c r="E28" s="406">
        <v>1502</v>
      </c>
      <c r="F28" s="406">
        <v>314</v>
      </c>
      <c r="G28" s="406">
        <v>2336</v>
      </c>
      <c r="H28" s="406">
        <v>479161</v>
      </c>
      <c r="I28" s="406">
        <v>253013</v>
      </c>
      <c r="J28" s="406">
        <v>6723</v>
      </c>
      <c r="K28" s="406">
        <v>785</v>
      </c>
      <c r="L28" s="406">
        <v>38</v>
      </c>
      <c r="M28" s="406">
        <v>7397</v>
      </c>
      <c r="N28" s="406">
        <v>1901</v>
      </c>
      <c r="O28" s="406">
        <v>6803</v>
      </c>
      <c r="P28" s="406">
        <v>10926</v>
      </c>
      <c r="Q28" s="406">
        <v>2305</v>
      </c>
      <c r="R28" s="406">
        <v>3460</v>
      </c>
      <c r="S28" s="407">
        <v>1917</v>
      </c>
      <c r="T28" s="407">
        <v>382</v>
      </c>
      <c r="U28" s="407">
        <v>59</v>
      </c>
      <c r="V28" s="407">
        <v>127</v>
      </c>
      <c r="W28" s="407">
        <v>50442</v>
      </c>
      <c r="X28" s="407">
        <v>175706</v>
      </c>
    </row>
    <row r="29" spans="1:24" ht="13.5" thickBot="1">
      <c r="A29" s="380" t="s">
        <v>512</v>
      </c>
      <c r="B29" s="425">
        <v>277223</v>
      </c>
      <c r="C29" s="425">
        <v>102749</v>
      </c>
      <c r="D29" s="425">
        <v>2682</v>
      </c>
      <c r="E29" s="374">
        <v>1114</v>
      </c>
      <c r="F29" s="374">
        <v>458</v>
      </c>
      <c r="G29" s="374">
        <v>1110</v>
      </c>
      <c r="H29" s="374">
        <v>377290</v>
      </c>
      <c r="I29" s="374">
        <v>189140</v>
      </c>
      <c r="J29" s="374">
        <v>8316</v>
      </c>
      <c r="K29" s="374">
        <v>754</v>
      </c>
      <c r="L29" s="374">
        <v>0</v>
      </c>
      <c r="M29" s="374">
        <v>5063</v>
      </c>
      <c r="N29" s="374">
        <v>3007</v>
      </c>
      <c r="O29" s="374">
        <v>4337</v>
      </c>
      <c r="P29" s="374">
        <v>8509</v>
      </c>
      <c r="Q29" s="374">
        <v>1014</v>
      </c>
      <c r="R29" s="374">
        <v>2276</v>
      </c>
      <c r="S29" s="376">
        <v>1961</v>
      </c>
      <c r="T29" s="376">
        <v>144</v>
      </c>
      <c r="U29" s="376">
        <v>4</v>
      </c>
      <c r="V29" s="376">
        <v>2</v>
      </c>
      <c r="W29" s="376">
        <v>35067</v>
      </c>
      <c r="X29" s="376">
        <v>153083</v>
      </c>
    </row>
    <row r="30" spans="1:16" ht="12.75">
      <c r="A30" s="836" t="s">
        <v>447</v>
      </c>
      <c r="B30" s="836"/>
      <c r="C30" s="836"/>
      <c r="D30" s="836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2.75">
      <c r="A31" s="649" t="s">
        <v>356</v>
      </c>
      <c r="B31" s="649"/>
      <c r="C31" s="649"/>
      <c r="D31" s="649"/>
      <c r="E31" s="64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4" ht="12.75">
      <c r="A32" s="747" t="s">
        <v>514</v>
      </c>
      <c r="B32" s="747"/>
      <c r="C32" s="747"/>
      <c r="D32" s="747"/>
    </row>
  </sheetData>
  <mergeCells count="22">
    <mergeCell ref="H22:X22"/>
    <mergeCell ref="F6:G9"/>
    <mergeCell ref="X5:Y9"/>
    <mergeCell ref="H6:I9"/>
    <mergeCell ref="L6:M9"/>
    <mergeCell ref="N6:O9"/>
    <mergeCell ref="J6:K9"/>
    <mergeCell ref="J5:W5"/>
    <mergeCell ref="V6:W9"/>
    <mergeCell ref="A1:Y1"/>
    <mergeCell ref="A3:Y3"/>
    <mergeCell ref="A5:A10"/>
    <mergeCell ref="D6:E9"/>
    <mergeCell ref="D5:I5"/>
    <mergeCell ref="B5:C9"/>
    <mergeCell ref="P6:Q9"/>
    <mergeCell ref="R6:S9"/>
    <mergeCell ref="T6:U9"/>
    <mergeCell ref="A31:E31"/>
    <mergeCell ref="A30:D30"/>
    <mergeCell ref="A32:D32"/>
    <mergeCell ref="B23:C2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32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6" transitionEvaluation="1">
    <pageSetUpPr fitToPage="1"/>
  </sheetPr>
  <dimension ref="A1:Y44"/>
  <sheetViews>
    <sheetView showGridLines="0" view="pageBreakPreview" zoomScale="75" zoomScaleNormal="75" zoomScaleSheetLayoutView="75" workbookViewId="0" topLeftCell="A16">
      <selection activeCell="A44" sqref="A44:IV44"/>
    </sheetView>
  </sheetViews>
  <sheetFormatPr defaultColWidth="12.57421875" defaultRowHeight="12.75"/>
  <cols>
    <col min="1" max="1" width="12.8515625" style="8" customWidth="1"/>
    <col min="2" max="2" width="8.8515625" style="8" bestFit="1" customWidth="1"/>
    <col min="3" max="3" width="9.7109375" style="8" bestFit="1" customWidth="1"/>
    <col min="4" max="4" width="8.8515625" style="8" bestFit="1" customWidth="1"/>
    <col min="5" max="5" width="8.57421875" style="8" bestFit="1" customWidth="1"/>
    <col min="6" max="7" width="7.7109375" style="8" customWidth="1"/>
    <col min="8" max="8" width="8.8515625" style="8" bestFit="1" customWidth="1"/>
    <col min="9" max="9" width="8.57421875" style="8" bestFit="1" customWidth="1"/>
    <col min="10" max="10" width="8.8515625" style="8" bestFit="1" customWidth="1"/>
    <col min="11" max="11" width="8.57421875" style="8" bestFit="1" customWidth="1"/>
    <col min="12" max="12" width="8.140625" style="8" customWidth="1"/>
    <col min="13" max="13" width="8.57421875" style="8" bestFit="1" customWidth="1"/>
    <col min="14" max="14" width="7.7109375" style="8" customWidth="1"/>
    <col min="15" max="15" width="8.57421875" style="8" bestFit="1" customWidth="1"/>
    <col min="16" max="16" width="8.8515625" style="8" bestFit="1" customWidth="1"/>
    <col min="17" max="17" width="8.57421875" style="8" bestFit="1" customWidth="1"/>
    <col min="18" max="19" width="7.7109375" style="8" customWidth="1"/>
    <col min="20" max="20" width="8.8515625" style="8" bestFit="1" customWidth="1"/>
    <col min="21" max="21" width="8.57421875" style="8" bestFit="1" customWidth="1"/>
    <col min="22" max="22" width="8.7109375" style="8" bestFit="1" customWidth="1"/>
    <col min="23" max="23" width="7.7109375" style="8" customWidth="1"/>
    <col min="24" max="25" width="8.28125" style="8" customWidth="1"/>
    <col min="26" max="16384" width="19.140625" style="8" customWidth="1"/>
  </cols>
  <sheetData>
    <row r="1" spans="1:25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</row>
    <row r="3" spans="1:25" s="37" customFormat="1" ht="15">
      <c r="A3" s="875" t="s">
        <v>407</v>
      </c>
      <c r="B3" s="875"/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5"/>
      <c r="O3" s="875"/>
      <c r="P3" s="875"/>
      <c r="Q3" s="875"/>
      <c r="R3" s="875"/>
      <c r="S3" s="875"/>
      <c r="T3" s="875"/>
      <c r="U3" s="875"/>
      <c r="V3" s="875"/>
      <c r="W3" s="875"/>
      <c r="X3" s="875"/>
      <c r="Y3" s="875"/>
    </row>
    <row r="4" spans="1:25" s="37" customFormat="1" ht="15">
      <c r="A4" s="875" t="s">
        <v>156</v>
      </c>
      <c r="B4" s="875"/>
      <c r="C4" s="875"/>
      <c r="D4" s="875"/>
      <c r="E4" s="875"/>
      <c r="F4" s="875"/>
      <c r="G4" s="875"/>
      <c r="H4" s="875"/>
      <c r="I4" s="875"/>
      <c r="J4" s="875"/>
      <c r="K4" s="875"/>
      <c r="L4" s="875"/>
      <c r="M4" s="875"/>
      <c r="N4" s="875"/>
      <c r="O4" s="875"/>
      <c r="P4" s="875"/>
      <c r="Q4" s="875"/>
      <c r="R4" s="875"/>
      <c r="S4" s="875"/>
      <c r="T4" s="875"/>
      <c r="U4" s="875"/>
      <c r="V4" s="875"/>
      <c r="W4" s="875"/>
      <c r="X4" s="875"/>
      <c r="Y4" s="875"/>
    </row>
    <row r="5" spans="1:15" s="37" customFormat="1" ht="13.5" thickBot="1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</row>
    <row r="6" spans="1:25" ht="12.75">
      <c r="A6" s="315"/>
      <c r="B6" s="881" t="s">
        <v>3</v>
      </c>
      <c r="C6" s="882"/>
      <c r="D6" s="882"/>
      <c r="E6" s="883"/>
      <c r="F6" s="858" t="s">
        <v>299</v>
      </c>
      <c r="G6" s="859"/>
      <c r="H6" s="859"/>
      <c r="I6" s="860"/>
      <c r="J6" s="858" t="s">
        <v>259</v>
      </c>
      <c r="K6" s="859"/>
      <c r="L6" s="859"/>
      <c r="M6" s="860"/>
      <c r="N6" s="864" t="s">
        <v>260</v>
      </c>
      <c r="O6" s="865"/>
      <c r="P6" s="865"/>
      <c r="Q6" s="865"/>
      <c r="R6" s="865"/>
      <c r="S6" s="865"/>
      <c r="T6" s="865"/>
      <c r="U6" s="865"/>
      <c r="V6" s="865"/>
      <c r="W6" s="865"/>
      <c r="X6" s="865"/>
      <c r="Y6" s="865"/>
    </row>
    <row r="7" spans="1:25" ht="14.25">
      <c r="A7" s="321" t="s">
        <v>1</v>
      </c>
      <c r="B7" s="871"/>
      <c r="C7" s="874"/>
      <c r="D7" s="874"/>
      <c r="E7" s="872"/>
      <c r="F7" s="861"/>
      <c r="G7" s="862"/>
      <c r="H7" s="862"/>
      <c r="I7" s="863"/>
      <c r="J7" s="861"/>
      <c r="K7" s="862"/>
      <c r="L7" s="862"/>
      <c r="M7" s="863"/>
      <c r="N7" s="866" t="s">
        <v>261</v>
      </c>
      <c r="O7" s="867"/>
      <c r="P7" s="867"/>
      <c r="Q7" s="868"/>
      <c r="R7" s="866" t="s">
        <v>262</v>
      </c>
      <c r="S7" s="867"/>
      <c r="T7" s="867"/>
      <c r="U7" s="868"/>
      <c r="V7" s="866" t="s">
        <v>397</v>
      </c>
      <c r="W7" s="867"/>
      <c r="X7" s="867"/>
      <c r="Y7" s="867"/>
    </row>
    <row r="8" spans="1:25" ht="12.75" customHeight="1">
      <c r="A8" s="321"/>
      <c r="B8" s="869" t="s">
        <v>72</v>
      </c>
      <c r="C8" s="870"/>
      <c r="D8" s="884" t="s">
        <v>298</v>
      </c>
      <c r="E8" s="885"/>
      <c r="F8" s="869" t="s">
        <v>72</v>
      </c>
      <c r="G8" s="870"/>
      <c r="H8" s="869" t="s">
        <v>298</v>
      </c>
      <c r="I8" s="870"/>
      <c r="J8" s="869" t="s">
        <v>72</v>
      </c>
      <c r="K8" s="870"/>
      <c r="L8" s="869" t="s">
        <v>298</v>
      </c>
      <c r="M8" s="870"/>
      <c r="N8" s="869" t="s">
        <v>72</v>
      </c>
      <c r="O8" s="870"/>
      <c r="P8" s="869" t="s">
        <v>298</v>
      </c>
      <c r="Q8" s="870"/>
      <c r="R8" s="869" t="s">
        <v>72</v>
      </c>
      <c r="S8" s="870"/>
      <c r="T8" s="869" t="s">
        <v>298</v>
      </c>
      <c r="U8" s="870"/>
      <c r="V8" s="869" t="s">
        <v>72</v>
      </c>
      <c r="W8" s="870"/>
      <c r="X8" s="869" t="s">
        <v>298</v>
      </c>
      <c r="Y8" s="873"/>
    </row>
    <row r="9" spans="1:25" ht="12.75">
      <c r="A9" s="321"/>
      <c r="B9" s="876"/>
      <c r="C9" s="877"/>
      <c r="D9" s="886"/>
      <c r="E9" s="887"/>
      <c r="F9" s="876"/>
      <c r="G9" s="877"/>
      <c r="H9" s="876"/>
      <c r="I9" s="877"/>
      <c r="J9" s="876"/>
      <c r="K9" s="877"/>
      <c r="L9" s="876"/>
      <c r="M9" s="877"/>
      <c r="N9" s="871"/>
      <c r="O9" s="872"/>
      <c r="P9" s="871"/>
      <c r="Q9" s="872"/>
      <c r="R9" s="871"/>
      <c r="S9" s="872"/>
      <c r="T9" s="871"/>
      <c r="U9" s="872"/>
      <c r="V9" s="871"/>
      <c r="W9" s="872"/>
      <c r="X9" s="871"/>
      <c r="Y9" s="874"/>
    </row>
    <row r="10" spans="1:25" ht="13.5" thickBot="1">
      <c r="A10" s="317"/>
      <c r="B10" s="360" t="s">
        <v>4</v>
      </c>
      <c r="C10" s="360" t="s">
        <v>5</v>
      </c>
      <c r="D10" s="360" t="s">
        <v>4</v>
      </c>
      <c r="E10" s="360" t="s">
        <v>5</v>
      </c>
      <c r="F10" s="360" t="s">
        <v>4</v>
      </c>
      <c r="G10" s="360" t="s">
        <v>5</v>
      </c>
      <c r="H10" s="360" t="s">
        <v>4</v>
      </c>
      <c r="I10" s="360" t="s">
        <v>5</v>
      </c>
      <c r="J10" s="360" t="s">
        <v>4</v>
      </c>
      <c r="K10" s="360" t="s">
        <v>5</v>
      </c>
      <c r="L10" s="360" t="s">
        <v>4</v>
      </c>
      <c r="M10" s="360" t="s">
        <v>5</v>
      </c>
      <c r="N10" s="360" t="s">
        <v>4</v>
      </c>
      <c r="O10" s="360" t="s">
        <v>5</v>
      </c>
      <c r="P10" s="360" t="s">
        <v>4</v>
      </c>
      <c r="Q10" s="360" t="s">
        <v>5</v>
      </c>
      <c r="R10" s="360" t="s">
        <v>4</v>
      </c>
      <c r="S10" s="360" t="s">
        <v>5</v>
      </c>
      <c r="T10" s="360" t="s">
        <v>4</v>
      </c>
      <c r="U10" s="360" t="s">
        <v>5</v>
      </c>
      <c r="V10" s="360" t="s">
        <v>4</v>
      </c>
      <c r="W10" s="360" t="s">
        <v>5</v>
      </c>
      <c r="X10" s="360" t="s">
        <v>4</v>
      </c>
      <c r="Y10" s="361" t="s">
        <v>5</v>
      </c>
    </row>
    <row r="11" spans="1:25" ht="14.25">
      <c r="A11" s="282" t="s">
        <v>310</v>
      </c>
      <c r="B11" s="878">
        <v>900.9</v>
      </c>
      <c r="C11" s="879"/>
      <c r="D11" s="878">
        <v>327.53</v>
      </c>
      <c r="E11" s="879"/>
      <c r="F11" s="878">
        <v>46.9</v>
      </c>
      <c r="G11" s="879"/>
      <c r="H11" s="878">
        <v>298.8092688086738</v>
      </c>
      <c r="I11" s="879"/>
      <c r="J11" s="878">
        <v>617.2</v>
      </c>
      <c r="K11" s="879"/>
      <c r="L11" s="878">
        <v>361.67</v>
      </c>
      <c r="M11" s="879"/>
      <c r="N11" s="878">
        <v>214</v>
      </c>
      <c r="O11" s="879"/>
      <c r="P11" s="878">
        <v>248.000408688231</v>
      </c>
      <c r="Q11" s="879"/>
      <c r="R11" s="878">
        <v>22.8</v>
      </c>
      <c r="S11" s="879"/>
      <c r="T11" s="878">
        <v>209.18</v>
      </c>
      <c r="U11" s="879"/>
      <c r="V11" s="305" t="s">
        <v>398</v>
      </c>
      <c r="W11" s="305" t="s">
        <v>398</v>
      </c>
      <c r="X11" s="305" t="s">
        <v>398</v>
      </c>
      <c r="Y11" s="319" t="s">
        <v>398</v>
      </c>
    </row>
    <row r="12" spans="1:25" ht="14.25">
      <c r="A12" s="282" t="s">
        <v>311</v>
      </c>
      <c r="B12" s="738">
        <v>888.8</v>
      </c>
      <c r="C12" s="739"/>
      <c r="D12" s="738">
        <v>341.34</v>
      </c>
      <c r="E12" s="739"/>
      <c r="F12" s="738">
        <v>42.9</v>
      </c>
      <c r="G12" s="739"/>
      <c r="H12" s="738">
        <v>313.31</v>
      </c>
      <c r="I12" s="739"/>
      <c r="J12" s="738">
        <v>609.2</v>
      </c>
      <c r="K12" s="739"/>
      <c r="L12" s="738">
        <v>376.99</v>
      </c>
      <c r="M12" s="739"/>
      <c r="N12" s="738">
        <v>213.7</v>
      </c>
      <c r="O12" s="739"/>
      <c r="P12" s="738">
        <v>258.31</v>
      </c>
      <c r="Q12" s="739"/>
      <c r="R12" s="738">
        <v>23</v>
      </c>
      <c r="S12" s="739"/>
      <c r="T12" s="738">
        <v>220.72</v>
      </c>
      <c r="U12" s="739"/>
      <c r="V12" s="305" t="s">
        <v>398</v>
      </c>
      <c r="W12" s="305" t="s">
        <v>398</v>
      </c>
      <c r="X12" s="305" t="s">
        <v>398</v>
      </c>
      <c r="Y12" s="319" t="s">
        <v>398</v>
      </c>
    </row>
    <row r="13" spans="1:25" ht="14.25">
      <c r="A13" s="282" t="s">
        <v>312</v>
      </c>
      <c r="B13" s="738">
        <v>873.7</v>
      </c>
      <c r="C13" s="739"/>
      <c r="D13" s="738">
        <v>351.52</v>
      </c>
      <c r="E13" s="739"/>
      <c r="F13" s="738">
        <v>39.4</v>
      </c>
      <c r="G13" s="739"/>
      <c r="H13" s="738">
        <v>324.11</v>
      </c>
      <c r="I13" s="739"/>
      <c r="J13" s="738">
        <v>598</v>
      </c>
      <c r="K13" s="739"/>
      <c r="L13" s="738">
        <v>387.87</v>
      </c>
      <c r="M13" s="739"/>
      <c r="N13" s="738">
        <v>212.8</v>
      </c>
      <c r="O13" s="739"/>
      <c r="P13" s="738">
        <v>267.99</v>
      </c>
      <c r="Q13" s="739"/>
      <c r="R13" s="738">
        <v>23.6</v>
      </c>
      <c r="S13" s="739"/>
      <c r="T13" s="738">
        <v>229.13</v>
      </c>
      <c r="U13" s="739"/>
      <c r="V13" s="305" t="s">
        <v>398</v>
      </c>
      <c r="W13" s="305" t="s">
        <v>398</v>
      </c>
      <c r="X13" s="305" t="s">
        <v>398</v>
      </c>
      <c r="Y13" s="319" t="s">
        <v>398</v>
      </c>
    </row>
    <row r="14" spans="1:25" ht="14.25">
      <c r="A14" s="282" t="s">
        <v>313</v>
      </c>
      <c r="B14" s="738">
        <v>856.3</v>
      </c>
      <c r="C14" s="739"/>
      <c r="D14" s="738">
        <v>366.44</v>
      </c>
      <c r="E14" s="739"/>
      <c r="F14" s="738">
        <v>37.1</v>
      </c>
      <c r="G14" s="739"/>
      <c r="H14" s="738">
        <v>339.72</v>
      </c>
      <c r="I14" s="739"/>
      <c r="J14" s="738">
        <v>583.4</v>
      </c>
      <c r="K14" s="739"/>
      <c r="L14" s="738">
        <v>403.33</v>
      </c>
      <c r="M14" s="739"/>
      <c r="N14" s="738">
        <v>211.7</v>
      </c>
      <c r="O14" s="739"/>
      <c r="P14" s="738">
        <v>283.44</v>
      </c>
      <c r="Q14" s="739"/>
      <c r="R14" s="738">
        <v>24.1</v>
      </c>
      <c r="S14" s="739"/>
      <c r="T14" s="738">
        <v>243.4</v>
      </c>
      <c r="U14" s="739"/>
      <c r="V14" s="305" t="s">
        <v>398</v>
      </c>
      <c r="W14" s="305" t="s">
        <v>398</v>
      </c>
      <c r="X14" s="305" t="s">
        <v>398</v>
      </c>
      <c r="Y14" s="319" t="s">
        <v>398</v>
      </c>
    </row>
    <row r="15" spans="1:25" ht="14.25">
      <c r="A15" s="282" t="s">
        <v>316</v>
      </c>
      <c r="B15" s="738">
        <v>835.2</v>
      </c>
      <c r="C15" s="739"/>
      <c r="D15" s="738">
        <v>379.43</v>
      </c>
      <c r="E15" s="739"/>
      <c r="F15" s="738">
        <v>35.7</v>
      </c>
      <c r="G15" s="739"/>
      <c r="H15" s="738">
        <v>354.35</v>
      </c>
      <c r="I15" s="739"/>
      <c r="J15" s="738">
        <v>565.7</v>
      </c>
      <c r="K15" s="739"/>
      <c r="L15" s="738">
        <v>414.96</v>
      </c>
      <c r="M15" s="739"/>
      <c r="N15" s="738">
        <v>209.8</v>
      </c>
      <c r="O15" s="739"/>
      <c r="P15" s="738">
        <v>301.21</v>
      </c>
      <c r="Q15" s="739"/>
      <c r="R15" s="738">
        <v>24.1</v>
      </c>
      <c r="S15" s="739"/>
      <c r="T15" s="738">
        <v>263.28</v>
      </c>
      <c r="U15" s="739"/>
      <c r="V15" s="305" t="s">
        <v>398</v>
      </c>
      <c r="W15" s="305" t="s">
        <v>398</v>
      </c>
      <c r="X15" s="305" t="s">
        <v>398</v>
      </c>
      <c r="Y15" s="319" t="s">
        <v>398</v>
      </c>
    </row>
    <row r="16" spans="1:25" ht="14.25">
      <c r="A16" s="282" t="s">
        <v>317</v>
      </c>
      <c r="B16" s="703">
        <v>815.1</v>
      </c>
      <c r="C16" s="704"/>
      <c r="D16" s="703">
        <v>399.15</v>
      </c>
      <c r="E16" s="704"/>
      <c r="F16" s="703">
        <v>34.1</v>
      </c>
      <c r="G16" s="704"/>
      <c r="H16" s="703">
        <v>373.98</v>
      </c>
      <c r="I16" s="704"/>
      <c r="J16" s="703">
        <v>549</v>
      </c>
      <c r="K16" s="704"/>
      <c r="L16" s="703">
        <v>436.69</v>
      </c>
      <c r="M16" s="704"/>
      <c r="N16" s="703">
        <v>207.8</v>
      </c>
      <c r="O16" s="704"/>
      <c r="P16" s="703">
        <v>316.9</v>
      </c>
      <c r="Q16" s="704"/>
      <c r="R16" s="703">
        <v>24.2</v>
      </c>
      <c r="S16" s="704"/>
      <c r="T16" s="703">
        <v>289.47</v>
      </c>
      <c r="U16" s="704"/>
      <c r="V16" s="305" t="s">
        <v>398</v>
      </c>
      <c r="W16" s="305" t="s">
        <v>398</v>
      </c>
      <c r="X16" s="305" t="s">
        <v>398</v>
      </c>
      <c r="Y16" s="319" t="s">
        <v>398</v>
      </c>
    </row>
    <row r="17" spans="1:25" ht="12.75">
      <c r="A17" s="313">
        <v>2006</v>
      </c>
      <c r="B17" s="283">
        <v>334.1535</v>
      </c>
      <c r="C17" s="283">
        <v>464.1539166666667</v>
      </c>
      <c r="D17" s="283">
        <v>466.16795402162984</v>
      </c>
      <c r="E17" s="283">
        <v>386.0333013456204</v>
      </c>
      <c r="F17" s="283">
        <v>19.694333333333333</v>
      </c>
      <c r="G17" s="283">
        <v>12.369833333333334</v>
      </c>
      <c r="H17" s="283">
        <v>408.3500591963848</v>
      </c>
      <c r="I17" s="283">
        <v>373.70770591088535</v>
      </c>
      <c r="J17" s="283">
        <v>276.75166666666667</v>
      </c>
      <c r="K17" s="283">
        <v>259.27883333333335</v>
      </c>
      <c r="L17" s="283">
        <v>496.32998674202497</v>
      </c>
      <c r="M17" s="283">
        <v>420.0553074071478</v>
      </c>
      <c r="N17" s="283">
        <v>26.99533333333333</v>
      </c>
      <c r="O17" s="283">
        <v>178.80108333333334</v>
      </c>
      <c r="P17" s="283">
        <v>261.1470216765861</v>
      </c>
      <c r="Q17" s="283">
        <v>342.65636512269447</v>
      </c>
      <c r="R17" s="283">
        <v>10.712166666666668</v>
      </c>
      <c r="S17" s="283">
        <v>13.704166666666666</v>
      </c>
      <c r="T17" s="283">
        <v>303.8388035411447</v>
      </c>
      <c r="U17" s="283">
        <v>319.41107005168743</v>
      </c>
      <c r="V17" s="305" t="s">
        <v>398</v>
      </c>
      <c r="W17" s="305" t="s">
        <v>398</v>
      </c>
      <c r="X17" s="305" t="s">
        <v>398</v>
      </c>
      <c r="Y17" s="319" t="s">
        <v>398</v>
      </c>
    </row>
    <row r="18" spans="1:25" ht="15" thickBot="1">
      <c r="A18" s="314" t="s">
        <v>405</v>
      </c>
      <c r="B18" s="371">
        <v>324.7</v>
      </c>
      <c r="C18" s="371">
        <v>454.6</v>
      </c>
      <c r="D18" s="371">
        <v>487.96</v>
      </c>
      <c r="E18" s="371">
        <v>402.59</v>
      </c>
      <c r="F18" s="371">
        <v>18.7</v>
      </c>
      <c r="G18" s="371">
        <v>12</v>
      </c>
      <c r="H18" s="371">
        <v>426.73</v>
      </c>
      <c r="I18" s="371">
        <v>391.25</v>
      </c>
      <c r="J18" s="371">
        <v>268.7</v>
      </c>
      <c r="K18" s="371">
        <v>252.3</v>
      </c>
      <c r="L18" s="371">
        <v>520.4</v>
      </c>
      <c r="M18" s="371">
        <v>437.19</v>
      </c>
      <c r="N18" s="371">
        <v>26.5</v>
      </c>
      <c r="O18" s="371">
        <v>176.6</v>
      </c>
      <c r="P18" s="371">
        <v>269.31</v>
      </c>
      <c r="Q18" s="371">
        <v>358.88</v>
      </c>
      <c r="R18" s="371">
        <v>10.8</v>
      </c>
      <c r="S18" s="371">
        <v>13.7</v>
      </c>
      <c r="T18" s="371">
        <v>322.25</v>
      </c>
      <c r="U18" s="371">
        <v>338.98</v>
      </c>
      <c r="V18" s="306" t="s">
        <v>398</v>
      </c>
      <c r="W18" s="306" t="s">
        <v>398</v>
      </c>
      <c r="X18" s="306" t="s">
        <v>398</v>
      </c>
      <c r="Y18" s="320" t="s">
        <v>398</v>
      </c>
    </row>
    <row r="19" spans="1:25" ht="12.75">
      <c r="A19" s="836" t="s">
        <v>406</v>
      </c>
      <c r="B19" s="836"/>
      <c r="C19" s="836"/>
      <c r="D19" s="836"/>
      <c r="E19" s="836"/>
      <c r="F19" s="836"/>
      <c r="G19" s="836"/>
      <c r="H19" s="836"/>
      <c r="I19" s="836"/>
      <c r="J19" s="836"/>
      <c r="K19" s="836"/>
      <c r="L19" s="836"/>
      <c r="M19" s="836"/>
      <c r="N19" s="836"/>
      <c r="O19" s="836"/>
      <c r="P19" s="836"/>
      <c r="Q19" s="836"/>
      <c r="R19" s="836"/>
      <c r="S19" s="362"/>
      <c r="T19" s="362"/>
      <c r="U19" s="362"/>
      <c r="V19" s="362"/>
      <c r="W19" s="362"/>
      <c r="X19" s="362"/>
      <c r="Y19" s="362"/>
    </row>
    <row r="20" spans="1:25" ht="12.75">
      <c r="A20" s="363"/>
      <c r="B20" s="362"/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</row>
    <row r="21" spans="1:25" ht="15">
      <c r="A21" s="880" t="s">
        <v>199</v>
      </c>
      <c r="B21" s="880"/>
      <c r="C21" s="880"/>
      <c r="D21" s="880"/>
      <c r="E21" s="880"/>
      <c r="F21" s="880"/>
      <c r="G21" s="880"/>
      <c r="H21" s="880"/>
      <c r="I21" s="880"/>
      <c r="J21" s="880"/>
      <c r="K21" s="880"/>
      <c r="L21" s="880"/>
      <c r="M21" s="880"/>
      <c r="N21" s="880"/>
      <c r="O21" s="880"/>
      <c r="P21" s="880"/>
      <c r="Q21" s="880"/>
      <c r="R21" s="880"/>
      <c r="S21" s="880"/>
      <c r="T21" s="880"/>
      <c r="U21" s="880"/>
      <c r="V21" s="880"/>
      <c r="W21" s="880"/>
      <c r="X21" s="880"/>
      <c r="Y21" s="880"/>
    </row>
    <row r="22" spans="1:25" ht="15">
      <c r="A22" s="880" t="s">
        <v>156</v>
      </c>
      <c r="B22" s="880"/>
      <c r="C22" s="880"/>
      <c r="D22" s="880"/>
      <c r="E22" s="880"/>
      <c r="F22" s="880"/>
      <c r="G22" s="880"/>
      <c r="H22" s="880"/>
      <c r="I22" s="880"/>
      <c r="J22" s="880"/>
      <c r="K22" s="880"/>
      <c r="L22" s="880"/>
      <c r="M22" s="880"/>
      <c r="N22" s="880"/>
      <c r="O22" s="880"/>
      <c r="P22" s="880"/>
      <c r="Q22" s="880"/>
      <c r="R22" s="880"/>
      <c r="S22" s="880"/>
      <c r="T22" s="880"/>
      <c r="U22" s="880"/>
      <c r="V22" s="880"/>
      <c r="W22" s="880"/>
      <c r="X22" s="880"/>
      <c r="Y22" s="880"/>
    </row>
    <row r="23" spans="1:15" ht="13.5" thickBot="1">
      <c r="A23" s="312"/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</row>
    <row r="24" spans="1:25" ht="12.75">
      <c r="A24" s="315"/>
      <c r="B24" s="881" t="s">
        <v>3</v>
      </c>
      <c r="C24" s="882"/>
      <c r="D24" s="882"/>
      <c r="E24" s="883"/>
      <c r="F24" s="858" t="s">
        <v>299</v>
      </c>
      <c r="G24" s="859"/>
      <c r="H24" s="859"/>
      <c r="I24" s="860"/>
      <c r="J24" s="858" t="s">
        <v>259</v>
      </c>
      <c r="K24" s="859"/>
      <c r="L24" s="859"/>
      <c r="M24" s="860"/>
      <c r="N24" s="864" t="s">
        <v>260</v>
      </c>
      <c r="O24" s="865"/>
      <c r="P24" s="865"/>
      <c r="Q24" s="865"/>
      <c r="R24" s="865"/>
      <c r="S24" s="865"/>
      <c r="T24" s="865"/>
      <c r="U24" s="865"/>
      <c r="V24" s="865"/>
      <c r="W24" s="865"/>
      <c r="X24" s="865"/>
      <c r="Y24" s="865"/>
    </row>
    <row r="25" spans="1:25" ht="12.75">
      <c r="A25" s="321" t="s">
        <v>1</v>
      </c>
      <c r="B25" s="871"/>
      <c r="C25" s="874"/>
      <c r="D25" s="874"/>
      <c r="E25" s="872"/>
      <c r="F25" s="861"/>
      <c r="G25" s="862"/>
      <c r="H25" s="862"/>
      <c r="I25" s="863"/>
      <c r="J25" s="861"/>
      <c r="K25" s="862"/>
      <c r="L25" s="862"/>
      <c r="M25" s="863"/>
      <c r="N25" s="866" t="s">
        <v>261</v>
      </c>
      <c r="O25" s="867"/>
      <c r="P25" s="867"/>
      <c r="Q25" s="868"/>
      <c r="R25" s="866" t="s">
        <v>262</v>
      </c>
      <c r="S25" s="867"/>
      <c r="T25" s="867"/>
      <c r="U25" s="868"/>
      <c r="V25" s="866" t="s">
        <v>376</v>
      </c>
      <c r="W25" s="867"/>
      <c r="X25" s="867"/>
      <c r="Y25" s="867"/>
    </row>
    <row r="26" spans="1:25" ht="12.75" customHeight="1">
      <c r="A26" s="321"/>
      <c r="B26" s="869" t="s">
        <v>72</v>
      </c>
      <c r="C26" s="870"/>
      <c r="D26" s="884" t="s">
        <v>298</v>
      </c>
      <c r="E26" s="885"/>
      <c r="F26" s="869" t="s">
        <v>72</v>
      </c>
      <c r="G26" s="870"/>
      <c r="H26" s="869" t="s">
        <v>298</v>
      </c>
      <c r="I26" s="870"/>
      <c r="J26" s="869" t="s">
        <v>72</v>
      </c>
      <c r="K26" s="870"/>
      <c r="L26" s="869" t="s">
        <v>298</v>
      </c>
      <c r="M26" s="870"/>
      <c r="N26" s="869" t="s">
        <v>72</v>
      </c>
      <c r="O26" s="870"/>
      <c r="P26" s="869" t="s">
        <v>298</v>
      </c>
      <c r="Q26" s="870"/>
      <c r="R26" s="869" t="s">
        <v>72</v>
      </c>
      <c r="S26" s="870"/>
      <c r="T26" s="869" t="s">
        <v>298</v>
      </c>
      <c r="U26" s="870"/>
      <c r="V26" s="869" t="s">
        <v>72</v>
      </c>
      <c r="W26" s="870"/>
      <c r="X26" s="869" t="s">
        <v>298</v>
      </c>
      <c r="Y26" s="873"/>
    </row>
    <row r="27" spans="1:25" ht="12.75">
      <c r="A27" s="321"/>
      <c r="B27" s="876"/>
      <c r="C27" s="877"/>
      <c r="D27" s="886"/>
      <c r="E27" s="887"/>
      <c r="F27" s="876"/>
      <c r="G27" s="877"/>
      <c r="H27" s="876"/>
      <c r="I27" s="877"/>
      <c r="J27" s="876"/>
      <c r="K27" s="877"/>
      <c r="L27" s="876"/>
      <c r="M27" s="877"/>
      <c r="N27" s="871"/>
      <c r="O27" s="872"/>
      <c r="P27" s="871"/>
      <c r="Q27" s="872"/>
      <c r="R27" s="871"/>
      <c r="S27" s="872"/>
      <c r="T27" s="871"/>
      <c r="U27" s="872"/>
      <c r="V27" s="876"/>
      <c r="W27" s="877"/>
      <c r="X27" s="876"/>
      <c r="Y27" s="888"/>
    </row>
    <row r="28" spans="1:25" ht="13.5" thickBot="1">
      <c r="A28" s="317"/>
      <c r="B28" s="360" t="s">
        <v>4</v>
      </c>
      <c r="C28" s="360" t="s">
        <v>5</v>
      </c>
      <c r="D28" s="360" t="s">
        <v>4</v>
      </c>
      <c r="E28" s="360" t="s">
        <v>5</v>
      </c>
      <c r="F28" s="360" t="s">
        <v>4</v>
      </c>
      <c r="G28" s="360" t="s">
        <v>5</v>
      </c>
      <c r="H28" s="360" t="s">
        <v>4</v>
      </c>
      <c r="I28" s="360" t="s">
        <v>5</v>
      </c>
      <c r="J28" s="360" t="s">
        <v>4</v>
      </c>
      <c r="K28" s="360" t="s">
        <v>5</v>
      </c>
      <c r="L28" s="360" t="s">
        <v>4</v>
      </c>
      <c r="M28" s="360" t="s">
        <v>5</v>
      </c>
      <c r="N28" s="360" t="s">
        <v>4</v>
      </c>
      <c r="O28" s="360" t="s">
        <v>5</v>
      </c>
      <c r="P28" s="360" t="s">
        <v>4</v>
      </c>
      <c r="Q28" s="360" t="s">
        <v>5</v>
      </c>
      <c r="R28" s="360" t="s">
        <v>4</v>
      </c>
      <c r="S28" s="360" t="s">
        <v>5</v>
      </c>
      <c r="T28" s="360" t="s">
        <v>4</v>
      </c>
      <c r="U28" s="360" t="s">
        <v>5</v>
      </c>
      <c r="V28" s="360" t="s">
        <v>4</v>
      </c>
      <c r="W28" s="360" t="s">
        <v>5</v>
      </c>
      <c r="X28" s="360" t="s">
        <v>4</v>
      </c>
      <c r="Y28" s="361" t="s">
        <v>5</v>
      </c>
    </row>
    <row r="29" spans="1:25" ht="14.25">
      <c r="A29" s="313" t="s">
        <v>312</v>
      </c>
      <c r="B29" s="738">
        <v>904.5</v>
      </c>
      <c r="C29" s="739"/>
      <c r="D29" s="738">
        <v>379.37</v>
      </c>
      <c r="E29" s="739"/>
      <c r="F29" s="738">
        <v>79.2</v>
      </c>
      <c r="G29" s="739"/>
      <c r="H29" s="738">
        <v>420.81</v>
      </c>
      <c r="I29" s="739"/>
      <c r="J29" s="738">
        <v>548.7</v>
      </c>
      <c r="K29" s="739"/>
      <c r="L29" s="738">
        <v>425.12</v>
      </c>
      <c r="M29" s="739"/>
      <c r="N29" s="738">
        <v>242.7</v>
      </c>
      <c r="O29" s="739"/>
      <c r="P29" s="738">
        <v>293.09</v>
      </c>
      <c r="Q29" s="739"/>
      <c r="R29" s="738">
        <v>31.47</v>
      </c>
      <c r="S29" s="739"/>
      <c r="T29" s="738">
        <v>153.68</v>
      </c>
      <c r="U29" s="739"/>
      <c r="V29" s="738">
        <v>2.42</v>
      </c>
      <c r="W29" s="739"/>
      <c r="X29" s="738">
        <v>235.95</v>
      </c>
      <c r="Y29" s="857"/>
    </row>
    <row r="30" spans="1:25" ht="14.25">
      <c r="A30" s="313" t="s">
        <v>313</v>
      </c>
      <c r="B30" s="738">
        <v>926.6</v>
      </c>
      <c r="C30" s="739"/>
      <c r="D30" s="738">
        <v>399.53</v>
      </c>
      <c r="E30" s="739"/>
      <c r="F30" s="738">
        <v>81.8</v>
      </c>
      <c r="G30" s="739"/>
      <c r="H30" s="738">
        <v>445.19</v>
      </c>
      <c r="I30" s="739"/>
      <c r="J30" s="738">
        <v>560.6</v>
      </c>
      <c r="K30" s="739"/>
      <c r="L30" s="738">
        <v>446.85</v>
      </c>
      <c r="M30" s="739"/>
      <c r="N30" s="738">
        <v>249.2</v>
      </c>
      <c r="O30" s="739"/>
      <c r="P30" s="738">
        <v>310.52</v>
      </c>
      <c r="Q30" s="739"/>
      <c r="R30" s="738">
        <v>32.56</v>
      </c>
      <c r="S30" s="739"/>
      <c r="T30" s="738">
        <v>162.15</v>
      </c>
      <c r="U30" s="739"/>
      <c r="V30" s="738">
        <v>2.44</v>
      </c>
      <c r="W30" s="739"/>
      <c r="X30" s="738">
        <v>252.95</v>
      </c>
      <c r="Y30" s="857"/>
    </row>
    <row r="31" spans="1:25" ht="14.25">
      <c r="A31" s="313" t="s">
        <v>316</v>
      </c>
      <c r="B31" s="738">
        <v>946.3</v>
      </c>
      <c r="C31" s="739"/>
      <c r="D31" s="738">
        <v>419.86</v>
      </c>
      <c r="E31" s="739"/>
      <c r="F31" s="738">
        <v>85.6</v>
      </c>
      <c r="G31" s="739"/>
      <c r="H31" s="738">
        <v>469.51</v>
      </c>
      <c r="I31" s="739"/>
      <c r="J31" s="738">
        <v>570</v>
      </c>
      <c r="K31" s="739"/>
      <c r="L31" s="738">
        <v>466.02</v>
      </c>
      <c r="M31" s="739"/>
      <c r="N31" s="738">
        <v>255.7</v>
      </c>
      <c r="O31" s="739"/>
      <c r="P31" s="738">
        <v>432.18</v>
      </c>
      <c r="Q31" s="739"/>
      <c r="R31" s="738">
        <v>32.54</v>
      </c>
      <c r="S31" s="739"/>
      <c r="T31" s="738">
        <v>173.15</v>
      </c>
      <c r="U31" s="739"/>
      <c r="V31" s="738">
        <v>2.46</v>
      </c>
      <c r="W31" s="739"/>
      <c r="X31" s="738">
        <v>273.02</v>
      </c>
      <c r="Y31" s="857"/>
    </row>
    <row r="32" spans="1:25" ht="14.25">
      <c r="A32" s="313" t="s">
        <v>317</v>
      </c>
      <c r="B32" s="703">
        <v>968.3</v>
      </c>
      <c r="C32" s="704"/>
      <c r="D32" s="703">
        <v>445.57</v>
      </c>
      <c r="E32" s="704"/>
      <c r="F32" s="703">
        <v>89</v>
      </c>
      <c r="G32" s="704"/>
      <c r="H32" s="703">
        <v>498.61</v>
      </c>
      <c r="I32" s="704"/>
      <c r="J32" s="703">
        <v>582.6</v>
      </c>
      <c r="K32" s="704"/>
      <c r="L32" s="703">
        <v>495.28</v>
      </c>
      <c r="M32" s="704"/>
      <c r="N32" s="703">
        <v>261.7</v>
      </c>
      <c r="O32" s="704"/>
      <c r="P32" s="703">
        <v>454.44</v>
      </c>
      <c r="Q32" s="704"/>
      <c r="R32" s="703">
        <v>32.46</v>
      </c>
      <c r="S32" s="704"/>
      <c r="T32" s="703">
        <v>187.44</v>
      </c>
      <c r="U32" s="704"/>
      <c r="V32" s="738">
        <v>2.44</v>
      </c>
      <c r="W32" s="739"/>
      <c r="X32" s="738">
        <v>293.03</v>
      </c>
      <c r="Y32" s="857"/>
    </row>
    <row r="33" spans="1:25" ht="12.75">
      <c r="A33" s="313">
        <v>2006</v>
      </c>
      <c r="B33" s="283">
        <v>441.588</v>
      </c>
      <c r="C33" s="283">
        <v>554.7598333333334</v>
      </c>
      <c r="D33" s="283">
        <v>557.0175303714474</v>
      </c>
      <c r="E33" s="283">
        <v>403.43532460292874</v>
      </c>
      <c r="F33" s="283">
        <v>61.6755</v>
      </c>
      <c r="G33" s="283">
        <v>30.81833333333333</v>
      </c>
      <c r="H33" s="283">
        <v>554.2915038116163</v>
      </c>
      <c r="I33" s="283">
        <v>473.8734982423882</v>
      </c>
      <c r="J33" s="283">
        <v>340.1185</v>
      </c>
      <c r="K33" s="283">
        <v>260.63766666666663</v>
      </c>
      <c r="L33" s="283">
        <v>592.2686634903229</v>
      </c>
      <c r="M33" s="283">
        <v>439.75581232183123</v>
      </c>
      <c r="N33" s="283">
        <v>22.975</v>
      </c>
      <c r="O33" s="283">
        <v>245.13808333333336</v>
      </c>
      <c r="P33" s="283">
        <v>303.7371190424374</v>
      </c>
      <c r="Q33" s="283">
        <v>369.8417790313419</v>
      </c>
      <c r="R33" s="283">
        <f>16.819-1.2</f>
        <v>15.619</v>
      </c>
      <c r="S33" s="283">
        <f>18.16575-1.3</f>
        <v>16.86575</v>
      </c>
      <c r="T33" s="283">
        <v>200.12708633093527</v>
      </c>
      <c r="U33" s="283">
        <v>216.1377836496337</v>
      </c>
      <c r="V33" s="738">
        <v>2.48</v>
      </c>
      <c r="W33" s="739"/>
      <c r="X33" s="738">
        <v>312.42</v>
      </c>
      <c r="Y33" s="857"/>
    </row>
    <row r="34" spans="1:25" ht="12.75">
      <c r="A34" s="313">
        <v>2007</v>
      </c>
      <c r="B34" s="283">
        <v>455</v>
      </c>
      <c r="C34" s="283">
        <v>567.4</v>
      </c>
      <c r="D34" s="283">
        <v>586.99</v>
      </c>
      <c r="E34" s="283">
        <v>423.16</v>
      </c>
      <c r="F34" s="283">
        <v>64.6</v>
      </c>
      <c r="G34" s="283">
        <v>32.4</v>
      </c>
      <c r="H34" s="283">
        <v>581.16</v>
      </c>
      <c r="I34" s="283">
        <v>496.08</v>
      </c>
      <c r="J34" s="283">
        <v>349.8</v>
      </c>
      <c r="K34" s="283">
        <v>266.3</v>
      </c>
      <c r="L34" s="283">
        <v>624.53</v>
      </c>
      <c r="M34" s="283">
        <v>461.48</v>
      </c>
      <c r="N34" s="283">
        <v>23.6</v>
      </c>
      <c r="O34" s="283">
        <v>250.4</v>
      </c>
      <c r="P34" s="283">
        <v>314.8</v>
      </c>
      <c r="Q34" s="283">
        <v>387</v>
      </c>
      <c r="R34" s="283">
        <f>16.9-1.2</f>
        <v>15.7</v>
      </c>
      <c r="S34" s="283">
        <f>18.1-1.3</f>
        <v>16.8</v>
      </c>
      <c r="T34" s="283">
        <v>211.97</v>
      </c>
      <c r="U34" s="283">
        <v>229.07</v>
      </c>
      <c r="V34" s="738">
        <v>2.45</v>
      </c>
      <c r="W34" s="739"/>
      <c r="X34" s="738">
        <v>334.48</v>
      </c>
      <c r="Y34" s="857"/>
    </row>
    <row r="35" spans="1:25" ht="12.75">
      <c r="A35" s="313">
        <v>2008</v>
      </c>
      <c r="B35" s="283">
        <v>786.2726666666666</v>
      </c>
      <c r="C35" s="283">
        <v>1025.1810833333334</v>
      </c>
      <c r="D35" s="283">
        <v>584.1357426261796</v>
      </c>
      <c r="E35" s="283">
        <v>440.3241004820855</v>
      </c>
      <c r="F35" s="283">
        <v>84.21175</v>
      </c>
      <c r="G35" s="283">
        <v>45.00658333333334</v>
      </c>
      <c r="H35" s="283">
        <v>582.2735628242692</v>
      </c>
      <c r="I35" s="283">
        <v>497.50352120708266</v>
      </c>
      <c r="J35" s="283">
        <v>623.6196666666666</v>
      </c>
      <c r="K35" s="283">
        <v>518.7745</v>
      </c>
      <c r="L35" s="283">
        <v>620.5641427012939</v>
      </c>
      <c r="M35" s="283">
        <v>477.3987136302317</v>
      </c>
      <c r="N35" s="283">
        <v>50.3775</v>
      </c>
      <c r="O35" s="283">
        <v>429.3516666666667</v>
      </c>
      <c r="P35" s="283">
        <v>305.76548020776477</v>
      </c>
      <c r="Q35" s="283">
        <v>399.8599698615353</v>
      </c>
      <c r="R35" s="283">
        <v>26.146</v>
      </c>
      <c r="S35" s="283">
        <v>25.5705</v>
      </c>
      <c r="T35" s="283">
        <v>274.36622692444985</v>
      </c>
      <c r="U35" s="283">
        <v>283.63658884261156</v>
      </c>
      <c r="V35" s="554">
        <v>8.4</v>
      </c>
      <c r="W35" s="555">
        <v>6.477833333333333</v>
      </c>
      <c r="X35" s="554">
        <v>370.11</v>
      </c>
      <c r="Y35" s="556">
        <v>374.3134998842205</v>
      </c>
    </row>
    <row r="36" spans="1:25" ht="12.75">
      <c r="A36" s="313">
        <v>2009</v>
      </c>
      <c r="B36" s="283">
        <v>798.2</v>
      </c>
      <c r="C36" s="283">
        <v>1028.6</v>
      </c>
      <c r="D36" s="283">
        <v>614.99</v>
      </c>
      <c r="E36" s="283">
        <v>460.67</v>
      </c>
      <c r="F36" s="283">
        <v>84.8</v>
      </c>
      <c r="G36" s="283">
        <v>44.8</v>
      </c>
      <c r="H36" s="283">
        <v>616.26</v>
      </c>
      <c r="I36" s="283">
        <v>527.45</v>
      </c>
      <c r="J36" s="283">
        <v>634.2</v>
      </c>
      <c r="K36" s="283">
        <v>520.7</v>
      </c>
      <c r="L36" s="283">
        <v>653.12</v>
      </c>
      <c r="M36" s="283">
        <v>496.83</v>
      </c>
      <c r="N36" s="283">
        <v>50.5</v>
      </c>
      <c r="O36" s="283">
        <v>430.6</v>
      </c>
      <c r="P36" s="283">
        <v>316.6</v>
      </c>
      <c r="Q36" s="283">
        <v>353.95</v>
      </c>
      <c r="R36" s="283">
        <v>26.8</v>
      </c>
      <c r="S36" s="283">
        <v>25.9</v>
      </c>
      <c r="T36" s="283">
        <v>287.91</v>
      </c>
      <c r="U36" s="283">
        <v>297.02</v>
      </c>
      <c r="V36" s="554">
        <v>8.53</v>
      </c>
      <c r="W36" s="555">
        <v>6.6</v>
      </c>
      <c r="X36" s="554">
        <v>383.25</v>
      </c>
      <c r="Y36" s="556">
        <v>387.84</v>
      </c>
    </row>
    <row r="37" spans="1:25" ht="12.75">
      <c r="A37" s="313">
        <v>2010</v>
      </c>
      <c r="B37" s="283">
        <v>811.6</v>
      </c>
      <c r="C37" s="283">
        <v>1031.8</v>
      </c>
      <c r="D37" s="283">
        <v>638.67</v>
      </c>
      <c r="E37" s="283">
        <v>475.52</v>
      </c>
      <c r="F37" s="283">
        <v>86.2</v>
      </c>
      <c r="G37" s="283">
        <v>44.6</v>
      </c>
      <c r="H37" s="283">
        <v>641.14</v>
      </c>
      <c r="I37" s="283">
        <v>547.1</v>
      </c>
      <c r="J37" s="283">
        <v>645.6</v>
      </c>
      <c r="K37" s="283">
        <v>522.9</v>
      </c>
      <c r="L37" s="283">
        <v>678.19</v>
      </c>
      <c r="M37" s="283">
        <v>510.67</v>
      </c>
      <c r="N37" s="283">
        <v>50.4</v>
      </c>
      <c r="O37" s="283">
        <v>431.5</v>
      </c>
      <c r="P37" s="283">
        <v>323.37</v>
      </c>
      <c r="Q37" s="283">
        <v>436.95</v>
      </c>
      <c r="R37" s="283">
        <v>27.3</v>
      </c>
      <c r="S37" s="283">
        <v>26.2</v>
      </c>
      <c r="T37" s="283">
        <v>297.85</v>
      </c>
      <c r="U37" s="283">
        <v>307.24</v>
      </c>
      <c r="V37" s="554">
        <v>8.67</v>
      </c>
      <c r="W37" s="555">
        <v>6.6</v>
      </c>
      <c r="X37" s="554">
        <v>392.25</v>
      </c>
      <c r="Y37" s="556">
        <v>396.1</v>
      </c>
    </row>
    <row r="38" spans="1:25" ht="12.75">
      <c r="A38" s="313">
        <v>2011</v>
      </c>
      <c r="B38" s="283">
        <v>824.66</v>
      </c>
      <c r="C38" s="283">
        <v>1035.215</v>
      </c>
      <c r="D38" s="283">
        <v>660.99</v>
      </c>
      <c r="E38" s="283">
        <v>488.22</v>
      </c>
      <c r="F38" s="283">
        <v>86.855</v>
      </c>
      <c r="G38" s="283">
        <v>43.798</v>
      </c>
      <c r="H38" s="283">
        <v>661.37</v>
      </c>
      <c r="I38" s="283">
        <v>561.71</v>
      </c>
      <c r="J38" s="283">
        <v>657.431</v>
      </c>
      <c r="K38" s="283">
        <v>525.977</v>
      </c>
      <c r="L38" s="283">
        <v>702.29</v>
      </c>
      <c r="M38" s="283">
        <v>524.66</v>
      </c>
      <c r="N38" s="283">
        <v>50.416</v>
      </c>
      <c r="O38" s="283">
        <v>432.321</v>
      </c>
      <c r="P38" s="283">
        <v>330.02</v>
      </c>
      <c r="Q38" s="283">
        <v>449.33</v>
      </c>
      <c r="R38" s="283">
        <v>27.832</v>
      </c>
      <c r="S38" s="283">
        <v>26.403</v>
      </c>
      <c r="T38" s="283">
        <v>304.75</v>
      </c>
      <c r="U38" s="283">
        <v>314.38</v>
      </c>
      <c r="V38" s="411">
        <v>2.126</v>
      </c>
      <c r="W38" s="411">
        <v>6.715</v>
      </c>
      <c r="X38" s="411">
        <v>387.92</v>
      </c>
      <c r="Y38" s="369">
        <v>406.41</v>
      </c>
    </row>
    <row r="39" spans="1:25" ht="12.75">
      <c r="A39" s="313">
        <v>2012</v>
      </c>
      <c r="B39" s="283">
        <v>835.811</v>
      </c>
      <c r="C39" s="283">
        <v>1035.968</v>
      </c>
      <c r="D39" s="283">
        <v>683.33</v>
      </c>
      <c r="E39" s="283">
        <v>502.27</v>
      </c>
      <c r="F39" s="283">
        <v>87.526</v>
      </c>
      <c r="G39" s="283">
        <v>42.898</v>
      </c>
      <c r="H39" s="283">
        <v>679.87</v>
      </c>
      <c r="I39" s="283">
        <v>575.38</v>
      </c>
      <c r="J39" s="283">
        <v>666.741</v>
      </c>
      <c r="K39" s="283">
        <v>527.338</v>
      </c>
      <c r="L39" s="283">
        <v>727.08</v>
      </c>
      <c r="M39" s="283">
        <v>540.28</v>
      </c>
      <c r="N39" s="283">
        <v>50.435</v>
      </c>
      <c r="O39" s="283">
        <v>431.664</v>
      </c>
      <c r="P39" s="283">
        <v>336.55</v>
      </c>
      <c r="Q39" s="283">
        <v>461.4</v>
      </c>
      <c r="R39" s="283">
        <v>107.358</v>
      </c>
      <c r="S39" s="283">
        <v>97.909</v>
      </c>
      <c r="T39" s="283">
        <v>373.41</v>
      </c>
      <c r="U39" s="283">
        <v>378.11</v>
      </c>
      <c r="V39" s="283">
        <v>2.214</v>
      </c>
      <c r="W39" s="283">
        <v>6.754</v>
      </c>
      <c r="X39" s="283">
        <v>395.47</v>
      </c>
      <c r="Y39" s="284">
        <v>418.06</v>
      </c>
    </row>
    <row r="40" spans="1:25" ht="13.5" thickBot="1">
      <c r="A40" s="314" t="s">
        <v>512</v>
      </c>
      <c r="B40" s="370">
        <v>853.627</v>
      </c>
      <c r="C40" s="370">
        <v>1039.909</v>
      </c>
      <c r="D40" s="370">
        <v>707.56</v>
      </c>
      <c r="E40" s="370">
        <v>516.44</v>
      </c>
      <c r="F40" s="370">
        <v>86.589</v>
      </c>
      <c r="G40" s="370">
        <v>41.207</v>
      </c>
      <c r="H40" s="370">
        <v>700.58</v>
      </c>
      <c r="I40" s="370">
        <v>591.5</v>
      </c>
      <c r="J40" s="370">
        <v>683.756</v>
      </c>
      <c r="K40" s="370">
        <v>531.765</v>
      </c>
      <c r="L40" s="370">
        <v>753.78</v>
      </c>
      <c r="M40" s="370">
        <v>556.95</v>
      </c>
      <c r="N40" s="370">
        <v>50.423</v>
      </c>
      <c r="O40" s="370">
        <v>431.224</v>
      </c>
      <c r="P40" s="370">
        <v>345.03</v>
      </c>
      <c r="Q40" s="370">
        <v>473.79</v>
      </c>
      <c r="R40" s="370">
        <v>30.611</v>
      </c>
      <c r="S40" s="370">
        <v>29.051</v>
      </c>
      <c r="T40" s="370">
        <v>314.17</v>
      </c>
      <c r="U40" s="370">
        <v>321.48</v>
      </c>
      <c r="V40" s="370">
        <v>2.248</v>
      </c>
      <c r="W40" s="370">
        <v>6.662</v>
      </c>
      <c r="X40" s="370">
        <v>406.45</v>
      </c>
      <c r="Y40" s="566">
        <v>429.12</v>
      </c>
    </row>
    <row r="41" spans="1:15" ht="12.75">
      <c r="A41" s="310" t="s">
        <v>444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</row>
    <row r="42" spans="1:15" ht="14.25">
      <c r="A42" s="147" t="s">
        <v>268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</row>
    <row r="43" spans="1:15" ht="12.75">
      <c r="A43" s="143" t="s">
        <v>258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ht="12.75">
      <c r="A44" s="8" t="s">
        <v>514</v>
      </c>
    </row>
  </sheetData>
  <mergeCells count="156">
    <mergeCell ref="B32:C32"/>
    <mergeCell ref="D32:E32"/>
    <mergeCell ref="N32:O32"/>
    <mergeCell ref="B29:C29"/>
    <mergeCell ref="D29:E29"/>
    <mergeCell ref="J29:K29"/>
    <mergeCell ref="J30:K30"/>
    <mergeCell ref="J31:K31"/>
    <mergeCell ref="J32:K32"/>
    <mergeCell ref="H29:I29"/>
    <mergeCell ref="R32:S32"/>
    <mergeCell ref="V32:W32"/>
    <mergeCell ref="X32:Y32"/>
    <mergeCell ref="V33:W33"/>
    <mergeCell ref="X33:Y33"/>
    <mergeCell ref="B15:C15"/>
    <mergeCell ref="B16:C16"/>
    <mergeCell ref="V34:W34"/>
    <mergeCell ref="X34:Y34"/>
    <mergeCell ref="B30:C30"/>
    <mergeCell ref="D30:E30"/>
    <mergeCell ref="B31:C31"/>
    <mergeCell ref="D31:E31"/>
    <mergeCell ref="T31:U31"/>
    <mergeCell ref="T32:U32"/>
    <mergeCell ref="X26:Y27"/>
    <mergeCell ref="P26:Q27"/>
    <mergeCell ref="R26:S27"/>
    <mergeCell ref="D15:E15"/>
    <mergeCell ref="D16:E16"/>
    <mergeCell ref="A19:R19"/>
    <mergeCell ref="A21:Y21"/>
    <mergeCell ref="F26:G27"/>
    <mergeCell ref="H26:I27"/>
    <mergeCell ref="J26:K27"/>
    <mergeCell ref="B6:E7"/>
    <mergeCell ref="B8:C9"/>
    <mergeCell ref="D8:E9"/>
    <mergeCell ref="B26:C27"/>
    <mergeCell ref="D26:E27"/>
    <mergeCell ref="B24:E25"/>
    <mergeCell ref="B11:C11"/>
    <mergeCell ref="B12:C12"/>
    <mergeCell ref="B13:C13"/>
    <mergeCell ref="B14:C14"/>
    <mergeCell ref="P31:Q31"/>
    <mergeCell ref="T29:U29"/>
    <mergeCell ref="T30:U30"/>
    <mergeCell ref="R29:S29"/>
    <mergeCell ref="R30:S30"/>
    <mergeCell ref="R31:S31"/>
    <mergeCell ref="P32:Q32"/>
    <mergeCell ref="P29:Q29"/>
    <mergeCell ref="P30:Q30"/>
    <mergeCell ref="L29:M29"/>
    <mergeCell ref="L30:M30"/>
    <mergeCell ref="L31:M31"/>
    <mergeCell ref="L32:M32"/>
    <mergeCell ref="N29:O29"/>
    <mergeCell ref="N30:O30"/>
    <mergeCell ref="N31:O31"/>
    <mergeCell ref="H30:I30"/>
    <mergeCell ref="H31:I31"/>
    <mergeCell ref="H32:I32"/>
    <mergeCell ref="F29:G29"/>
    <mergeCell ref="F30:G30"/>
    <mergeCell ref="F31:G31"/>
    <mergeCell ref="F32:G32"/>
    <mergeCell ref="T15:U15"/>
    <mergeCell ref="T16:U16"/>
    <mergeCell ref="P16:Q16"/>
    <mergeCell ref="T26:U27"/>
    <mergeCell ref="A22:Y22"/>
    <mergeCell ref="L26:M27"/>
    <mergeCell ref="N26:O27"/>
    <mergeCell ref="L16:M16"/>
    <mergeCell ref="H16:I16"/>
    <mergeCell ref="V26:W27"/>
    <mergeCell ref="R14:S14"/>
    <mergeCell ref="T12:U12"/>
    <mergeCell ref="T13:U13"/>
    <mergeCell ref="T14:U14"/>
    <mergeCell ref="N16:O16"/>
    <mergeCell ref="R15:S15"/>
    <mergeCell ref="R16:S16"/>
    <mergeCell ref="P11:Q11"/>
    <mergeCell ref="P12:Q12"/>
    <mergeCell ref="P13:Q13"/>
    <mergeCell ref="P14:Q14"/>
    <mergeCell ref="R11:S11"/>
    <mergeCell ref="R12:S12"/>
    <mergeCell ref="R13:S13"/>
    <mergeCell ref="N14:O14"/>
    <mergeCell ref="L14:M14"/>
    <mergeCell ref="L15:M15"/>
    <mergeCell ref="P15:Q15"/>
    <mergeCell ref="N15:O15"/>
    <mergeCell ref="H14:I14"/>
    <mergeCell ref="J14:K14"/>
    <mergeCell ref="J15:K15"/>
    <mergeCell ref="J16:K16"/>
    <mergeCell ref="H11:I11"/>
    <mergeCell ref="H12:I12"/>
    <mergeCell ref="H13:I13"/>
    <mergeCell ref="F12:G12"/>
    <mergeCell ref="F13:G13"/>
    <mergeCell ref="J11:K11"/>
    <mergeCell ref="J12:K12"/>
    <mergeCell ref="J13:K13"/>
    <mergeCell ref="N8:O9"/>
    <mergeCell ref="L8:M9"/>
    <mergeCell ref="L12:M12"/>
    <mergeCell ref="L13:M13"/>
    <mergeCell ref="N11:O11"/>
    <mergeCell ref="N12:O12"/>
    <mergeCell ref="N13:O13"/>
    <mergeCell ref="P8:Q9"/>
    <mergeCell ref="A1:Y1"/>
    <mergeCell ref="F11:G11"/>
    <mergeCell ref="L11:M11"/>
    <mergeCell ref="T11:U11"/>
    <mergeCell ref="F6:I7"/>
    <mergeCell ref="J6:M7"/>
    <mergeCell ref="N6:Y6"/>
    <mergeCell ref="N7:Q7"/>
    <mergeCell ref="R7:U7"/>
    <mergeCell ref="A3:Y3"/>
    <mergeCell ref="A4:Y4"/>
    <mergeCell ref="F14:G14"/>
    <mergeCell ref="V7:Y7"/>
    <mergeCell ref="F8:G9"/>
    <mergeCell ref="H8:I9"/>
    <mergeCell ref="J8:K9"/>
    <mergeCell ref="D11:E11"/>
    <mergeCell ref="D12:E12"/>
    <mergeCell ref="D13:E13"/>
    <mergeCell ref="R8:S9"/>
    <mergeCell ref="T8:U9"/>
    <mergeCell ref="V8:W9"/>
    <mergeCell ref="X8:Y9"/>
    <mergeCell ref="D14:E14"/>
    <mergeCell ref="F24:I25"/>
    <mergeCell ref="J24:M25"/>
    <mergeCell ref="N24:Y24"/>
    <mergeCell ref="N25:Q25"/>
    <mergeCell ref="R25:U25"/>
    <mergeCell ref="V25:Y25"/>
    <mergeCell ref="F15:G15"/>
    <mergeCell ref="F16:G16"/>
    <mergeCell ref="H15:I15"/>
    <mergeCell ref="V31:W31"/>
    <mergeCell ref="X31:Y31"/>
    <mergeCell ref="V29:W29"/>
    <mergeCell ref="X29:Y29"/>
    <mergeCell ref="V30:W30"/>
    <mergeCell ref="X30:Y30"/>
  </mergeCells>
  <printOptions horizontalCentered="1"/>
  <pageMargins left="0.5905511811023623" right="0.5905511811023623" top="0.5905511811023623" bottom="0.984251968503937" header="0" footer="0"/>
  <pageSetup fitToHeight="1" fitToWidth="1" horizontalDpi="600" verticalDpi="600" orientation="landscape" paperSize="9" scale="58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7" transitionEvaluation="1">
    <pageSetUpPr fitToPage="1"/>
  </sheetPr>
  <dimension ref="A1:Z58"/>
  <sheetViews>
    <sheetView showGridLines="0" view="pageBreakPreview" zoomScale="75" zoomScaleNormal="75" zoomScaleSheetLayoutView="75" workbookViewId="0" topLeftCell="A25">
      <selection activeCell="A47" sqref="A47"/>
    </sheetView>
  </sheetViews>
  <sheetFormatPr defaultColWidth="12.57421875" defaultRowHeight="12.75"/>
  <cols>
    <col min="1" max="1" width="9.8515625" style="8" customWidth="1"/>
    <col min="2" max="2" width="8.7109375" style="8" customWidth="1"/>
    <col min="3" max="3" width="8.421875" style="8" bestFit="1" customWidth="1"/>
    <col min="4" max="4" width="9.421875" style="8" bestFit="1" customWidth="1"/>
    <col min="5" max="5" width="8.421875" style="8" bestFit="1" customWidth="1"/>
    <col min="6" max="6" width="8.7109375" style="8" bestFit="1" customWidth="1"/>
    <col min="7" max="7" width="7.7109375" style="8" customWidth="1"/>
    <col min="8" max="8" width="8.7109375" style="8" bestFit="1" customWidth="1"/>
    <col min="9" max="9" width="8.421875" style="8" bestFit="1" customWidth="1"/>
    <col min="10" max="10" width="8.7109375" style="8" bestFit="1" customWidth="1"/>
    <col min="11" max="11" width="10.8515625" style="8" customWidth="1"/>
    <col min="12" max="12" width="9.7109375" style="8" bestFit="1" customWidth="1"/>
    <col min="13" max="13" width="12.00390625" style="8" customWidth="1"/>
    <col min="14" max="14" width="8.7109375" style="8" bestFit="1" customWidth="1"/>
    <col min="15" max="15" width="9.8515625" style="8" customWidth="1"/>
    <col min="16" max="16" width="8.7109375" style="8" bestFit="1" customWidth="1"/>
    <col min="17" max="17" width="8.421875" style="8" bestFit="1" customWidth="1"/>
    <col min="18" max="18" width="8.7109375" style="8" bestFit="1" customWidth="1"/>
    <col min="19" max="19" width="7.7109375" style="8" customWidth="1"/>
    <col min="20" max="20" width="8.7109375" style="8" customWidth="1"/>
    <col min="21" max="21" width="8.421875" style="8" bestFit="1" customWidth="1"/>
    <col min="22" max="22" width="8.7109375" style="8" bestFit="1" customWidth="1"/>
    <col min="23" max="23" width="7.7109375" style="8" customWidth="1"/>
    <col min="24" max="24" width="8.7109375" style="8" customWidth="1"/>
    <col min="25" max="25" width="8.421875" style="8" bestFit="1" customWidth="1"/>
    <col min="26" max="16384" width="19.140625" style="8" customWidth="1"/>
  </cols>
  <sheetData>
    <row r="1" spans="1:25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</row>
    <row r="3" spans="1:25" s="37" customFormat="1" ht="15">
      <c r="A3" s="875" t="s">
        <v>332</v>
      </c>
      <c r="B3" s="875"/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5"/>
      <c r="O3" s="875"/>
      <c r="P3" s="875"/>
      <c r="Q3" s="875"/>
      <c r="R3" s="875"/>
      <c r="S3" s="875"/>
      <c r="T3" s="875"/>
      <c r="U3" s="875"/>
      <c r="V3" s="875"/>
      <c r="W3" s="875"/>
      <c r="X3" s="875"/>
      <c r="Y3" s="875"/>
    </row>
    <row r="4" spans="1:25" s="37" customFormat="1" ht="15">
      <c r="A4" s="875" t="s">
        <v>156</v>
      </c>
      <c r="B4" s="875"/>
      <c r="C4" s="875"/>
      <c r="D4" s="875"/>
      <c r="E4" s="875"/>
      <c r="F4" s="875"/>
      <c r="G4" s="875"/>
      <c r="H4" s="875"/>
      <c r="I4" s="875"/>
      <c r="J4" s="875"/>
      <c r="K4" s="875"/>
      <c r="L4" s="875"/>
      <c r="M4" s="875"/>
      <c r="N4" s="875"/>
      <c r="O4" s="875"/>
      <c r="P4" s="875"/>
      <c r="Q4" s="875"/>
      <c r="R4" s="875"/>
      <c r="S4" s="875"/>
      <c r="T4" s="875"/>
      <c r="U4" s="875"/>
      <c r="V4" s="875"/>
      <c r="W4" s="875"/>
      <c r="X4" s="875"/>
      <c r="Y4" s="875"/>
    </row>
    <row r="5" spans="1:25" ht="13.5" thickBot="1">
      <c r="A5" s="318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</row>
    <row r="6" spans="1:26" ht="12.75">
      <c r="A6" s="315"/>
      <c r="B6" s="881" t="s">
        <v>3</v>
      </c>
      <c r="C6" s="882"/>
      <c r="D6" s="882"/>
      <c r="E6" s="883"/>
      <c r="F6" s="858" t="s">
        <v>299</v>
      </c>
      <c r="G6" s="859"/>
      <c r="H6" s="859"/>
      <c r="I6" s="860"/>
      <c r="J6" s="858" t="s">
        <v>259</v>
      </c>
      <c r="K6" s="859"/>
      <c r="L6" s="859"/>
      <c r="M6" s="860"/>
      <c r="N6" s="864" t="s">
        <v>260</v>
      </c>
      <c r="O6" s="865"/>
      <c r="P6" s="865"/>
      <c r="Q6" s="865"/>
      <c r="R6" s="865"/>
      <c r="S6" s="865"/>
      <c r="T6" s="865"/>
      <c r="U6" s="865"/>
      <c r="V6" s="865"/>
      <c r="W6" s="865"/>
      <c r="X6" s="865"/>
      <c r="Y6" s="865"/>
      <c r="Z6" s="350"/>
    </row>
    <row r="7" spans="1:26" ht="12.75">
      <c r="A7" s="316" t="s">
        <v>1</v>
      </c>
      <c r="B7" s="871"/>
      <c r="C7" s="874"/>
      <c r="D7" s="874"/>
      <c r="E7" s="872"/>
      <c r="F7" s="861"/>
      <c r="G7" s="862"/>
      <c r="H7" s="862"/>
      <c r="I7" s="863"/>
      <c r="J7" s="861"/>
      <c r="K7" s="862"/>
      <c r="L7" s="862"/>
      <c r="M7" s="863"/>
      <c r="N7" s="866" t="s">
        <v>261</v>
      </c>
      <c r="O7" s="867"/>
      <c r="P7" s="867"/>
      <c r="Q7" s="868"/>
      <c r="R7" s="866" t="s">
        <v>262</v>
      </c>
      <c r="S7" s="867"/>
      <c r="T7" s="867"/>
      <c r="U7" s="868"/>
      <c r="V7" s="866" t="s">
        <v>376</v>
      </c>
      <c r="W7" s="867"/>
      <c r="X7" s="867"/>
      <c r="Y7" s="867"/>
      <c r="Z7" s="350"/>
    </row>
    <row r="8" spans="1:26" ht="12.75" customHeight="1">
      <c r="A8" s="321"/>
      <c r="B8" s="869" t="s">
        <v>72</v>
      </c>
      <c r="C8" s="870"/>
      <c r="D8" s="884" t="s">
        <v>298</v>
      </c>
      <c r="E8" s="885"/>
      <c r="F8" s="869" t="s">
        <v>72</v>
      </c>
      <c r="G8" s="870"/>
      <c r="H8" s="869" t="s">
        <v>298</v>
      </c>
      <c r="I8" s="870"/>
      <c r="J8" s="869" t="s">
        <v>72</v>
      </c>
      <c r="K8" s="870"/>
      <c r="L8" s="869" t="s">
        <v>298</v>
      </c>
      <c r="M8" s="870"/>
      <c r="N8" s="869" t="s">
        <v>72</v>
      </c>
      <c r="O8" s="870"/>
      <c r="P8" s="869" t="s">
        <v>298</v>
      </c>
      <c r="Q8" s="870"/>
      <c r="R8" s="869" t="s">
        <v>72</v>
      </c>
      <c r="S8" s="870"/>
      <c r="T8" s="869" t="s">
        <v>298</v>
      </c>
      <c r="U8" s="870"/>
      <c r="V8" s="869" t="s">
        <v>72</v>
      </c>
      <c r="W8" s="870"/>
      <c r="X8" s="869" t="s">
        <v>298</v>
      </c>
      <c r="Y8" s="873"/>
      <c r="Z8" s="351"/>
    </row>
    <row r="9" spans="1:26" ht="12.75" customHeight="1">
      <c r="A9" s="321"/>
      <c r="B9" s="876"/>
      <c r="C9" s="877"/>
      <c r="D9" s="886"/>
      <c r="E9" s="887"/>
      <c r="F9" s="876"/>
      <c r="G9" s="877"/>
      <c r="H9" s="876"/>
      <c r="I9" s="877"/>
      <c r="J9" s="876"/>
      <c r="K9" s="877"/>
      <c r="L9" s="876"/>
      <c r="M9" s="877"/>
      <c r="N9" s="871"/>
      <c r="O9" s="872"/>
      <c r="P9" s="871"/>
      <c r="Q9" s="872"/>
      <c r="R9" s="871"/>
      <c r="S9" s="872"/>
      <c r="T9" s="871"/>
      <c r="U9" s="872"/>
      <c r="V9" s="871"/>
      <c r="W9" s="872"/>
      <c r="X9" s="871"/>
      <c r="Y9" s="874"/>
      <c r="Z9" s="351"/>
    </row>
    <row r="10" spans="1:26" ht="13.5" thickBot="1">
      <c r="A10" s="317"/>
      <c r="B10" s="360" t="s">
        <v>4</v>
      </c>
      <c r="C10" s="360" t="s">
        <v>5</v>
      </c>
      <c r="D10" s="360" t="s">
        <v>4</v>
      </c>
      <c r="E10" s="360" t="s">
        <v>5</v>
      </c>
      <c r="F10" s="360" t="s">
        <v>4</v>
      </c>
      <c r="G10" s="360" t="s">
        <v>5</v>
      </c>
      <c r="H10" s="360" t="s">
        <v>4</v>
      </c>
      <c r="I10" s="360" t="s">
        <v>5</v>
      </c>
      <c r="J10" s="360" t="s">
        <v>4</v>
      </c>
      <c r="K10" s="360" t="s">
        <v>5</v>
      </c>
      <c r="L10" s="360" t="s">
        <v>4</v>
      </c>
      <c r="M10" s="360" t="s">
        <v>5</v>
      </c>
      <c r="N10" s="360" t="s">
        <v>4</v>
      </c>
      <c r="O10" s="360" t="s">
        <v>5</v>
      </c>
      <c r="P10" s="360" t="s">
        <v>4</v>
      </c>
      <c r="Q10" s="360" t="s">
        <v>5</v>
      </c>
      <c r="R10" s="360" t="s">
        <v>4</v>
      </c>
      <c r="S10" s="360" t="s">
        <v>5</v>
      </c>
      <c r="T10" s="360" t="s">
        <v>4</v>
      </c>
      <c r="U10" s="360" t="s">
        <v>5</v>
      </c>
      <c r="V10" s="360" t="s">
        <v>4</v>
      </c>
      <c r="W10" s="360" t="s">
        <v>5</v>
      </c>
      <c r="X10" s="360" t="s">
        <v>4</v>
      </c>
      <c r="Y10" s="361" t="s">
        <v>5</v>
      </c>
      <c r="Z10" s="351"/>
    </row>
    <row r="11" spans="1:25" ht="14.25">
      <c r="A11" s="313" t="s">
        <v>377</v>
      </c>
      <c r="B11" s="738">
        <v>675</v>
      </c>
      <c r="C11" s="739"/>
      <c r="D11" s="738">
        <v>356.71</v>
      </c>
      <c r="E11" s="739"/>
      <c r="F11" s="738">
        <v>69.3</v>
      </c>
      <c r="G11" s="739"/>
      <c r="H11" s="738">
        <v>350.46</v>
      </c>
      <c r="I11" s="739"/>
      <c r="J11" s="738">
        <v>366.2</v>
      </c>
      <c r="K11" s="739"/>
      <c r="L11" s="738">
        <v>400.52</v>
      </c>
      <c r="M11" s="739"/>
      <c r="N11" s="738">
        <v>211.9</v>
      </c>
      <c r="O11" s="739"/>
      <c r="P11" s="738">
        <v>305.08</v>
      </c>
      <c r="Q11" s="891"/>
      <c r="R11" s="738">
        <v>24.26</v>
      </c>
      <c r="S11" s="739"/>
      <c r="T11" s="738">
        <v>180.97</v>
      </c>
      <c r="U11" s="739"/>
      <c r="V11" s="738">
        <v>3.32</v>
      </c>
      <c r="W11" s="739"/>
      <c r="X11" s="738">
        <v>234.58</v>
      </c>
      <c r="Y11" s="857"/>
    </row>
    <row r="12" spans="1:25" ht="14.25">
      <c r="A12" s="313" t="s">
        <v>312</v>
      </c>
      <c r="B12" s="738">
        <v>672.2</v>
      </c>
      <c r="C12" s="739"/>
      <c r="D12" s="738">
        <v>366.9</v>
      </c>
      <c r="E12" s="739"/>
      <c r="F12" s="738">
        <v>67</v>
      </c>
      <c r="G12" s="739"/>
      <c r="H12" s="738">
        <v>360.07</v>
      </c>
      <c r="I12" s="739"/>
      <c r="J12" s="738">
        <v>365.1</v>
      </c>
      <c r="K12" s="739"/>
      <c r="L12" s="738">
        <v>411.43</v>
      </c>
      <c r="M12" s="739"/>
      <c r="N12" s="738">
        <v>211.9</v>
      </c>
      <c r="O12" s="739"/>
      <c r="P12" s="738">
        <v>315.22</v>
      </c>
      <c r="Q12" s="891"/>
      <c r="R12" s="738">
        <v>24.87</v>
      </c>
      <c r="S12" s="739"/>
      <c r="T12" s="738">
        <v>188.48</v>
      </c>
      <c r="U12" s="739"/>
      <c r="V12" s="738">
        <v>3.31</v>
      </c>
      <c r="W12" s="739"/>
      <c r="X12" s="738">
        <v>242.98</v>
      </c>
      <c r="Y12" s="857"/>
    </row>
    <row r="13" spans="1:25" ht="14.25">
      <c r="A13" s="313" t="s">
        <v>313</v>
      </c>
      <c r="B13" s="738">
        <v>669.7</v>
      </c>
      <c r="C13" s="739"/>
      <c r="D13" s="738">
        <v>382.12</v>
      </c>
      <c r="E13" s="739"/>
      <c r="F13" s="738">
        <v>66.3</v>
      </c>
      <c r="G13" s="739"/>
      <c r="H13" s="738">
        <v>374.82</v>
      </c>
      <c r="I13" s="739"/>
      <c r="J13" s="738">
        <v>363.6</v>
      </c>
      <c r="K13" s="739"/>
      <c r="L13" s="738">
        <v>427.14</v>
      </c>
      <c r="M13" s="739"/>
      <c r="N13" s="738">
        <v>211.5</v>
      </c>
      <c r="O13" s="739"/>
      <c r="P13" s="738">
        <v>330.37</v>
      </c>
      <c r="Q13" s="891"/>
      <c r="R13" s="738">
        <v>25.07</v>
      </c>
      <c r="S13" s="739"/>
      <c r="T13" s="738">
        <v>201.08</v>
      </c>
      <c r="U13" s="739"/>
      <c r="V13" s="738">
        <v>3.27</v>
      </c>
      <c r="W13" s="739"/>
      <c r="X13" s="738">
        <v>258.96</v>
      </c>
      <c r="Y13" s="857"/>
    </row>
    <row r="14" spans="1:25" ht="14.25">
      <c r="A14" s="313" t="s">
        <v>316</v>
      </c>
      <c r="B14" s="738">
        <v>664.1</v>
      </c>
      <c r="C14" s="739"/>
      <c r="D14" s="738">
        <v>395.04</v>
      </c>
      <c r="E14" s="739"/>
      <c r="F14" s="738">
        <v>66.5</v>
      </c>
      <c r="G14" s="739"/>
      <c r="H14" s="738">
        <v>386.26</v>
      </c>
      <c r="I14" s="739"/>
      <c r="J14" s="738">
        <v>359.3</v>
      </c>
      <c r="K14" s="739"/>
      <c r="L14" s="738">
        <v>438.82</v>
      </c>
      <c r="M14" s="739"/>
      <c r="N14" s="738">
        <v>210.4</v>
      </c>
      <c r="O14" s="739"/>
      <c r="P14" s="738">
        <v>345.58</v>
      </c>
      <c r="Q14" s="891"/>
      <c r="R14" s="738">
        <v>24.62</v>
      </c>
      <c r="S14" s="739"/>
      <c r="T14" s="738">
        <v>218.04</v>
      </c>
      <c r="U14" s="739"/>
      <c r="V14" s="738">
        <v>3.23</v>
      </c>
      <c r="W14" s="739"/>
      <c r="X14" s="738">
        <v>277.18</v>
      </c>
      <c r="Y14" s="857"/>
    </row>
    <row r="15" spans="1:25" ht="14.25">
      <c r="A15" s="313" t="s">
        <v>317</v>
      </c>
      <c r="B15" s="703">
        <v>659.5</v>
      </c>
      <c r="C15" s="704"/>
      <c r="D15" s="703">
        <v>416.15</v>
      </c>
      <c r="E15" s="704"/>
      <c r="F15" s="703">
        <v>66.1</v>
      </c>
      <c r="G15" s="704"/>
      <c r="H15" s="703">
        <v>406.28</v>
      </c>
      <c r="I15" s="704"/>
      <c r="J15" s="703">
        <v>356.8</v>
      </c>
      <c r="K15" s="704"/>
      <c r="L15" s="703">
        <v>461.36</v>
      </c>
      <c r="M15" s="704"/>
      <c r="N15" s="703">
        <v>209.1</v>
      </c>
      <c r="O15" s="704"/>
      <c r="P15" s="703">
        <v>364.18</v>
      </c>
      <c r="Q15" s="889"/>
      <c r="R15" s="703">
        <v>24.29</v>
      </c>
      <c r="S15" s="704"/>
      <c r="T15" s="703">
        <v>241.98</v>
      </c>
      <c r="U15" s="704"/>
      <c r="V15" s="738">
        <v>3.19</v>
      </c>
      <c r="W15" s="739"/>
      <c r="X15" s="738">
        <v>296.96</v>
      </c>
      <c r="Y15" s="857"/>
    </row>
    <row r="16" spans="1:25" ht="12.75">
      <c r="A16" s="313">
        <v>2006</v>
      </c>
      <c r="B16" s="283">
        <v>314.04775</v>
      </c>
      <c r="C16" s="283">
        <v>342.97183333333334</v>
      </c>
      <c r="D16" s="283">
        <v>482.55095354395417</v>
      </c>
      <c r="E16" s="283">
        <v>395.4431503826116</v>
      </c>
      <c r="F16" s="283">
        <v>39.50866666666666</v>
      </c>
      <c r="G16" s="283">
        <v>26.67275</v>
      </c>
      <c r="H16" s="283">
        <v>445.8731981168689</v>
      </c>
      <c r="I16" s="283">
        <v>394.79183155092744</v>
      </c>
      <c r="J16" s="283">
        <v>248.33525</v>
      </c>
      <c r="K16" s="283">
        <v>107.51233333333333</v>
      </c>
      <c r="L16" s="283">
        <v>510.0329742824133</v>
      </c>
      <c r="M16" s="283">
        <v>426.7572362240612</v>
      </c>
      <c r="N16" s="283">
        <v>13.73775</v>
      </c>
      <c r="O16" s="283">
        <v>194.063</v>
      </c>
      <c r="P16" s="283">
        <v>292.01833136188</v>
      </c>
      <c r="Q16" s="283">
        <v>387.0657249836393</v>
      </c>
      <c r="R16" s="283">
        <f>12.4660833333333-1.5</f>
        <v>10.9660833333333</v>
      </c>
      <c r="S16" s="283">
        <f>14.72375-1.7</f>
        <v>13.023750000000001</v>
      </c>
      <c r="T16" s="283">
        <v>261.3287586317541</v>
      </c>
      <c r="U16" s="283">
        <v>278.3473286357076</v>
      </c>
      <c r="V16" s="738">
        <v>3.17</v>
      </c>
      <c r="W16" s="739"/>
      <c r="X16" s="738">
        <v>315.74</v>
      </c>
      <c r="Y16" s="857"/>
    </row>
    <row r="17" spans="1:25" ht="12.75">
      <c r="A17" s="313">
        <v>2007</v>
      </c>
      <c r="B17" s="283">
        <v>306.9</v>
      </c>
      <c r="C17" s="283">
        <v>345.1</v>
      </c>
      <c r="D17" s="283">
        <v>504.06</v>
      </c>
      <c r="E17" s="283">
        <v>413.8</v>
      </c>
      <c r="F17" s="283">
        <v>38.8</v>
      </c>
      <c r="G17" s="283">
        <v>28.3</v>
      </c>
      <c r="H17" s="283">
        <v>462.84</v>
      </c>
      <c r="I17" s="283">
        <v>407.32</v>
      </c>
      <c r="J17" s="283">
        <v>241.9</v>
      </c>
      <c r="K17" s="283">
        <v>109.8</v>
      </c>
      <c r="L17" s="283">
        <v>533.82</v>
      </c>
      <c r="M17" s="283">
        <v>444.84</v>
      </c>
      <c r="N17" s="283">
        <v>13.9</v>
      </c>
      <c r="O17" s="283">
        <v>192.5</v>
      </c>
      <c r="P17" s="283">
        <v>301.06</v>
      </c>
      <c r="Q17" s="283">
        <v>405.82</v>
      </c>
      <c r="R17" s="283">
        <f>12.4-1.5</f>
        <v>10.9</v>
      </c>
      <c r="S17" s="283">
        <f>14.5-1.6</f>
        <v>12.9</v>
      </c>
      <c r="T17" s="283">
        <v>280.2</v>
      </c>
      <c r="U17" s="283">
        <v>297.58</v>
      </c>
      <c r="V17" s="738">
        <v>3.13</v>
      </c>
      <c r="W17" s="739"/>
      <c r="X17" s="738">
        <v>335.96</v>
      </c>
      <c r="Y17" s="857"/>
    </row>
    <row r="18" spans="1:25" ht="12.75">
      <c r="A18" s="313">
        <v>2008</v>
      </c>
      <c r="B18" s="283">
        <v>301.0638333333333</v>
      </c>
      <c r="C18" s="283">
        <v>347.70341666666667</v>
      </c>
      <c r="D18" s="283">
        <v>535.7062638100558</v>
      </c>
      <c r="E18" s="283">
        <v>440.25590507810654</v>
      </c>
      <c r="F18" s="283">
        <v>37.486916666666666</v>
      </c>
      <c r="G18" s="283">
        <v>29.6165</v>
      </c>
      <c r="H18" s="283">
        <v>487.89672381253007</v>
      </c>
      <c r="I18" s="283">
        <v>426.9227055301381</v>
      </c>
      <c r="J18" s="283">
        <v>236.93358333333333</v>
      </c>
      <c r="K18" s="283">
        <v>113.47358333333332</v>
      </c>
      <c r="L18" s="283">
        <v>568.0092838815942</v>
      </c>
      <c r="M18" s="283">
        <v>471.1545561264993</v>
      </c>
      <c r="N18" s="283">
        <v>14.142083333333334</v>
      </c>
      <c r="O18" s="283">
        <v>190.17291666666665</v>
      </c>
      <c r="P18" s="283">
        <v>314.61911752747415</v>
      </c>
      <c r="Q18" s="283">
        <v>432.3940826046471</v>
      </c>
      <c r="R18" s="283">
        <v>12.021</v>
      </c>
      <c r="S18" s="283">
        <v>11.789083333333334</v>
      </c>
      <c r="T18" s="283">
        <v>310.3576548678701</v>
      </c>
      <c r="U18" s="283">
        <v>319.7335039478613</v>
      </c>
      <c r="V18" s="738">
        <v>3.13</v>
      </c>
      <c r="W18" s="739"/>
      <c r="X18" s="738">
        <v>360.16</v>
      </c>
      <c r="Y18" s="857"/>
    </row>
    <row r="19" spans="1:25" ht="12.75">
      <c r="A19" s="313">
        <v>2009</v>
      </c>
      <c r="B19" s="283">
        <v>295.67158333333333</v>
      </c>
      <c r="C19" s="283">
        <v>349.9635833333333</v>
      </c>
      <c r="D19" s="283">
        <v>556.9786700615745</v>
      </c>
      <c r="E19" s="283">
        <v>460.32889741385003</v>
      </c>
      <c r="F19" s="283">
        <v>36.28216666666666</v>
      </c>
      <c r="G19" s="283">
        <v>30.51875</v>
      </c>
      <c r="H19" s="283">
        <v>507.14769818046517</v>
      </c>
      <c r="I19" s="283">
        <v>442.08745544405764</v>
      </c>
      <c r="J19" s="283">
        <v>232.31508333333335</v>
      </c>
      <c r="K19" s="283">
        <v>117.46208333333333</v>
      </c>
      <c r="L19" s="283">
        <v>591.7763329006116</v>
      </c>
      <c r="M19" s="283">
        <v>486.7410284240659</v>
      </c>
      <c r="N19" s="283">
        <v>14.375166666666667</v>
      </c>
      <c r="O19" s="283">
        <v>187.51308333333336</v>
      </c>
      <c r="P19" s="283">
        <v>323.38537298118285</v>
      </c>
      <c r="Q19" s="283">
        <v>455.59133644896775</v>
      </c>
      <c r="R19" s="283">
        <v>12.200916666666666</v>
      </c>
      <c r="S19" s="283">
        <v>11.809166666666666</v>
      </c>
      <c r="T19" s="283">
        <v>326.91693288072616</v>
      </c>
      <c r="U19" s="283">
        <v>338.1746835085738</v>
      </c>
      <c r="V19" s="411">
        <v>0.49825</v>
      </c>
      <c r="W19" s="369">
        <v>2.6605</v>
      </c>
      <c r="X19" s="411">
        <v>334.09507108212074</v>
      </c>
      <c r="Y19" s="369">
        <v>379.4927513625258</v>
      </c>
    </row>
    <row r="20" spans="1:25" ht="12.75">
      <c r="A20" s="313">
        <v>2010</v>
      </c>
      <c r="B20" s="283">
        <v>290.3</v>
      </c>
      <c r="C20" s="283">
        <v>351.7</v>
      </c>
      <c r="D20" s="283">
        <v>572.15</v>
      </c>
      <c r="E20" s="283">
        <v>474.6</v>
      </c>
      <c r="F20" s="283">
        <v>35.3</v>
      </c>
      <c r="G20" s="283">
        <v>31</v>
      </c>
      <c r="H20" s="283">
        <v>522.43</v>
      </c>
      <c r="I20" s="283">
        <v>452.13</v>
      </c>
      <c r="J20" s="283">
        <v>227.4</v>
      </c>
      <c r="K20" s="283">
        <v>121.5</v>
      </c>
      <c r="L20" s="283">
        <v>608.8</v>
      </c>
      <c r="M20" s="283">
        <v>496.41</v>
      </c>
      <c r="N20" s="283">
        <v>14.6</v>
      </c>
      <c r="O20" s="283">
        <v>184.7</v>
      </c>
      <c r="P20" s="283">
        <v>328.16</v>
      </c>
      <c r="Q20" s="283">
        <v>473.04</v>
      </c>
      <c r="R20" s="283">
        <v>12.4</v>
      </c>
      <c r="S20" s="283">
        <v>11.8</v>
      </c>
      <c r="T20" s="283">
        <v>339.55</v>
      </c>
      <c r="U20" s="283">
        <v>353.05</v>
      </c>
      <c r="V20" s="283">
        <v>0.5</v>
      </c>
      <c r="W20" s="283">
        <v>2.7</v>
      </c>
      <c r="X20" s="283">
        <v>338.56</v>
      </c>
      <c r="Y20" s="284">
        <v>388.07</v>
      </c>
    </row>
    <row r="21" spans="1:25" s="352" customFormat="1" ht="12.75">
      <c r="A21" s="313">
        <v>2011</v>
      </c>
      <c r="B21" s="283">
        <v>284.554</v>
      </c>
      <c r="C21" s="283">
        <v>352.496</v>
      </c>
      <c r="D21" s="283">
        <v>584.81</v>
      </c>
      <c r="E21" s="283">
        <v>484.42</v>
      </c>
      <c r="F21" s="283">
        <v>34.104</v>
      </c>
      <c r="G21" s="283">
        <v>30.882</v>
      </c>
      <c r="H21" s="283">
        <v>536.99</v>
      </c>
      <c r="I21" s="283">
        <v>462.77</v>
      </c>
      <c r="J21" s="283">
        <v>222.366</v>
      </c>
      <c r="K21" s="283">
        <v>125.294</v>
      </c>
      <c r="L21" s="283">
        <v>623.03</v>
      </c>
      <c r="M21" s="283">
        <v>506.29</v>
      </c>
      <c r="N21" s="283">
        <v>14.901</v>
      </c>
      <c r="O21" s="283">
        <v>181.872</v>
      </c>
      <c r="P21" s="283">
        <v>332.06</v>
      </c>
      <c r="Q21" s="283">
        <v>482.06</v>
      </c>
      <c r="R21" s="283">
        <v>12.596</v>
      </c>
      <c r="S21" s="283">
        <v>11.769</v>
      </c>
      <c r="T21" s="283">
        <v>349.64</v>
      </c>
      <c r="U21" s="283">
        <v>364.61</v>
      </c>
      <c r="V21" s="283">
        <v>0.586</v>
      </c>
      <c r="W21" s="283">
        <v>2.679</v>
      </c>
      <c r="X21" s="283">
        <v>344.98</v>
      </c>
      <c r="Y21" s="284">
        <v>398.05</v>
      </c>
    </row>
    <row r="22" spans="1:25" ht="13.5" thickBot="1">
      <c r="A22" s="314" t="s">
        <v>467</v>
      </c>
      <c r="B22" s="200" t="s">
        <v>498</v>
      </c>
      <c r="C22" s="200" t="s">
        <v>498</v>
      </c>
      <c r="D22" s="200" t="s">
        <v>498</v>
      </c>
      <c r="E22" s="200" t="s">
        <v>498</v>
      </c>
      <c r="F22" s="200" t="s">
        <v>498</v>
      </c>
      <c r="G22" s="200" t="s">
        <v>498</v>
      </c>
      <c r="H22" s="200" t="s">
        <v>498</v>
      </c>
      <c r="I22" s="200" t="s">
        <v>498</v>
      </c>
      <c r="J22" s="200" t="s">
        <v>498</v>
      </c>
      <c r="K22" s="200" t="s">
        <v>498</v>
      </c>
      <c r="L22" s="196" t="s">
        <v>498</v>
      </c>
      <c r="M22" s="196" t="s">
        <v>498</v>
      </c>
      <c r="N22" s="196" t="s">
        <v>498</v>
      </c>
      <c r="O22" s="196" t="s">
        <v>498</v>
      </c>
      <c r="P22" s="196" t="s">
        <v>498</v>
      </c>
      <c r="Q22" s="196" t="s">
        <v>498</v>
      </c>
      <c r="R22" s="196" t="s">
        <v>498</v>
      </c>
      <c r="S22" s="196" t="s">
        <v>498</v>
      </c>
      <c r="T22" s="196" t="s">
        <v>498</v>
      </c>
      <c r="U22" s="196" t="s">
        <v>498</v>
      </c>
      <c r="V22" s="196" t="s">
        <v>498</v>
      </c>
      <c r="W22" s="196" t="s">
        <v>498</v>
      </c>
      <c r="X22" s="196" t="s">
        <v>498</v>
      </c>
      <c r="Y22" s="201" t="s">
        <v>498</v>
      </c>
    </row>
    <row r="23" spans="1:25" ht="12.75">
      <c r="A23" s="892" t="s">
        <v>499</v>
      </c>
      <c r="B23" s="892"/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892"/>
    </row>
    <row r="24" spans="1:25" ht="12.75">
      <c r="A24" s="764" t="s">
        <v>500</v>
      </c>
      <c r="B24" s="764"/>
      <c r="C24" s="764"/>
      <c r="D24" s="764"/>
      <c r="E24" s="764"/>
      <c r="F24" s="764"/>
      <c r="G24" s="764"/>
      <c r="H24" s="764"/>
      <c r="I24" s="535"/>
      <c r="J24" s="535"/>
      <c r="K24" s="535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</row>
    <row r="25" spans="1:25" ht="12.75">
      <c r="A25" s="534"/>
      <c r="B25" s="535"/>
      <c r="C25" s="535"/>
      <c r="D25" s="535"/>
      <c r="E25" s="535"/>
      <c r="F25" s="535"/>
      <c r="G25" s="535"/>
      <c r="H25" s="535"/>
      <c r="I25" s="535"/>
      <c r="J25" s="535"/>
      <c r="K25" s="535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</row>
    <row r="26" spans="1:25" ht="12.75">
      <c r="A26" s="134"/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</row>
    <row r="27" spans="1:25" ht="15">
      <c r="A27" s="875" t="s">
        <v>435</v>
      </c>
      <c r="B27" s="875"/>
      <c r="C27" s="875"/>
      <c r="D27" s="875"/>
      <c r="E27" s="875"/>
      <c r="F27" s="875"/>
      <c r="G27" s="875"/>
      <c r="H27" s="875"/>
      <c r="I27" s="875"/>
      <c r="J27" s="875"/>
      <c r="K27" s="875"/>
      <c r="L27" s="875"/>
      <c r="M27" s="875"/>
      <c r="N27" s="875"/>
      <c r="O27" s="875"/>
      <c r="P27" s="875"/>
      <c r="Q27" s="875"/>
      <c r="R27" s="875"/>
      <c r="S27" s="875"/>
      <c r="T27" s="875"/>
      <c r="U27" s="875"/>
      <c r="V27" s="875"/>
      <c r="W27" s="875"/>
      <c r="X27" s="875"/>
      <c r="Y27" s="875"/>
    </row>
    <row r="28" spans="1:25" ht="15">
      <c r="A28" s="875" t="s">
        <v>156</v>
      </c>
      <c r="B28" s="875"/>
      <c r="C28" s="875"/>
      <c r="D28" s="875"/>
      <c r="E28" s="875"/>
      <c r="F28" s="875"/>
      <c r="G28" s="875"/>
      <c r="H28" s="875"/>
      <c r="I28" s="875"/>
      <c r="J28" s="875"/>
      <c r="K28" s="875"/>
      <c r="L28" s="875"/>
      <c r="M28" s="875"/>
      <c r="N28" s="875"/>
      <c r="O28" s="875"/>
      <c r="P28" s="875"/>
      <c r="Q28" s="875"/>
      <c r="R28" s="875"/>
      <c r="S28" s="875"/>
      <c r="T28" s="875"/>
      <c r="U28" s="875"/>
      <c r="V28" s="875"/>
      <c r="W28" s="875"/>
      <c r="X28" s="875"/>
      <c r="Y28" s="875"/>
    </row>
    <row r="29" spans="1:25" ht="13.5" thickBot="1">
      <c r="A29" s="890"/>
      <c r="B29" s="890"/>
      <c r="C29" s="890"/>
      <c r="D29" s="890"/>
      <c r="E29" s="890"/>
      <c r="F29" s="890"/>
      <c r="G29" s="890"/>
      <c r="H29" s="890"/>
      <c r="I29" s="890"/>
      <c r="J29" s="890"/>
      <c r="K29" s="890"/>
      <c r="L29" s="890"/>
      <c r="M29" s="890"/>
      <c r="N29" s="890"/>
      <c r="O29" s="890"/>
      <c r="P29" s="890"/>
      <c r="Q29" s="890"/>
      <c r="R29" s="890"/>
      <c r="S29" s="890"/>
      <c r="T29" s="890"/>
      <c r="U29" s="890"/>
      <c r="V29" s="890"/>
      <c r="W29" s="890"/>
      <c r="X29" s="890"/>
      <c r="Y29" s="890"/>
    </row>
    <row r="30" spans="1:25" ht="12.75">
      <c r="A30" s="315"/>
      <c r="B30" s="881" t="s">
        <v>3</v>
      </c>
      <c r="C30" s="882"/>
      <c r="D30" s="882"/>
      <c r="E30" s="883"/>
      <c r="F30" s="858" t="s">
        <v>299</v>
      </c>
      <c r="G30" s="859"/>
      <c r="H30" s="859"/>
      <c r="I30" s="860"/>
      <c r="J30" s="858" t="s">
        <v>259</v>
      </c>
      <c r="K30" s="859"/>
      <c r="L30" s="859"/>
      <c r="M30" s="860"/>
      <c r="N30" s="864" t="s">
        <v>260</v>
      </c>
      <c r="O30" s="865"/>
      <c r="P30" s="865"/>
      <c r="Q30" s="865"/>
      <c r="R30" s="865"/>
      <c r="S30" s="865"/>
      <c r="T30" s="865"/>
      <c r="U30" s="865"/>
      <c r="V30" s="865"/>
      <c r="W30" s="865"/>
      <c r="X30" s="865"/>
      <c r="Y30" s="865"/>
    </row>
    <row r="31" spans="1:26" ht="12.75" customHeight="1">
      <c r="A31" s="316" t="s">
        <v>1</v>
      </c>
      <c r="B31" s="871"/>
      <c r="C31" s="874"/>
      <c r="D31" s="874"/>
      <c r="E31" s="872"/>
      <c r="F31" s="861"/>
      <c r="G31" s="862"/>
      <c r="H31" s="862"/>
      <c r="I31" s="863"/>
      <c r="J31" s="861"/>
      <c r="K31" s="862"/>
      <c r="L31" s="862"/>
      <c r="M31" s="863"/>
      <c r="N31" s="866" t="s">
        <v>261</v>
      </c>
      <c r="O31" s="867"/>
      <c r="P31" s="867"/>
      <c r="Q31" s="868"/>
      <c r="R31" s="866" t="s">
        <v>262</v>
      </c>
      <c r="S31" s="867"/>
      <c r="T31" s="867"/>
      <c r="U31" s="868"/>
      <c r="V31" s="866" t="s">
        <v>376</v>
      </c>
      <c r="W31" s="867"/>
      <c r="X31" s="867"/>
      <c r="Y31" s="867"/>
      <c r="Z31" s="352"/>
    </row>
    <row r="32" spans="1:26" ht="12.75">
      <c r="A32" s="321"/>
      <c r="B32" s="869" t="s">
        <v>72</v>
      </c>
      <c r="C32" s="870"/>
      <c r="D32" s="884" t="s">
        <v>298</v>
      </c>
      <c r="E32" s="885"/>
      <c r="F32" s="869" t="s">
        <v>72</v>
      </c>
      <c r="G32" s="870"/>
      <c r="H32" s="869" t="s">
        <v>298</v>
      </c>
      <c r="I32" s="870"/>
      <c r="J32" s="869" t="s">
        <v>72</v>
      </c>
      <c r="K32" s="870"/>
      <c r="L32" s="869" t="s">
        <v>298</v>
      </c>
      <c r="M32" s="870"/>
      <c r="N32" s="869" t="s">
        <v>72</v>
      </c>
      <c r="O32" s="870"/>
      <c r="P32" s="869" t="s">
        <v>298</v>
      </c>
      <c r="Q32" s="870"/>
      <c r="R32" s="869" t="s">
        <v>72</v>
      </c>
      <c r="S32" s="870"/>
      <c r="T32" s="869" t="s">
        <v>298</v>
      </c>
      <c r="U32" s="870"/>
      <c r="V32" s="869" t="s">
        <v>72</v>
      </c>
      <c r="W32" s="870"/>
      <c r="X32" s="869" t="s">
        <v>298</v>
      </c>
      <c r="Y32" s="873"/>
      <c r="Z32" s="352"/>
    </row>
    <row r="33" spans="1:25" ht="12.75">
      <c r="A33" s="321"/>
      <c r="B33" s="876"/>
      <c r="C33" s="877"/>
      <c r="D33" s="886"/>
      <c r="E33" s="887"/>
      <c r="F33" s="876"/>
      <c r="G33" s="877"/>
      <c r="H33" s="876"/>
      <c r="I33" s="877"/>
      <c r="J33" s="876"/>
      <c r="K33" s="877"/>
      <c r="L33" s="876"/>
      <c r="M33" s="877"/>
      <c r="N33" s="871"/>
      <c r="O33" s="872"/>
      <c r="P33" s="871"/>
      <c r="Q33" s="872"/>
      <c r="R33" s="871"/>
      <c r="S33" s="872"/>
      <c r="T33" s="871"/>
      <c r="U33" s="872"/>
      <c r="V33" s="876"/>
      <c r="W33" s="877"/>
      <c r="X33" s="876"/>
      <c r="Y33" s="888"/>
    </row>
    <row r="34" spans="1:25" ht="13.5" thickBot="1">
      <c r="A34" s="317"/>
      <c r="B34" s="360" t="s">
        <v>4</v>
      </c>
      <c r="C34" s="360" t="s">
        <v>5</v>
      </c>
      <c r="D34" s="360" t="s">
        <v>4</v>
      </c>
      <c r="E34" s="360" t="s">
        <v>5</v>
      </c>
      <c r="F34" s="360" t="s">
        <v>4</v>
      </c>
      <c r="G34" s="360" t="s">
        <v>5</v>
      </c>
      <c r="H34" s="360" t="s">
        <v>4</v>
      </c>
      <c r="I34" s="360" t="s">
        <v>5</v>
      </c>
      <c r="J34" s="360" t="s">
        <v>4</v>
      </c>
      <c r="K34" s="360" t="s">
        <v>5</v>
      </c>
      <c r="L34" s="360" t="s">
        <v>4</v>
      </c>
      <c r="M34" s="360" t="s">
        <v>5</v>
      </c>
      <c r="N34" s="360" t="s">
        <v>4</v>
      </c>
      <c r="O34" s="360" t="s">
        <v>5</v>
      </c>
      <c r="P34" s="360" t="s">
        <v>4</v>
      </c>
      <c r="Q34" s="360" t="s">
        <v>5</v>
      </c>
      <c r="R34" s="360" t="s">
        <v>4</v>
      </c>
      <c r="S34" s="360" t="s">
        <v>5</v>
      </c>
      <c r="T34" s="360" t="s">
        <v>4</v>
      </c>
      <c r="U34" s="360" t="s">
        <v>5</v>
      </c>
      <c r="V34" s="360" t="s">
        <v>4</v>
      </c>
      <c r="W34" s="360" t="s">
        <v>5</v>
      </c>
      <c r="X34" s="360" t="s">
        <v>4</v>
      </c>
      <c r="Y34" s="361" t="s">
        <v>5</v>
      </c>
    </row>
    <row r="35" spans="1:25" ht="14.25">
      <c r="A35" s="313" t="s">
        <v>377</v>
      </c>
      <c r="B35" s="738">
        <v>129.1</v>
      </c>
      <c r="C35" s="739"/>
      <c r="D35" s="738">
        <v>558.84</v>
      </c>
      <c r="E35" s="739"/>
      <c r="F35" s="738">
        <v>10</v>
      </c>
      <c r="G35" s="739"/>
      <c r="H35" s="738">
        <v>555.98</v>
      </c>
      <c r="I35" s="739"/>
      <c r="J35" s="738">
        <v>69.5</v>
      </c>
      <c r="K35" s="739"/>
      <c r="L35" s="738">
        <v>718.28</v>
      </c>
      <c r="M35" s="739"/>
      <c r="N35" s="738">
        <v>43.1</v>
      </c>
      <c r="O35" s="739"/>
      <c r="P35" s="738">
        <v>353.61</v>
      </c>
      <c r="Q35" s="739"/>
      <c r="R35" s="738">
        <v>5.56</v>
      </c>
      <c r="S35" s="739"/>
      <c r="T35" s="738">
        <v>218.66</v>
      </c>
      <c r="U35" s="739"/>
      <c r="V35" s="738">
        <v>0.94</v>
      </c>
      <c r="W35" s="739"/>
      <c r="X35" s="738">
        <v>289.52</v>
      </c>
      <c r="Y35" s="857"/>
    </row>
    <row r="36" spans="1:25" ht="14.25">
      <c r="A36" s="313" t="s">
        <v>312</v>
      </c>
      <c r="B36" s="738">
        <v>129.7</v>
      </c>
      <c r="C36" s="739"/>
      <c r="D36" s="738">
        <v>582.38</v>
      </c>
      <c r="E36" s="739"/>
      <c r="F36" s="738">
        <v>9.8</v>
      </c>
      <c r="G36" s="739"/>
      <c r="H36" s="738">
        <v>576.59</v>
      </c>
      <c r="I36" s="739"/>
      <c r="J36" s="738">
        <v>69.8</v>
      </c>
      <c r="K36" s="739"/>
      <c r="L36" s="738">
        <v>747.73</v>
      </c>
      <c r="M36" s="739"/>
      <c r="N36" s="738">
        <v>43.4</v>
      </c>
      <c r="O36" s="739"/>
      <c r="P36" s="738">
        <v>371.17</v>
      </c>
      <c r="Q36" s="739"/>
      <c r="R36" s="738">
        <v>5.68</v>
      </c>
      <c r="S36" s="739"/>
      <c r="T36" s="738">
        <v>229.93</v>
      </c>
      <c r="U36" s="739"/>
      <c r="V36" s="738">
        <v>0.92</v>
      </c>
      <c r="W36" s="739"/>
      <c r="X36" s="738">
        <v>308.24</v>
      </c>
      <c r="Y36" s="857"/>
    </row>
    <row r="37" spans="1:25" ht="14.25">
      <c r="A37" s="313" t="s">
        <v>313</v>
      </c>
      <c r="B37" s="738">
        <v>130.1</v>
      </c>
      <c r="C37" s="739"/>
      <c r="D37" s="738">
        <v>614.4</v>
      </c>
      <c r="E37" s="739"/>
      <c r="F37" s="738">
        <v>9.7</v>
      </c>
      <c r="G37" s="739"/>
      <c r="H37" s="738">
        <v>606.14</v>
      </c>
      <c r="I37" s="739"/>
      <c r="J37" s="738">
        <v>69.9</v>
      </c>
      <c r="K37" s="739"/>
      <c r="L37" s="738">
        <v>785.85</v>
      </c>
      <c r="M37" s="739"/>
      <c r="N37" s="738">
        <v>43.8</v>
      </c>
      <c r="O37" s="739"/>
      <c r="P37" s="738">
        <v>398.33</v>
      </c>
      <c r="Q37" s="739"/>
      <c r="R37" s="738">
        <v>5.66</v>
      </c>
      <c r="S37" s="739"/>
      <c r="T37" s="738">
        <v>246.58</v>
      </c>
      <c r="U37" s="739"/>
      <c r="V37" s="738">
        <v>0.94</v>
      </c>
      <c r="W37" s="739"/>
      <c r="X37" s="738">
        <v>327.82</v>
      </c>
      <c r="Y37" s="857"/>
    </row>
    <row r="38" spans="1:25" ht="14.25">
      <c r="A38" s="313" t="s">
        <v>316</v>
      </c>
      <c r="B38" s="738">
        <v>130.2</v>
      </c>
      <c r="C38" s="739"/>
      <c r="D38" s="738">
        <v>647.03</v>
      </c>
      <c r="E38" s="739"/>
      <c r="F38" s="738">
        <v>9.8</v>
      </c>
      <c r="G38" s="739"/>
      <c r="H38" s="738">
        <v>632.92</v>
      </c>
      <c r="I38" s="739"/>
      <c r="J38" s="738">
        <v>54.5</v>
      </c>
      <c r="K38" s="739"/>
      <c r="L38" s="738">
        <v>819.47</v>
      </c>
      <c r="M38" s="739"/>
      <c r="N38" s="738">
        <v>44.2</v>
      </c>
      <c r="O38" s="739"/>
      <c r="P38" s="738">
        <v>432.18</v>
      </c>
      <c r="Q38" s="739"/>
      <c r="R38" s="738">
        <v>5.46</v>
      </c>
      <c r="S38" s="739"/>
      <c r="T38" s="738">
        <v>268.05</v>
      </c>
      <c r="U38" s="739"/>
      <c r="V38" s="738">
        <v>0.94</v>
      </c>
      <c r="W38" s="739"/>
      <c r="X38" s="738">
        <v>359.22</v>
      </c>
      <c r="Y38" s="857"/>
    </row>
    <row r="39" spans="1:25" ht="14.25">
      <c r="A39" s="313" t="s">
        <v>317</v>
      </c>
      <c r="B39" s="703">
        <v>130.3</v>
      </c>
      <c r="C39" s="704"/>
      <c r="D39" s="703">
        <v>680.5</v>
      </c>
      <c r="E39" s="704"/>
      <c r="F39" s="703">
        <v>9.6</v>
      </c>
      <c r="G39" s="704"/>
      <c r="H39" s="703">
        <v>663.15</v>
      </c>
      <c r="I39" s="704"/>
      <c r="J39" s="703">
        <v>54.9</v>
      </c>
      <c r="K39" s="704"/>
      <c r="L39" s="703">
        <v>861.72</v>
      </c>
      <c r="M39" s="704"/>
      <c r="N39" s="703">
        <v>44.5</v>
      </c>
      <c r="O39" s="704"/>
      <c r="P39" s="703">
        <v>454.44</v>
      </c>
      <c r="Q39" s="704"/>
      <c r="R39" s="703">
        <v>5.38</v>
      </c>
      <c r="S39" s="704"/>
      <c r="T39" s="703">
        <v>289.17</v>
      </c>
      <c r="U39" s="704"/>
      <c r="V39" s="738">
        <v>0.92</v>
      </c>
      <c r="W39" s="739"/>
      <c r="X39" s="738">
        <v>384.86</v>
      </c>
      <c r="Y39" s="857"/>
    </row>
    <row r="40" spans="1:25" ht="12.75">
      <c r="A40" s="313">
        <v>2006</v>
      </c>
      <c r="B40" s="283">
        <v>79.87808333333332</v>
      </c>
      <c r="C40" s="283">
        <v>50.99466666666667</v>
      </c>
      <c r="D40" s="283">
        <v>869.5090042220594</v>
      </c>
      <c r="E40" s="283">
        <v>470.2003156212415</v>
      </c>
      <c r="F40" s="283">
        <v>8.74025</v>
      </c>
      <c r="G40" s="283">
        <v>0.80875</v>
      </c>
      <c r="H40" s="283">
        <v>709.8548288092446</v>
      </c>
      <c r="I40" s="283">
        <v>507.33458114374037</v>
      </c>
      <c r="J40" s="283">
        <v>66.91158333333333</v>
      </c>
      <c r="K40" s="283">
        <v>3.3925833333333335</v>
      </c>
      <c r="L40" s="283">
        <v>924.2527068058719</v>
      </c>
      <c r="M40" s="283">
        <v>517.0202507921692</v>
      </c>
      <c r="N40" s="283">
        <v>1.1318333333333332</v>
      </c>
      <c r="O40" s="283">
        <v>43.79175</v>
      </c>
      <c r="P40" s="283">
        <v>420.3308629067884</v>
      </c>
      <c r="Q40" s="283">
        <v>476.1961210920627</v>
      </c>
      <c r="R40" s="283">
        <v>2.64441666666667</v>
      </c>
      <c r="S40" s="283">
        <v>2.5515833333333298</v>
      </c>
      <c r="T40" s="283">
        <v>301.01262650472626</v>
      </c>
      <c r="U40" s="283">
        <v>319.7990391182431</v>
      </c>
      <c r="V40" s="738">
        <v>0.91</v>
      </c>
      <c r="W40" s="739"/>
      <c r="X40" s="738">
        <v>405.83</v>
      </c>
      <c r="Y40" s="857"/>
    </row>
    <row r="41" spans="1:25" s="10" customFormat="1" ht="12.75">
      <c r="A41" s="313">
        <v>2007</v>
      </c>
      <c r="B41" s="283">
        <v>79.5</v>
      </c>
      <c r="C41" s="283">
        <v>51.5</v>
      </c>
      <c r="D41" s="283">
        <v>908.32</v>
      </c>
      <c r="E41" s="283">
        <v>492.04</v>
      </c>
      <c r="F41" s="283">
        <v>8.6</v>
      </c>
      <c r="G41" s="283">
        <v>0.9</v>
      </c>
      <c r="H41" s="283">
        <v>736.56</v>
      </c>
      <c r="I41" s="283">
        <v>525.11</v>
      </c>
      <c r="J41" s="283">
        <v>66.8</v>
      </c>
      <c r="K41" s="283">
        <v>3.5</v>
      </c>
      <c r="L41" s="283">
        <v>964.73</v>
      </c>
      <c r="M41" s="283">
        <v>537.41</v>
      </c>
      <c r="N41" s="283">
        <v>1.1</v>
      </c>
      <c r="O41" s="283">
        <v>44.1</v>
      </c>
      <c r="P41" s="283">
        <v>435.78</v>
      </c>
      <c r="Q41" s="283">
        <v>497.79</v>
      </c>
      <c r="R41" s="283">
        <v>2.55</v>
      </c>
      <c r="S41" s="283">
        <v>2.55</v>
      </c>
      <c r="T41" s="283">
        <v>318.08</v>
      </c>
      <c r="U41" s="283">
        <v>341.31</v>
      </c>
      <c r="V41" s="738">
        <v>0.89</v>
      </c>
      <c r="W41" s="739"/>
      <c r="X41" s="738">
        <v>427.56</v>
      </c>
      <c r="Y41" s="857"/>
    </row>
    <row r="42" spans="1:25" s="10" customFormat="1" ht="12.75">
      <c r="A42" s="313">
        <v>2008</v>
      </c>
      <c r="B42" s="283">
        <v>78.33258333333333</v>
      </c>
      <c r="C42" s="283">
        <v>52.77133333333334</v>
      </c>
      <c r="D42" s="283">
        <v>968.493891633005</v>
      </c>
      <c r="E42" s="283">
        <v>523.2009714712533</v>
      </c>
      <c r="F42" s="283">
        <v>8.412333333333335</v>
      </c>
      <c r="G42" s="283">
        <v>1.0210833333333333</v>
      </c>
      <c r="H42" s="283">
        <v>779.5536685224076</v>
      </c>
      <c r="I42" s="283">
        <v>554.3653244103485</v>
      </c>
      <c r="J42" s="283">
        <v>66.50883333333333</v>
      </c>
      <c r="K42" s="283">
        <v>3.8696666666666664</v>
      </c>
      <c r="L42" s="283">
        <v>1023.853494448106</v>
      </c>
      <c r="M42" s="283">
        <v>565.6338431389439</v>
      </c>
      <c r="N42" s="283">
        <v>0.46025</v>
      </c>
      <c r="O42" s="283">
        <v>44.97708333333333</v>
      </c>
      <c r="P42" s="283">
        <v>407.66353612167296</v>
      </c>
      <c r="Q42" s="283">
        <v>528.4923464171569</v>
      </c>
      <c r="R42" s="283">
        <v>2.23583333333333</v>
      </c>
      <c r="S42" s="283">
        <v>1.8151666666666701</v>
      </c>
      <c r="T42" s="283">
        <v>340.7382550418865</v>
      </c>
      <c r="U42" s="283">
        <v>346.09444485321177</v>
      </c>
      <c r="V42" s="738">
        <v>0.9</v>
      </c>
      <c r="W42" s="739"/>
      <c r="X42" s="738">
        <v>453.68</v>
      </c>
      <c r="Y42" s="857"/>
    </row>
    <row r="43" spans="1:25" s="10" customFormat="1" ht="12.75">
      <c r="A43" s="313">
        <v>2009</v>
      </c>
      <c r="B43" s="283">
        <v>77.99991666666668</v>
      </c>
      <c r="C43" s="283">
        <v>53.1595</v>
      </c>
      <c r="D43" s="283">
        <v>1010.0666511182169</v>
      </c>
      <c r="E43" s="283">
        <v>547.7959909956514</v>
      </c>
      <c r="F43" s="283">
        <v>8.202916666666667</v>
      </c>
      <c r="G43" s="283">
        <v>1.0548333333333333</v>
      </c>
      <c r="H43" s="283">
        <v>810.8194707167168</v>
      </c>
      <c r="I43" s="283">
        <v>581.0810949597094</v>
      </c>
      <c r="J43" s="283">
        <v>66.49041666666668</v>
      </c>
      <c r="K43" s="283">
        <v>4.13325</v>
      </c>
      <c r="L43" s="283">
        <v>1066.5409930629098</v>
      </c>
      <c r="M43" s="283">
        <v>585.9670007459828</v>
      </c>
      <c r="N43" s="283">
        <v>0.3408333333333333</v>
      </c>
      <c r="O43" s="283">
        <v>45.11083333333334</v>
      </c>
      <c r="P43" s="283">
        <v>388.99136919315407</v>
      </c>
      <c r="Q43" s="283">
        <v>553.2295857609961</v>
      </c>
      <c r="R43" s="283">
        <v>2.70325</v>
      </c>
      <c r="S43" s="283">
        <v>2.2189166666666664</v>
      </c>
      <c r="T43" s="283">
        <v>361.10581738031385</v>
      </c>
      <c r="U43" s="283">
        <v>369.1337987756788</v>
      </c>
      <c r="V43" s="411">
        <v>0.2625</v>
      </c>
      <c r="W43" s="369">
        <v>0.6416666666666666</v>
      </c>
      <c r="X43" s="411">
        <v>421.0108920634922</v>
      </c>
      <c r="Y43" s="369">
        <v>482.9947467532468</v>
      </c>
    </row>
    <row r="44" spans="1:25" s="352" customFormat="1" ht="12.75">
      <c r="A44" s="313">
        <v>2010</v>
      </c>
      <c r="B44" s="283">
        <v>77.8</v>
      </c>
      <c r="C44" s="283">
        <v>53.4</v>
      </c>
      <c r="D44" s="283">
        <v>1037.24</v>
      </c>
      <c r="E44" s="283">
        <v>565.17</v>
      </c>
      <c r="F44" s="283">
        <v>8</v>
      </c>
      <c r="G44" s="283">
        <v>1.1</v>
      </c>
      <c r="H44" s="283">
        <v>831.49</v>
      </c>
      <c r="I44" s="283">
        <v>593.41</v>
      </c>
      <c r="J44" s="283">
        <v>66.5</v>
      </c>
      <c r="K44" s="283">
        <v>4.4</v>
      </c>
      <c r="L44" s="283">
        <v>1094.7</v>
      </c>
      <c r="M44" s="283">
        <v>600.79</v>
      </c>
      <c r="N44" s="283">
        <v>0.3</v>
      </c>
      <c r="O44" s="283">
        <v>45.1</v>
      </c>
      <c r="P44" s="283">
        <v>407</v>
      </c>
      <c r="Q44" s="283">
        <v>570.72</v>
      </c>
      <c r="R44" s="283">
        <v>2.7</v>
      </c>
      <c r="S44" s="283">
        <v>2.2</v>
      </c>
      <c r="T44" s="283">
        <v>374.73</v>
      </c>
      <c r="U44" s="283">
        <v>386.77</v>
      </c>
      <c r="V44" s="283">
        <v>0.3</v>
      </c>
      <c r="W44" s="283">
        <v>0.7</v>
      </c>
      <c r="X44" s="283">
        <v>433.35</v>
      </c>
      <c r="Y44" s="284">
        <v>495.85</v>
      </c>
    </row>
    <row r="45" spans="1:25" ht="12.75">
      <c r="A45" s="313">
        <v>2011</v>
      </c>
      <c r="B45" s="283">
        <v>77.649</v>
      </c>
      <c r="C45" s="283">
        <v>53.657</v>
      </c>
      <c r="D45" s="283">
        <v>1067.07</v>
      </c>
      <c r="E45" s="283">
        <v>579.36</v>
      </c>
      <c r="F45" s="283">
        <v>7.721</v>
      </c>
      <c r="G45" s="283">
        <v>1.102</v>
      </c>
      <c r="H45" s="283">
        <v>852.21</v>
      </c>
      <c r="I45" s="283">
        <v>603.53</v>
      </c>
      <c r="J45" s="283">
        <v>66.618</v>
      </c>
      <c r="K45" s="283">
        <v>4.646</v>
      </c>
      <c r="L45" s="283">
        <v>1125.29</v>
      </c>
      <c r="M45" s="283">
        <v>615.7</v>
      </c>
      <c r="N45" s="283">
        <v>0.366</v>
      </c>
      <c r="O45" s="283">
        <v>45.09</v>
      </c>
      <c r="P45" s="283">
        <v>416.65</v>
      </c>
      <c r="Q45" s="283">
        <v>584.36</v>
      </c>
      <c r="R45" s="283">
        <v>2.685</v>
      </c>
      <c r="S45" s="283">
        <v>2.16</v>
      </c>
      <c r="T45" s="283">
        <v>388.78</v>
      </c>
      <c r="U45" s="283">
        <v>364.61</v>
      </c>
      <c r="V45" s="283">
        <v>0.259</v>
      </c>
      <c r="W45" s="283">
        <v>0.66</v>
      </c>
      <c r="X45" s="283">
        <v>448.54</v>
      </c>
      <c r="Y45" s="284">
        <v>516.01</v>
      </c>
    </row>
    <row r="46" spans="1:25" ht="12.75">
      <c r="A46" s="313">
        <v>2012</v>
      </c>
      <c r="B46" s="283">
        <v>77.261</v>
      </c>
      <c r="C46" s="283">
        <v>53.846</v>
      </c>
      <c r="D46" s="283">
        <v>1094.16</v>
      </c>
      <c r="E46" s="283">
        <v>593.79</v>
      </c>
      <c r="F46" s="283">
        <v>7.485</v>
      </c>
      <c r="G46" s="283">
        <v>1.109</v>
      </c>
      <c r="H46" s="283">
        <v>870.45</v>
      </c>
      <c r="I46" s="283">
        <v>618.98</v>
      </c>
      <c r="J46" s="283">
        <v>66.385</v>
      </c>
      <c r="K46" s="283">
        <v>4.939</v>
      </c>
      <c r="L46" s="283">
        <v>1154.46</v>
      </c>
      <c r="M46" s="283">
        <v>631.75</v>
      </c>
      <c r="N46" s="283">
        <v>0.39</v>
      </c>
      <c r="O46" s="283">
        <v>44.957</v>
      </c>
      <c r="P46" s="283">
        <v>422.72</v>
      </c>
      <c r="Q46" s="283">
        <v>598.69</v>
      </c>
      <c r="R46" s="283">
        <v>2.718</v>
      </c>
      <c r="S46" s="283">
        <v>2.186</v>
      </c>
      <c r="T46" s="283">
        <v>400.51</v>
      </c>
      <c r="U46" s="283">
        <v>414.69</v>
      </c>
      <c r="V46" s="283">
        <v>0.283</v>
      </c>
      <c r="W46" s="283">
        <v>0.654</v>
      </c>
      <c r="X46" s="283">
        <v>453.64</v>
      </c>
      <c r="Y46" s="284">
        <v>525.96</v>
      </c>
    </row>
    <row r="47" spans="1:25" ht="13.5" thickBot="1">
      <c r="A47" s="314" t="s">
        <v>512</v>
      </c>
      <c r="B47" s="370">
        <v>77.084</v>
      </c>
      <c r="C47" s="370">
        <v>54.042</v>
      </c>
      <c r="D47" s="370">
        <v>1123.82</v>
      </c>
      <c r="E47" s="370">
        <v>608.76</v>
      </c>
      <c r="F47" s="370">
        <v>7.264</v>
      </c>
      <c r="G47" s="370">
        <v>1.098</v>
      </c>
      <c r="H47" s="370">
        <v>591.7</v>
      </c>
      <c r="I47" s="370">
        <v>634.22</v>
      </c>
      <c r="J47" s="370">
        <v>66.308</v>
      </c>
      <c r="K47" s="370">
        <v>5.237</v>
      </c>
      <c r="L47" s="370">
        <v>1186.63</v>
      </c>
      <c r="M47" s="370">
        <v>647.25</v>
      </c>
      <c r="N47" s="370">
        <v>0.414</v>
      </c>
      <c r="O47" s="370">
        <v>44.795</v>
      </c>
      <c r="P47" s="370">
        <v>432.62</v>
      </c>
      <c r="Q47" s="370">
        <v>613.95</v>
      </c>
      <c r="R47" s="370">
        <v>2.799</v>
      </c>
      <c r="S47" s="370">
        <v>2.268</v>
      </c>
      <c r="T47" s="370">
        <v>411.19</v>
      </c>
      <c r="U47" s="370">
        <v>421.9</v>
      </c>
      <c r="V47" s="370">
        <v>0.3</v>
      </c>
      <c r="W47" s="370">
        <v>0.644</v>
      </c>
      <c r="X47" s="370">
        <v>462.03</v>
      </c>
      <c r="Y47" s="566">
        <v>549.41</v>
      </c>
    </row>
    <row r="48" ht="12.75">
      <c r="A48" s="285" t="s">
        <v>447</v>
      </c>
    </row>
    <row r="49" spans="1:4" ht="12.75">
      <c r="A49" s="893" t="s">
        <v>515</v>
      </c>
      <c r="B49" s="893"/>
      <c r="C49" s="893"/>
      <c r="D49" s="893"/>
    </row>
    <row r="50" ht="14.25">
      <c r="A50" s="136"/>
    </row>
    <row r="58" ht="12.75">
      <c r="H58" s="8" t="s">
        <v>75</v>
      </c>
    </row>
  </sheetData>
  <mergeCells count="179">
    <mergeCell ref="A49:D49"/>
    <mergeCell ref="X42:Y42"/>
    <mergeCell ref="V40:W40"/>
    <mergeCell ref="V41:W41"/>
    <mergeCell ref="V42:W42"/>
    <mergeCell ref="X40:Y40"/>
    <mergeCell ref="X41:Y41"/>
    <mergeCell ref="V35:W35"/>
    <mergeCell ref="V36:W36"/>
    <mergeCell ref="V37:W37"/>
    <mergeCell ref="V38:W38"/>
    <mergeCell ref="X38:Y38"/>
    <mergeCell ref="T38:U38"/>
    <mergeCell ref="T39:U39"/>
    <mergeCell ref="X39:Y39"/>
    <mergeCell ref="V39:W39"/>
    <mergeCell ref="X17:Y17"/>
    <mergeCell ref="T11:U11"/>
    <mergeCell ref="X14:Y14"/>
    <mergeCell ref="X15:Y15"/>
    <mergeCell ref="X16:Y16"/>
    <mergeCell ref="X11:Y11"/>
    <mergeCell ref="X12:Y12"/>
    <mergeCell ref="X13:Y13"/>
    <mergeCell ref="V14:W14"/>
    <mergeCell ref="V15:W15"/>
    <mergeCell ref="R11:S11"/>
    <mergeCell ref="T37:U37"/>
    <mergeCell ref="R37:S37"/>
    <mergeCell ref="R12:S12"/>
    <mergeCell ref="R13:S13"/>
    <mergeCell ref="T35:U35"/>
    <mergeCell ref="T36:U36"/>
    <mergeCell ref="R36:S36"/>
    <mergeCell ref="R35:S35"/>
    <mergeCell ref="A23:Y23"/>
    <mergeCell ref="V16:W16"/>
    <mergeCell ref="V17:W17"/>
    <mergeCell ref="V11:W11"/>
    <mergeCell ref="V12:W12"/>
    <mergeCell ref="V13:W13"/>
    <mergeCell ref="B38:C38"/>
    <mergeCell ref="D38:E38"/>
    <mergeCell ref="B35:C35"/>
    <mergeCell ref="D35:E35"/>
    <mergeCell ref="B32:C33"/>
    <mergeCell ref="D32:E33"/>
    <mergeCell ref="B15:C15"/>
    <mergeCell ref="B39:C39"/>
    <mergeCell ref="D39:E39"/>
    <mergeCell ref="B36:C36"/>
    <mergeCell ref="D36:E36"/>
    <mergeCell ref="B37:C37"/>
    <mergeCell ref="D37:E37"/>
    <mergeCell ref="D15:E15"/>
    <mergeCell ref="B13:C13"/>
    <mergeCell ref="D13:E13"/>
    <mergeCell ref="B14:C14"/>
    <mergeCell ref="D14:E14"/>
    <mergeCell ref="B11:C11"/>
    <mergeCell ref="D11:E11"/>
    <mergeCell ref="B12:C12"/>
    <mergeCell ref="D12:E12"/>
    <mergeCell ref="N36:O36"/>
    <mergeCell ref="N37:O37"/>
    <mergeCell ref="R38:S38"/>
    <mergeCell ref="R39:S39"/>
    <mergeCell ref="P36:Q36"/>
    <mergeCell ref="P37:Q37"/>
    <mergeCell ref="N38:O38"/>
    <mergeCell ref="N39:O39"/>
    <mergeCell ref="P38:Q38"/>
    <mergeCell ref="P39:Q39"/>
    <mergeCell ref="F36:G36"/>
    <mergeCell ref="L38:M38"/>
    <mergeCell ref="L39:M39"/>
    <mergeCell ref="J35:K35"/>
    <mergeCell ref="L35:M35"/>
    <mergeCell ref="L36:M36"/>
    <mergeCell ref="L37:M37"/>
    <mergeCell ref="J36:K36"/>
    <mergeCell ref="J37:K37"/>
    <mergeCell ref="X35:Y35"/>
    <mergeCell ref="F37:G37"/>
    <mergeCell ref="J38:K38"/>
    <mergeCell ref="J39:K39"/>
    <mergeCell ref="H36:I36"/>
    <mergeCell ref="H37:I37"/>
    <mergeCell ref="F38:G38"/>
    <mergeCell ref="F39:G39"/>
    <mergeCell ref="H38:I38"/>
    <mergeCell ref="H39:I39"/>
    <mergeCell ref="H35:I35"/>
    <mergeCell ref="N35:O35"/>
    <mergeCell ref="P32:Q33"/>
    <mergeCell ref="R32:S33"/>
    <mergeCell ref="J32:K33"/>
    <mergeCell ref="L32:M33"/>
    <mergeCell ref="A24:H24"/>
    <mergeCell ref="X18:Y18"/>
    <mergeCell ref="V18:W18"/>
    <mergeCell ref="J30:M31"/>
    <mergeCell ref="A27:Y27"/>
    <mergeCell ref="T13:U13"/>
    <mergeCell ref="T14:U14"/>
    <mergeCell ref="T15:U15"/>
    <mergeCell ref="R14:S14"/>
    <mergeCell ref="R15:S15"/>
    <mergeCell ref="P11:Q11"/>
    <mergeCell ref="P12:Q12"/>
    <mergeCell ref="L14:M14"/>
    <mergeCell ref="N13:O13"/>
    <mergeCell ref="N14:O14"/>
    <mergeCell ref="P14:Q14"/>
    <mergeCell ref="P13:Q13"/>
    <mergeCell ref="A1:Y1"/>
    <mergeCell ref="A3:Y3"/>
    <mergeCell ref="A4:Y4"/>
    <mergeCell ref="H8:I9"/>
    <mergeCell ref="L8:M9"/>
    <mergeCell ref="V7:Y7"/>
    <mergeCell ref="N7:Q7"/>
    <mergeCell ref="N8:O9"/>
    <mergeCell ref="B6:E7"/>
    <mergeCell ref="B8:C9"/>
    <mergeCell ref="N6:Y6"/>
    <mergeCell ref="J6:M7"/>
    <mergeCell ref="F6:I7"/>
    <mergeCell ref="F8:G9"/>
    <mergeCell ref="P8:Q9"/>
    <mergeCell ref="D8:E9"/>
    <mergeCell ref="V31:Y31"/>
    <mergeCell ref="A28:Y28"/>
    <mergeCell ref="N31:Q31"/>
    <mergeCell ref="R31:U31"/>
    <mergeCell ref="F30:I31"/>
    <mergeCell ref="B30:E31"/>
    <mergeCell ref="H15:I15"/>
    <mergeCell ref="J8:K9"/>
    <mergeCell ref="A29:Y29"/>
    <mergeCell ref="J15:K15"/>
    <mergeCell ref="L13:M13"/>
    <mergeCell ref="J13:K13"/>
    <mergeCell ref="F15:G15"/>
    <mergeCell ref="L15:M15"/>
    <mergeCell ref="F14:G14"/>
    <mergeCell ref="H14:I14"/>
    <mergeCell ref="H13:I13"/>
    <mergeCell ref="J14:K14"/>
    <mergeCell ref="N15:O15"/>
    <mergeCell ref="P15:Q15"/>
    <mergeCell ref="R7:U7"/>
    <mergeCell ref="N30:Y30"/>
    <mergeCell ref="X8:Y9"/>
    <mergeCell ref="V8:W9"/>
    <mergeCell ref="R8:S9"/>
    <mergeCell ref="T8:U9"/>
    <mergeCell ref="N11:O11"/>
    <mergeCell ref="N12:O12"/>
    <mergeCell ref="T12:U12"/>
    <mergeCell ref="F11:G11"/>
    <mergeCell ref="F12:G12"/>
    <mergeCell ref="F13:G13"/>
    <mergeCell ref="L11:M11"/>
    <mergeCell ref="L12:M12"/>
    <mergeCell ref="H11:I11"/>
    <mergeCell ref="H12:I12"/>
    <mergeCell ref="J11:K11"/>
    <mergeCell ref="J12:K12"/>
    <mergeCell ref="X36:Y36"/>
    <mergeCell ref="X37:Y37"/>
    <mergeCell ref="F32:G33"/>
    <mergeCell ref="H32:I33"/>
    <mergeCell ref="N32:O33"/>
    <mergeCell ref="V32:W33"/>
    <mergeCell ref="X32:Y33"/>
    <mergeCell ref="T32:U33"/>
    <mergeCell ref="P35:Q35"/>
    <mergeCell ref="F35:G3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54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8" transitionEvaluation="1"/>
  <dimension ref="A1:P24"/>
  <sheetViews>
    <sheetView showGridLines="0" view="pageBreakPreview" zoomScale="75" zoomScaleNormal="75" zoomScaleSheetLayoutView="75" workbookViewId="0" topLeftCell="A1">
      <selection activeCell="I20" sqref="I20"/>
    </sheetView>
  </sheetViews>
  <sheetFormatPr defaultColWidth="12.57421875" defaultRowHeight="12.75"/>
  <cols>
    <col min="1" max="13" width="12.7109375" style="6" customWidth="1"/>
    <col min="14" max="14" width="16.421875" style="6" customWidth="1"/>
    <col min="15" max="16384" width="19.140625" style="6" customWidth="1"/>
  </cols>
  <sheetData>
    <row r="1" spans="1:16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19"/>
      <c r="K1" s="17"/>
      <c r="L1" s="17"/>
      <c r="M1" s="17"/>
      <c r="N1" s="17"/>
      <c r="O1" s="17"/>
      <c r="P1" s="17"/>
    </row>
    <row r="3" spans="1:10" s="38" customFormat="1" ht="15">
      <c r="A3" s="894" t="s">
        <v>333</v>
      </c>
      <c r="B3" s="894"/>
      <c r="C3" s="894"/>
      <c r="D3" s="894"/>
      <c r="E3" s="894"/>
      <c r="F3" s="894"/>
      <c r="G3" s="894"/>
      <c r="H3" s="894"/>
      <c r="I3" s="894"/>
      <c r="J3" s="42"/>
    </row>
    <row r="4" spans="1:10" s="38" customFormat="1" ht="17.25">
      <c r="A4" s="895" t="s">
        <v>382</v>
      </c>
      <c r="B4" s="895"/>
      <c r="C4" s="895"/>
      <c r="D4" s="895"/>
      <c r="E4" s="895"/>
      <c r="F4" s="895"/>
      <c r="G4" s="895"/>
      <c r="H4" s="895"/>
      <c r="I4" s="895"/>
      <c r="J4" s="42"/>
    </row>
    <row r="5" spans="1:9" ht="15">
      <c r="A5" s="896" t="s">
        <v>155</v>
      </c>
      <c r="B5" s="896"/>
      <c r="C5" s="896"/>
      <c r="D5" s="896"/>
      <c r="E5" s="896"/>
      <c r="F5" s="896"/>
      <c r="G5" s="896"/>
      <c r="H5" s="896"/>
      <c r="I5" s="896"/>
    </row>
    <row r="6" spans="1:9" ht="14.25" customHeight="1" thickBot="1">
      <c r="A6" s="322"/>
      <c r="B6" s="322"/>
      <c r="C6" s="322"/>
      <c r="D6" s="322"/>
      <c r="E6" s="322"/>
      <c r="F6" s="322"/>
      <c r="G6" s="322"/>
      <c r="H6" s="322"/>
      <c r="I6" s="322"/>
    </row>
    <row r="7" spans="1:9" ht="12.75">
      <c r="A7" s="897" t="s">
        <v>66</v>
      </c>
      <c r="B7" s="908" t="s">
        <v>3</v>
      </c>
      <c r="C7" s="897"/>
      <c r="D7" s="900" t="s">
        <v>73</v>
      </c>
      <c r="E7" s="901"/>
      <c r="F7" s="901"/>
      <c r="G7" s="900" t="s">
        <v>74</v>
      </c>
      <c r="H7" s="901"/>
      <c r="I7" s="901"/>
    </row>
    <row r="8" spans="1:9" ht="25.5" customHeight="1">
      <c r="A8" s="898"/>
      <c r="B8" s="909"/>
      <c r="C8" s="898"/>
      <c r="D8" s="902" t="s">
        <v>69</v>
      </c>
      <c r="E8" s="903"/>
      <c r="F8" s="904" t="s">
        <v>68</v>
      </c>
      <c r="G8" s="902" t="s">
        <v>380</v>
      </c>
      <c r="H8" s="903"/>
      <c r="I8" s="906" t="s">
        <v>68</v>
      </c>
    </row>
    <row r="9" spans="1:9" ht="13.5" thickBot="1">
      <c r="A9" s="899"/>
      <c r="B9" s="324" t="s">
        <v>4</v>
      </c>
      <c r="C9" s="324" t="s">
        <v>5</v>
      </c>
      <c r="D9" s="324" t="s">
        <v>4</v>
      </c>
      <c r="E9" s="324" t="s">
        <v>5</v>
      </c>
      <c r="F9" s="905"/>
      <c r="G9" s="324" t="s">
        <v>4</v>
      </c>
      <c r="H9" s="324" t="s">
        <v>5</v>
      </c>
      <c r="I9" s="907"/>
    </row>
    <row r="10" spans="1:9" ht="12.75">
      <c r="A10" s="323">
        <v>2003</v>
      </c>
      <c r="B10" s="283">
        <v>523.829</v>
      </c>
      <c r="C10" s="283">
        <v>480.824</v>
      </c>
      <c r="D10" s="283">
        <v>344.048</v>
      </c>
      <c r="E10" s="283">
        <v>286.395</v>
      </c>
      <c r="F10" s="283">
        <v>11.212</v>
      </c>
      <c r="G10" s="283">
        <v>175.1</v>
      </c>
      <c r="H10" s="283">
        <v>182.786</v>
      </c>
      <c r="I10" s="284">
        <v>8.296</v>
      </c>
    </row>
    <row r="11" spans="1:9" ht="12.75">
      <c r="A11" s="323">
        <v>2004</v>
      </c>
      <c r="B11" s="283">
        <v>543.641</v>
      </c>
      <c r="C11" s="283">
        <v>521.499</v>
      </c>
      <c r="D11" s="283">
        <v>360.449</v>
      </c>
      <c r="E11" s="283">
        <v>302.704</v>
      </c>
      <c r="F11" s="283">
        <v>12.621</v>
      </c>
      <c r="G11" s="283">
        <v>172.904</v>
      </c>
      <c r="H11" s="283">
        <v>189.83</v>
      </c>
      <c r="I11" s="284">
        <v>8.457</v>
      </c>
    </row>
    <row r="12" spans="1:9" ht="12.75">
      <c r="A12" s="323">
        <v>2005</v>
      </c>
      <c r="B12" s="283">
        <v>547.755</v>
      </c>
      <c r="C12" s="283">
        <v>556.18</v>
      </c>
      <c r="D12" s="283">
        <v>367.059</v>
      </c>
      <c r="E12" s="283">
        <v>319.975</v>
      </c>
      <c r="F12" s="283">
        <v>15.434</v>
      </c>
      <c r="G12" s="283">
        <v>168.673</v>
      </c>
      <c r="H12" s="283">
        <v>198.562</v>
      </c>
      <c r="I12" s="284">
        <v>8.668</v>
      </c>
    </row>
    <row r="13" spans="1:9" ht="12.75">
      <c r="A13" s="323">
        <v>2006</v>
      </c>
      <c r="B13" s="283">
        <v>552.158</v>
      </c>
      <c r="C13" s="283">
        <v>593.411</v>
      </c>
      <c r="D13" s="283">
        <v>376.323</v>
      </c>
      <c r="E13" s="283">
        <v>344.061</v>
      </c>
      <c r="F13" s="283">
        <v>17.222</v>
      </c>
      <c r="G13" s="283">
        <v>164.252</v>
      </c>
      <c r="H13" s="283">
        <v>209.587</v>
      </c>
      <c r="I13" s="284">
        <v>9.272</v>
      </c>
    </row>
    <row r="14" spans="1:9" ht="12.75">
      <c r="A14" s="323">
        <v>2007</v>
      </c>
      <c r="B14" s="283">
        <v>592.217</v>
      </c>
      <c r="C14" s="283">
        <v>654.073</v>
      </c>
      <c r="D14" s="283">
        <v>410.563</v>
      </c>
      <c r="E14" s="283">
        <v>369.642</v>
      </c>
      <c r="F14" s="283">
        <v>21.895</v>
      </c>
      <c r="G14" s="283">
        <v>167.167</v>
      </c>
      <c r="H14" s="283">
        <v>233.318</v>
      </c>
      <c r="I14" s="284">
        <v>12.038</v>
      </c>
    </row>
    <row r="15" spans="1:9" ht="12.75">
      <c r="A15" s="323">
        <v>2008</v>
      </c>
      <c r="B15" s="283">
        <v>871.75</v>
      </c>
      <c r="C15" s="283">
        <v>776.615</v>
      </c>
      <c r="D15" s="283">
        <v>652.455</v>
      </c>
      <c r="E15" s="283">
        <v>448.424</v>
      </c>
      <c r="F15" s="283">
        <v>30.848</v>
      </c>
      <c r="G15" s="283">
        <v>204.023</v>
      </c>
      <c r="H15" s="283">
        <v>275.897</v>
      </c>
      <c r="I15" s="284">
        <v>15.475</v>
      </c>
    </row>
    <row r="16" spans="1:9" ht="12.75">
      <c r="A16" s="323">
        <v>2009</v>
      </c>
      <c r="B16" s="283">
        <v>1438.579</v>
      </c>
      <c r="C16" s="283">
        <v>1083.734</v>
      </c>
      <c r="D16" s="283">
        <v>1022.299</v>
      </c>
      <c r="E16" s="283">
        <v>602.493</v>
      </c>
      <c r="F16" s="283">
        <v>55.7</v>
      </c>
      <c r="G16" s="283">
        <v>391.88</v>
      </c>
      <c r="H16" s="283">
        <v>410.099</v>
      </c>
      <c r="I16" s="284">
        <v>64</v>
      </c>
    </row>
    <row r="17" spans="1:9" ht="12.75">
      <c r="A17" s="420">
        <v>2010</v>
      </c>
      <c r="B17" s="210">
        <v>1620.8</v>
      </c>
      <c r="C17" s="210">
        <v>1268.2</v>
      </c>
      <c r="D17" s="210">
        <v>897.7</v>
      </c>
      <c r="E17" s="210">
        <v>574.2</v>
      </c>
      <c r="F17" s="210">
        <v>51.6</v>
      </c>
      <c r="G17" s="210">
        <v>686.7</v>
      </c>
      <c r="H17" s="210">
        <v>604.8</v>
      </c>
      <c r="I17" s="221">
        <v>96.5</v>
      </c>
    </row>
    <row r="18" spans="1:9" ht="12.75">
      <c r="A18" s="420">
        <v>2011</v>
      </c>
      <c r="B18" s="210">
        <v>1483.8</v>
      </c>
      <c r="C18" s="210">
        <v>1214.7</v>
      </c>
      <c r="D18" s="210">
        <v>782</v>
      </c>
      <c r="E18" s="210">
        <v>546</v>
      </c>
      <c r="F18" s="210">
        <v>46.8</v>
      </c>
      <c r="G18" s="210">
        <v>636</v>
      </c>
      <c r="H18" s="210">
        <v>548.2</v>
      </c>
      <c r="I18" s="221">
        <v>93.9</v>
      </c>
    </row>
    <row r="19" spans="1:9" s="456" customFormat="1" ht="12.75">
      <c r="A19" s="420">
        <v>2012</v>
      </c>
      <c r="B19" s="210">
        <v>1541.2</v>
      </c>
      <c r="C19" s="210">
        <v>1260.6</v>
      </c>
      <c r="D19" s="210">
        <v>800.6</v>
      </c>
      <c r="E19" s="210">
        <v>580.6</v>
      </c>
      <c r="F19" s="210">
        <v>51.815</v>
      </c>
      <c r="G19" s="210">
        <v>646.9</v>
      </c>
      <c r="H19" s="210">
        <v>539.9</v>
      </c>
      <c r="I19" s="221">
        <v>104</v>
      </c>
    </row>
    <row r="20" spans="1:11" s="10" customFormat="1" ht="13.5" thickBot="1">
      <c r="A20" s="383" t="s">
        <v>512</v>
      </c>
      <c r="B20" s="211">
        <v>1500</v>
      </c>
      <c r="C20" s="211">
        <v>1231.8</v>
      </c>
      <c r="D20" s="211">
        <v>736.6</v>
      </c>
      <c r="E20" s="211">
        <v>574.3</v>
      </c>
      <c r="F20" s="211">
        <v>51.3</v>
      </c>
      <c r="G20" s="211">
        <v>647.9</v>
      </c>
      <c r="H20" s="211">
        <v>532.7</v>
      </c>
      <c r="I20" s="224">
        <v>115.4</v>
      </c>
      <c r="K20" s="33"/>
    </row>
    <row r="21" spans="1:9" ht="12.75">
      <c r="A21" s="733" t="s">
        <v>447</v>
      </c>
      <c r="B21" s="733"/>
      <c r="C21" s="733"/>
      <c r="D21" s="733"/>
      <c r="E21" s="285"/>
      <c r="F21" s="285"/>
      <c r="G21" s="285"/>
      <c r="H21" s="285"/>
      <c r="I21" s="304"/>
    </row>
    <row r="22" spans="1:9" ht="14.25">
      <c r="A22" s="384" t="s">
        <v>381</v>
      </c>
      <c r="B22" s="7"/>
      <c r="C22" s="7"/>
      <c r="F22" s="7"/>
      <c r="I22" s="7"/>
    </row>
    <row r="23" spans="1:13" ht="12.75">
      <c r="A23" s="893" t="s">
        <v>495</v>
      </c>
      <c r="B23" s="893"/>
      <c r="C23" s="893"/>
      <c r="D23" s="893"/>
      <c r="E23" s="102"/>
      <c r="J23" s="30"/>
      <c r="K23" s="30"/>
      <c r="L23" s="30"/>
      <c r="M23" s="30"/>
    </row>
    <row r="24" ht="12.75">
      <c r="I24" s="30"/>
    </row>
  </sheetData>
  <mergeCells count="14">
    <mergeCell ref="G8:H8"/>
    <mergeCell ref="I8:I9"/>
    <mergeCell ref="B7:C8"/>
    <mergeCell ref="A21:D21"/>
    <mergeCell ref="A23:D23"/>
    <mergeCell ref="A1:I1"/>
    <mergeCell ref="A3:I3"/>
    <mergeCell ref="A4:I4"/>
    <mergeCell ref="A5:I5"/>
    <mergeCell ref="A7:A9"/>
    <mergeCell ref="D7:F7"/>
    <mergeCell ref="G7:I7"/>
    <mergeCell ref="D8:E8"/>
    <mergeCell ref="F8:F9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9" transitionEvaluation="1">
    <pageSetUpPr fitToPage="1"/>
  </sheetPr>
  <dimension ref="A1:U23"/>
  <sheetViews>
    <sheetView showGridLines="0" view="pageBreakPreview" zoomScale="75" zoomScaleNormal="75" zoomScaleSheetLayoutView="75" workbookViewId="0" topLeftCell="A1">
      <selection activeCell="N20" sqref="N20"/>
    </sheetView>
  </sheetViews>
  <sheetFormatPr defaultColWidth="12.57421875" defaultRowHeight="12.75"/>
  <cols>
    <col min="1" max="6" width="10.7109375" style="6" customWidth="1"/>
    <col min="7" max="7" width="16.28125" style="6" customWidth="1"/>
    <col min="8" max="8" width="13.421875" style="6" customWidth="1"/>
    <col min="9" max="12" width="10.7109375" style="6" customWidth="1"/>
    <col min="13" max="13" width="14.7109375" style="6" customWidth="1"/>
    <col min="14" max="14" width="10.7109375" style="6" customWidth="1"/>
    <col min="15" max="15" width="4.28125" style="6" customWidth="1"/>
    <col min="16" max="18" width="12.7109375" style="6" customWidth="1"/>
    <col min="19" max="19" width="16.421875" style="6" customWidth="1"/>
    <col min="20" max="16384" width="19.140625" style="6" customWidth="1"/>
  </cols>
  <sheetData>
    <row r="1" spans="1:21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19"/>
      <c r="P1" s="17"/>
      <c r="Q1" s="17"/>
      <c r="R1" s="17"/>
      <c r="S1" s="17"/>
      <c r="T1" s="17"/>
      <c r="U1" s="17"/>
    </row>
    <row r="3" spans="1:15" s="38" customFormat="1" ht="17.25">
      <c r="A3" s="894" t="s">
        <v>378</v>
      </c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42"/>
    </row>
    <row r="4" spans="1:14" ht="15">
      <c r="A4" s="896" t="s">
        <v>155</v>
      </c>
      <c r="B4" s="896"/>
      <c r="C4" s="896"/>
      <c r="D4" s="896"/>
      <c r="E4" s="896"/>
      <c r="F4" s="896"/>
      <c r="G4" s="896"/>
      <c r="H4" s="896"/>
      <c r="I4" s="896"/>
      <c r="J4" s="896"/>
      <c r="K4" s="896"/>
      <c r="L4" s="896"/>
      <c r="M4" s="896"/>
      <c r="N4" s="896"/>
    </row>
    <row r="5" spans="1:14" ht="14.25" customHeight="1" thickBot="1">
      <c r="A5" s="322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</row>
    <row r="6" spans="1:14" ht="12.75">
      <c r="A6" s="897" t="s">
        <v>66</v>
      </c>
      <c r="B6" s="910" t="s">
        <v>3</v>
      </c>
      <c r="C6" s="900" t="s">
        <v>73</v>
      </c>
      <c r="D6" s="901"/>
      <c r="E6" s="901"/>
      <c r="F6" s="901"/>
      <c r="G6" s="901"/>
      <c r="H6" s="901"/>
      <c r="I6" s="900" t="s">
        <v>74</v>
      </c>
      <c r="J6" s="901"/>
      <c r="K6" s="901"/>
      <c r="L6" s="901"/>
      <c r="M6" s="901"/>
      <c r="N6" s="901"/>
    </row>
    <row r="7" spans="1:14" ht="25.5" customHeight="1">
      <c r="A7" s="898"/>
      <c r="B7" s="911"/>
      <c r="C7" s="902" t="s">
        <v>69</v>
      </c>
      <c r="D7" s="903"/>
      <c r="E7" s="904" t="s">
        <v>68</v>
      </c>
      <c r="F7" s="904" t="s">
        <v>83</v>
      </c>
      <c r="G7" s="904" t="s">
        <v>29</v>
      </c>
      <c r="H7" s="904" t="s">
        <v>30</v>
      </c>
      <c r="I7" s="902" t="s">
        <v>3</v>
      </c>
      <c r="J7" s="903"/>
      <c r="K7" s="906" t="s">
        <v>68</v>
      </c>
      <c r="L7" s="904" t="s">
        <v>83</v>
      </c>
      <c r="M7" s="906" t="s">
        <v>29</v>
      </c>
      <c r="N7" s="906" t="s">
        <v>30</v>
      </c>
    </row>
    <row r="8" spans="1:14" ht="13.5" thickBot="1">
      <c r="A8" s="899"/>
      <c r="B8" s="912"/>
      <c r="C8" s="324" t="s">
        <v>4</v>
      </c>
      <c r="D8" s="324" t="s">
        <v>5</v>
      </c>
      <c r="E8" s="905"/>
      <c r="F8" s="905"/>
      <c r="G8" s="905"/>
      <c r="H8" s="905"/>
      <c r="I8" s="324" t="s">
        <v>4</v>
      </c>
      <c r="J8" s="324" t="s">
        <v>5</v>
      </c>
      <c r="K8" s="907"/>
      <c r="L8" s="905"/>
      <c r="M8" s="907"/>
      <c r="N8" s="907"/>
    </row>
    <row r="9" spans="1:14" ht="12.75">
      <c r="A9" s="323">
        <v>2003</v>
      </c>
      <c r="B9" s="210">
        <v>1004.653</v>
      </c>
      <c r="C9" s="283">
        <v>344.048</v>
      </c>
      <c r="D9" s="283">
        <v>286.395</v>
      </c>
      <c r="E9" s="283">
        <v>11.212</v>
      </c>
      <c r="F9" s="283">
        <v>113.568</v>
      </c>
      <c r="G9" s="283">
        <v>80.014</v>
      </c>
      <c r="H9" s="283">
        <v>422.737</v>
      </c>
      <c r="I9" s="210">
        <v>175.1</v>
      </c>
      <c r="J9" s="210">
        <v>182.786</v>
      </c>
      <c r="K9" s="284">
        <v>8.296</v>
      </c>
      <c r="L9" s="284">
        <v>67.671</v>
      </c>
      <c r="M9" s="284">
        <v>40.806</v>
      </c>
      <c r="N9" s="284">
        <v>204.014</v>
      </c>
    </row>
    <row r="10" spans="1:14" ht="12.75">
      <c r="A10" s="323">
        <v>2004</v>
      </c>
      <c r="B10" s="210">
        <v>1065.14</v>
      </c>
      <c r="C10" s="283">
        <v>360.449</v>
      </c>
      <c r="D10" s="283">
        <v>302.704</v>
      </c>
      <c r="E10" s="283">
        <v>12.621</v>
      </c>
      <c r="F10" s="283">
        <v>109.786</v>
      </c>
      <c r="G10" s="283">
        <v>85.308</v>
      </c>
      <c r="H10" s="283">
        <v>452.621</v>
      </c>
      <c r="I10" s="210">
        <v>172.904</v>
      </c>
      <c r="J10" s="210">
        <v>189.83</v>
      </c>
      <c r="K10" s="284">
        <v>8.457</v>
      </c>
      <c r="L10" s="284">
        <v>67.216</v>
      </c>
      <c r="M10" s="284">
        <v>39.543</v>
      </c>
      <c r="N10" s="284">
        <v>208.804</v>
      </c>
    </row>
    <row r="11" spans="1:14" ht="12.75">
      <c r="A11" s="323">
        <v>2005</v>
      </c>
      <c r="B11" s="210">
        <v>1103.935</v>
      </c>
      <c r="C11" s="283">
        <v>367.059</v>
      </c>
      <c r="D11" s="283">
        <v>319.975</v>
      </c>
      <c r="E11" s="283">
        <v>15.434</v>
      </c>
      <c r="F11" s="283">
        <v>111.541</v>
      </c>
      <c r="G11" s="283">
        <v>86.003</v>
      </c>
      <c r="H11" s="283">
        <v>471.285</v>
      </c>
      <c r="I11" s="210">
        <v>168.673</v>
      </c>
      <c r="J11" s="210">
        <v>198.562</v>
      </c>
      <c r="K11" s="284">
        <v>8.668</v>
      </c>
      <c r="L11" s="284">
        <v>66.39</v>
      </c>
      <c r="M11" s="284">
        <v>38.397</v>
      </c>
      <c r="N11" s="284">
        <v>214.094</v>
      </c>
    </row>
    <row r="12" spans="1:14" ht="12.75">
      <c r="A12" s="323">
        <v>2006</v>
      </c>
      <c r="B12" s="210">
        <v>1145.569</v>
      </c>
      <c r="C12" s="283">
        <v>376.323</v>
      </c>
      <c r="D12" s="283">
        <v>344.061</v>
      </c>
      <c r="E12" s="283">
        <v>17.222</v>
      </c>
      <c r="F12" s="283">
        <v>109.444</v>
      </c>
      <c r="G12" s="283">
        <v>90.316</v>
      </c>
      <c r="H12" s="283">
        <v>500.82</v>
      </c>
      <c r="I12" s="210">
        <v>164.252</v>
      </c>
      <c r="J12" s="210">
        <v>209.587</v>
      </c>
      <c r="K12" s="284">
        <v>9.272</v>
      </c>
      <c r="L12" s="284">
        <v>64.078</v>
      </c>
      <c r="M12" s="284">
        <v>37.697</v>
      </c>
      <c r="N12" s="284">
        <v>221.049</v>
      </c>
    </row>
    <row r="13" spans="1:14" ht="12.75">
      <c r="A13" s="323">
        <v>2007</v>
      </c>
      <c r="B13" s="210">
        <v>1246.29</v>
      </c>
      <c r="C13" s="283">
        <v>410.563</v>
      </c>
      <c r="D13" s="283">
        <v>369.642</v>
      </c>
      <c r="E13" s="283">
        <v>21.895</v>
      </c>
      <c r="F13" s="283">
        <v>104.4</v>
      </c>
      <c r="G13" s="283">
        <v>105.21</v>
      </c>
      <c r="H13" s="283">
        <v>546.4</v>
      </c>
      <c r="I13" s="210">
        <v>167.167</v>
      </c>
      <c r="J13" s="210">
        <v>233.318</v>
      </c>
      <c r="K13" s="284">
        <v>12.038</v>
      </c>
      <c r="L13" s="284">
        <v>66.8</v>
      </c>
      <c r="M13" s="284">
        <v>38.827</v>
      </c>
      <c r="N13" s="284">
        <v>235.7</v>
      </c>
    </row>
    <row r="14" spans="1:14" ht="12.75">
      <c r="A14" s="323">
        <v>2008</v>
      </c>
      <c r="B14" s="210">
        <v>1648.366</v>
      </c>
      <c r="C14" s="283">
        <v>652.455</v>
      </c>
      <c r="D14" s="283">
        <v>448.424</v>
      </c>
      <c r="E14" s="283">
        <v>30.848</v>
      </c>
      <c r="F14" s="283">
        <v>131.6</v>
      </c>
      <c r="G14" s="283">
        <v>211.77</v>
      </c>
      <c r="H14" s="283">
        <v>724.4</v>
      </c>
      <c r="I14" s="210">
        <v>204.023</v>
      </c>
      <c r="J14" s="210">
        <v>275.897</v>
      </c>
      <c r="K14" s="284">
        <v>15.475</v>
      </c>
      <c r="L14" s="284">
        <v>71.4</v>
      </c>
      <c r="M14" s="284">
        <v>57.169</v>
      </c>
      <c r="N14" s="284">
        <v>285.7</v>
      </c>
    </row>
    <row r="15" spans="1:14" ht="12.75">
      <c r="A15" s="323">
        <v>2009</v>
      </c>
      <c r="B15" s="210">
        <v>2522.313</v>
      </c>
      <c r="C15" s="283">
        <v>1022.299</v>
      </c>
      <c r="D15" s="283">
        <v>602.493</v>
      </c>
      <c r="E15" s="283">
        <v>55.7</v>
      </c>
      <c r="F15" s="283">
        <v>273.6</v>
      </c>
      <c r="G15" s="283">
        <v>393.9</v>
      </c>
      <c r="H15" s="283">
        <v>901.1</v>
      </c>
      <c r="I15" s="210">
        <v>391.88</v>
      </c>
      <c r="J15" s="210">
        <v>410.099</v>
      </c>
      <c r="K15" s="284">
        <v>64</v>
      </c>
      <c r="L15" s="284">
        <v>111</v>
      </c>
      <c r="M15" s="284">
        <v>143.7</v>
      </c>
      <c r="N15" s="284">
        <v>446.7</v>
      </c>
    </row>
    <row r="16" spans="1:14" ht="12.75">
      <c r="A16" s="420">
        <v>2010</v>
      </c>
      <c r="B16" s="210">
        <v>2889</v>
      </c>
      <c r="C16" s="210">
        <v>897.7</v>
      </c>
      <c r="D16" s="210">
        <v>574.2</v>
      </c>
      <c r="E16" s="210">
        <v>51.6</v>
      </c>
      <c r="F16" s="210">
        <v>248.4</v>
      </c>
      <c r="G16" s="210">
        <v>323.3</v>
      </c>
      <c r="H16" s="210">
        <v>844.5</v>
      </c>
      <c r="I16" s="210">
        <v>686.7</v>
      </c>
      <c r="J16" s="210">
        <v>604.8</v>
      </c>
      <c r="K16" s="221">
        <v>96.5</v>
      </c>
      <c r="L16" s="221">
        <v>154.3</v>
      </c>
      <c r="M16" s="221">
        <v>262.7</v>
      </c>
      <c r="N16" s="221">
        <v>719.1</v>
      </c>
    </row>
    <row r="17" spans="1:14" ht="12.75">
      <c r="A17" s="420">
        <v>2011</v>
      </c>
      <c r="B17" s="210">
        <v>2698.5</v>
      </c>
      <c r="C17" s="210">
        <v>782</v>
      </c>
      <c r="D17" s="210">
        <v>546</v>
      </c>
      <c r="E17" s="210">
        <v>46.8</v>
      </c>
      <c r="F17" s="210">
        <v>207.5</v>
      </c>
      <c r="G17" s="210">
        <v>256.7</v>
      </c>
      <c r="H17" s="210">
        <v>808.2</v>
      </c>
      <c r="I17" s="210">
        <v>636</v>
      </c>
      <c r="J17" s="210">
        <v>548.2</v>
      </c>
      <c r="K17" s="221">
        <v>93.9</v>
      </c>
      <c r="L17" s="221">
        <v>150.7</v>
      </c>
      <c r="M17" s="221">
        <v>235.9</v>
      </c>
      <c r="N17" s="221">
        <v>670.1</v>
      </c>
    </row>
    <row r="18" spans="1:14" s="456" customFormat="1" ht="12.75">
      <c r="A18" s="420">
        <v>2012</v>
      </c>
      <c r="B18" s="210">
        <v>2801.9</v>
      </c>
      <c r="C18" s="210">
        <v>800.6</v>
      </c>
      <c r="D18" s="210">
        <v>580.6</v>
      </c>
      <c r="E18" s="210">
        <v>51.815</v>
      </c>
      <c r="F18" s="210">
        <v>205.9</v>
      </c>
      <c r="G18" s="210">
        <v>238</v>
      </c>
      <c r="H18" s="210">
        <v>881.8</v>
      </c>
      <c r="I18" s="210">
        <v>646.9</v>
      </c>
      <c r="J18" s="210">
        <v>539.9</v>
      </c>
      <c r="K18" s="221">
        <v>104</v>
      </c>
      <c r="L18" s="221">
        <v>155.3</v>
      </c>
      <c r="M18" s="221">
        <v>225.1</v>
      </c>
      <c r="N18" s="221">
        <v>676.1</v>
      </c>
    </row>
    <row r="19" spans="1:16" s="10" customFormat="1" ht="13.5" thickBot="1">
      <c r="A19" s="383" t="s">
        <v>512</v>
      </c>
      <c r="B19" s="211">
        <v>2731.8</v>
      </c>
      <c r="C19" s="211">
        <v>736.6</v>
      </c>
      <c r="D19" s="211">
        <v>574.3</v>
      </c>
      <c r="E19" s="211">
        <v>51.3</v>
      </c>
      <c r="F19" s="211">
        <v>193.9</v>
      </c>
      <c r="G19" s="211">
        <v>184.2</v>
      </c>
      <c r="H19" s="211">
        <v>878.7</v>
      </c>
      <c r="I19" s="211">
        <v>647.9</v>
      </c>
      <c r="J19" s="211">
        <v>532.7</v>
      </c>
      <c r="K19" s="224">
        <v>115.4</v>
      </c>
      <c r="L19" s="224">
        <v>154.2</v>
      </c>
      <c r="M19" s="224">
        <v>210.7</v>
      </c>
      <c r="N19" s="224">
        <v>675.1</v>
      </c>
      <c r="P19" s="33"/>
    </row>
    <row r="20" spans="1:14" s="145" customFormat="1" ht="11.25" customHeight="1">
      <c r="A20" s="733" t="s">
        <v>447</v>
      </c>
      <c r="B20" s="733"/>
      <c r="C20" s="733"/>
      <c r="D20" s="733"/>
      <c r="E20" s="733"/>
      <c r="F20" s="285"/>
      <c r="G20" s="285"/>
      <c r="H20" s="285"/>
      <c r="I20" s="285"/>
      <c r="J20" s="285"/>
      <c r="K20" s="304"/>
      <c r="L20" s="304"/>
      <c r="M20" s="304"/>
      <c r="N20" s="304"/>
    </row>
    <row r="21" spans="1:14" ht="12.75">
      <c r="A21" s="913" t="s">
        <v>379</v>
      </c>
      <c r="B21" s="913"/>
      <c r="C21" s="913"/>
      <c r="D21" s="913"/>
      <c r="E21" s="913"/>
      <c r="F21" s="913"/>
      <c r="G21" s="913"/>
      <c r="H21" s="913"/>
      <c r="I21" s="913"/>
      <c r="J21" s="913"/>
      <c r="K21" s="913"/>
      <c r="L21" s="913"/>
      <c r="M21" s="913"/>
      <c r="N21" s="913"/>
    </row>
    <row r="22" spans="1:18" ht="12.75">
      <c r="A22" s="421" t="s">
        <v>516</v>
      </c>
      <c r="B22" s="421"/>
      <c r="C22" s="421"/>
      <c r="D22" s="102"/>
      <c r="O22" s="30"/>
      <c r="P22" s="30"/>
      <c r="Q22" s="30"/>
      <c r="R22" s="30"/>
    </row>
    <row r="23" spans="11:14" ht="12.75">
      <c r="K23" s="30"/>
      <c r="L23" s="30"/>
      <c r="M23" s="30"/>
      <c r="N23" s="30"/>
    </row>
  </sheetData>
  <mergeCells count="19">
    <mergeCell ref="A21:N21"/>
    <mergeCell ref="A1:N1"/>
    <mergeCell ref="A4:N4"/>
    <mergeCell ref="A3:N3"/>
    <mergeCell ref="C7:D7"/>
    <mergeCell ref="C6:H6"/>
    <mergeCell ref="G7:G8"/>
    <mergeCell ref="F7:F8"/>
    <mergeCell ref="M7:M8"/>
    <mergeCell ref="L7:L8"/>
    <mergeCell ref="A20:E20"/>
    <mergeCell ref="K7:K8"/>
    <mergeCell ref="H7:H8"/>
    <mergeCell ref="N7:N8"/>
    <mergeCell ref="A6:A8"/>
    <mergeCell ref="B6:B8"/>
    <mergeCell ref="I7:J7"/>
    <mergeCell ref="I6:N6"/>
    <mergeCell ref="E7:E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2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P39"/>
  <sheetViews>
    <sheetView showGridLines="0" view="pageBreakPreview" zoomScale="75" zoomScaleNormal="75" zoomScaleSheetLayoutView="75" workbookViewId="0" topLeftCell="A1">
      <selection activeCell="A21" sqref="A21:B21"/>
    </sheetView>
  </sheetViews>
  <sheetFormatPr defaultColWidth="11.421875" defaultRowHeight="12.75"/>
  <cols>
    <col min="1" max="1" width="24.7109375" style="50" customWidth="1"/>
    <col min="2" max="2" width="14.421875" style="50" bestFit="1" customWidth="1"/>
    <col min="3" max="3" width="15.57421875" style="50" bestFit="1" customWidth="1"/>
    <col min="4" max="5" width="15.421875" style="50" bestFit="1" customWidth="1"/>
    <col min="6" max="6" width="13.421875" style="50" customWidth="1"/>
    <col min="7" max="7" width="14.8515625" style="50" bestFit="1" customWidth="1"/>
    <col min="8" max="8" width="15.140625" style="50" bestFit="1" customWidth="1"/>
    <col min="9" max="9" width="16.7109375" style="50" customWidth="1"/>
    <col min="10" max="16384" width="11.421875" style="50" customWidth="1"/>
  </cols>
  <sheetData>
    <row r="1" spans="1:9" ht="18">
      <c r="A1" s="615" t="s">
        <v>211</v>
      </c>
      <c r="B1" s="615"/>
      <c r="C1" s="615"/>
      <c r="D1" s="615"/>
      <c r="E1" s="615"/>
      <c r="F1" s="615"/>
      <c r="G1" s="615"/>
      <c r="H1" s="615"/>
      <c r="I1" s="615"/>
    </row>
    <row r="2" spans="1:8" ht="12.75">
      <c r="A2" s="51"/>
      <c r="B2" s="51"/>
      <c r="C2" s="51"/>
      <c r="D2" s="51"/>
      <c r="E2" s="51"/>
      <c r="F2" s="51"/>
      <c r="G2" s="51"/>
      <c r="H2" s="51"/>
    </row>
    <row r="3" spans="1:9" ht="15">
      <c r="A3" s="616" t="s">
        <v>214</v>
      </c>
      <c r="B3" s="616"/>
      <c r="C3" s="616"/>
      <c r="D3" s="616"/>
      <c r="E3" s="616"/>
      <c r="F3" s="616"/>
      <c r="G3" s="616"/>
      <c r="H3" s="616"/>
      <c r="I3" s="616"/>
    </row>
    <row r="4" spans="1:8" ht="14.25" customHeight="1" thickBot="1">
      <c r="A4" s="175"/>
      <c r="B4" s="175"/>
      <c r="C4" s="175"/>
      <c r="D4" s="175"/>
      <c r="E4" s="175"/>
      <c r="F4" s="175"/>
      <c r="G4" s="175"/>
      <c r="H4" s="175"/>
    </row>
    <row r="5" spans="1:9" ht="21.75" customHeight="1" thickBot="1">
      <c r="A5" s="544"/>
      <c r="B5" s="545">
        <v>1950</v>
      </c>
      <c r="C5" s="545">
        <v>1960</v>
      </c>
      <c r="D5" s="545">
        <v>1970</v>
      </c>
      <c r="E5" s="545">
        <v>1981</v>
      </c>
      <c r="F5" s="545">
        <v>1991</v>
      </c>
      <c r="G5" s="546">
        <v>2001</v>
      </c>
      <c r="H5" s="547">
        <v>2012</v>
      </c>
      <c r="I5" s="547">
        <v>2013</v>
      </c>
    </row>
    <row r="6" spans="1:9" ht="12.75">
      <c r="A6" s="176"/>
      <c r="B6" s="177"/>
      <c r="C6" s="178"/>
      <c r="D6" s="178"/>
      <c r="E6" s="178"/>
      <c r="F6" s="178"/>
      <c r="G6" s="179"/>
      <c r="H6" s="180"/>
      <c r="I6" s="180"/>
    </row>
    <row r="7" spans="1:9" ht="12.75">
      <c r="A7" s="181" t="s">
        <v>94</v>
      </c>
      <c r="B7" s="182">
        <v>5357</v>
      </c>
      <c r="C7" s="182">
        <v>9502</v>
      </c>
      <c r="D7" s="182">
        <v>30779</v>
      </c>
      <c r="E7" s="182">
        <v>42684</v>
      </c>
      <c r="F7" s="182">
        <v>56316</v>
      </c>
      <c r="G7" s="182">
        <v>60396</v>
      </c>
      <c r="H7" s="183">
        <v>67715</v>
      </c>
      <c r="I7" s="183">
        <v>70230</v>
      </c>
    </row>
    <row r="8" spans="1:9" ht="12.75">
      <c r="A8" s="181" t="s">
        <v>85</v>
      </c>
      <c r="B8" s="182">
        <v>922847</v>
      </c>
      <c r="C8" s="182">
        <v>964396</v>
      </c>
      <c r="D8" s="182">
        <v>851140</v>
      </c>
      <c r="E8" s="182">
        <v>756666</v>
      </c>
      <c r="F8" s="182">
        <v>738293</v>
      </c>
      <c r="G8" s="182">
        <v>714260</v>
      </c>
      <c r="H8" s="183">
        <v>672062</v>
      </c>
      <c r="I8" s="183">
        <v>668369</v>
      </c>
    </row>
    <row r="9" spans="1:9" ht="12.75">
      <c r="A9" s="181" t="s">
        <v>86</v>
      </c>
      <c r="B9" s="182">
        <v>1472892</v>
      </c>
      <c r="C9" s="182">
        <v>1334468</v>
      </c>
      <c r="D9" s="182">
        <v>1098881</v>
      </c>
      <c r="E9" s="182">
        <v>932867</v>
      </c>
      <c r="F9" s="182">
        <v>827118</v>
      </c>
      <c r="G9" s="182">
        <v>796662</v>
      </c>
      <c r="H9" s="183">
        <v>751134</v>
      </c>
      <c r="I9" s="183">
        <v>740032</v>
      </c>
    </row>
    <row r="10" spans="1:9" ht="12.75">
      <c r="A10" s="181" t="s">
        <v>87</v>
      </c>
      <c r="B10" s="182">
        <v>2306616</v>
      </c>
      <c r="C10" s="182">
        <v>2132502</v>
      </c>
      <c r="D10" s="182">
        <v>1753279</v>
      </c>
      <c r="E10" s="182">
        <v>1513792</v>
      </c>
      <c r="F10" s="182">
        <v>1457282</v>
      </c>
      <c r="G10" s="182">
        <v>1426139</v>
      </c>
      <c r="H10" s="183">
        <v>1318188</v>
      </c>
      <c r="I10" s="183">
        <v>1295128</v>
      </c>
    </row>
    <row r="11" spans="1:9" ht="12.75">
      <c r="A11" s="181" t="s">
        <v>97</v>
      </c>
      <c r="B11" s="182">
        <v>4712429</v>
      </c>
      <c r="C11" s="182">
        <v>4406789</v>
      </c>
      <c r="D11" s="182">
        <v>3924517</v>
      </c>
      <c r="E11" s="182">
        <v>3344622</v>
      </c>
      <c r="F11" s="182">
        <v>3187638</v>
      </c>
      <c r="G11" s="182">
        <v>3155455</v>
      </c>
      <c r="H11" s="183">
        <v>3177319</v>
      </c>
      <c r="I11" s="183">
        <v>3118035</v>
      </c>
    </row>
    <row r="12" spans="1:9" ht="12.75">
      <c r="A12" s="181" t="s">
        <v>88</v>
      </c>
      <c r="B12" s="182">
        <v>4054930</v>
      </c>
      <c r="C12" s="182">
        <v>4371489</v>
      </c>
      <c r="D12" s="182">
        <v>3721484</v>
      </c>
      <c r="E12" s="182">
        <v>3524103</v>
      </c>
      <c r="F12" s="182">
        <v>3394233</v>
      </c>
      <c r="G12" s="182">
        <v>3498499</v>
      </c>
      <c r="H12" s="183">
        <v>3889239</v>
      </c>
      <c r="I12" s="183">
        <v>3921464</v>
      </c>
    </row>
    <row r="13" spans="1:9" ht="12.75">
      <c r="A13" s="181" t="s">
        <v>89</v>
      </c>
      <c r="B13" s="182">
        <v>3360742</v>
      </c>
      <c r="C13" s="182">
        <v>3410424</v>
      </c>
      <c r="D13" s="182">
        <v>3783048</v>
      </c>
      <c r="E13" s="182">
        <v>3954716</v>
      </c>
      <c r="F13" s="182">
        <v>4102341</v>
      </c>
      <c r="G13" s="182">
        <v>4673214</v>
      </c>
      <c r="H13" s="183">
        <v>5137125</v>
      </c>
      <c r="I13" s="183">
        <v>5034822</v>
      </c>
    </row>
    <row r="14" spans="1:9" ht="12.75">
      <c r="A14" s="181" t="s">
        <v>96</v>
      </c>
      <c r="B14" s="182">
        <v>2657505</v>
      </c>
      <c r="C14" s="182">
        <v>3027992</v>
      </c>
      <c r="D14" s="182">
        <v>3833920</v>
      </c>
      <c r="E14" s="182">
        <v>4292069</v>
      </c>
      <c r="F14" s="182">
        <v>4979662</v>
      </c>
      <c r="G14" s="182">
        <v>5839977</v>
      </c>
      <c r="H14" s="183">
        <v>7561192</v>
      </c>
      <c r="I14" s="183">
        <v>7593871</v>
      </c>
    </row>
    <row r="15" spans="1:9" ht="12.75">
      <c r="A15" s="181" t="s">
        <v>90</v>
      </c>
      <c r="B15" s="182">
        <v>1884194</v>
      </c>
      <c r="C15" s="182">
        <v>2442326</v>
      </c>
      <c r="D15" s="182">
        <v>2469556</v>
      </c>
      <c r="E15" s="182">
        <v>3521466</v>
      </c>
      <c r="F15" s="182">
        <v>3773817</v>
      </c>
      <c r="G15" s="182">
        <v>4231284</v>
      </c>
      <c r="H15" s="183">
        <v>5896687</v>
      </c>
      <c r="I15" s="183">
        <v>5965524</v>
      </c>
    </row>
    <row r="16" spans="1:9" ht="12.75">
      <c r="A16" s="181" t="s">
        <v>91</v>
      </c>
      <c r="B16" s="182">
        <v>3332672</v>
      </c>
      <c r="C16" s="182">
        <v>4160188</v>
      </c>
      <c r="D16" s="182">
        <v>6396468</v>
      </c>
      <c r="E16" s="182">
        <v>8420510</v>
      </c>
      <c r="F16" s="182">
        <v>9542029</v>
      </c>
      <c r="G16" s="182">
        <v>9446485</v>
      </c>
      <c r="H16" s="183">
        <v>11193750</v>
      </c>
      <c r="I16" s="183">
        <v>11160284</v>
      </c>
    </row>
    <row r="17" spans="1:9" ht="12.75">
      <c r="A17" s="181" t="s">
        <v>95</v>
      </c>
      <c r="B17" s="182">
        <v>3407689</v>
      </c>
      <c r="C17" s="182">
        <v>4332860</v>
      </c>
      <c r="D17" s="182">
        <v>6092975</v>
      </c>
      <c r="E17" s="182">
        <v>7442765</v>
      </c>
      <c r="F17" s="182">
        <v>7405143</v>
      </c>
      <c r="G17" s="182">
        <v>7005000</v>
      </c>
      <c r="H17" s="183">
        <v>7600910</v>
      </c>
      <c r="I17" s="183">
        <v>7562024</v>
      </c>
    </row>
    <row r="18" spans="1:9" ht="12.75">
      <c r="A18" s="181"/>
      <c r="B18" s="182"/>
      <c r="C18" s="182"/>
      <c r="D18" s="182"/>
      <c r="E18" s="182"/>
      <c r="F18" s="182"/>
      <c r="G18" s="182"/>
      <c r="H18" s="183"/>
      <c r="I18" s="183"/>
    </row>
    <row r="19" spans="1:9" ht="13.5" thickBot="1">
      <c r="A19" s="512" t="s">
        <v>27</v>
      </c>
      <c r="B19" s="513">
        <v>28117873</v>
      </c>
      <c r="C19" s="513">
        <v>30582936</v>
      </c>
      <c r="D19" s="513">
        <v>33956047</v>
      </c>
      <c r="E19" s="513">
        <v>37746260</v>
      </c>
      <c r="F19" s="513">
        <v>39463872</v>
      </c>
      <c r="G19" s="513">
        <v>40847371</v>
      </c>
      <c r="H19" s="514">
        <v>47265321</v>
      </c>
      <c r="I19" s="514">
        <v>47129783</v>
      </c>
    </row>
    <row r="20" spans="1:8" ht="12.75">
      <c r="A20" s="613" t="s">
        <v>441</v>
      </c>
      <c r="B20" s="613"/>
      <c r="C20" s="613"/>
      <c r="D20" s="185"/>
      <c r="E20" s="185"/>
      <c r="F20" s="185"/>
      <c r="G20" s="185"/>
      <c r="H20" s="185"/>
    </row>
    <row r="21" spans="1:5" ht="12.75">
      <c r="A21" s="614" t="s">
        <v>508</v>
      </c>
      <c r="B21" s="614"/>
      <c r="C21" s="53"/>
      <c r="E21" s="53"/>
    </row>
    <row r="22" spans="1:16" ht="12.75">
      <c r="A22" s="617"/>
      <c r="B22" s="617"/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/>
      <c r="N22"/>
      <c r="O22"/>
      <c r="P22"/>
    </row>
    <row r="23" spans="1:16" ht="12.75">
      <c r="A23" s="617"/>
      <c r="B23" s="617"/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8"/>
      <c r="N23" s="618"/>
      <c r="O23" s="618"/>
      <c r="P23" s="84"/>
    </row>
    <row r="24" spans="1:16" ht="12.75">
      <c r="A24" s="617"/>
      <c r="B24" s="617"/>
      <c r="C24" s="617"/>
      <c r="D24" s="617"/>
      <c r="E24" s="617"/>
      <c r="F24" s="617"/>
      <c r="G24" s="617"/>
      <c r="H24" s="617"/>
      <c r="I24" s="617"/>
      <c r="J24" s="617"/>
      <c r="K24" s="617"/>
      <c r="L24" s="617"/>
      <c r="M24"/>
      <c r="N24"/>
      <c r="O24"/>
      <c r="P24"/>
    </row>
    <row r="25" spans="1:4" ht="12.75">
      <c r="A25" s="31"/>
      <c r="B25" s="31"/>
      <c r="C25" s="31"/>
      <c r="D25" s="31"/>
    </row>
    <row r="26" spans="1:4" ht="12.75">
      <c r="A26" s="31"/>
      <c r="B26" s="31"/>
      <c r="C26" s="31"/>
      <c r="D26" s="31"/>
    </row>
    <row r="27" spans="1:4" ht="12.75">
      <c r="A27" s="31"/>
      <c r="B27" s="31"/>
      <c r="C27" s="31"/>
      <c r="D27" s="31"/>
    </row>
    <row r="28" spans="1:4" ht="12.75">
      <c r="A28" s="31"/>
      <c r="B28" s="31"/>
      <c r="C28" s="31"/>
      <c r="D28" s="31"/>
    </row>
    <row r="29" spans="1:4" ht="12.75">
      <c r="A29" s="31"/>
      <c r="B29" s="31"/>
      <c r="C29" s="31"/>
      <c r="D29" s="31"/>
    </row>
    <row r="30" spans="1:4" ht="12.75">
      <c r="A30" s="31"/>
      <c r="B30" s="31"/>
      <c r="C30" s="31"/>
      <c r="D30" s="31"/>
    </row>
    <row r="31" spans="1:4" ht="12.75">
      <c r="A31" s="31"/>
      <c r="B31" s="31"/>
      <c r="C31" s="31"/>
      <c r="D31" s="31"/>
    </row>
    <row r="32" spans="1:4" ht="12.75">
      <c r="A32" s="31"/>
      <c r="B32" s="31"/>
      <c r="C32" s="31"/>
      <c r="D32" s="31"/>
    </row>
    <row r="33" spans="1:4" ht="12.75">
      <c r="A33" s="31"/>
      <c r="B33" s="31"/>
      <c r="C33" s="31"/>
      <c r="D33" s="31"/>
    </row>
    <row r="34" spans="1:4" ht="12.75">
      <c r="A34" s="31"/>
      <c r="B34" s="31"/>
      <c r="C34" s="31"/>
      <c r="D34" s="31"/>
    </row>
    <row r="35" spans="1:4" ht="12.75">
      <c r="A35" s="31"/>
      <c r="B35" s="31"/>
      <c r="C35" s="31"/>
      <c r="D35" s="31"/>
    </row>
    <row r="36" spans="1:4" ht="12.75">
      <c r="A36" s="31"/>
      <c r="B36" s="31"/>
      <c r="C36" s="31"/>
      <c r="D36" s="31"/>
    </row>
    <row r="37" spans="1:4" ht="12.75">
      <c r="A37" s="31"/>
      <c r="B37" s="31"/>
      <c r="C37" s="31"/>
      <c r="D37" s="31"/>
    </row>
    <row r="38" spans="1:4" ht="12.75">
      <c r="A38" s="31"/>
      <c r="B38" s="31"/>
      <c r="C38" s="31"/>
      <c r="D38" s="31"/>
    </row>
    <row r="39" spans="1:4" ht="12.75">
      <c r="A39" s="31"/>
      <c r="B39" s="31"/>
      <c r="C39" s="31"/>
      <c r="D39" s="31"/>
    </row>
  </sheetData>
  <mergeCells count="8">
    <mergeCell ref="A24:L24"/>
    <mergeCell ref="M23:O23"/>
    <mergeCell ref="A22:L22"/>
    <mergeCell ref="A23:L23"/>
    <mergeCell ref="A20:C20"/>
    <mergeCell ref="A21:B21"/>
    <mergeCell ref="A1:I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55" r:id="rId2"/>
  <headerFooter alignWithMargins="0">
    <oddFooter>&amp;C&amp;A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0" transitionEvaluation="1">
    <pageSetUpPr fitToPage="1"/>
  </sheetPr>
  <dimension ref="A1:M42"/>
  <sheetViews>
    <sheetView showGridLines="0" view="pageBreakPreview" zoomScale="75" zoomScaleNormal="75" zoomScaleSheetLayoutView="75" workbookViewId="0" topLeftCell="A1">
      <selection activeCell="G41" sqref="G41"/>
    </sheetView>
  </sheetViews>
  <sheetFormatPr defaultColWidth="12.57421875" defaultRowHeight="12.75"/>
  <cols>
    <col min="1" max="10" width="12.7109375" style="6" customWidth="1"/>
    <col min="11" max="11" width="6.140625" style="6" customWidth="1"/>
    <col min="12" max="16384" width="19.140625" style="6" customWidth="1"/>
  </cols>
  <sheetData>
    <row r="1" spans="1:13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17"/>
      <c r="L1" s="17"/>
      <c r="M1" s="17"/>
    </row>
    <row r="3" spans="1:12" s="38" customFormat="1" ht="15">
      <c r="A3" s="894" t="s">
        <v>383</v>
      </c>
      <c r="B3" s="894"/>
      <c r="C3" s="894"/>
      <c r="D3" s="894"/>
      <c r="E3" s="894"/>
      <c r="F3" s="894"/>
      <c r="G3" s="894"/>
      <c r="H3" s="894"/>
      <c r="I3" s="894"/>
      <c r="J3" s="894"/>
      <c r="K3" s="484"/>
      <c r="L3" s="484"/>
    </row>
    <row r="4" spans="1:10" s="38" customFormat="1" ht="15">
      <c r="A4" s="894" t="s">
        <v>384</v>
      </c>
      <c r="B4" s="894"/>
      <c r="C4" s="894"/>
      <c r="D4" s="894"/>
      <c r="E4" s="894"/>
      <c r="F4" s="894"/>
      <c r="G4" s="894"/>
      <c r="H4" s="894"/>
      <c r="I4" s="894"/>
      <c r="J4" s="894"/>
    </row>
    <row r="5" spans="1:10" s="38" customFormat="1" ht="15">
      <c r="A5" s="894" t="s">
        <v>155</v>
      </c>
      <c r="B5" s="894"/>
      <c r="C5" s="894"/>
      <c r="D5" s="894"/>
      <c r="E5" s="894"/>
      <c r="F5" s="894"/>
      <c r="G5" s="894"/>
      <c r="H5" s="894"/>
      <c r="I5" s="894"/>
      <c r="J5" s="894"/>
    </row>
    <row r="6" spans="1:10" ht="13.5" thickBot="1">
      <c r="A6" s="325"/>
      <c r="B6" s="325"/>
      <c r="C6" s="325"/>
      <c r="D6" s="325"/>
      <c r="E6" s="325"/>
      <c r="F6" s="325"/>
      <c r="G6" s="325"/>
      <c r="H6" s="325"/>
      <c r="I6" s="325"/>
      <c r="J6" s="325"/>
    </row>
    <row r="7" spans="1:10" ht="12.75">
      <c r="A7" s="329"/>
      <c r="B7" s="918" t="s">
        <v>3</v>
      </c>
      <c r="C7" s="919"/>
      <c r="D7" s="920"/>
      <c r="E7" s="918" t="s">
        <v>76</v>
      </c>
      <c r="F7" s="919"/>
      <c r="G7" s="920"/>
      <c r="H7" s="918" t="s">
        <v>77</v>
      </c>
      <c r="I7" s="919"/>
      <c r="J7" s="921"/>
    </row>
    <row r="8" spans="1:10" ht="12.75">
      <c r="A8" s="330" t="s">
        <v>66</v>
      </c>
      <c r="B8" s="331"/>
      <c r="C8" s="331" t="s">
        <v>78</v>
      </c>
      <c r="D8" s="331" t="s">
        <v>79</v>
      </c>
      <c r="E8" s="332"/>
      <c r="F8" s="331" t="s">
        <v>78</v>
      </c>
      <c r="G8" s="331" t="s">
        <v>79</v>
      </c>
      <c r="H8" s="332"/>
      <c r="I8" s="331" t="s">
        <v>78</v>
      </c>
      <c r="J8" s="333" t="s">
        <v>79</v>
      </c>
    </row>
    <row r="9" spans="1:10" ht="12.75">
      <c r="A9" s="330" t="s">
        <v>165</v>
      </c>
      <c r="B9" s="334" t="s">
        <v>3</v>
      </c>
      <c r="C9" s="334" t="s">
        <v>48</v>
      </c>
      <c r="D9" s="334" t="s">
        <v>48</v>
      </c>
      <c r="E9" s="334" t="s">
        <v>3</v>
      </c>
      <c r="F9" s="334" t="s">
        <v>48</v>
      </c>
      <c r="G9" s="334" t="s">
        <v>48</v>
      </c>
      <c r="H9" s="334" t="s">
        <v>3</v>
      </c>
      <c r="I9" s="334" t="s">
        <v>48</v>
      </c>
      <c r="J9" s="335" t="s">
        <v>48</v>
      </c>
    </row>
    <row r="10" spans="1:10" ht="13.5" thickBot="1">
      <c r="A10" s="336"/>
      <c r="B10" s="337"/>
      <c r="C10" s="338" t="s">
        <v>80</v>
      </c>
      <c r="D10" s="338" t="s">
        <v>80</v>
      </c>
      <c r="E10" s="337"/>
      <c r="F10" s="338" t="s">
        <v>80</v>
      </c>
      <c r="G10" s="338" t="s">
        <v>80</v>
      </c>
      <c r="H10" s="337"/>
      <c r="I10" s="338" t="s">
        <v>80</v>
      </c>
      <c r="J10" s="339" t="s">
        <v>80</v>
      </c>
    </row>
    <row r="11" spans="1:11" ht="12.75">
      <c r="A11" s="323">
        <v>2003</v>
      </c>
      <c r="B11" s="283">
        <v>202</v>
      </c>
      <c r="C11" s="283">
        <v>156.3</v>
      </c>
      <c r="D11" s="283">
        <v>45.8</v>
      </c>
      <c r="E11" s="283">
        <v>1.4</v>
      </c>
      <c r="F11" s="283">
        <v>0.8</v>
      </c>
      <c r="G11" s="283">
        <v>0.6</v>
      </c>
      <c r="H11" s="283">
        <v>11.2</v>
      </c>
      <c r="I11" s="283">
        <v>7.2</v>
      </c>
      <c r="J11" s="284">
        <v>4</v>
      </c>
      <c r="K11" s="30"/>
    </row>
    <row r="12" spans="1:11" ht="12.75">
      <c r="A12" s="323">
        <v>2004</v>
      </c>
      <c r="B12" s="283">
        <v>197.3</v>
      </c>
      <c r="C12" s="283">
        <v>159.3</v>
      </c>
      <c r="D12" s="283">
        <v>38</v>
      </c>
      <c r="E12" s="283">
        <v>0.4</v>
      </c>
      <c r="F12" s="283">
        <v>0.2</v>
      </c>
      <c r="G12" s="283">
        <v>0.1</v>
      </c>
      <c r="H12" s="283">
        <v>8.4</v>
      </c>
      <c r="I12" s="283">
        <v>5.5</v>
      </c>
      <c r="J12" s="284">
        <v>2.9</v>
      </c>
      <c r="K12" s="30"/>
    </row>
    <row r="13" spans="1:11" ht="12.75">
      <c r="A13" s="323">
        <v>2005</v>
      </c>
      <c r="B13" s="283">
        <v>191.3</v>
      </c>
      <c r="C13" s="283">
        <v>153.4</v>
      </c>
      <c r="D13" s="283">
        <v>37.9</v>
      </c>
      <c r="E13" s="283" t="s">
        <v>0</v>
      </c>
      <c r="F13" s="283" t="s">
        <v>0</v>
      </c>
      <c r="G13" s="283" t="s">
        <v>0</v>
      </c>
      <c r="H13" s="283">
        <v>5.8</v>
      </c>
      <c r="I13" s="283">
        <v>3.8</v>
      </c>
      <c r="J13" s="284">
        <v>2</v>
      </c>
      <c r="K13" s="30"/>
    </row>
    <row r="14" spans="1:11" ht="12.75">
      <c r="A14" s="323">
        <v>2006</v>
      </c>
      <c r="B14" s="283">
        <v>184.863</v>
      </c>
      <c r="C14" s="283">
        <v>147.922</v>
      </c>
      <c r="D14" s="283">
        <v>36.941</v>
      </c>
      <c r="E14" s="283" t="s">
        <v>0</v>
      </c>
      <c r="F14" s="283" t="s">
        <v>0</v>
      </c>
      <c r="G14" s="283" t="s">
        <v>0</v>
      </c>
      <c r="H14" s="283">
        <v>3.504</v>
      </c>
      <c r="I14" s="283">
        <v>2.181</v>
      </c>
      <c r="J14" s="284">
        <v>1.323</v>
      </c>
      <c r="K14" s="30"/>
    </row>
    <row r="15" spans="1:11" ht="12.75">
      <c r="A15" s="323">
        <v>2007</v>
      </c>
      <c r="B15" s="283">
        <v>175.19</v>
      </c>
      <c r="C15" s="283">
        <v>143.597</v>
      </c>
      <c r="D15" s="283">
        <v>31.593</v>
      </c>
      <c r="E15" s="283" t="s">
        <v>0</v>
      </c>
      <c r="F15" s="283" t="s">
        <v>0</v>
      </c>
      <c r="G15" s="283" t="s">
        <v>0</v>
      </c>
      <c r="H15" s="283">
        <v>1.849</v>
      </c>
      <c r="I15" s="283">
        <v>1.196</v>
      </c>
      <c r="J15" s="284">
        <v>0.654</v>
      </c>
      <c r="K15" s="30"/>
    </row>
    <row r="16" spans="1:11" ht="12.75">
      <c r="A16" s="323">
        <v>2008</v>
      </c>
      <c r="B16" s="283">
        <v>166.266</v>
      </c>
      <c r="C16" s="283">
        <v>135.618</v>
      </c>
      <c r="D16" s="283">
        <v>30.648</v>
      </c>
      <c r="E16" s="283" t="s">
        <v>0</v>
      </c>
      <c r="F16" s="283" t="s">
        <v>0</v>
      </c>
      <c r="G16" s="283" t="s">
        <v>0</v>
      </c>
      <c r="H16" s="283">
        <v>0.82</v>
      </c>
      <c r="I16" s="283">
        <v>0.504</v>
      </c>
      <c r="J16" s="284">
        <v>0.316</v>
      </c>
      <c r="K16" s="30"/>
    </row>
    <row r="17" spans="1:11" ht="12.75">
      <c r="A17" s="323">
        <v>2009</v>
      </c>
      <c r="B17" s="283">
        <v>158.91</v>
      </c>
      <c r="C17" s="283">
        <v>133.024</v>
      </c>
      <c r="D17" s="283">
        <v>25.886</v>
      </c>
      <c r="E17" s="295" t="s">
        <v>0</v>
      </c>
      <c r="F17" s="295" t="s">
        <v>0</v>
      </c>
      <c r="G17" s="295" t="s">
        <v>0</v>
      </c>
      <c r="H17" s="283">
        <v>0.245</v>
      </c>
      <c r="I17" s="283">
        <v>0.158</v>
      </c>
      <c r="J17" s="284">
        <v>0.087</v>
      </c>
      <c r="K17" s="30"/>
    </row>
    <row r="18" spans="1:11" ht="12.75">
      <c r="A18" s="420">
        <v>2010</v>
      </c>
      <c r="B18" s="210">
        <v>153.761</v>
      </c>
      <c r="C18" s="210">
        <v>130.017</v>
      </c>
      <c r="D18" s="210">
        <v>23.744</v>
      </c>
      <c r="E18" s="422" t="s">
        <v>0</v>
      </c>
      <c r="F18" s="422" t="s">
        <v>0</v>
      </c>
      <c r="G18" s="422" t="s">
        <v>0</v>
      </c>
      <c r="H18" s="210">
        <v>0.023</v>
      </c>
      <c r="I18" s="210">
        <v>0.012</v>
      </c>
      <c r="J18" s="221">
        <v>0.011</v>
      </c>
      <c r="K18" s="30"/>
    </row>
    <row r="19" spans="1:11" ht="12.75">
      <c r="A19" s="420">
        <v>2011</v>
      </c>
      <c r="B19" s="210">
        <v>147.2</v>
      </c>
      <c r="C19" s="210">
        <v>124</v>
      </c>
      <c r="D19" s="210">
        <v>23.2</v>
      </c>
      <c r="E19" s="422" t="s">
        <v>0</v>
      </c>
      <c r="F19" s="422" t="s">
        <v>0</v>
      </c>
      <c r="G19" s="422" t="s">
        <v>0</v>
      </c>
      <c r="H19" s="210" t="s">
        <v>0</v>
      </c>
      <c r="I19" s="210" t="s">
        <v>0</v>
      </c>
      <c r="J19" s="221" t="s">
        <v>0</v>
      </c>
      <c r="K19" s="30"/>
    </row>
    <row r="20" spans="1:11" s="456" customFormat="1" ht="12.75">
      <c r="A20" s="420">
        <v>2012</v>
      </c>
      <c r="B20" s="210">
        <v>140.2</v>
      </c>
      <c r="C20" s="210">
        <v>120.5</v>
      </c>
      <c r="D20" s="210">
        <v>19.7</v>
      </c>
      <c r="E20" s="422" t="s">
        <v>0</v>
      </c>
      <c r="F20" s="422" t="s">
        <v>0</v>
      </c>
      <c r="G20" s="422" t="s">
        <v>0</v>
      </c>
      <c r="H20" s="210" t="s">
        <v>0</v>
      </c>
      <c r="I20" s="210" t="s">
        <v>0</v>
      </c>
      <c r="J20" s="221" t="s">
        <v>0</v>
      </c>
      <c r="K20" s="399"/>
    </row>
    <row r="21" spans="1:10" ht="12.75" customHeight="1" thickBot="1">
      <c r="A21" s="383" t="s">
        <v>512</v>
      </c>
      <c r="B21" s="211">
        <v>133.3</v>
      </c>
      <c r="C21" s="211">
        <v>114.7</v>
      </c>
      <c r="D21" s="211">
        <v>18.7</v>
      </c>
      <c r="E21" s="422" t="s">
        <v>0</v>
      </c>
      <c r="F21" s="422" t="s">
        <v>0</v>
      </c>
      <c r="G21" s="422" t="s">
        <v>0</v>
      </c>
      <c r="H21" s="210" t="s">
        <v>0</v>
      </c>
      <c r="I21" s="210" t="s">
        <v>0</v>
      </c>
      <c r="J21" s="221" t="s">
        <v>0</v>
      </c>
    </row>
    <row r="22" spans="1:10" ht="12.75" customHeight="1">
      <c r="A22" s="917"/>
      <c r="B22" s="917"/>
      <c r="C22" s="917"/>
      <c r="D22" s="917"/>
      <c r="E22" s="917"/>
      <c r="F22" s="917"/>
      <c r="G22" s="917"/>
      <c r="H22" s="326"/>
      <c r="I22" s="326"/>
      <c r="J22" s="326"/>
    </row>
    <row r="23" spans="1:7" ht="12.75">
      <c r="A23" s="327" t="s">
        <v>75</v>
      </c>
      <c r="B23" s="327"/>
      <c r="C23" s="327"/>
      <c r="D23" s="327"/>
      <c r="E23" s="327"/>
      <c r="F23" s="327"/>
      <c r="G23" s="327"/>
    </row>
    <row r="24" spans="1:7" ht="12.75">
      <c r="A24" s="349"/>
      <c r="B24" s="914" t="s">
        <v>81</v>
      </c>
      <c r="C24" s="915"/>
      <c r="D24" s="916"/>
      <c r="E24" s="914" t="s">
        <v>82</v>
      </c>
      <c r="F24" s="915"/>
      <c r="G24" s="915"/>
    </row>
    <row r="25" spans="1:7" ht="12.75">
      <c r="A25" s="330" t="s">
        <v>66</v>
      </c>
      <c r="B25" s="332"/>
      <c r="C25" s="331" t="s">
        <v>78</v>
      </c>
      <c r="D25" s="331" t="s">
        <v>79</v>
      </c>
      <c r="E25" s="332"/>
      <c r="F25" s="331" t="s">
        <v>78</v>
      </c>
      <c r="G25" s="333" t="s">
        <v>79</v>
      </c>
    </row>
    <row r="26" spans="1:7" ht="12.75">
      <c r="A26" s="330" t="s">
        <v>165</v>
      </c>
      <c r="B26" s="334" t="s">
        <v>3</v>
      </c>
      <c r="C26" s="334" t="s">
        <v>48</v>
      </c>
      <c r="D26" s="334" t="s">
        <v>48</v>
      </c>
      <c r="E26" s="334" t="s">
        <v>3</v>
      </c>
      <c r="F26" s="334" t="s">
        <v>48</v>
      </c>
      <c r="G26" s="335" t="s">
        <v>48</v>
      </c>
    </row>
    <row r="27" spans="1:7" ht="13.5" thickBot="1">
      <c r="A27" s="336"/>
      <c r="B27" s="337"/>
      <c r="C27" s="338" t="s">
        <v>80</v>
      </c>
      <c r="D27" s="338" t="s">
        <v>80</v>
      </c>
      <c r="E27" s="337"/>
      <c r="F27" s="338" t="s">
        <v>80</v>
      </c>
      <c r="G27" s="339" t="s">
        <v>80</v>
      </c>
    </row>
    <row r="28" spans="1:7" ht="12.75">
      <c r="A28" s="328">
        <v>2003</v>
      </c>
      <c r="B28" s="283">
        <v>131.9</v>
      </c>
      <c r="C28" s="283">
        <v>96.2</v>
      </c>
      <c r="D28" s="283">
        <v>35.7</v>
      </c>
      <c r="E28" s="283">
        <v>57.5</v>
      </c>
      <c r="F28" s="283">
        <v>52</v>
      </c>
      <c r="G28" s="284">
        <v>5.5</v>
      </c>
    </row>
    <row r="29" spans="1:7" ht="12.75">
      <c r="A29" s="328">
        <v>2004</v>
      </c>
      <c r="B29" s="283">
        <v>127.9</v>
      </c>
      <c r="C29" s="283">
        <v>97.3</v>
      </c>
      <c r="D29" s="283">
        <v>30.6</v>
      </c>
      <c r="E29" s="283">
        <v>60.6</v>
      </c>
      <c r="F29" s="283">
        <v>56.2</v>
      </c>
      <c r="G29" s="284">
        <v>4.4</v>
      </c>
    </row>
    <row r="30" spans="1:7" ht="12.75">
      <c r="A30" s="328">
        <v>2005</v>
      </c>
      <c r="B30" s="283">
        <v>124.7</v>
      </c>
      <c r="C30" s="283">
        <v>93.2</v>
      </c>
      <c r="D30" s="283">
        <v>31.4</v>
      </c>
      <c r="E30" s="283">
        <v>60.7</v>
      </c>
      <c r="F30" s="283">
        <v>56.4</v>
      </c>
      <c r="G30" s="284">
        <v>4.4</v>
      </c>
    </row>
    <row r="31" spans="1:7" ht="12.75">
      <c r="A31" s="328">
        <v>2006</v>
      </c>
      <c r="B31" s="283">
        <v>121</v>
      </c>
      <c r="C31" s="283">
        <v>89.4</v>
      </c>
      <c r="D31" s="283">
        <v>31.6</v>
      </c>
      <c r="E31" s="283">
        <v>60.4</v>
      </c>
      <c r="F31" s="283">
        <v>56.4</v>
      </c>
      <c r="G31" s="284">
        <v>4</v>
      </c>
    </row>
    <row r="32" spans="1:7" ht="12.75">
      <c r="A32" s="328">
        <v>2007</v>
      </c>
      <c r="B32" s="283">
        <v>113.233</v>
      </c>
      <c r="C32" s="283">
        <v>85.98</v>
      </c>
      <c r="D32" s="283">
        <v>27.253</v>
      </c>
      <c r="E32" s="283">
        <v>60.108</v>
      </c>
      <c r="F32" s="283">
        <v>56.421</v>
      </c>
      <c r="G32" s="284">
        <v>3.687</v>
      </c>
    </row>
    <row r="33" spans="1:7" ht="12.75">
      <c r="A33" s="328">
        <v>2008</v>
      </c>
      <c r="B33" s="283">
        <v>106.429</v>
      </c>
      <c r="C33" s="283">
        <v>79.598</v>
      </c>
      <c r="D33" s="283">
        <v>26.831</v>
      </c>
      <c r="E33" s="283">
        <v>59.017</v>
      </c>
      <c r="F33" s="283">
        <v>55.516</v>
      </c>
      <c r="G33" s="284">
        <v>3.501</v>
      </c>
    </row>
    <row r="34" spans="1:7" ht="12.75">
      <c r="A34" s="323">
        <v>2009</v>
      </c>
      <c r="B34" s="283">
        <v>100.726</v>
      </c>
      <c r="C34" s="283">
        <v>77.962</v>
      </c>
      <c r="D34" s="283">
        <v>22.764</v>
      </c>
      <c r="E34" s="283">
        <v>57.939</v>
      </c>
      <c r="F34" s="283">
        <v>54.904</v>
      </c>
      <c r="G34" s="284">
        <v>3.035</v>
      </c>
    </row>
    <row r="35" spans="1:7" ht="12.75">
      <c r="A35" s="423">
        <v>2010</v>
      </c>
      <c r="B35" s="210">
        <v>96.625</v>
      </c>
      <c r="C35" s="210">
        <v>75.61</v>
      </c>
      <c r="D35" s="210">
        <v>21.014</v>
      </c>
      <c r="E35" s="210">
        <v>57.113</v>
      </c>
      <c r="F35" s="210">
        <v>54.395</v>
      </c>
      <c r="G35" s="221">
        <v>2.719</v>
      </c>
    </row>
    <row r="36" spans="1:10" s="456" customFormat="1" ht="12.75">
      <c r="A36" s="423">
        <v>2011</v>
      </c>
      <c r="B36" s="210">
        <v>91.3</v>
      </c>
      <c r="C36" s="210">
        <v>71.1</v>
      </c>
      <c r="D36" s="210">
        <v>20.2</v>
      </c>
      <c r="E36" s="210">
        <v>55.9</v>
      </c>
      <c r="F36" s="210">
        <v>52.9</v>
      </c>
      <c r="G36" s="221">
        <v>2.9</v>
      </c>
      <c r="H36" s="6"/>
      <c r="I36" s="6"/>
      <c r="J36" s="6"/>
    </row>
    <row r="37" spans="1:10" s="10" customFormat="1" ht="12.75">
      <c r="A37" s="423">
        <v>2012</v>
      </c>
      <c r="B37" s="210">
        <v>84.7</v>
      </c>
      <c r="C37" s="210">
        <v>67.9</v>
      </c>
      <c r="D37" s="210">
        <v>16.9</v>
      </c>
      <c r="E37" s="210">
        <v>55.543</v>
      </c>
      <c r="F37" s="210">
        <v>52.6</v>
      </c>
      <c r="G37" s="221">
        <v>2.8</v>
      </c>
      <c r="H37" s="456"/>
      <c r="I37" s="456"/>
      <c r="J37" s="456"/>
    </row>
    <row r="38" spans="1:10" ht="13.5" thickBot="1">
      <c r="A38" s="487" t="s">
        <v>512</v>
      </c>
      <c r="B38" s="211">
        <v>79.1</v>
      </c>
      <c r="C38" s="211">
        <v>63.4</v>
      </c>
      <c r="D38" s="211">
        <v>15.6</v>
      </c>
      <c r="E38" s="211">
        <v>54.3</v>
      </c>
      <c r="F38" s="211">
        <v>51.3</v>
      </c>
      <c r="G38" s="224">
        <v>3</v>
      </c>
      <c r="H38" s="33"/>
      <c r="I38" s="10"/>
      <c r="J38" s="10"/>
    </row>
    <row r="39" spans="1:7" ht="12.75">
      <c r="A39" s="733" t="s">
        <v>444</v>
      </c>
      <c r="B39" s="733"/>
      <c r="C39" s="733"/>
      <c r="D39" s="733"/>
      <c r="E39" s="285"/>
      <c r="F39" s="304"/>
      <c r="G39" s="303"/>
    </row>
    <row r="40" spans="1:5" ht="12.75">
      <c r="A40" s="893" t="s">
        <v>513</v>
      </c>
      <c r="B40" s="893"/>
      <c r="C40" s="893"/>
      <c r="D40" s="893"/>
      <c r="E40" s="893"/>
    </row>
    <row r="42" ht="12.75">
      <c r="E42" s="7"/>
    </row>
  </sheetData>
  <mergeCells count="12">
    <mergeCell ref="A22:G22"/>
    <mergeCell ref="A1:J1"/>
    <mergeCell ref="A4:J4"/>
    <mergeCell ref="B7:D7"/>
    <mergeCell ref="E7:G7"/>
    <mergeCell ref="H7:J7"/>
    <mergeCell ref="A5:J5"/>
    <mergeCell ref="A3:J3"/>
    <mergeCell ref="A39:D39"/>
    <mergeCell ref="A40:E40"/>
    <mergeCell ref="B24:D24"/>
    <mergeCell ref="E24:G2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1" transitionEvaluation="1">
    <pageSetUpPr fitToPage="1"/>
  </sheetPr>
  <dimension ref="A1:M25"/>
  <sheetViews>
    <sheetView showGridLines="0" tabSelected="1" view="pageBreakPreview" zoomScale="75" zoomScaleNormal="75" zoomScaleSheetLayoutView="75" workbookViewId="0" topLeftCell="A4">
      <selection activeCell="K18" sqref="K18"/>
    </sheetView>
  </sheetViews>
  <sheetFormatPr defaultColWidth="12.57421875" defaultRowHeight="12.75"/>
  <cols>
    <col min="1" max="10" width="12.7109375" style="6" customWidth="1"/>
    <col min="11" max="11" width="16.421875" style="6" customWidth="1"/>
    <col min="12" max="16384" width="19.140625" style="6" customWidth="1"/>
  </cols>
  <sheetData>
    <row r="1" spans="1:13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17"/>
      <c r="L1" s="17"/>
      <c r="M1" s="17"/>
    </row>
    <row r="3" spans="1:12" s="38" customFormat="1" ht="15">
      <c r="A3" s="894" t="s">
        <v>385</v>
      </c>
      <c r="B3" s="894"/>
      <c r="C3" s="894"/>
      <c r="D3" s="894"/>
      <c r="E3" s="894"/>
      <c r="F3" s="894"/>
      <c r="G3" s="894"/>
      <c r="H3" s="894"/>
      <c r="I3" s="894"/>
      <c r="J3" s="894"/>
      <c r="K3" s="484"/>
      <c r="L3" s="484"/>
    </row>
    <row r="4" spans="1:10" s="38" customFormat="1" ht="15">
      <c r="A4" s="894" t="s">
        <v>386</v>
      </c>
      <c r="B4" s="894"/>
      <c r="C4" s="894"/>
      <c r="D4" s="894"/>
      <c r="E4" s="894"/>
      <c r="F4" s="894"/>
      <c r="G4" s="894"/>
      <c r="H4" s="894"/>
      <c r="I4" s="894"/>
      <c r="J4" s="894"/>
    </row>
    <row r="5" spans="1:10" s="38" customFormat="1" ht="15">
      <c r="A5" s="894" t="s">
        <v>155</v>
      </c>
      <c r="B5" s="894"/>
      <c r="C5" s="894"/>
      <c r="D5" s="894"/>
      <c r="E5" s="894"/>
      <c r="F5" s="894"/>
      <c r="G5" s="894"/>
      <c r="H5" s="894"/>
      <c r="I5" s="894"/>
      <c r="J5" s="894"/>
    </row>
    <row r="6" spans="1:10" ht="13.5" thickBot="1">
      <c r="A6" s="325"/>
      <c r="B6" s="325"/>
      <c r="C6" s="325"/>
      <c r="D6" s="325"/>
      <c r="E6" s="325"/>
      <c r="F6" s="325"/>
      <c r="G6" s="325"/>
      <c r="H6" s="325"/>
      <c r="I6" s="325"/>
      <c r="J6" s="325"/>
    </row>
    <row r="7" spans="1:10" ht="12.75">
      <c r="A7" s="329"/>
      <c r="B7" s="918" t="s">
        <v>3</v>
      </c>
      <c r="C7" s="919"/>
      <c r="D7" s="920"/>
      <c r="E7" s="918" t="s">
        <v>4</v>
      </c>
      <c r="F7" s="919"/>
      <c r="G7" s="920"/>
      <c r="H7" s="918" t="s">
        <v>5</v>
      </c>
      <c r="I7" s="919"/>
      <c r="J7" s="921"/>
    </row>
    <row r="8" spans="1:10" ht="12.75">
      <c r="A8" s="330" t="s">
        <v>66</v>
      </c>
      <c r="B8" s="331"/>
      <c r="C8" s="331" t="s">
        <v>78</v>
      </c>
      <c r="D8" s="331" t="s">
        <v>79</v>
      </c>
      <c r="E8" s="332"/>
      <c r="F8" s="331" t="s">
        <v>78</v>
      </c>
      <c r="G8" s="331" t="s">
        <v>79</v>
      </c>
      <c r="H8" s="332"/>
      <c r="I8" s="331" t="s">
        <v>78</v>
      </c>
      <c r="J8" s="333" t="s">
        <v>79</v>
      </c>
    </row>
    <row r="9" spans="1:10" ht="12.75">
      <c r="A9" s="330" t="s">
        <v>165</v>
      </c>
      <c r="B9" s="334" t="s">
        <v>3</v>
      </c>
      <c r="C9" s="334" t="s">
        <v>48</v>
      </c>
      <c r="D9" s="334" t="s">
        <v>48</v>
      </c>
      <c r="E9" s="334" t="s">
        <v>3</v>
      </c>
      <c r="F9" s="334" t="s">
        <v>48</v>
      </c>
      <c r="G9" s="334" t="s">
        <v>48</v>
      </c>
      <c r="H9" s="334" t="s">
        <v>3</v>
      </c>
      <c r="I9" s="334" t="s">
        <v>48</v>
      </c>
      <c r="J9" s="335" t="s">
        <v>48</v>
      </c>
    </row>
    <row r="10" spans="1:10" ht="13.5" thickBot="1">
      <c r="A10" s="336"/>
      <c r="B10" s="337"/>
      <c r="C10" s="338" t="s">
        <v>80</v>
      </c>
      <c r="D10" s="338" t="s">
        <v>80</v>
      </c>
      <c r="E10" s="337"/>
      <c r="F10" s="338" t="s">
        <v>80</v>
      </c>
      <c r="G10" s="338" t="s">
        <v>80</v>
      </c>
      <c r="H10" s="337"/>
      <c r="I10" s="338" t="s">
        <v>80</v>
      </c>
      <c r="J10" s="339" t="s">
        <v>80</v>
      </c>
    </row>
    <row r="11" spans="1:11" ht="12.75">
      <c r="A11" s="323" t="s">
        <v>148</v>
      </c>
      <c r="B11" s="283">
        <v>224.6</v>
      </c>
      <c r="C11" s="283">
        <v>174.4</v>
      </c>
      <c r="D11" s="283">
        <v>50.2</v>
      </c>
      <c r="E11" s="283">
        <v>93.1</v>
      </c>
      <c r="F11" s="283">
        <v>66.1</v>
      </c>
      <c r="G11" s="283">
        <v>27</v>
      </c>
      <c r="H11" s="283">
        <v>131.5</v>
      </c>
      <c r="I11" s="283">
        <v>108.3</v>
      </c>
      <c r="J11" s="284">
        <v>23.2</v>
      </c>
      <c r="K11" s="30"/>
    </row>
    <row r="12" spans="1:11" ht="12.75">
      <c r="A12" s="323">
        <v>2003</v>
      </c>
      <c r="B12" s="283">
        <v>202</v>
      </c>
      <c r="C12" s="283">
        <v>156.2</v>
      </c>
      <c r="D12" s="283">
        <v>45.8</v>
      </c>
      <c r="E12" s="283">
        <v>83.7</v>
      </c>
      <c r="F12" s="283">
        <v>59.2</v>
      </c>
      <c r="G12" s="283">
        <v>24.5</v>
      </c>
      <c r="H12" s="283">
        <v>118.3</v>
      </c>
      <c r="I12" s="283">
        <v>97</v>
      </c>
      <c r="J12" s="284">
        <v>21.3</v>
      </c>
      <c r="K12" s="30"/>
    </row>
    <row r="13" spans="1:11" ht="12.75">
      <c r="A13" s="323">
        <v>2004</v>
      </c>
      <c r="B13" s="283">
        <v>197.2</v>
      </c>
      <c r="C13" s="283">
        <v>159.3</v>
      </c>
      <c r="D13" s="283">
        <v>37.9</v>
      </c>
      <c r="E13" s="283">
        <v>80</v>
      </c>
      <c r="F13" s="283">
        <v>59.3</v>
      </c>
      <c r="G13" s="283">
        <v>20.7</v>
      </c>
      <c r="H13" s="283">
        <v>117.2</v>
      </c>
      <c r="I13" s="283">
        <v>100</v>
      </c>
      <c r="J13" s="284">
        <v>17.2</v>
      </c>
      <c r="K13" s="30"/>
    </row>
    <row r="14" spans="1:11" ht="12.75">
      <c r="A14" s="323">
        <v>2005</v>
      </c>
      <c r="B14" s="283">
        <v>191.2</v>
      </c>
      <c r="C14" s="283">
        <v>153.4</v>
      </c>
      <c r="D14" s="283">
        <v>37.8</v>
      </c>
      <c r="E14" s="283">
        <v>75.2</v>
      </c>
      <c r="F14" s="283">
        <v>55.1</v>
      </c>
      <c r="G14" s="283">
        <v>20.1</v>
      </c>
      <c r="H14" s="283">
        <v>116</v>
      </c>
      <c r="I14" s="283">
        <v>98.3</v>
      </c>
      <c r="J14" s="284">
        <v>17.7</v>
      </c>
      <c r="K14" s="30"/>
    </row>
    <row r="15" spans="1:11" ht="12.75">
      <c r="A15" s="323">
        <v>2006</v>
      </c>
      <c r="B15" s="283">
        <v>184.8</v>
      </c>
      <c r="C15" s="283">
        <v>147.9</v>
      </c>
      <c r="D15" s="283">
        <v>36.9</v>
      </c>
      <c r="E15" s="283">
        <v>70.2</v>
      </c>
      <c r="F15" s="283">
        <v>51.4</v>
      </c>
      <c r="G15" s="283">
        <v>18.8</v>
      </c>
      <c r="H15" s="283">
        <v>114.6</v>
      </c>
      <c r="I15" s="283">
        <v>96.5</v>
      </c>
      <c r="J15" s="284">
        <v>18.1</v>
      </c>
      <c r="K15" s="30"/>
    </row>
    <row r="16" spans="1:11" ht="12.75">
      <c r="A16" s="323">
        <v>2007</v>
      </c>
      <c r="B16" s="283">
        <v>175.2</v>
      </c>
      <c r="C16" s="283">
        <v>143.6</v>
      </c>
      <c r="D16" s="283">
        <v>31.6</v>
      </c>
      <c r="E16" s="283">
        <v>65.5</v>
      </c>
      <c r="F16" s="283">
        <v>49.8</v>
      </c>
      <c r="G16" s="283">
        <v>15.7</v>
      </c>
      <c r="H16" s="283">
        <v>109.7</v>
      </c>
      <c r="I16" s="283">
        <v>93.8</v>
      </c>
      <c r="J16" s="284">
        <v>15.9</v>
      </c>
      <c r="K16" s="30"/>
    </row>
    <row r="17" spans="1:11" ht="12.75">
      <c r="A17" s="323">
        <v>2008</v>
      </c>
      <c r="B17" s="283">
        <v>166.28</v>
      </c>
      <c r="C17" s="283">
        <v>135.68</v>
      </c>
      <c r="D17" s="283">
        <v>30.6</v>
      </c>
      <c r="E17" s="283">
        <v>61.64</v>
      </c>
      <c r="F17" s="283">
        <v>46.14</v>
      </c>
      <c r="G17" s="283">
        <v>15.5</v>
      </c>
      <c r="H17" s="283">
        <v>104.64</v>
      </c>
      <c r="I17" s="283">
        <v>89.54</v>
      </c>
      <c r="J17" s="284">
        <v>15.1</v>
      </c>
      <c r="K17" s="30"/>
    </row>
    <row r="18" spans="1:11" ht="12.75">
      <c r="A18" s="420">
        <v>2009</v>
      </c>
      <c r="B18" s="283">
        <v>158.91</v>
      </c>
      <c r="C18" s="283">
        <v>133.024</v>
      </c>
      <c r="D18" s="283">
        <v>25.886</v>
      </c>
      <c r="E18" s="295">
        <v>58.427</v>
      </c>
      <c r="F18" s="295">
        <v>45.234</v>
      </c>
      <c r="G18" s="295">
        <v>13.193</v>
      </c>
      <c r="H18" s="283">
        <v>100.483</v>
      </c>
      <c r="I18" s="283">
        <v>87.79</v>
      </c>
      <c r="J18" s="284">
        <v>12.693</v>
      </c>
      <c r="K18" s="30"/>
    </row>
    <row r="19" spans="1:11" ht="12.75">
      <c r="A19" s="420">
        <v>2010</v>
      </c>
      <c r="B19" s="210">
        <v>153.761</v>
      </c>
      <c r="C19" s="210">
        <v>130.017</v>
      </c>
      <c r="D19" s="210">
        <v>23.744</v>
      </c>
      <c r="E19" s="422">
        <v>55.955</v>
      </c>
      <c r="F19" s="422">
        <v>43.711</v>
      </c>
      <c r="G19" s="422">
        <v>12.243</v>
      </c>
      <c r="H19" s="210">
        <v>97.806</v>
      </c>
      <c r="I19" s="210">
        <v>86.306</v>
      </c>
      <c r="J19" s="221">
        <v>11.5</v>
      </c>
      <c r="K19" s="30"/>
    </row>
    <row r="20" spans="1:11" ht="12.75">
      <c r="A20" s="420">
        <v>2011</v>
      </c>
      <c r="B20" s="210">
        <v>147.2</v>
      </c>
      <c r="C20" s="210">
        <v>124</v>
      </c>
      <c r="D20" s="210">
        <v>23.2</v>
      </c>
      <c r="E20" s="422">
        <v>53.4</v>
      </c>
      <c r="F20" s="422">
        <v>41.4</v>
      </c>
      <c r="G20" s="422">
        <v>12</v>
      </c>
      <c r="H20" s="210">
        <v>93.8</v>
      </c>
      <c r="I20" s="210">
        <v>82.6</v>
      </c>
      <c r="J20" s="221">
        <v>11.2</v>
      </c>
      <c r="K20" s="30"/>
    </row>
    <row r="21" spans="1:11" ht="12.75">
      <c r="A21" s="420">
        <v>2012</v>
      </c>
      <c r="B21" s="210">
        <v>140.2</v>
      </c>
      <c r="C21" s="210">
        <v>120.5</v>
      </c>
      <c r="D21" s="210">
        <v>19.7</v>
      </c>
      <c r="E21" s="422">
        <v>50.5</v>
      </c>
      <c r="F21" s="422">
        <v>40.2</v>
      </c>
      <c r="G21" s="422">
        <v>10.4</v>
      </c>
      <c r="H21" s="210">
        <v>89.7</v>
      </c>
      <c r="I21" s="210">
        <v>80.3</v>
      </c>
      <c r="J21" s="221">
        <v>9.3</v>
      </c>
      <c r="K21" s="30"/>
    </row>
    <row r="22" spans="1:10" s="10" customFormat="1" ht="13.5" customHeight="1" thickBot="1">
      <c r="A22" s="383" t="s">
        <v>512</v>
      </c>
      <c r="B22" s="211">
        <v>133.3</v>
      </c>
      <c r="C22" s="211">
        <v>114.7</v>
      </c>
      <c r="D22" s="211">
        <v>18.7</v>
      </c>
      <c r="E22" s="392">
        <v>47.3</v>
      </c>
      <c r="F22" s="392">
        <v>37.5</v>
      </c>
      <c r="G22" s="392">
        <v>9.8</v>
      </c>
      <c r="H22" s="211">
        <v>86</v>
      </c>
      <c r="I22" s="211">
        <v>77.2</v>
      </c>
      <c r="J22" s="224">
        <v>8.8</v>
      </c>
    </row>
    <row r="23" spans="1:10" ht="12.75">
      <c r="A23" s="733" t="s">
        <v>444</v>
      </c>
      <c r="B23" s="733"/>
      <c r="C23" s="733"/>
      <c r="D23" s="733"/>
      <c r="E23" s="352"/>
      <c r="F23" s="382"/>
      <c r="G23" s="142"/>
      <c r="H23" s="33"/>
      <c r="I23" s="10"/>
      <c r="J23" s="10"/>
    </row>
    <row r="24" spans="1:4" ht="12.75">
      <c r="A24" s="893" t="s">
        <v>525</v>
      </c>
      <c r="B24" s="893"/>
      <c r="C24" s="893"/>
      <c r="D24" s="893"/>
    </row>
    <row r="25" ht="12.75">
      <c r="E25" s="7"/>
    </row>
  </sheetData>
  <mergeCells count="9">
    <mergeCell ref="A24:D24"/>
    <mergeCell ref="A23:D23"/>
    <mergeCell ref="A3:J3"/>
    <mergeCell ref="A1:J1"/>
    <mergeCell ref="A4:J4"/>
    <mergeCell ref="B7:D7"/>
    <mergeCell ref="E7:G7"/>
    <mergeCell ref="H7:J7"/>
    <mergeCell ref="A5:J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2" transitionEvaluation="1">
    <pageSetUpPr fitToPage="1"/>
  </sheetPr>
  <dimension ref="A1:Q43"/>
  <sheetViews>
    <sheetView showGridLines="0" view="pageBreakPreview" zoomScale="75" zoomScaleNormal="75" zoomScaleSheetLayoutView="75" workbookViewId="0" topLeftCell="A1">
      <selection activeCell="G26" sqref="G26"/>
    </sheetView>
  </sheetViews>
  <sheetFormatPr defaultColWidth="12.57421875" defaultRowHeight="12.75"/>
  <cols>
    <col min="1" max="1" width="12.7109375" style="5" customWidth="1"/>
    <col min="2" max="15" width="11.7109375" style="5" customWidth="1"/>
    <col min="16" max="16" width="8.140625" style="5" customWidth="1"/>
    <col min="17" max="16384" width="19.140625" style="5" customWidth="1"/>
  </cols>
  <sheetData>
    <row r="1" spans="1:15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</row>
    <row r="2" spans="1:9" ht="12.75" customHeight="1">
      <c r="A2" s="19"/>
      <c r="B2" s="19"/>
      <c r="C2" s="19"/>
      <c r="D2" s="19"/>
      <c r="E2" s="19"/>
      <c r="F2" s="19"/>
      <c r="G2" s="19"/>
      <c r="H2"/>
      <c r="I2"/>
    </row>
    <row r="3" spans="1:15" s="39" customFormat="1" ht="17.25">
      <c r="A3" s="922" t="s">
        <v>395</v>
      </c>
      <c r="B3" s="922"/>
      <c r="C3" s="922"/>
      <c r="D3" s="922"/>
      <c r="E3" s="922"/>
      <c r="F3" s="922"/>
      <c r="G3" s="922"/>
      <c r="H3" s="922"/>
      <c r="I3" s="922"/>
      <c r="J3" s="922"/>
      <c r="K3" s="922"/>
      <c r="L3" s="922"/>
      <c r="M3" s="922"/>
      <c r="N3" s="922"/>
      <c r="O3" s="922"/>
    </row>
    <row r="4" spans="1:15" s="39" customFormat="1" ht="15">
      <c r="A4" s="922" t="s">
        <v>276</v>
      </c>
      <c r="B4" s="922"/>
      <c r="C4" s="922"/>
      <c r="D4" s="922"/>
      <c r="E4" s="922"/>
      <c r="F4" s="922"/>
      <c r="G4" s="922"/>
      <c r="H4" s="922"/>
      <c r="I4" s="922"/>
      <c r="J4" s="922"/>
      <c r="K4" s="922"/>
      <c r="L4" s="922"/>
      <c r="M4" s="922"/>
      <c r="N4" s="922"/>
      <c r="O4" s="922"/>
    </row>
    <row r="5" spans="1:15" ht="13.5" thickBot="1">
      <c r="A5" s="340"/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</row>
    <row r="6" spans="1:15" ht="12.75" customHeight="1">
      <c r="A6" s="924" t="s">
        <v>1</v>
      </c>
      <c r="B6" s="927" t="s">
        <v>3</v>
      </c>
      <c r="C6" s="924"/>
      <c r="D6" s="927" t="s">
        <v>162</v>
      </c>
      <c r="E6" s="924"/>
      <c r="F6" s="931" t="s">
        <v>389</v>
      </c>
      <c r="G6" s="932"/>
      <c r="H6" s="932"/>
      <c r="I6" s="932"/>
      <c r="J6" s="932"/>
      <c r="K6" s="932"/>
      <c r="L6" s="932"/>
      <c r="M6" s="933"/>
      <c r="N6" s="934" t="s">
        <v>219</v>
      </c>
      <c r="O6" s="935"/>
    </row>
    <row r="7" spans="1:15" ht="12.75" customHeight="1">
      <c r="A7" s="925"/>
      <c r="B7" s="928"/>
      <c r="C7" s="925"/>
      <c r="D7" s="928"/>
      <c r="E7" s="925"/>
      <c r="F7" s="929" t="s">
        <v>3</v>
      </c>
      <c r="G7" s="930"/>
      <c r="H7" s="766" t="s">
        <v>390</v>
      </c>
      <c r="I7" s="843"/>
      <c r="J7" s="766" t="s">
        <v>391</v>
      </c>
      <c r="K7" s="843"/>
      <c r="L7" s="766" t="s">
        <v>392</v>
      </c>
      <c r="M7" s="843"/>
      <c r="N7" s="752"/>
      <c r="O7" s="936"/>
    </row>
    <row r="8" spans="1:15" ht="12.75" customHeight="1">
      <c r="A8" s="925"/>
      <c r="B8" s="928"/>
      <c r="C8" s="925"/>
      <c r="D8" s="928"/>
      <c r="E8" s="925"/>
      <c r="F8" s="849"/>
      <c r="G8" s="841"/>
      <c r="H8" s="806"/>
      <c r="I8" s="844"/>
      <c r="J8" s="806"/>
      <c r="K8" s="844"/>
      <c r="L8" s="806"/>
      <c r="M8" s="844"/>
      <c r="N8" s="752"/>
      <c r="O8" s="936"/>
    </row>
    <row r="9" spans="1:17" ht="12.75" customHeight="1">
      <c r="A9" s="925"/>
      <c r="B9" s="928"/>
      <c r="C9" s="925"/>
      <c r="D9" s="928"/>
      <c r="E9" s="925"/>
      <c r="F9" s="849"/>
      <c r="G9" s="841"/>
      <c r="H9" s="806"/>
      <c r="I9" s="844"/>
      <c r="J9" s="806"/>
      <c r="K9" s="844"/>
      <c r="L9" s="806"/>
      <c r="M9" s="844"/>
      <c r="N9" s="752"/>
      <c r="O9" s="936"/>
      <c r="P9"/>
      <c r="Q9"/>
    </row>
    <row r="10" spans="1:17" ht="12.75" customHeight="1" thickBot="1">
      <c r="A10" s="926"/>
      <c r="B10" s="324" t="s">
        <v>4</v>
      </c>
      <c r="C10" s="324" t="s">
        <v>5</v>
      </c>
      <c r="D10" s="324" t="s">
        <v>4</v>
      </c>
      <c r="E10" s="324" t="s">
        <v>5</v>
      </c>
      <c r="F10" s="324" t="s">
        <v>4</v>
      </c>
      <c r="G10" s="324" t="s">
        <v>5</v>
      </c>
      <c r="H10" s="324" t="s">
        <v>4</v>
      </c>
      <c r="I10" s="324" t="s">
        <v>5</v>
      </c>
      <c r="J10" s="324" t="s">
        <v>4</v>
      </c>
      <c r="K10" s="324" t="s">
        <v>5</v>
      </c>
      <c r="L10" s="324" t="s">
        <v>4</v>
      </c>
      <c r="M10" s="324" t="s">
        <v>5</v>
      </c>
      <c r="N10" s="324" t="s">
        <v>4</v>
      </c>
      <c r="O10" s="506" t="s">
        <v>5</v>
      </c>
      <c r="P10"/>
      <c r="Q10"/>
    </row>
    <row r="11" spans="1:17" ht="12.75">
      <c r="A11" s="341">
        <v>2002</v>
      </c>
      <c r="B11" s="257">
        <v>206764</v>
      </c>
      <c r="C11" s="257">
        <v>111379</v>
      </c>
      <c r="D11" s="257">
        <v>42896</v>
      </c>
      <c r="E11" s="257">
        <v>10325</v>
      </c>
      <c r="F11" s="257">
        <v>153467</v>
      </c>
      <c r="G11" s="257">
        <v>95474</v>
      </c>
      <c r="H11" s="257">
        <v>24662</v>
      </c>
      <c r="I11" s="257">
        <v>7598</v>
      </c>
      <c r="J11" s="257">
        <v>56370</v>
      </c>
      <c r="K11" s="257">
        <v>2389</v>
      </c>
      <c r="L11" s="257">
        <v>72435</v>
      </c>
      <c r="M11" s="257">
        <v>85487</v>
      </c>
      <c r="N11" s="275">
        <v>10401</v>
      </c>
      <c r="O11" s="275">
        <v>5580</v>
      </c>
      <c r="P11"/>
      <c r="Q11"/>
    </row>
    <row r="12" spans="1:17" ht="12.75">
      <c r="A12" s="341">
        <v>2003</v>
      </c>
      <c r="B12" s="257">
        <v>169780</v>
      </c>
      <c r="C12" s="257">
        <v>114683</v>
      </c>
      <c r="D12" s="257">
        <v>20343</v>
      </c>
      <c r="E12" s="257">
        <v>8198</v>
      </c>
      <c r="F12" s="257">
        <v>137362</v>
      </c>
      <c r="G12" s="257">
        <v>99073</v>
      </c>
      <c r="H12" s="257">
        <v>19736</v>
      </c>
      <c r="I12" s="257">
        <v>6746</v>
      </c>
      <c r="J12" s="257">
        <v>54398</v>
      </c>
      <c r="K12" s="257">
        <v>2705</v>
      </c>
      <c r="L12" s="257">
        <v>63228</v>
      </c>
      <c r="M12" s="257">
        <v>89622</v>
      </c>
      <c r="N12" s="275">
        <v>12075</v>
      </c>
      <c r="O12" s="275">
        <v>7412</v>
      </c>
      <c r="P12"/>
      <c r="Q12"/>
    </row>
    <row r="13" spans="1:17" ht="12.75">
      <c r="A13" s="341">
        <v>2004</v>
      </c>
      <c r="B13" s="257">
        <v>336785</v>
      </c>
      <c r="C13" s="257">
        <v>208423</v>
      </c>
      <c r="D13" s="257">
        <v>56011</v>
      </c>
      <c r="E13" s="257">
        <v>19257</v>
      </c>
      <c r="F13" s="257">
        <v>207344</v>
      </c>
      <c r="G13" s="257">
        <v>137939</v>
      </c>
      <c r="H13" s="257">
        <v>30401</v>
      </c>
      <c r="I13" s="257">
        <v>10687</v>
      </c>
      <c r="J13" s="257">
        <v>83578</v>
      </c>
      <c r="K13" s="257">
        <v>4676</v>
      </c>
      <c r="L13" s="257">
        <v>93365</v>
      </c>
      <c r="M13" s="257">
        <v>122576</v>
      </c>
      <c r="N13" s="275">
        <v>73430</v>
      </c>
      <c r="O13" s="275">
        <v>51227</v>
      </c>
      <c r="P13"/>
      <c r="Q13"/>
    </row>
    <row r="14" spans="1:15" ht="12.75">
      <c r="A14" s="341">
        <v>2005</v>
      </c>
      <c r="B14" s="257">
        <v>587783</v>
      </c>
      <c r="C14" s="257">
        <v>443161</v>
      </c>
      <c r="D14" s="257">
        <v>101251</v>
      </c>
      <c r="E14" s="257">
        <v>28267</v>
      </c>
      <c r="F14" s="257">
        <v>412545</v>
      </c>
      <c r="G14" s="257">
        <v>339583</v>
      </c>
      <c r="H14" s="257">
        <v>43623</v>
      </c>
      <c r="I14" s="257">
        <v>14151</v>
      </c>
      <c r="J14" s="257">
        <v>179950</v>
      </c>
      <c r="K14" s="257">
        <v>8808</v>
      </c>
      <c r="L14" s="257">
        <v>188972</v>
      </c>
      <c r="M14" s="257">
        <v>316624</v>
      </c>
      <c r="N14" s="275">
        <v>73987</v>
      </c>
      <c r="O14" s="275">
        <v>75311</v>
      </c>
    </row>
    <row r="15" spans="1:15" ht="12.75">
      <c r="A15" s="341">
        <v>2006</v>
      </c>
      <c r="B15" s="257">
        <v>496699</v>
      </c>
      <c r="C15" s="257">
        <v>360353</v>
      </c>
      <c r="D15" s="257">
        <v>81628</v>
      </c>
      <c r="E15" s="257">
        <v>22123</v>
      </c>
      <c r="F15" s="257">
        <v>377969</v>
      </c>
      <c r="G15" s="257">
        <v>302942</v>
      </c>
      <c r="H15" s="257">
        <v>38016</v>
      </c>
      <c r="I15" s="257">
        <v>11528</v>
      </c>
      <c r="J15" s="257">
        <v>169287</v>
      </c>
      <c r="K15" s="257">
        <v>7951</v>
      </c>
      <c r="L15" s="257">
        <v>170666</v>
      </c>
      <c r="M15" s="257">
        <v>283463</v>
      </c>
      <c r="N15" s="275">
        <v>37102</v>
      </c>
      <c r="O15" s="275">
        <v>35288</v>
      </c>
    </row>
    <row r="16" spans="1:15" ht="12.75">
      <c r="A16" s="341">
        <v>2007</v>
      </c>
      <c r="B16" s="257">
        <v>301393</v>
      </c>
      <c r="C16" s="257">
        <v>197818</v>
      </c>
      <c r="D16" s="257">
        <v>42801</v>
      </c>
      <c r="E16" s="257">
        <v>15876</v>
      </c>
      <c r="F16" s="257">
        <v>233058</v>
      </c>
      <c r="G16" s="257">
        <v>161728</v>
      </c>
      <c r="H16" s="257">
        <v>25369</v>
      </c>
      <c r="I16" s="257">
        <v>7166</v>
      </c>
      <c r="J16" s="257">
        <v>96831</v>
      </c>
      <c r="K16" s="257">
        <v>4888</v>
      </c>
      <c r="L16" s="257">
        <v>110858</v>
      </c>
      <c r="M16" s="257">
        <v>149674</v>
      </c>
      <c r="N16" s="275">
        <v>25534</v>
      </c>
      <c r="O16" s="275">
        <v>20214</v>
      </c>
    </row>
    <row r="17" spans="1:15" ht="12.75">
      <c r="A17" s="341">
        <v>2008</v>
      </c>
      <c r="B17" s="257">
        <v>424870</v>
      </c>
      <c r="C17" s="257">
        <v>309022</v>
      </c>
      <c r="D17" s="257">
        <v>79098</v>
      </c>
      <c r="E17" s="257">
        <v>34188</v>
      </c>
      <c r="F17" s="257">
        <v>309839</v>
      </c>
      <c r="G17" s="257">
        <v>248316</v>
      </c>
      <c r="H17" s="257">
        <v>33154</v>
      </c>
      <c r="I17" s="257">
        <v>10432</v>
      </c>
      <c r="J17" s="257">
        <v>124234</v>
      </c>
      <c r="K17" s="257">
        <v>6426</v>
      </c>
      <c r="L17" s="257">
        <v>152451</v>
      </c>
      <c r="M17" s="257">
        <v>231458</v>
      </c>
      <c r="N17" s="275">
        <v>35933</v>
      </c>
      <c r="O17" s="275">
        <v>26518</v>
      </c>
    </row>
    <row r="18" spans="1:15" ht="12.75">
      <c r="A18" s="424">
        <v>2009</v>
      </c>
      <c r="B18" s="257">
        <v>205795</v>
      </c>
      <c r="C18" s="257">
        <v>164480</v>
      </c>
      <c r="D18" s="257">
        <v>28930</v>
      </c>
      <c r="E18" s="257">
        <v>6530</v>
      </c>
      <c r="F18" s="257">
        <f>H18+J18+L18</f>
        <v>149789</v>
      </c>
      <c r="G18" s="257">
        <f>I18+K18+M18</f>
        <v>111438</v>
      </c>
      <c r="H18" s="257">
        <v>12890</v>
      </c>
      <c r="I18" s="257">
        <v>3779</v>
      </c>
      <c r="J18" s="257">
        <v>41027</v>
      </c>
      <c r="K18" s="257">
        <v>2380</v>
      </c>
      <c r="L18" s="257">
        <v>95872</v>
      </c>
      <c r="M18" s="257">
        <v>105279</v>
      </c>
      <c r="N18" s="257">
        <v>27076</v>
      </c>
      <c r="O18" s="275">
        <v>46512</v>
      </c>
    </row>
    <row r="19" spans="1:15" ht="12.75">
      <c r="A19" s="424">
        <v>2010</v>
      </c>
      <c r="B19" s="257">
        <v>161679</v>
      </c>
      <c r="C19" s="257">
        <v>142254</v>
      </c>
      <c r="D19" s="257">
        <v>27976</v>
      </c>
      <c r="E19" s="257">
        <v>5259</v>
      </c>
      <c r="F19" s="257">
        <v>133703</v>
      </c>
      <c r="G19" s="257">
        <v>136995</v>
      </c>
      <c r="H19" s="257">
        <v>12401</v>
      </c>
      <c r="I19" s="257">
        <v>3840</v>
      </c>
      <c r="J19" s="257">
        <v>27100</v>
      </c>
      <c r="K19" s="257">
        <v>2047</v>
      </c>
      <c r="L19" s="257">
        <v>84287</v>
      </c>
      <c r="M19" s="257">
        <v>122589</v>
      </c>
      <c r="N19" s="257">
        <v>9915</v>
      </c>
      <c r="O19" s="275">
        <v>8519</v>
      </c>
    </row>
    <row r="20" spans="1:15" ht="12.75">
      <c r="A20" s="424">
        <v>2011</v>
      </c>
      <c r="B20" s="257">
        <v>164565</v>
      </c>
      <c r="C20" s="257">
        <v>151029</v>
      </c>
      <c r="D20" s="257">
        <v>41767</v>
      </c>
      <c r="E20" s="257">
        <v>13338</v>
      </c>
      <c r="F20" s="257">
        <v>122798</v>
      </c>
      <c r="G20" s="257">
        <v>137691</v>
      </c>
      <c r="H20" s="257">
        <v>8866</v>
      </c>
      <c r="I20" s="257">
        <v>2269</v>
      </c>
      <c r="J20" s="257">
        <v>18968</v>
      </c>
      <c r="K20" s="257">
        <v>1454</v>
      </c>
      <c r="L20" s="257">
        <v>83516</v>
      </c>
      <c r="M20" s="257">
        <v>125487</v>
      </c>
      <c r="N20" s="257">
        <v>11448</v>
      </c>
      <c r="O20" s="275">
        <v>8481</v>
      </c>
    </row>
    <row r="21" spans="1:15" ht="12.75">
      <c r="A21" s="424" t="s">
        <v>482</v>
      </c>
      <c r="B21" s="257">
        <v>114337</v>
      </c>
      <c r="C21" s="257">
        <v>120330</v>
      </c>
      <c r="D21" s="257">
        <v>31591</v>
      </c>
      <c r="E21" s="257">
        <v>10998</v>
      </c>
      <c r="F21" s="257">
        <v>82786</v>
      </c>
      <c r="G21" s="257">
        <v>109332</v>
      </c>
      <c r="H21" s="257">
        <v>5414</v>
      </c>
      <c r="I21" s="257">
        <v>1497</v>
      </c>
      <c r="J21" s="257">
        <v>9543</v>
      </c>
      <c r="K21" s="257">
        <v>836</v>
      </c>
      <c r="L21" s="257">
        <v>59797</v>
      </c>
      <c r="M21" s="257">
        <v>101328</v>
      </c>
      <c r="N21" s="257">
        <v>8032</v>
      </c>
      <c r="O21" s="275">
        <v>5671</v>
      </c>
    </row>
    <row r="22" spans="1:15" s="10" customFormat="1" ht="13.5" thickBot="1">
      <c r="A22" s="531" t="s">
        <v>531</v>
      </c>
      <c r="B22" s="425">
        <v>85440</v>
      </c>
      <c r="C22" s="425">
        <v>90170</v>
      </c>
      <c r="D22" s="425">
        <v>29076</v>
      </c>
      <c r="E22" s="425">
        <v>10789</v>
      </c>
      <c r="F22" s="425">
        <v>56364</v>
      </c>
      <c r="G22" s="425">
        <v>79381</v>
      </c>
      <c r="H22" s="425">
        <v>3396</v>
      </c>
      <c r="I22" s="425">
        <v>942</v>
      </c>
      <c r="J22" s="425">
        <v>4941</v>
      </c>
      <c r="K22" s="425">
        <v>536</v>
      </c>
      <c r="L22" s="425">
        <v>43340</v>
      </c>
      <c r="M22" s="425">
        <v>74297</v>
      </c>
      <c r="N22" s="425">
        <v>4687</v>
      </c>
      <c r="O22" s="276">
        <v>3606</v>
      </c>
    </row>
    <row r="23" spans="1:15" s="10" customFormat="1" ht="12.75">
      <c r="A23" s="733" t="s">
        <v>444</v>
      </c>
      <c r="B23" s="733"/>
      <c r="C23" s="733"/>
      <c r="D23" s="733"/>
      <c r="E23" s="285"/>
      <c r="F23" s="304"/>
      <c r="G23" s="304"/>
      <c r="H23" s="303"/>
      <c r="I23" s="303"/>
      <c r="J23" s="309"/>
      <c r="K23" s="309"/>
      <c r="L23" s="303"/>
      <c r="M23" s="303"/>
      <c r="N23" s="303"/>
      <c r="O23" s="303"/>
    </row>
    <row r="24" spans="1:15" s="6" customFormat="1" ht="14.25">
      <c r="A24" s="923" t="s">
        <v>396</v>
      </c>
      <c r="B24" s="923"/>
      <c r="C24" s="923"/>
      <c r="D24" s="923"/>
      <c r="E24" s="923"/>
      <c r="F24" s="923"/>
      <c r="G24" s="382"/>
      <c r="H24" s="142"/>
      <c r="I24" s="142"/>
      <c r="J24" s="35"/>
      <c r="K24" s="35"/>
      <c r="L24" s="142"/>
      <c r="M24" s="142"/>
      <c r="N24" s="142"/>
      <c r="O24" s="142"/>
    </row>
    <row r="25" spans="1:15" ht="12.75">
      <c r="A25" s="893" t="s">
        <v>495</v>
      </c>
      <c r="B25" s="893"/>
      <c r="C25" s="893"/>
      <c r="D25" s="89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559" t="s">
        <v>529</v>
      </c>
      <c r="B26" s="559"/>
      <c r="C26" s="559"/>
      <c r="D26" s="559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5" ht="12.75">
      <c r="A27" s="788"/>
      <c r="B27" s="788"/>
      <c r="C27" s="788"/>
      <c r="D27" s="788"/>
      <c r="E27" s="788"/>
    </row>
    <row r="29" spans="1:15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</sheetData>
  <mergeCells count="16">
    <mergeCell ref="A1:O1"/>
    <mergeCell ref="A6:A10"/>
    <mergeCell ref="B6:C9"/>
    <mergeCell ref="D6:E9"/>
    <mergeCell ref="F7:G9"/>
    <mergeCell ref="F6:M6"/>
    <mergeCell ref="H7:I9"/>
    <mergeCell ref="J7:K9"/>
    <mergeCell ref="L7:M9"/>
    <mergeCell ref="N6:O9"/>
    <mergeCell ref="A3:O3"/>
    <mergeCell ref="A4:O4"/>
    <mergeCell ref="A27:E27"/>
    <mergeCell ref="A23:D23"/>
    <mergeCell ref="A25:D25"/>
    <mergeCell ref="A24:F2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71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3" transitionEvaluation="1">
    <pageSetUpPr fitToPage="1"/>
  </sheetPr>
  <dimension ref="A1:Q38"/>
  <sheetViews>
    <sheetView showGridLines="0" view="pageBreakPreview" zoomScale="75" zoomScaleNormal="75" zoomScaleSheetLayoutView="75" workbookViewId="0" topLeftCell="A7">
      <selection activeCell="A36" sqref="A36:F36"/>
    </sheetView>
  </sheetViews>
  <sheetFormatPr defaultColWidth="12.57421875" defaultRowHeight="12.75"/>
  <cols>
    <col min="1" max="1" width="9.7109375" style="5" customWidth="1"/>
    <col min="2" max="3" width="11.00390625" style="5" customWidth="1"/>
    <col min="4" max="5" width="10.7109375" style="5" customWidth="1"/>
    <col min="6" max="6" width="10.28125" style="5" customWidth="1"/>
    <col min="7" max="13" width="9.7109375" style="5" customWidth="1"/>
    <col min="14" max="14" width="11.421875" style="5" customWidth="1"/>
    <col min="15" max="15" width="10.8515625" style="5" customWidth="1"/>
    <col min="16" max="16" width="9.421875" style="5" customWidth="1"/>
    <col min="17" max="17" width="12.8515625" style="5" customWidth="1"/>
    <col min="18" max="18" width="6.7109375" style="5" customWidth="1"/>
    <col min="19" max="16384" width="19.140625" style="5" customWidth="1"/>
  </cols>
  <sheetData>
    <row r="1" spans="1:17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</row>
    <row r="2" spans="1:9" ht="12.75" customHeight="1">
      <c r="A2" s="19"/>
      <c r="B2" s="19"/>
      <c r="C2" s="19"/>
      <c r="D2" s="19"/>
      <c r="E2" s="19"/>
      <c r="F2" s="19"/>
      <c r="G2" s="19"/>
      <c r="H2"/>
      <c r="I2"/>
    </row>
    <row r="3" spans="1:17" s="39" customFormat="1" ht="17.25">
      <c r="A3" s="922" t="s">
        <v>436</v>
      </c>
      <c r="B3" s="922"/>
      <c r="C3" s="922"/>
      <c r="D3" s="922"/>
      <c r="E3" s="922"/>
      <c r="F3" s="922"/>
      <c r="G3" s="922"/>
      <c r="H3" s="922"/>
      <c r="I3" s="922"/>
      <c r="J3" s="922"/>
      <c r="K3" s="922"/>
      <c r="L3" s="922"/>
      <c r="M3" s="922"/>
      <c r="N3" s="922"/>
      <c r="O3" s="922"/>
      <c r="P3" s="922"/>
      <c r="Q3" s="922"/>
    </row>
    <row r="4" spans="1:17" s="39" customFormat="1" ht="15">
      <c r="A4" s="922" t="s">
        <v>276</v>
      </c>
      <c r="B4" s="922"/>
      <c r="C4" s="922"/>
      <c r="D4" s="922"/>
      <c r="E4" s="922"/>
      <c r="F4" s="922"/>
      <c r="G4" s="922"/>
      <c r="H4" s="922"/>
      <c r="I4" s="922"/>
      <c r="J4" s="922"/>
      <c r="K4" s="922"/>
      <c r="L4" s="922"/>
      <c r="M4" s="922"/>
      <c r="N4" s="922"/>
      <c r="O4" s="922"/>
      <c r="P4" s="922"/>
      <c r="Q4" s="922"/>
    </row>
    <row r="5" spans="1:15" ht="13.5" thickBot="1">
      <c r="A5" s="340"/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</row>
    <row r="6" spans="1:15" ht="12.75" customHeight="1">
      <c r="A6" s="924" t="s">
        <v>1</v>
      </c>
      <c r="B6" s="927" t="s">
        <v>3</v>
      </c>
      <c r="C6" s="924"/>
      <c r="D6" s="927" t="s">
        <v>162</v>
      </c>
      <c r="E6" s="924"/>
      <c r="F6" s="357"/>
      <c r="G6" s="932" t="s">
        <v>84</v>
      </c>
      <c r="H6" s="932"/>
      <c r="I6" s="932"/>
      <c r="J6" s="932"/>
      <c r="K6" s="932"/>
      <c r="L6" s="932"/>
      <c r="M6" s="932"/>
      <c r="N6" s="932"/>
      <c r="O6" s="932"/>
    </row>
    <row r="7" spans="1:15" ht="12.75" customHeight="1">
      <c r="A7" s="925"/>
      <c r="B7" s="928"/>
      <c r="C7" s="925"/>
      <c r="D7" s="928"/>
      <c r="E7" s="925"/>
      <c r="F7" s="929" t="s">
        <v>67</v>
      </c>
      <c r="G7" s="930"/>
      <c r="H7" s="766" t="s">
        <v>257</v>
      </c>
      <c r="I7" s="843"/>
      <c r="J7" s="766" t="s">
        <v>289</v>
      </c>
      <c r="K7" s="843"/>
      <c r="L7" s="766" t="s">
        <v>290</v>
      </c>
      <c r="M7" s="843"/>
      <c r="N7" s="766" t="s">
        <v>291</v>
      </c>
      <c r="O7" s="938"/>
    </row>
    <row r="8" spans="1:15" ht="12.75" customHeight="1">
      <c r="A8" s="925"/>
      <c r="B8" s="928"/>
      <c r="C8" s="925"/>
      <c r="D8" s="928"/>
      <c r="E8" s="925"/>
      <c r="F8" s="849"/>
      <c r="G8" s="841"/>
      <c r="H8" s="806"/>
      <c r="I8" s="844"/>
      <c r="J8" s="806"/>
      <c r="K8" s="844"/>
      <c r="L8" s="806"/>
      <c r="M8" s="844"/>
      <c r="N8" s="806"/>
      <c r="O8" s="854"/>
    </row>
    <row r="9" spans="1:15" ht="12.75" customHeight="1">
      <c r="A9" s="925"/>
      <c r="B9" s="928"/>
      <c r="C9" s="925"/>
      <c r="D9" s="939"/>
      <c r="E9" s="940"/>
      <c r="F9" s="941"/>
      <c r="G9" s="942"/>
      <c r="H9" s="855"/>
      <c r="I9" s="937"/>
      <c r="J9" s="855"/>
      <c r="K9" s="937"/>
      <c r="L9" s="855"/>
      <c r="M9" s="937"/>
      <c r="N9" s="855"/>
      <c r="O9" s="856"/>
    </row>
    <row r="10" spans="1:15" ht="15.75" customHeight="1" thickBot="1">
      <c r="A10" s="926"/>
      <c r="B10" s="364" t="s">
        <v>4</v>
      </c>
      <c r="C10" s="364" t="s">
        <v>5</v>
      </c>
      <c r="D10" s="364" t="s">
        <v>4</v>
      </c>
      <c r="E10" s="364" t="s">
        <v>5</v>
      </c>
      <c r="F10" s="364" t="s">
        <v>4</v>
      </c>
      <c r="G10" s="364" t="s">
        <v>5</v>
      </c>
      <c r="H10" s="364" t="s">
        <v>4</v>
      </c>
      <c r="I10" s="364" t="s">
        <v>5</v>
      </c>
      <c r="J10" s="364" t="s">
        <v>4</v>
      </c>
      <c r="K10" s="364" t="s">
        <v>5</v>
      </c>
      <c r="L10" s="364" t="s">
        <v>4</v>
      </c>
      <c r="M10" s="364" t="s">
        <v>5</v>
      </c>
      <c r="N10" s="364" t="s">
        <v>4</v>
      </c>
      <c r="O10" s="365" t="s">
        <v>5</v>
      </c>
    </row>
    <row r="11" spans="1:15" ht="12.75">
      <c r="A11" s="341">
        <v>2002</v>
      </c>
      <c r="B11" s="257">
        <v>206764</v>
      </c>
      <c r="C11" s="257">
        <v>111379</v>
      </c>
      <c r="D11" s="257">
        <v>42896</v>
      </c>
      <c r="E11" s="257">
        <v>10325</v>
      </c>
      <c r="F11" s="257">
        <v>24662</v>
      </c>
      <c r="G11" s="257">
        <v>7598</v>
      </c>
      <c r="H11" s="257">
        <v>5734</v>
      </c>
      <c r="I11" s="257">
        <v>2796</v>
      </c>
      <c r="J11" s="257">
        <v>1551</v>
      </c>
      <c r="K11" s="257">
        <v>225</v>
      </c>
      <c r="L11" s="257">
        <v>827</v>
      </c>
      <c r="M11" s="257">
        <v>253</v>
      </c>
      <c r="N11" s="275">
        <v>2344</v>
      </c>
      <c r="O11" s="275">
        <v>480</v>
      </c>
    </row>
    <row r="12" spans="1:15" ht="12.75">
      <c r="A12" s="341">
        <v>2003</v>
      </c>
      <c r="B12" s="257">
        <v>169780</v>
      </c>
      <c r="C12" s="257">
        <v>114683</v>
      </c>
      <c r="D12" s="257">
        <v>20343</v>
      </c>
      <c r="E12" s="257">
        <v>8198</v>
      </c>
      <c r="F12" s="257">
        <v>19736</v>
      </c>
      <c r="G12" s="257">
        <v>6746</v>
      </c>
      <c r="H12" s="257">
        <v>4102</v>
      </c>
      <c r="I12" s="257">
        <v>2314</v>
      </c>
      <c r="J12" s="257">
        <v>1120</v>
      </c>
      <c r="K12" s="257">
        <v>125</v>
      </c>
      <c r="L12" s="257">
        <v>950</v>
      </c>
      <c r="M12" s="257">
        <v>430</v>
      </c>
      <c r="N12" s="275">
        <v>1432</v>
      </c>
      <c r="O12" s="275">
        <v>328</v>
      </c>
    </row>
    <row r="13" spans="1:15" ht="12.75">
      <c r="A13" s="341">
        <v>2004</v>
      </c>
      <c r="B13" s="257">
        <v>336785</v>
      </c>
      <c r="C13" s="257">
        <v>208423</v>
      </c>
      <c r="D13" s="257">
        <v>56011</v>
      </c>
      <c r="E13" s="257">
        <v>19257</v>
      </c>
      <c r="F13" s="257">
        <v>30401</v>
      </c>
      <c r="G13" s="257">
        <v>10687</v>
      </c>
      <c r="H13" s="257">
        <v>6702</v>
      </c>
      <c r="I13" s="257">
        <v>4494</v>
      </c>
      <c r="J13" s="257">
        <v>1870</v>
      </c>
      <c r="K13" s="257">
        <v>334</v>
      </c>
      <c r="L13" s="257">
        <v>1098</v>
      </c>
      <c r="M13" s="257">
        <v>435</v>
      </c>
      <c r="N13" s="275">
        <v>2481</v>
      </c>
      <c r="O13" s="275">
        <v>629</v>
      </c>
    </row>
    <row r="14" spans="1:15" ht="12.75">
      <c r="A14" s="341">
        <v>2005</v>
      </c>
      <c r="B14" s="257">
        <v>587783</v>
      </c>
      <c r="C14" s="257">
        <v>443161</v>
      </c>
      <c r="D14" s="257">
        <v>101251</v>
      </c>
      <c r="E14" s="257">
        <v>28267</v>
      </c>
      <c r="F14" s="257">
        <v>43623</v>
      </c>
      <c r="G14" s="257">
        <v>14151</v>
      </c>
      <c r="H14" s="257">
        <v>8774</v>
      </c>
      <c r="I14" s="257">
        <v>5073</v>
      </c>
      <c r="J14" s="257">
        <v>3531</v>
      </c>
      <c r="K14" s="257">
        <v>419</v>
      </c>
      <c r="L14" s="257">
        <v>1870</v>
      </c>
      <c r="M14" s="257">
        <v>795</v>
      </c>
      <c r="N14" s="275">
        <v>4217</v>
      </c>
      <c r="O14" s="275">
        <v>992</v>
      </c>
    </row>
    <row r="15" spans="1:15" ht="12.75">
      <c r="A15" s="341">
        <v>2006</v>
      </c>
      <c r="B15" s="257">
        <v>496699</v>
      </c>
      <c r="C15" s="257">
        <v>360353</v>
      </c>
      <c r="D15" s="257">
        <v>81628</v>
      </c>
      <c r="E15" s="257">
        <v>22123</v>
      </c>
      <c r="F15" s="257">
        <v>38016</v>
      </c>
      <c r="G15" s="257">
        <v>11528</v>
      </c>
      <c r="H15" s="257">
        <v>7643</v>
      </c>
      <c r="I15" s="257">
        <v>4016</v>
      </c>
      <c r="J15" s="257">
        <v>3090</v>
      </c>
      <c r="K15" s="257">
        <v>331</v>
      </c>
      <c r="L15" s="257">
        <v>1645</v>
      </c>
      <c r="M15" s="257">
        <v>731</v>
      </c>
      <c r="N15" s="275">
        <v>3523</v>
      </c>
      <c r="O15" s="275">
        <v>760</v>
      </c>
    </row>
    <row r="16" spans="1:15" ht="12.75">
      <c r="A16" s="341">
        <v>2007</v>
      </c>
      <c r="B16" s="257">
        <v>301393</v>
      </c>
      <c r="C16" s="257">
        <v>197818</v>
      </c>
      <c r="D16" s="257">
        <v>42801</v>
      </c>
      <c r="E16" s="257">
        <v>15876</v>
      </c>
      <c r="F16" s="257">
        <v>25369</v>
      </c>
      <c r="G16" s="257">
        <v>7166</v>
      </c>
      <c r="H16" s="257">
        <v>5353</v>
      </c>
      <c r="I16" s="257">
        <v>2915</v>
      </c>
      <c r="J16" s="257">
        <v>1954</v>
      </c>
      <c r="K16" s="257">
        <v>198</v>
      </c>
      <c r="L16" s="257">
        <v>1105</v>
      </c>
      <c r="M16" s="257">
        <v>418</v>
      </c>
      <c r="N16" s="275">
        <v>1911</v>
      </c>
      <c r="O16" s="275">
        <v>437</v>
      </c>
    </row>
    <row r="17" spans="1:15" ht="13.5" thickBot="1">
      <c r="A17" s="437">
        <v>2008</v>
      </c>
      <c r="B17" s="425">
        <v>424870</v>
      </c>
      <c r="C17" s="425">
        <v>309022</v>
      </c>
      <c r="D17" s="425">
        <v>79098</v>
      </c>
      <c r="E17" s="425">
        <v>34188</v>
      </c>
      <c r="F17" s="425">
        <v>33154</v>
      </c>
      <c r="G17" s="425">
        <v>10432</v>
      </c>
      <c r="H17" s="425">
        <v>7015</v>
      </c>
      <c r="I17" s="425">
        <v>4060</v>
      </c>
      <c r="J17" s="425">
        <v>2118</v>
      </c>
      <c r="K17" s="425">
        <v>201</v>
      </c>
      <c r="L17" s="425">
        <v>1549</v>
      </c>
      <c r="M17" s="425">
        <v>671</v>
      </c>
      <c r="N17" s="276">
        <v>2686</v>
      </c>
      <c r="O17" s="276">
        <v>614</v>
      </c>
    </row>
    <row r="18" spans="1:15" s="10" customFormat="1" ht="12.75">
      <c r="A18" s="747" t="s">
        <v>444</v>
      </c>
      <c r="B18" s="747"/>
      <c r="C18" s="747"/>
      <c r="D18" s="747"/>
      <c r="E18" s="352"/>
      <c r="F18" s="382"/>
      <c r="G18" s="382"/>
      <c r="H18" s="142"/>
      <c r="I18" s="142"/>
      <c r="J18" s="35"/>
      <c r="K18" s="35"/>
      <c r="L18" s="142"/>
      <c r="M18" s="142"/>
      <c r="N18" s="142"/>
      <c r="O18" s="142"/>
    </row>
    <row r="19" spans="1:7" ht="12.75">
      <c r="A19" s="788" t="s">
        <v>437</v>
      </c>
      <c r="B19" s="788"/>
      <c r="C19" s="788"/>
      <c r="D19" s="788"/>
      <c r="E19" s="788"/>
      <c r="F19" s="788"/>
      <c r="G19" s="788"/>
    </row>
    <row r="20" ht="13.5" thickBot="1"/>
    <row r="21" spans="1:17" ht="12.75">
      <c r="A21" s="924" t="s">
        <v>1</v>
      </c>
      <c r="B21" s="927" t="s">
        <v>3</v>
      </c>
      <c r="C21" s="924"/>
      <c r="D21" s="927" t="s">
        <v>162</v>
      </c>
      <c r="E21" s="924"/>
      <c r="F21" s="931" t="s">
        <v>84</v>
      </c>
      <c r="G21" s="932"/>
      <c r="H21" s="932"/>
      <c r="I21" s="932"/>
      <c r="J21" s="932"/>
      <c r="K21" s="932"/>
      <c r="L21" s="932"/>
      <c r="M21" s="932"/>
      <c r="N21" s="932"/>
      <c r="O21" s="932"/>
      <c r="P21" s="932"/>
      <c r="Q21" s="932"/>
    </row>
    <row r="22" spans="1:17" ht="12.75" customHeight="1">
      <c r="A22" s="925"/>
      <c r="B22" s="928"/>
      <c r="C22" s="925"/>
      <c r="D22" s="928"/>
      <c r="E22" s="925"/>
      <c r="F22" s="929" t="s">
        <v>67</v>
      </c>
      <c r="G22" s="930"/>
      <c r="H22" s="766" t="s">
        <v>439</v>
      </c>
      <c r="I22" s="843"/>
      <c r="J22" s="766" t="s">
        <v>440</v>
      </c>
      <c r="K22" s="843"/>
      <c r="L22" s="766" t="s">
        <v>345</v>
      </c>
      <c r="M22" s="843"/>
      <c r="N22" s="766" t="s">
        <v>402</v>
      </c>
      <c r="O22" s="843"/>
      <c r="P22" s="766" t="s">
        <v>347</v>
      </c>
      <c r="Q22" s="938"/>
    </row>
    <row r="23" spans="1:17" ht="12.75">
      <c r="A23" s="925"/>
      <c r="B23" s="928"/>
      <c r="C23" s="925"/>
      <c r="D23" s="928"/>
      <c r="E23" s="925"/>
      <c r="F23" s="849"/>
      <c r="G23" s="841"/>
      <c r="H23" s="806"/>
      <c r="I23" s="844"/>
      <c r="J23" s="806"/>
      <c r="K23" s="844"/>
      <c r="L23" s="806"/>
      <c r="M23" s="844"/>
      <c r="N23" s="806"/>
      <c r="O23" s="844"/>
      <c r="P23" s="806"/>
      <c r="Q23" s="854"/>
    </row>
    <row r="24" spans="1:17" ht="12.75">
      <c r="A24" s="925"/>
      <c r="B24" s="928"/>
      <c r="C24" s="925"/>
      <c r="D24" s="928"/>
      <c r="E24" s="925"/>
      <c r="F24" s="849"/>
      <c r="G24" s="841"/>
      <c r="H24" s="806"/>
      <c r="I24" s="844"/>
      <c r="J24" s="806"/>
      <c r="K24" s="844"/>
      <c r="L24" s="806"/>
      <c r="M24" s="844"/>
      <c r="N24" s="806"/>
      <c r="O24" s="844"/>
      <c r="P24" s="806"/>
      <c r="Q24" s="854"/>
    </row>
    <row r="25" spans="1:17" ht="12.75">
      <c r="A25" s="925"/>
      <c r="B25" s="458"/>
      <c r="C25" s="457"/>
      <c r="D25" s="939"/>
      <c r="E25" s="940"/>
      <c r="F25" s="941"/>
      <c r="G25" s="942"/>
      <c r="H25" s="855"/>
      <c r="I25" s="937"/>
      <c r="J25" s="855"/>
      <c r="K25" s="937"/>
      <c r="L25" s="855"/>
      <c r="M25" s="937"/>
      <c r="N25" s="855"/>
      <c r="O25" s="937"/>
      <c r="P25" s="855"/>
      <c r="Q25" s="856"/>
    </row>
    <row r="26" spans="1:17" ht="13.5" thickBot="1">
      <c r="A26" s="926"/>
      <c r="B26" s="364" t="s">
        <v>4</v>
      </c>
      <c r="C26" s="364" t="s">
        <v>5</v>
      </c>
      <c r="D26" s="364" t="s">
        <v>4</v>
      </c>
      <c r="E26" s="364" t="s">
        <v>5</v>
      </c>
      <c r="F26" s="364" t="s">
        <v>4</v>
      </c>
      <c r="G26" s="364" t="s">
        <v>5</v>
      </c>
      <c r="H26" s="364" t="s">
        <v>4</v>
      </c>
      <c r="I26" s="364" t="s">
        <v>5</v>
      </c>
      <c r="J26" s="364" t="s">
        <v>4</v>
      </c>
      <c r="K26" s="364" t="s">
        <v>5</v>
      </c>
      <c r="L26" s="364" t="s">
        <v>4</v>
      </c>
      <c r="M26" s="364" t="s">
        <v>5</v>
      </c>
      <c r="N26" s="364" t="s">
        <v>4</v>
      </c>
      <c r="O26" s="364" t="s">
        <v>5</v>
      </c>
      <c r="P26" s="364" t="s">
        <v>4</v>
      </c>
      <c r="Q26" s="365" t="s">
        <v>5</v>
      </c>
    </row>
    <row r="27" spans="1:17" ht="12.75" customHeight="1">
      <c r="A27" s="341">
        <v>2009</v>
      </c>
      <c r="B27" s="257">
        <v>205795</v>
      </c>
      <c r="C27" s="257">
        <v>164480</v>
      </c>
      <c r="D27" s="257">
        <v>28930</v>
      </c>
      <c r="E27" s="257">
        <v>6530</v>
      </c>
      <c r="F27" s="257">
        <v>12890</v>
      </c>
      <c r="G27" s="257">
        <v>3779</v>
      </c>
      <c r="H27" s="257">
        <v>3092</v>
      </c>
      <c r="I27" s="257">
        <v>1386</v>
      </c>
      <c r="J27" s="257">
        <v>746</v>
      </c>
      <c r="K27" s="257">
        <v>69</v>
      </c>
      <c r="L27" s="257">
        <v>159</v>
      </c>
      <c r="M27" s="257">
        <v>47</v>
      </c>
      <c r="N27" s="275">
        <v>458</v>
      </c>
      <c r="O27" s="275">
        <v>139</v>
      </c>
      <c r="P27" s="275">
        <v>465</v>
      </c>
      <c r="Q27" s="275">
        <v>90</v>
      </c>
    </row>
    <row r="28" spans="1:17" ht="12.75">
      <c r="A28" s="341">
        <v>2010</v>
      </c>
      <c r="B28" s="257">
        <v>161679</v>
      </c>
      <c r="C28" s="257">
        <v>142254</v>
      </c>
      <c r="D28" s="257">
        <v>27976</v>
      </c>
      <c r="E28" s="257">
        <v>5259</v>
      </c>
      <c r="F28" s="257">
        <v>12401</v>
      </c>
      <c r="G28" s="257">
        <v>3840</v>
      </c>
      <c r="H28" s="257">
        <v>2565</v>
      </c>
      <c r="I28" s="257">
        <v>1036</v>
      </c>
      <c r="J28" s="257">
        <v>584</v>
      </c>
      <c r="K28" s="257">
        <v>49</v>
      </c>
      <c r="L28" s="257">
        <v>127</v>
      </c>
      <c r="M28" s="257">
        <v>35</v>
      </c>
      <c r="N28" s="275">
        <v>323</v>
      </c>
      <c r="O28" s="275">
        <v>99</v>
      </c>
      <c r="P28" s="275">
        <v>337</v>
      </c>
      <c r="Q28" s="275">
        <v>63</v>
      </c>
    </row>
    <row r="29" spans="1:17" ht="12.75">
      <c r="A29" s="341">
        <v>2011</v>
      </c>
      <c r="B29" s="257">
        <v>163756</v>
      </c>
      <c r="C29" s="257">
        <v>150241</v>
      </c>
      <c r="D29" s="257">
        <v>41795</v>
      </c>
      <c r="E29" s="257">
        <v>13356</v>
      </c>
      <c r="F29" s="257">
        <v>8845</v>
      </c>
      <c r="G29" s="257">
        <v>2259</v>
      </c>
      <c r="H29" s="257">
        <v>2252</v>
      </c>
      <c r="I29" s="257">
        <v>759</v>
      </c>
      <c r="J29" s="257">
        <v>489</v>
      </c>
      <c r="K29" s="257">
        <v>28</v>
      </c>
      <c r="L29" s="257">
        <v>114</v>
      </c>
      <c r="M29" s="257">
        <v>21</v>
      </c>
      <c r="N29" s="257">
        <v>293</v>
      </c>
      <c r="O29" s="257">
        <v>92</v>
      </c>
      <c r="P29" s="257">
        <v>258</v>
      </c>
      <c r="Q29" s="275">
        <v>34</v>
      </c>
    </row>
    <row r="30" spans="1:17" ht="12.75">
      <c r="A30" s="341" t="s">
        <v>482</v>
      </c>
      <c r="B30" s="257">
        <v>114377</v>
      </c>
      <c r="C30" s="257">
        <v>120330</v>
      </c>
      <c r="D30" s="257">
        <v>31591</v>
      </c>
      <c r="E30" s="257">
        <v>10998</v>
      </c>
      <c r="F30" s="257">
        <v>5414</v>
      </c>
      <c r="G30" s="257">
        <v>1497</v>
      </c>
      <c r="H30" s="257">
        <v>1371</v>
      </c>
      <c r="I30" s="257">
        <v>438</v>
      </c>
      <c r="J30" s="257">
        <v>288</v>
      </c>
      <c r="K30" s="257">
        <v>24</v>
      </c>
      <c r="L30" s="257">
        <v>73</v>
      </c>
      <c r="M30" s="257">
        <v>20</v>
      </c>
      <c r="N30" s="257">
        <v>209</v>
      </c>
      <c r="O30" s="257">
        <v>59</v>
      </c>
      <c r="P30" s="257">
        <v>148</v>
      </c>
      <c r="Q30" s="275">
        <v>24</v>
      </c>
    </row>
    <row r="31" spans="1:17" s="10" customFormat="1" ht="13.5" thickBot="1">
      <c r="A31" s="437" t="s">
        <v>526</v>
      </c>
      <c r="B31" s="425">
        <v>85440</v>
      </c>
      <c r="C31" s="425">
        <v>90170</v>
      </c>
      <c r="D31" s="425">
        <v>29076</v>
      </c>
      <c r="E31" s="425">
        <v>10789</v>
      </c>
      <c r="F31" s="425">
        <v>3396</v>
      </c>
      <c r="G31" s="425">
        <v>942</v>
      </c>
      <c r="H31" s="425">
        <v>856</v>
      </c>
      <c r="I31" s="425">
        <v>278</v>
      </c>
      <c r="J31" s="425">
        <v>180</v>
      </c>
      <c r="K31" s="425">
        <v>19</v>
      </c>
      <c r="L31" s="425">
        <v>37</v>
      </c>
      <c r="M31" s="425">
        <v>12</v>
      </c>
      <c r="N31" s="425">
        <v>123</v>
      </c>
      <c r="O31" s="425">
        <v>29</v>
      </c>
      <c r="P31" s="425">
        <v>82</v>
      </c>
      <c r="Q31" s="276">
        <v>11</v>
      </c>
    </row>
    <row r="32" spans="1:15" s="10" customFormat="1" ht="12.75">
      <c r="A32" s="733" t="s">
        <v>447</v>
      </c>
      <c r="B32" s="733"/>
      <c r="C32" s="733"/>
      <c r="D32" s="733"/>
      <c r="E32" s="352"/>
      <c r="F32" s="382"/>
      <c r="G32" s="382"/>
      <c r="H32" s="142"/>
      <c r="I32" s="142"/>
      <c r="J32" s="35"/>
      <c r="K32" s="35"/>
      <c r="L32" s="142"/>
      <c r="M32" s="142"/>
      <c r="N32" s="142"/>
      <c r="O32" s="142"/>
    </row>
    <row r="33" spans="1:17" ht="12.75">
      <c r="A33" s="788" t="s">
        <v>438</v>
      </c>
      <c r="B33" s="788"/>
      <c r="C33" s="788"/>
      <c r="D33" s="788"/>
      <c r="E33" s="788"/>
      <c r="F33" s="788"/>
      <c r="G33" s="788"/>
      <c r="H33" s="142"/>
      <c r="I33" s="142"/>
      <c r="J33" s="35"/>
      <c r="K33" s="35"/>
      <c r="L33" s="142"/>
      <c r="M33" s="142"/>
      <c r="N33" s="142"/>
      <c r="O33" s="142"/>
      <c r="P33" s="10"/>
      <c r="Q33" s="10"/>
    </row>
    <row r="34" spans="1:17" ht="14.25">
      <c r="A34" s="747" t="s">
        <v>501</v>
      </c>
      <c r="B34" s="747"/>
      <c r="C34" s="747"/>
      <c r="D34" s="747"/>
      <c r="E34" s="352"/>
      <c r="F34" s="382"/>
      <c r="G34" s="382"/>
      <c r="H34" s="142"/>
      <c r="I34" s="142"/>
      <c r="J34" s="35"/>
      <c r="K34" s="35"/>
      <c r="L34" s="142"/>
      <c r="M34" s="142"/>
      <c r="N34" s="142"/>
      <c r="O34" s="142"/>
      <c r="P34" s="10"/>
      <c r="Q34" s="10"/>
    </row>
    <row r="35" spans="1:7" ht="12.75">
      <c r="A35" s="788" t="s">
        <v>530</v>
      </c>
      <c r="B35" s="788"/>
      <c r="C35" s="788"/>
      <c r="D35" s="788"/>
      <c r="E35" s="788"/>
      <c r="F35" s="788"/>
      <c r="G35" s="788"/>
    </row>
    <row r="36" spans="1:7" ht="12.75">
      <c r="A36" s="788"/>
      <c r="B36" s="788"/>
      <c r="C36" s="788"/>
      <c r="D36" s="788"/>
      <c r="E36" s="788"/>
      <c r="F36" s="788"/>
      <c r="G36" s="393"/>
    </row>
    <row r="37" spans="2:7" ht="12.75">
      <c r="B37" s="393"/>
      <c r="C37" s="393"/>
      <c r="D37" s="393"/>
      <c r="E37" s="393"/>
      <c r="F37" s="393"/>
      <c r="G37" s="393"/>
    </row>
    <row r="38" ht="12.75">
      <c r="B38" s="393"/>
    </row>
  </sheetData>
  <mergeCells count="29">
    <mergeCell ref="A36:F36"/>
    <mergeCell ref="A34:D34"/>
    <mergeCell ref="A18:D18"/>
    <mergeCell ref="A19:G19"/>
    <mergeCell ref="A32:D32"/>
    <mergeCell ref="A35:G35"/>
    <mergeCell ref="A21:A26"/>
    <mergeCell ref="B21:C24"/>
    <mergeCell ref="A33:G33"/>
    <mergeCell ref="L22:M25"/>
    <mergeCell ref="A6:A10"/>
    <mergeCell ref="G6:O6"/>
    <mergeCell ref="J7:K9"/>
    <mergeCell ref="L7:M9"/>
    <mergeCell ref="N7:O9"/>
    <mergeCell ref="B6:C9"/>
    <mergeCell ref="D6:E9"/>
    <mergeCell ref="F7:G9"/>
    <mergeCell ref="H7:I9"/>
    <mergeCell ref="A1:Q1"/>
    <mergeCell ref="A3:Q3"/>
    <mergeCell ref="A4:Q4"/>
    <mergeCell ref="J22:K25"/>
    <mergeCell ref="F21:Q21"/>
    <mergeCell ref="P22:Q25"/>
    <mergeCell ref="H22:I25"/>
    <mergeCell ref="D21:E25"/>
    <mergeCell ref="F22:G25"/>
    <mergeCell ref="N22:O2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72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4" transitionEvaluation="1">
    <pageSetUpPr fitToPage="1"/>
  </sheetPr>
  <dimension ref="A1:N36"/>
  <sheetViews>
    <sheetView showGridLines="0" view="pageBreakPreview" zoomScale="75" zoomScaleNormal="75" zoomScaleSheetLayoutView="75" workbookViewId="0" topLeftCell="A1">
      <selection activeCell="K31" sqref="K31"/>
    </sheetView>
  </sheetViews>
  <sheetFormatPr defaultColWidth="12.57421875" defaultRowHeight="12.75"/>
  <cols>
    <col min="1" max="3" width="12.7109375" style="4" customWidth="1"/>
    <col min="4" max="4" width="14.8515625" style="4" customWidth="1"/>
    <col min="5" max="6" width="12.7109375" style="4" customWidth="1"/>
    <col min="7" max="7" width="14.7109375" style="4" customWidth="1"/>
    <col min="8" max="8" width="14.57421875" style="4" customWidth="1"/>
    <col min="9" max="9" width="17.28125" style="4" customWidth="1"/>
    <col min="10" max="10" width="18.7109375" style="4" customWidth="1"/>
    <col min="11" max="11" width="15.7109375" style="4" customWidth="1"/>
    <col min="12" max="12" width="7.421875" style="4" customWidth="1"/>
    <col min="13" max="14" width="15.7109375" style="4" customWidth="1"/>
    <col min="15" max="16384" width="19.140625" style="4" customWidth="1"/>
  </cols>
  <sheetData>
    <row r="1" spans="1:13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19"/>
      <c r="M1" s="19"/>
    </row>
    <row r="2" spans="1:13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40" customFormat="1" ht="15">
      <c r="A3" s="943" t="s">
        <v>334</v>
      </c>
      <c r="B3" s="943"/>
      <c r="C3" s="943"/>
      <c r="D3" s="943"/>
      <c r="E3" s="943"/>
      <c r="F3" s="943"/>
      <c r="G3" s="943"/>
      <c r="H3" s="943"/>
      <c r="I3" s="943"/>
      <c r="J3" s="943"/>
      <c r="K3" s="943"/>
      <c r="L3" s="94"/>
      <c r="M3" s="94"/>
    </row>
    <row r="4" spans="1:13" s="40" customFormat="1" ht="15">
      <c r="A4" s="943" t="s">
        <v>276</v>
      </c>
      <c r="B4" s="943"/>
      <c r="C4" s="943"/>
      <c r="D4" s="943"/>
      <c r="E4" s="943"/>
      <c r="F4" s="943"/>
      <c r="G4" s="943"/>
      <c r="H4" s="943"/>
      <c r="I4" s="943"/>
      <c r="J4" s="943"/>
      <c r="K4" s="943"/>
      <c r="L4" s="94"/>
      <c r="M4" s="94"/>
    </row>
    <row r="5" spans="1:10" ht="13.5" thickBot="1">
      <c r="A5" s="344"/>
      <c r="B5" s="344"/>
      <c r="C5" s="344"/>
      <c r="D5" s="344"/>
      <c r="E5" s="344"/>
      <c r="F5" s="344"/>
      <c r="G5" s="344"/>
      <c r="H5" s="344"/>
      <c r="I5" s="344"/>
      <c r="J5" s="344"/>
    </row>
    <row r="6" spans="1:13" ht="12.75">
      <c r="A6" s="945" t="s">
        <v>1</v>
      </c>
      <c r="B6" s="946" t="s">
        <v>3</v>
      </c>
      <c r="C6" s="947" t="s">
        <v>162</v>
      </c>
      <c r="D6" s="948"/>
      <c r="E6" s="949"/>
      <c r="F6" s="950" t="s">
        <v>83</v>
      </c>
      <c r="G6" s="951"/>
      <c r="H6" s="951"/>
      <c r="I6" s="951"/>
      <c r="J6" s="951"/>
      <c r="K6" s="96"/>
      <c r="L6" s="96"/>
      <c r="M6" s="96"/>
    </row>
    <row r="7" spans="1:13" ht="12.75">
      <c r="A7" s="768"/>
      <c r="B7" s="773"/>
      <c r="C7" s="802" t="s">
        <v>3</v>
      </c>
      <c r="D7" s="804" t="s">
        <v>263</v>
      </c>
      <c r="E7" s="802" t="s">
        <v>31</v>
      </c>
      <c r="F7" s="802" t="s">
        <v>128</v>
      </c>
      <c r="G7" s="804" t="s">
        <v>257</v>
      </c>
      <c r="H7" s="290" t="s">
        <v>252</v>
      </c>
      <c r="I7" s="290" t="s">
        <v>83</v>
      </c>
      <c r="J7" s="289" t="s">
        <v>218</v>
      </c>
      <c r="K7" s="97"/>
      <c r="L7" s="97"/>
      <c r="M7" s="97"/>
    </row>
    <row r="8" spans="1:13" ht="12.75">
      <c r="A8" s="768"/>
      <c r="B8" s="773"/>
      <c r="C8" s="773"/>
      <c r="D8" s="589"/>
      <c r="E8" s="773"/>
      <c r="F8" s="773"/>
      <c r="G8" s="589"/>
      <c r="H8" s="291" t="s">
        <v>253</v>
      </c>
      <c r="I8" s="291" t="s">
        <v>171</v>
      </c>
      <c r="J8" s="342" t="s">
        <v>195</v>
      </c>
      <c r="K8" s="97"/>
      <c r="L8" s="97"/>
      <c r="M8" s="97"/>
    </row>
    <row r="9" spans="1:13" ht="12.75">
      <c r="A9" s="768"/>
      <c r="B9" s="773"/>
      <c r="C9" s="773"/>
      <c r="D9" s="589"/>
      <c r="E9" s="773"/>
      <c r="F9" s="773"/>
      <c r="G9" s="589"/>
      <c r="H9" s="291" t="s">
        <v>223</v>
      </c>
      <c r="I9" s="291" t="s">
        <v>194</v>
      </c>
      <c r="J9" s="342" t="s">
        <v>196</v>
      </c>
      <c r="K9" s="96"/>
      <c r="L9" s="96"/>
      <c r="M9" s="96"/>
    </row>
    <row r="10" spans="1:13" ht="13.5" thickBot="1">
      <c r="A10" s="769"/>
      <c r="B10" s="774"/>
      <c r="C10" s="774"/>
      <c r="D10" s="584"/>
      <c r="E10" s="774"/>
      <c r="F10" s="774"/>
      <c r="G10" s="584"/>
      <c r="H10" s="292" t="s">
        <v>255</v>
      </c>
      <c r="I10" s="292" t="s">
        <v>197</v>
      </c>
      <c r="J10" s="343" t="s">
        <v>191</v>
      </c>
      <c r="K10" s="97"/>
      <c r="L10" s="97"/>
      <c r="M10" s="97"/>
    </row>
    <row r="11" spans="1:13" ht="12.75">
      <c r="A11" s="345">
        <v>2002</v>
      </c>
      <c r="B11" s="257">
        <v>938188</v>
      </c>
      <c r="C11" s="257">
        <f aca="true" t="shared" si="0" ref="C11:C16">SUM(D11:E11)</f>
        <v>37408</v>
      </c>
      <c r="D11" s="257">
        <v>32868</v>
      </c>
      <c r="E11" s="257">
        <v>4540</v>
      </c>
      <c r="F11" s="257">
        <v>252548</v>
      </c>
      <c r="G11" s="257">
        <v>34709</v>
      </c>
      <c r="H11" s="257">
        <v>13106</v>
      </c>
      <c r="I11" s="257">
        <v>11350</v>
      </c>
      <c r="J11" s="275">
        <v>13725</v>
      </c>
      <c r="K11" s="95"/>
      <c r="L11" s="95"/>
      <c r="M11" s="95"/>
    </row>
    <row r="12" spans="1:13" ht="12.75">
      <c r="A12" s="346">
        <v>2003</v>
      </c>
      <c r="B12" s="257">
        <v>874724</v>
      </c>
      <c r="C12" s="257">
        <f t="shared" si="0"/>
        <v>34710</v>
      </c>
      <c r="D12" s="257">
        <v>30677</v>
      </c>
      <c r="E12" s="257">
        <v>4033</v>
      </c>
      <c r="F12" s="257">
        <v>237967</v>
      </c>
      <c r="G12" s="257">
        <v>33869</v>
      </c>
      <c r="H12" s="257">
        <v>12604</v>
      </c>
      <c r="I12" s="257">
        <v>11186</v>
      </c>
      <c r="J12" s="275">
        <v>14193</v>
      </c>
      <c r="K12" s="95"/>
      <c r="L12" s="95"/>
      <c r="M12" s="95"/>
    </row>
    <row r="13" spans="1:13" ht="12.75">
      <c r="A13" s="346">
        <v>2004</v>
      </c>
      <c r="B13" s="257">
        <v>871724</v>
      </c>
      <c r="C13" s="257">
        <f t="shared" si="0"/>
        <v>35024</v>
      </c>
      <c r="D13" s="257">
        <v>30916</v>
      </c>
      <c r="E13" s="257">
        <v>4108</v>
      </c>
      <c r="F13" s="257">
        <v>244740</v>
      </c>
      <c r="G13" s="257">
        <v>36861</v>
      </c>
      <c r="H13" s="257">
        <v>14851</v>
      </c>
      <c r="I13" s="257">
        <v>11409</v>
      </c>
      <c r="J13" s="275">
        <v>14565</v>
      </c>
      <c r="K13" s="95"/>
      <c r="L13" s="95"/>
      <c r="M13" s="95"/>
    </row>
    <row r="14" spans="1:13" ht="12.75">
      <c r="A14" s="346">
        <v>2005</v>
      </c>
      <c r="B14" s="257">
        <v>890872</v>
      </c>
      <c r="C14" s="257">
        <f t="shared" si="0"/>
        <v>34265</v>
      </c>
      <c r="D14" s="257">
        <v>30578</v>
      </c>
      <c r="E14" s="257">
        <v>3687</v>
      </c>
      <c r="F14" s="257">
        <v>242336</v>
      </c>
      <c r="G14" s="257">
        <v>36350</v>
      </c>
      <c r="H14" s="257">
        <v>14773</v>
      </c>
      <c r="I14" s="257">
        <v>11490</v>
      </c>
      <c r="J14" s="275">
        <v>15314</v>
      </c>
      <c r="K14" s="95"/>
      <c r="L14" s="95"/>
      <c r="M14" s="95"/>
    </row>
    <row r="15" spans="1:13" ht="12.75">
      <c r="A15" s="346">
        <v>2006</v>
      </c>
      <c r="B15" s="257">
        <v>911561</v>
      </c>
      <c r="C15" s="257">
        <f t="shared" si="0"/>
        <v>33938</v>
      </c>
      <c r="D15" s="257">
        <v>30338</v>
      </c>
      <c r="E15" s="257">
        <v>3600</v>
      </c>
      <c r="F15" s="257">
        <v>244344</v>
      </c>
      <c r="G15" s="257">
        <v>35898</v>
      </c>
      <c r="H15" s="257">
        <v>15163</v>
      </c>
      <c r="I15" s="257">
        <v>11373</v>
      </c>
      <c r="J15" s="275">
        <v>15992</v>
      </c>
      <c r="K15" s="95"/>
      <c r="L15" s="95"/>
      <c r="M15" s="95"/>
    </row>
    <row r="16" spans="1:13" ht="13.5" thickBot="1">
      <c r="A16" s="346">
        <v>2007</v>
      </c>
      <c r="B16" s="257">
        <v>924981</v>
      </c>
      <c r="C16" s="257">
        <f t="shared" si="0"/>
        <v>34475</v>
      </c>
      <c r="D16" s="257">
        <v>30932</v>
      </c>
      <c r="E16" s="257">
        <v>3543</v>
      </c>
      <c r="F16" s="257">
        <v>245074</v>
      </c>
      <c r="G16" s="257">
        <v>36405</v>
      </c>
      <c r="H16" s="257">
        <v>14397</v>
      </c>
      <c r="I16" s="257">
        <v>10589</v>
      </c>
      <c r="J16" s="275">
        <v>15745</v>
      </c>
      <c r="K16" s="95"/>
      <c r="L16" s="95"/>
      <c r="M16" s="95"/>
    </row>
    <row r="17" spans="1:14" s="10" customFormat="1" ht="12.75">
      <c r="A17" s="733" t="s">
        <v>444</v>
      </c>
      <c r="B17" s="733"/>
      <c r="C17" s="733"/>
      <c r="D17" s="733"/>
      <c r="E17" s="285"/>
      <c r="F17" s="347"/>
      <c r="G17" s="348"/>
      <c r="H17" s="348"/>
      <c r="I17" s="348"/>
      <c r="J17" s="348"/>
      <c r="K17" s="91"/>
      <c r="L17" s="91"/>
      <c r="M17" s="91"/>
      <c r="N17" s="33"/>
    </row>
    <row r="18" spans="1:14" s="10" customFormat="1" ht="12.75">
      <c r="A18" s="63" t="s">
        <v>388</v>
      </c>
      <c r="B18" s="385"/>
      <c r="C18" s="352"/>
      <c r="D18" s="352"/>
      <c r="E18" s="352"/>
      <c r="F18" s="382"/>
      <c r="G18" s="386"/>
      <c r="H18" s="386"/>
      <c r="I18" s="386"/>
      <c r="J18" s="386"/>
      <c r="K18" s="91"/>
      <c r="L18" s="91"/>
      <c r="M18" s="91"/>
      <c r="N18" s="33"/>
    </row>
    <row r="19" spans="2:3" ht="13.5" thickBot="1">
      <c r="B19" s="92"/>
      <c r="C19" s="88"/>
    </row>
    <row r="20" spans="1:14" ht="12.75">
      <c r="A20" s="945" t="s">
        <v>1</v>
      </c>
      <c r="B20" s="946" t="s">
        <v>3</v>
      </c>
      <c r="C20" s="931" t="s">
        <v>162</v>
      </c>
      <c r="D20" s="932"/>
      <c r="E20" s="932"/>
      <c r="F20" s="933"/>
      <c r="G20" s="950" t="s">
        <v>83</v>
      </c>
      <c r="H20" s="951"/>
      <c r="I20" s="951"/>
      <c r="J20" s="951"/>
      <c r="K20" s="951"/>
      <c r="L20" s="96"/>
      <c r="M20" s="96"/>
      <c r="N20" s="96"/>
    </row>
    <row r="21" spans="1:14" ht="12.75" customHeight="1">
      <c r="A21" s="768"/>
      <c r="B21" s="773"/>
      <c r="C21" s="802" t="s">
        <v>3</v>
      </c>
      <c r="D21" s="804" t="s">
        <v>387</v>
      </c>
      <c r="E21" s="804" t="s">
        <v>370</v>
      </c>
      <c r="F21" s="804" t="s">
        <v>308</v>
      </c>
      <c r="G21" s="802" t="s">
        <v>128</v>
      </c>
      <c r="H21" s="804" t="s">
        <v>342</v>
      </c>
      <c r="I21" s="804" t="s">
        <v>432</v>
      </c>
      <c r="J21" s="804" t="s">
        <v>345</v>
      </c>
      <c r="K21" s="766" t="s">
        <v>347</v>
      </c>
      <c r="L21" s="97"/>
      <c r="M21" s="97"/>
      <c r="N21" s="97"/>
    </row>
    <row r="22" spans="1:14" ht="12.75">
      <c r="A22" s="768"/>
      <c r="B22" s="773"/>
      <c r="C22" s="773"/>
      <c r="D22" s="589"/>
      <c r="E22" s="589"/>
      <c r="F22" s="589"/>
      <c r="G22" s="773"/>
      <c r="H22" s="589"/>
      <c r="I22" s="589"/>
      <c r="J22" s="589" t="s">
        <v>171</v>
      </c>
      <c r="K22" s="578" t="s">
        <v>195</v>
      </c>
      <c r="L22" s="97"/>
      <c r="M22" s="97"/>
      <c r="N22" s="97"/>
    </row>
    <row r="23" spans="1:14" ht="12.75">
      <c r="A23" s="768"/>
      <c r="B23" s="773"/>
      <c r="C23" s="773"/>
      <c r="D23" s="589"/>
      <c r="E23" s="589"/>
      <c r="F23" s="589"/>
      <c r="G23" s="773"/>
      <c r="H23" s="589"/>
      <c r="I23" s="589"/>
      <c r="J23" s="589" t="s">
        <v>194</v>
      </c>
      <c r="K23" s="578" t="s">
        <v>196</v>
      </c>
      <c r="L23" s="96"/>
      <c r="M23" s="96"/>
      <c r="N23" s="96"/>
    </row>
    <row r="24" spans="1:14" ht="45.75" customHeight="1" thickBot="1">
      <c r="A24" s="769"/>
      <c r="B24" s="774"/>
      <c r="C24" s="774"/>
      <c r="D24" s="584"/>
      <c r="E24" s="584"/>
      <c r="F24" s="584"/>
      <c r="G24" s="774"/>
      <c r="H24" s="584"/>
      <c r="I24" s="584"/>
      <c r="J24" s="584" t="s">
        <v>197</v>
      </c>
      <c r="K24" s="579" t="s">
        <v>191</v>
      </c>
      <c r="L24" s="97"/>
      <c r="M24" s="97"/>
      <c r="N24" s="97"/>
    </row>
    <row r="25" spans="1:14" ht="14.25">
      <c r="A25" s="401" t="s">
        <v>403</v>
      </c>
      <c r="B25" s="402">
        <v>804959</v>
      </c>
      <c r="C25" s="402">
        <v>27227</v>
      </c>
      <c r="D25" s="402">
        <v>20850</v>
      </c>
      <c r="E25" s="402">
        <v>3354</v>
      </c>
      <c r="F25" s="402">
        <v>3023</v>
      </c>
      <c r="G25" s="402">
        <v>203557</v>
      </c>
      <c r="H25" s="402">
        <v>27186</v>
      </c>
      <c r="I25" s="402">
        <v>7959</v>
      </c>
      <c r="J25" s="402">
        <v>3760</v>
      </c>
      <c r="K25" s="403">
        <v>7415</v>
      </c>
      <c r="L25" s="95"/>
      <c r="M25" s="95"/>
      <c r="N25" s="95"/>
    </row>
    <row r="26" spans="1:14" ht="14.25">
      <c r="A26" s="436" t="s">
        <v>404</v>
      </c>
      <c r="B26" s="406">
        <v>617440</v>
      </c>
      <c r="C26" s="406">
        <v>27681</v>
      </c>
      <c r="D26" s="406">
        <v>21112</v>
      </c>
      <c r="E26" s="406">
        <v>3654</v>
      </c>
      <c r="F26" s="406">
        <v>2915</v>
      </c>
      <c r="G26" s="406">
        <v>142497</v>
      </c>
      <c r="H26" s="406">
        <v>21770</v>
      </c>
      <c r="I26" s="406">
        <v>5080</v>
      </c>
      <c r="J26" s="406">
        <v>2620</v>
      </c>
      <c r="K26" s="407">
        <v>4588</v>
      </c>
      <c r="L26" s="95"/>
      <c r="M26" s="95"/>
      <c r="N26" s="95"/>
    </row>
    <row r="27" spans="1:14" ht="12.75">
      <c r="A27" s="436">
        <v>2010</v>
      </c>
      <c r="B27" s="406">
        <v>569523</v>
      </c>
      <c r="C27" s="406">
        <v>27487</v>
      </c>
      <c r="D27" s="406">
        <v>21249</v>
      </c>
      <c r="E27" s="406">
        <v>3391</v>
      </c>
      <c r="F27" s="406">
        <v>2847</v>
      </c>
      <c r="G27" s="406">
        <v>130321</v>
      </c>
      <c r="H27" s="406">
        <v>20599</v>
      </c>
      <c r="I27" s="406">
        <v>4591</v>
      </c>
      <c r="J27" s="406">
        <v>2331</v>
      </c>
      <c r="K27" s="407">
        <v>4180</v>
      </c>
      <c r="L27" s="95"/>
      <c r="M27" s="95"/>
      <c r="N27" s="95"/>
    </row>
    <row r="28" spans="1:14" ht="12.75">
      <c r="A28" s="436">
        <v>2011</v>
      </c>
      <c r="B28" s="406">
        <v>512584</v>
      </c>
      <c r="C28" s="406">
        <v>28059</v>
      </c>
      <c r="D28" s="406">
        <v>22160</v>
      </c>
      <c r="E28" s="406">
        <v>3234</v>
      </c>
      <c r="F28" s="406">
        <v>2665</v>
      </c>
      <c r="G28" s="406">
        <v>115440</v>
      </c>
      <c r="H28" s="406">
        <v>18931</v>
      </c>
      <c r="I28" s="406">
        <v>4028</v>
      </c>
      <c r="J28" s="406">
        <v>2157</v>
      </c>
      <c r="K28" s="407">
        <v>3451</v>
      </c>
      <c r="L28" s="95"/>
      <c r="M28" s="95"/>
      <c r="N28" s="95"/>
    </row>
    <row r="29" spans="1:11" ht="12.75">
      <c r="A29" s="436">
        <v>2012</v>
      </c>
      <c r="B29" s="406">
        <v>408537</v>
      </c>
      <c r="C29" s="406">
        <v>25358</v>
      </c>
      <c r="D29" s="406">
        <v>20594</v>
      </c>
      <c r="E29" s="406">
        <v>2132</v>
      </c>
      <c r="F29" s="406">
        <v>2632</v>
      </c>
      <c r="G29" s="406">
        <v>88642</v>
      </c>
      <c r="H29" s="406">
        <v>15499</v>
      </c>
      <c r="I29" s="406">
        <v>2982</v>
      </c>
      <c r="J29" s="406">
        <v>1633</v>
      </c>
      <c r="K29" s="407">
        <v>2417</v>
      </c>
    </row>
    <row r="30" spans="1:11" ht="13.5" thickBot="1">
      <c r="A30" s="388" t="s">
        <v>512</v>
      </c>
      <c r="B30" s="374">
        <v>397051</v>
      </c>
      <c r="C30" s="374">
        <v>28030</v>
      </c>
      <c r="D30" s="374">
        <v>22767</v>
      </c>
      <c r="E30" s="374">
        <v>2546</v>
      </c>
      <c r="F30" s="374">
        <v>2717</v>
      </c>
      <c r="G30" s="374">
        <v>83594</v>
      </c>
      <c r="H30" s="374">
        <v>15443</v>
      </c>
      <c r="I30" s="374">
        <v>2696</v>
      </c>
      <c r="J30" s="374">
        <v>1544</v>
      </c>
      <c r="K30" s="376">
        <v>1912</v>
      </c>
    </row>
    <row r="31" spans="1:4" ht="12.75">
      <c r="A31" s="733" t="s">
        <v>444</v>
      </c>
      <c r="B31" s="733"/>
      <c r="C31" s="733"/>
      <c r="D31" s="733"/>
    </row>
    <row r="32" spans="1:13" ht="12.75">
      <c r="A32" s="63" t="s">
        <v>356</v>
      </c>
      <c r="L32" s="530"/>
      <c r="M32" s="530"/>
    </row>
    <row r="33" spans="1:5" ht="12.75">
      <c r="A33" s="788" t="s">
        <v>431</v>
      </c>
      <c r="B33" s="788"/>
      <c r="C33" s="788"/>
      <c r="D33" s="788"/>
      <c r="E33" s="788"/>
    </row>
    <row r="34" spans="1:11" ht="12.75">
      <c r="A34" s="944" t="s">
        <v>484</v>
      </c>
      <c r="B34" s="944"/>
      <c r="C34" s="944"/>
      <c r="D34" s="944"/>
      <c r="E34" s="944"/>
      <c r="F34" s="944"/>
      <c r="G34" s="944"/>
      <c r="H34" s="944"/>
      <c r="I34" s="944"/>
      <c r="J34" s="944"/>
      <c r="K34" s="944"/>
    </row>
    <row r="35" spans="1:11" ht="12.75">
      <c r="A35" s="944" t="s">
        <v>485</v>
      </c>
      <c r="B35" s="944"/>
      <c r="C35" s="944"/>
      <c r="D35" s="944"/>
      <c r="E35" s="944"/>
      <c r="F35" s="530"/>
      <c r="G35" s="530"/>
      <c r="H35" s="530"/>
      <c r="I35" s="530"/>
      <c r="J35" s="530"/>
      <c r="K35" s="530"/>
    </row>
    <row r="36" spans="1:4" ht="12.75">
      <c r="A36" s="944" t="s">
        <v>495</v>
      </c>
      <c r="B36" s="944"/>
      <c r="C36" s="944"/>
      <c r="D36" s="944"/>
    </row>
  </sheetData>
  <mergeCells count="31">
    <mergeCell ref="A17:D17"/>
    <mergeCell ref="A31:D31"/>
    <mergeCell ref="A33:E33"/>
    <mergeCell ref="I21:I24"/>
    <mergeCell ref="F21:F24"/>
    <mergeCell ref="G21:G24"/>
    <mergeCell ref="H21:H24"/>
    <mergeCell ref="E21:E24"/>
    <mergeCell ref="A20:A24"/>
    <mergeCell ref="B20:B24"/>
    <mergeCell ref="G20:K20"/>
    <mergeCell ref="C21:C24"/>
    <mergeCell ref="D21:D24"/>
    <mergeCell ref="K21:K24"/>
    <mergeCell ref="C20:F20"/>
    <mergeCell ref="J21:J24"/>
    <mergeCell ref="E7:E10"/>
    <mergeCell ref="F7:F10"/>
    <mergeCell ref="G7:G10"/>
    <mergeCell ref="C6:E6"/>
    <mergeCell ref="F6:J6"/>
    <mergeCell ref="A1:K1"/>
    <mergeCell ref="A3:K3"/>
    <mergeCell ref="A4:K4"/>
    <mergeCell ref="A36:D36"/>
    <mergeCell ref="A34:K34"/>
    <mergeCell ref="A35:E35"/>
    <mergeCell ref="A6:A10"/>
    <mergeCell ref="B6:B10"/>
    <mergeCell ref="C7:C10"/>
    <mergeCell ref="D7:D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78" r:id="rId1"/>
  <headerFooter alignWithMargins="0">
    <oddFooter>&amp;C&amp;A</oddFooter>
  </headerFooter>
  <ignoredErrors>
    <ignoredError sqref="C11:C16" formulaRange="1"/>
  </ignoredErrors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5" transitionEvaluation="1">
    <pageSetUpPr fitToPage="1"/>
  </sheetPr>
  <dimension ref="A1:M50"/>
  <sheetViews>
    <sheetView showGridLines="0" view="pageBreakPreview" zoomScale="75" zoomScaleNormal="75" zoomScaleSheetLayoutView="75" workbookViewId="0" topLeftCell="A16">
      <selection activeCell="M49" sqref="M49"/>
    </sheetView>
  </sheetViews>
  <sheetFormatPr defaultColWidth="12.57421875" defaultRowHeight="12.75"/>
  <cols>
    <col min="1" max="1" width="9.7109375" style="4" customWidth="1"/>
    <col min="2" max="2" width="11.421875" style="4" bestFit="1" customWidth="1"/>
    <col min="3" max="3" width="9.7109375" style="4" customWidth="1"/>
    <col min="4" max="5" width="11.00390625" style="4" customWidth="1"/>
    <col min="6" max="6" width="10.7109375" style="4" customWidth="1"/>
    <col min="7" max="7" width="10.421875" style="4" customWidth="1"/>
    <col min="8" max="8" width="10.8515625" style="4" customWidth="1"/>
    <col min="9" max="9" width="10.7109375" style="4" customWidth="1"/>
    <col min="10" max="11" width="10.8515625" style="4" customWidth="1"/>
    <col min="12" max="12" width="10.7109375" style="4" customWidth="1"/>
    <col min="13" max="13" width="9.7109375" style="4" customWidth="1"/>
    <col min="14" max="14" width="8.140625" style="4" customWidth="1"/>
    <col min="15" max="16384" width="19.140625" style="4" customWidth="1"/>
  </cols>
  <sheetData>
    <row r="1" spans="1:13" ht="18">
      <c r="A1" s="698" t="s">
        <v>211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</row>
    <row r="2" spans="1:13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40" customFormat="1" ht="15">
      <c r="A3" s="943" t="s">
        <v>340</v>
      </c>
      <c r="B3" s="943"/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</row>
    <row r="4" spans="1:12" s="40" customFormat="1" ht="15.75" thickBo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3" ht="12.75">
      <c r="A5" s="355"/>
      <c r="B5" s="767" t="s">
        <v>4</v>
      </c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</row>
    <row r="6" spans="1:13" ht="12.75" customHeight="1">
      <c r="A6" s="768" t="s">
        <v>1</v>
      </c>
      <c r="B6" s="773" t="s">
        <v>3</v>
      </c>
      <c r="C6" s="770" t="s">
        <v>278</v>
      </c>
      <c r="D6" s="772" t="s">
        <v>279</v>
      </c>
      <c r="E6" s="772" t="s">
        <v>280</v>
      </c>
      <c r="F6" s="772" t="s">
        <v>281</v>
      </c>
      <c r="G6" s="772" t="s">
        <v>282</v>
      </c>
      <c r="H6" s="772" t="s">
        <v>283</v>
      </c>
      <c r="I6" s="772" t="s">
        <v>284</v>
      </c>
      <c r="J6" s="772" t="s">
        <v>285</v>
      </c>
      <c r="K6" s="772" t="s">
        <v>286</v>
      </c>
      <c r="L6" s="772" t="s">
        <v>287</v>
      </c>
      <c r="M6" s="806" t="s">
        <v>288</v>
      </c>
    </row>
    <row r="7" spans="1:13" ht="12.75">
      <c r="A7" s="768"/>
      <c r="B7" s="773"/>
      <c r="C7" s="770"/>
      <c r="D7" s="589"/>
      <c r="E7" s="589"/>
      <c r="F7" s="589"/>
      <c r="G7" s="589"/>
      <c r="H7" s="589"/>
      <c r="I7" s="589"/>
      <c r="J7" s="589"/>
      <c r="K7" s="589"/>
      <c r="L7" s="589"/>
      <c r="M7" s="578"/>
    </row>
    <row r="8" spans="1:13" ht="12.75">
      <c r="A8" s="768"/>
      <c r="B8" s="773"/>
      <c r="C8" s="770"/>
      <c r="D8" s="589"/>
      <c r="E8" s="589"/>
      <c r="F8" s="589"/>
      <c r="G8" s="589"/>
      <c r="H8" s="589"/>
      <c r="I8" s="589"/>
      <c r="J8" s="589"/>
      <c r="K8" s="589"/>
      <c r="L8" s="589"/>
      <c r="M8" s="578"/>
    </row>
    <row r="9" spans="1:13" ht="13.5" thickBot="1">
      <c r="A9" s="769"/>
      <c r="B9" s="774"/>
      <c r="C9" s="771"/>
      <c r="D9" s="584"/>
      <c r="E9" s="584"/>
      <c r="F9" s="584"/>
      <c r="G9" s="584"/>
      <c r="H9" s="584"/>
      <c r="I9" s="584"/>
      <c r="J9" s="584"/>
      <c r="K9" s="584"/>
      <c r="L9" s="584"/>
      <c r="M9" s="579"/>
    </row>
    <row r="10" spans="1:13" ht="12.75">
      <c r="A10" s="346">
        <v>2005</v>
      </c>
      <c r="B10" s="257">
        <f>SUM(C10:M10)</f>
        <v>710682</v>
      </c>
      <c r="C10" s="257">
        <v>9006</v>
      </c>
      <c r="D10" s="257">
        <v>24284</v>
      </c>
      <c r="E10" s="257">
        <v>99728</v>
      </c>
      <c r="F10" s="257">
        <v>124528</v>
      </c>
      <c r="G10" s="257">
        <v>113766</v>
      </c>
      <c r="H10" s="257">
        <v>99620</v>
      </c>
      <c r="I10" s="257">
        <v>82002</v>
      </c>
      <c r="J10" s="257">
        <v>61721</v>
      </c>
      <c r="K10" s="257">
        <v>45097</v>
      </c>
      <c r="L10" s="257">
        <v>50334</v>
      </c>
      <c r="M10" s="275">
        <v>596</v>
      </c>
    </row>
    <row r="11" spans="1:13" ht="12.75">
      <c r="A11" s="346">
        <v>2006</v>
      </c>
      <c r="B11" s="257">
        <f>SUM(C11:M11)</f>
        <v>723416</v>
      </c>
      <c r="C11" s="257">
        <v>8767</v>
      </c>
      <c r="D11" s="257">
        <v>23641</v>
      </c>
      <c r="E11" s="257">
        <v>96872</v>
      </c>
      <c r="F11" s="257">
        <v>124433</v>
      </c>
      <c r="G11" s="257">
        <v>118146</v>
      </c>
      <c r="H11" s="257">
        <v>103756</v>
      </c>
      <c r="I11" s="257">
        <v>85091</v>
      </c>
      <c r="J11" s="257">
        <v>65060</v>
      </c>
      <c r="K11" s="257">
        <v>46586</v>
      </c>
      <c r="L11" s="257">
        <v>50513</v>
      </c>
      <c r="M11" s="275">
        <v>551</v>
      </c>
    </row>
    <row r="12" spans="1:13" ht="12.75">
      <c r="A12" s="346">
        <v>2007</v>
      </c>
      <c r="B12" s="257">
        <f>SUM(C12:M12)</f>
        <v>723518</v>
      </c>
      <c r="C12" s="257">
        <v>8245</v>
      </c>
      <c r="D12" s="257">
        <v>23037</v>
      </c>
      <c r="E12" s="257">
        <v>91975</v>
      </c>
      <c r="F12" s="257">
        <v>118961</v>
      </c>
      <c r="G12" s="257">
        <v>119436</v>
      </c>
      <c r="H12" s="257">
        <v>104541</v>
      </c>
      <c r="I12" s="257">
        <v>88054</v>
      </c>
      <c r="J12" s="257">
        <v>67686</v>
      </c>
      <c r="K12" s="257">
        <v>48788</v>
      </c>
      <c r="L12" s="257">
        <v>52167</v>
      </c>
      <c r="M12" s="275">
        <v>628</v>
      </c>
    </row>
    <row r="13" spans="1:13" ht="12.75">
      <c r="A13" s="346">
        <v>2008</v>
      </c>
      <c r="B13" s="257">
        <v>610796</v>
      </c>
      <c r="C13" s="257">
        <v>4952</v>
      </c>
      <c r="D13" s="257">
        <v>16528</v>
      </c>
      <c r="E13" s="257">
        <v>70136</v>
      </c>
      <c r="F13" s="257">
        <v>95298</v>
      </c>
      <c r="G13" s="257">
        <v>101681</v>
      </c>
      <c r="H13" s="257">
        <v>89964</v>
      </c>
      <c r="I13" s="257">
        <v>77895</v>
      </c>
      <c r="J13" s="257">
        <v>60798</v>
      </c>
      <c r="K13" s="257">
        <v>45083</v>
      </c>
      <c r="L13" s="257">
        <v>47833</v>
      </c>
      <c r="M13" s="275">
        <v>628</v>
      </c>
    </row>
    <row r="14" spans="1:13" ht="12.75">
      <c r="A14" s="346">
        <v>2009</v>
      </c>
      <c r="B14" s="257">
        <v>453762</v>
      </c>
      <c r="C14" s="257">
        <v>1665</v>
      </c>
      <c r="D14" s="257">
        <v>7672</v>
      </c>
      <c r="E14" s="257">
        <v>41785</v>
      </c>
      <c r="F14" s="257">
        <v>64639</v>
      </c>
      <c r="G14" s="257">
        <v>76816</v>
      </c>
      <c r="H14" s="257">
        <v>70438</v>
      </c>
      <c r="I14" s="275">
        <v>62140</v>
      </c>
      <c r="J14" s="275">
        <v>50412</v>
      </c>
      <c r="K14" s="275">
        <v>37978</v>
      </c>
      <c r="L14" s="275">
        <v>39704</v>
      </c>
      <c r="M14" s="275">
        <v>513</v>
      </c>
    </row>
    <row r="15" spans="1:13" ht="12.75">
      <c r="A15" s="436">
        <v>2010</v>
      </c>
      <c r="B15" s="406">
        <v>413623</v>
      </c>
      <c r="C15" s="406">
        <v>867</v>
      </c>
      <c r="D15" s="406">
        <v>5291</v>
      </c>
      <c r="E15" s="406">
        <v>33876</v>
      </c>
      <c r="F15" s="406">
        <v>56046</v>
      </c>
      <c r="G15" s="406">
        <v>70844</v>
      </c>
      <c r="H15" s="406">
        <v>65750</v>
      </c>
      <c r="I15" s="407">
        <v>58439</v>
      </c>
      <c r="J15" s="407">
        <v>48173</v>
      </c>
      <c r="K15" s="407">
        <v>36852</v>
      </c>
      <c r="L15" s="407">
        <v>36999</v>
      </c>
      <c r="M15" s="407">
        <v>486</v>
      </c>
    </row>
    <row r="16" spans="1:13" ht="12.75">
      <c r="A16" s="436">
        <v>2011</v>
      </c>
      <c r="B16" s="406">
        <v>368465</v>
      </c>
      <c r="C16" s="406">
        <v>602</v>
      </c>
      <c r="D16" s="406">
        <v>3567</v>
      </c>
      <c r="E16" s="406">
        <v>26941</v>
      </c>
      <c r="F16" s="406">
        <v>46224</v>
      </c>
      <c r="G16" s="406">
        <v>61718</v>
      </c>
      <c r="H16" s="406">
        <v>61303</v>
      </c>
      <c r="I16" s="407">
        <v>53906</v>
      </c>
      <c r="J16" s="407">
        <v>44751</v>
      </c>
      <c r="K16" s="407">
        <v>34376</v>
      </c>
      <c r="L16" s="407">
        <v>34606</v>
      </c>
      <c r="M16" s="407">
        <v>471</v>
      </c>
    </row>
    <row r="17" spans="1:13" s="97" customFormat="1" ht="12.75">
      <c r="A17" s="436">
        <v>2012</v>
      </c>
      <c r="B17" s="406">
        <v>288635</v>
      </c>
      <c r="C17" s="406">
        <v>299</v>
      </c>
      <c r="D17" s="406">
        <v>1953</v>
      </c>
      <c r="E17" s="406">
        <v>17925</v>
      </c>
      <c r="F17" s="406">
        <v>32838</v>
      </c>
      <c r="G17" s="406">
        <v>46354</v>
      </c>
      <c r="H17" s="406">
        <v>48996</v>
      </c>
      <c r="I17" s="407">
        <v>43823</v>
      </c>
      <c r="J17" s="407">
        <v>37123</v>
      </c>
      <c r="K17" s="407">
        <v>29478</v>
      </c>
      <c r="L17" s="407">
        <v>29491</v>
      </c>
      <c r="M17" s="407">
        <v>355</v>
      </c>
    </row>
    <row r="18" spans="1:13" s="10" customFormat="1" ht="13.5" thickBot="1">
      <c r="A18" s="388" t="s">
        <v>512</v>
      </c>
      <c r="B18" s="374">
        <v>273207</v>
      </c>
      <c r="C18" s="374">
        <v>190</v>
      </c>
      <c r="D18" s="374">
        <v>1164</v>
      </c>
      <c r="E18" s="374">
        <v>13389</v>
      </c>
      <c r="F18" s="374">
        <v>27489</v>
      </c>
      <c r="G18" s="374">
        <v>41065</v>
      </c>
      <c r="H18" s="374">
        <v>47876</v>
      </c>
      <c r="I18" s="376">
        <v>43083</v>
      </c>
      <c r="J18" s="376">
        <v>37135</v>
      </c>
      <c r="K18" s="376">
        <v>29923</v>
      </c>
      <c r="L18" s="376">
        <v>31166</v>
      </c>
      <c r="M18" s="376">
        <v>727</v>
      </c>
    </row>
    <row r="19" spans="1:13" ht="12.75" customHeight="1" thickBot="1">
      <c r="A19" s="10"/>
      <c r="B19" s="385"/>
      <c r="C19" s="389"/>
      <c r="D19" s="352"/>
      <c r="E19" s="390"/>
      <c r="F19" s="391"/>
      <c r="G19" s="391"/>
      <c r="H19" s="391"/>
      <c r="I19" s="391"/>
      <c r="J19" s="391"/>
      <c r="K19" s="391"/>
      <c r="L19" s="391"/>
      <c r="M19" s="391"/>
    </row>
    <row r="20" spans="1:13" ht="12.75">
      <c r="A20" s="355"/>
      <c r="B20" s="767" t="s">
        <v>5</v>
      </c>
      <c r="C20" s="767"/>
      <c r="D20" s="767"/>
      <c r="E20" s="767"/>
      <c r="F20" s="767"/>
      <c r="G20" s="767"/>
      <c r="H20" s="767"/>
      <c r="I20" s="767"/>
      <c r="J20" s="767"/>
      <c r="K20" s="767"/>
      <c r="L20" s="767"/>
      <c r="M20" s="767"/>
    </row>
    <row r="21" spans="1:13" ht="12.75">
      <c r="A21" s="768" t="s">
        <v>1</v>
      </c>
      <c r="B21" s="773" t="s">
        <v>3</v>
      </c>
      <c r="C21" s="770" t="s">
        <v>278</v>
      </c>
      <c r="D21" s="772" t="s">
        <v>279</v>
      </c>
      <c r="E21" s="772" t="s">
        <v>280</v>
      </c>
      <c r="F21" s="772" t="s">
        <v>281</v>
      </c>
      <c r="G21" s="772" t="s">
        <v>282</v>
      </c>
      <c r="H21" s="772" t="s">
        <v>283</v>
      </c>
      <c r="I21" s="772" t="s">
        <v>284</v>
      </c>
      <c r="J21" s="772" t="s">
        <v>285</v>
      </c>
      <c r="K21" s="772" t="s">
        <v>286</v>
      </c>
      <c r="L21" s="772" t="s">
        <v>287</v>
      </c>
      <c r="M21" s="806" t="s">
        <v>288</v>
      </c>
    </row>
    <row r="22" spans="1:13" ht="12.75">
      <c r="A22" s="768"/>
      <c r="B22" s="773"/>
      <c r="C22" s="770"/>
      <c r="D22" s="589"/>
      <c r="E22" s="589"/>
      <c r="F22" s="589"/>
      <c r="G22" s="589"/>
      <c r="H22" s="589"/>
      <c r="I22" s="589"/>
      <c r="J22" s="589"/>
      <c r="K22" s="589"/>
      <c r="L22" s="589"/>
      <c r="M22" s="578"/>
    </row>
    <row r="23" spans="1:13" ht="12.75">
      <c r="A23" s="768"/>
      <c r="B23" s="773"/>
      <c r="C23" s="770"/>
      <c r="D23" s="589"/>
      <c r="E23" s="589"/>
      <c r="F23" s="589"/>
      <c r="G23" s="589"/>
      <c r="H23" s="589"/>
      <c r="I23" s="589"/>
      <c r="J23" s="589"/>
      <c r="K23" s="589"/>
      <c r="L23" s="589"/>
      <c r="M23" s="578"/>
    </row>
    <row r="24" spans="1:13" ht="13.5" thickBot="1">
      <c r="A24" s="769"/>
      <c r="B24" s="774"/>
      <c r="C24" s="771"/>
      <c r="D24" s="584"/>
      <c r="E24" s="584"/>
      <c r="F24" s="584"/>
      <c r="G24" s="584"/>
      <c r="H24" s="584"/>
      <c r="I24" s="584"/>
      <c r="J24" s="584"/>
      <c r="K24" s="584"/>
      <c r="L24" s="584"/>
      <c r="M24" s="579"/>
    </row>
    <row r="25" spans="1:13" ht="12.75">
      <c r="A25" s="346">
        <v>2005</v>
      </c>
      <c r="B25" s="257">
        <f>SUM(C25:M25)</f>
        <v>180190</v>
      </c>
      <c r="C25" s="257">
        <v>1274</v>
      </c>
      <c r="D25" s="257">
        <v>5104</v>
      </c>
      <c r="E25" s="257">
        <v>24237</v>
      </c>
      <c r="F25" s="257">
        <v>31114</v>
      </c>
      <c r="G25" s="257">
        <v>26008</v>
      </c>
      <c r="H25" s="257">
        <v>23978</v>
      </c>
      <c r="I25" s="257">
        <v>22619</v>
      </c>
      <c r="J25" s="257">
        <v>19479</v>
      </c>
      <c r="K25" s="257">
        <v>14036</v>
      </c>
      <c r="L25" s="257">
        <v>12100</v>
      </c>
      <c r="M25" s="275">
        <v>241</v>
      </c>
    </row>
    <row r="26" spans="1:13" ht="12.75">
      <c r="A26" s="346">
        <v>2006</v>
      </c>
      <c r="B26" s="257">
        <f>SUM(C26:M26)</f>
        <v>188145</v>
      </c>
      <c r="C26" s="257">
        <v>1371</v>
      </c>
      <c r="D26" s="257">
        <v>5161</v>
      </c>
      <c r="E26" s="257">
        <v>23723</v>
      </c>
      <c r="F26" s="257">
        <v>31239</v>
      </c>
      <c r="G26" s="257">
        <v>27618</v>
      </c>
      <c r="H26" s="257">
        <v>25318</v>
      </c>
      <c r="I26" s="257">
        <v>24282</v>
      </c>
      <c r="J26" s="257">
        <v>21454</v>
      </c>
      <c r="K26" s="257">
        <v>15099</v>
      </c>
      <c r="L26" s="257">
        <v>12637</v>
      </c>
      <c r="M26" s="275">
        <v>243</v>
      </c>
    </row>
    <row r="27" spans="1:13" ht="12.75">
      <c r="A27" s="346">
        <v>2007</v>
      </c>
      <c r="B27" s="257">
        <f>SUM(C27:M27)</f>
        <v>201463</v>
      </c>
      <c r="C27" s="257">
        <v>1296</v>
      </c>
      <c r="D27" s="257">
        <v>5024</v>
      </c>
      <c r="E27" s="257">
        <v>23482</v>
      </c>
      <c r="F27" s="257">
        <v>31882</v>
      </c>
      <c r="G27" s="257">
        <v>30315</v>
      </c>
      <c r="H27" s="257">
        <v>27621</v>
      </c>
      <c r="I27" s="257">
        <v>26698</v>
      </c>
      <c r="J27" s="257">
        <v>23555</v>
      </c>
      <c r="K27" s="257">
        <v>17212</v>
      </c>
      <c r="L27" s="257">
        <v>14076</v>
      </c>
      <c r="M27" s="275">
        <v>302</v>
      </c>
    </row>
    <row r="28" spans="1:13" ht="12.75">
      <c r="A28" s="346">
        <v>2008</v>
      </c>
      <c r="B28" s="257">
        <v>194163</v>
      </c>
      <c r="C28" s="257">
        <v>856</v>
      </c>
      <c r="D28" s="257">
        <v>4071</v>
      </c>
      <c r="E28" s="257">
        <v>20312</v>
      </c>
      <c r="F28" s="257">
        <v>29044</v>
      </c>
      <c r="G28" s="257">
        <v>28821</v>
      </c>
      <c r="H28" s="257">
        <v>26581</v>
      </c>
      <c r="I28" s="257">
        <v>26393</v>
      </c>
      <c r="J28" s="257">
        <v>23968</v>
      </c>
      <c r="K28" s="257">
        <v>18396</v>
      </c>
      <c r="L28" s="257">
        <v>15412</v>
      </c>
      <c r="M28" s="275">
        <v>309</v>
      </c>
    </row>
    <row r="29" spans="1:13" ht="12.75">
      <c r="A29" s="346">
        <v>2009</v>
      </c>
      <c r="B29" s="257">
        <v>163678</v>
      </c>
      <c r="C29" s="257">
        <v>359</v>
      </c>
      <c r="D29" s="257">
        <v>2249</v>
      </c>
      <c r="E29" s="257">
        <v>14040</v>
      </c>
      <c r="F29" s="257">
        <v>22130</v>
      </c>
      <c r="G29" s="257">
        <v>24275</v>
      </c>
      <c r="H29" s="257">
        <v>22755</v>
      </c>
      <c r="I29" s="275">
        <v>22383</v>
      </c>
      <c r="J29" s="275">
        <v>21933</v>
      </c>
      <c r="K29" s="275">
        <v>17944</v>
      </c>
      <c r="L29" s="275">
        <v>15307</v>
      </c>
      <c r="M29" s="275">
        <v>303</v>
      </c>
    </row>
    <row r="30" spans="1:13" s="97" customFormat="1" ht="12.75">
      <c r="A30" s="436">
        <v>2010</v>
      </c>
      <c r="B30" s="406">
        <v>155900</v>
      </c>
      <c r="C30" s="406">
        <v>183</v>
      </c>
      <c r="D30" s="406">
        <v>1644</v>
      </c>
      <c r="E30" s="406">
        <v>12006</v>
      </c>
      <c r="F30" s="406">
        <v>19657</v>
      </c>
      <c r="G30" s="406">
        <v>23035</v>
      </c>
      <c r="H30" s="406">
        <v>21997</v>
      </c>
      <c r="I30" s="407">
        <v>21909</v>
      </c>
      <c r="J30" s="407">
        <v>21192</v>
      </c>
      <c r="K30" s="407">
        <v>18212</v>
      </c>
      <c r="L30" s="407">
        <v>15735</v>
      </c>
      <c r="M30" s="407">
        <v>330</v>
      </c>
    </row>
    <row r="31" spans="1:13" ht="12.75">
      <c r="A31" s="436">
        <v>2011</v>
      </c>
      <c r="B31" s="406">
        <v>144119</v>
      </c>
      <c r="C31" s="406">
        <v>133</v>
      </c>
      <c r="D31" s="406">
        <v>1203</v>
      </c>
      <c r="E31" s="406">
        <v>9954</v>
      </c>
      <c r="F31" s="406">
        <v>16768</v>
      </c>
      <c r="G31" s="406">
        <v>20820</v>
      </c>
      <c r="H31" s="406">
        <v>20460</v>
      </c>
      <c r="I31" s="407">
        <v>20171</v>
      </c>
      <c r="J31" s="407">
        <v>20126</v>
      </c>
      <c r="K31" s="407">
        <v>17884</v>
      </c>
      <c r="L31" s="407">
        <v>16286</v>
      </c>
      <c r="M31" s="407">
        <v>314</v>
      </c>
    </row>
    <row r="32" spans="1:13" ht="12.75">
      <c r="A32" s="436">
        <v>2012</v>
      </c>
      <c r="B32" s="406">
        <v>119902</v>
      </c>
      <c r="C32" s="406">
        <v>72</v>
      </c>
      <c r="D32" s="406">
        <v>675</v>
      </c>
      <c r="E32" s="406">
        <v>6978</v>
      </c>
      <c r="F32" s="406">
        <v>12576</v>
      </c>
      <c r="G32" s="406">
        <v>16267</v>
      </c>
      <c r="H32" s="406">
        <v>16683</v>
      </c>
      <c r="I32" s="407">
        <v>16829</v>
      </c>
      <c r="J32" s="407">
        <v>17298</v>
      </c>
      <c r="K32" s="407">
        <v>16065</v>
      </c>
      <c r="L32" s="407">
        <v>16133</v>
      </c>
      <c r="M32" s="407">
        <v>326</v>
      </c>
    </row>
    <row r="33" spans="1:13" ht="12.75" customHeight="1" thickBot="1">
      <c r="A33" s="388" t="s">
        <v>512</v>
      </c>
      <c r="B33" s="374">
        <v>123844</v>
      </c>
      <c r="C33" s="374">
        <v>48</v>
      </c>
      <c r="D33" s="374">
        <v>382</v>
      </c>
      <c r="E33" s="374">
        <v>5400</v>
      </c>
      <c r="F33" s="374">
        <v>10990</v>
      </c>
      <c r="G33" s="374">
        <v>15453</v>
      </c>
      <c r="H33" s="374">
        <v>17273</v>
      </c>
      <c r="I33" s="376">
        <v>17059</v>
      </c>
      <c r="J33" s="376">
        <v>18457</v>
      </c>
      <c r="K33" s="376">
        <v>18111</v>
      </c>
      <c r="L33" s="376">
        <v>20005</v>
      </c>
      <c r="M33" s="376">
        <v>666</v>
      </c>
    </row>
    <row r="34" ht="13.5" thickBot="1"/>
    <row r="35" spans="1:13" ht="12.75">
      <c r="A35" s="355"/>
      <c r="B35" s="767" t="s">
        <v>169</v>
      </c>
      <c r="C35" s="767"/>
      <c r="D35" s="767"/>
      <c r="E35" s="767"/>
      <c r="F35" s="767"/>
      <c r="G35" s="767"/>
      <c r="H35" s="767"/>
      <c r="I35" s="767"/>
      <c r="J35" s="767"/>
      <c r="K35" s="767"/>
      <c r="L35" s="767"/>
      <c r="M35" s="767"/>
    </row>
    <row r="36" spans="1:13" ht="12.75">
      <c r="A36" s="768" t="s">
        <v>1</v>
      </c>
      <c r="B36" s="773" t="s">
        <v>3</v>
      </c>
      <c r="C36" s="770" t="s">
        <v>278</v>
      </c>
      <c r="D36" s="772" t="s">
        <v>279</v>
      </c>
      <c r="E36" s="772" t="s">
        <v>280</v>
      </c>
      <c r="F36" s="772" t="s">
        <v>281</v>
      </c>
      <c r="G36" s="772" t="s">
        <v>282</v>
      </c>
      <c r="H36" s="772" t="s">
        <v>283</v>
      </c>
      <c r="I36" s="772" t="s">
        <v>284</v>
      </c>
      <c r="J36" s="772" t="s">
        <v>285</v>
      </c>
      <c r="K36" s="772" t="s">
        <v>286</v>
      </c>
      <c r="L36" s="772" t="s">
        <v>287</v>
      </c>
      <c r="M36" s="806" t="s">
        <v>288</v>
      </c>
    </row>
    <row r="37" spans="1:13" ht="12.75">
      <c r="A37" s="768"/>
      <c r="B37" s="773"/>
      <c r="C37" s="770"/>
      <c r="D37" s="589"/>
      <c r="E37" s="589"/>
      <c r="F37" s="589"/>
      <c r="G37" s="589"/>
      <c r="H37" s="589"/>
      <c r="I37" s="589"/>
      <c r="J37" s="589"/>
      <c r="K37" s="589"/>
      <c r="L37" s="589"/>
      <c r="M37" s="578"/>
    </row>
    <row r="38" spans="1:13" ht="12.75">
      <c r="A38" s="768"/>
      <c r="B38" s="773"/>
      <c r="C38" s="770"/>
      <c r="D38" s="589"/>
      <c r="E38" s="589"/>
      <c r="F38" s="589"/>
      <c r="G38" s="589"/>
      <c r="H38" s="589"/>
      <c r="I38" s="589"/>
      <c r="J38" s="589"/>
      <c r="K38" s="589"/>
      <c r="L38" s="589"/>
      <c r="M38" s="578"/>
    </row>
    <row r="39" spans="1:13" ht="13.5" thickBot="1">
      <c r="A39" s="769"/>
      <c r="B39" s="774"/>
      <c r="C39" s="771"/>
      <c r="D39" s="584"/>
      <c r="E39" s="584"/>
      <c r="F39" s="584"/>
      <c r="G39" s="584"/>
      <c r="H39" s="584"/>
      <c r="I39" s="584"/>
      <c r="J39" s="584"/>
      <c r="K39" s="584"/>
      <c r="L39" s="584"/>
      <c r="M39" s="579"/>
    </row>
    <row r="40" spans="1:13" ht="12.75">
      <c r="A40" s="346">
        <v>2005</v>
      </c>
      <c r="B40" s="257">
        <f>SUM(C40:M40)</f>
        <v>890872</v>
      </c>
      <c r="C40" s="257">
        <f aca="true" t="shared" si="0" ref="C40:M40">C10+C25</f>
        <v>10280</v>
      </c>
      <c r="D40" s="257">
        <f t="shared" si="0"/>
        <v>29388</v>
      </c>
      <c r="E40" s="257">
        <f t="shared" si="0"/>
        <v>123965</v>
      </c>
      <c r="F40" s="257">
        <f t="shared" si="0"/>
        <v>155642</v>
      </c>
      <c r="G40" s="257">
        <f t="shared" si="0"/>
        <v>139774</v>
      </c>
      <c r="H40" s="257">
        <f t="shared" si="0"/>
        <v>123598</v>
      </c>
      <c r="I40" s="275">
        <f t="shared" si="0"/>
        <v>104621</v>
      </c>
      <c r="J40" s="275">
        <f t="shared" si="0"/>
        <v>81200</v>
      </c>
      <c r="K40" s="275">
        <f t="shared" si="0"/>
        <v>59133</v>
      </c>
      <c r="L40" s="275">
        <f t="shared" si="0"/>
        <v>62434</v>
      </c>
      <c r="M40" s="275">
        <f t="shared" si="0"/>
        <v>837</v>
      </c>
    </row>
    <row r="41" spans="1:13" ht="12.75">
      <c r="A41" s="346">
        <v>2006</v>
      </c>
      <c r="B41" s="257">
        <f>SUM(C41:M41)</f>
        <v>911561</v>
      </c>
      <c r="C41" s="257">
        <f aca="true" t="shared" si="1" ref="C41:M41">C11+C26</f>
        <v>10138</v>
      </c>
      <c r="D41" s="257">
        <f t="shared" si="1"/>
        <v>28802</v>
      </c>
      <c r="E41" s="257">
        <f t="shared" si="1"/>
        <v>120595</v>
      </c>
      <c r="F41" s="257">
        <f t="shared" si="1"/>
        <v>155672</v>
      </c>
      <c r="G41" s="257">
        <f t="shared" si="1"/>
        <v>145764</v>
      </c>
      <c r="H41" s="257">
        <f t="shared" si="1"/>
        <v>129074</v>
      </c>
      <c r="I41" s="275">
        <f t="shared" si="1"/>
        <v>109373</v>
      </c>
      <c r="J41" s="275">
        <f t="shared" si="1"/>
        <v>86514</v>
      </c>
      <c r="K41" s="275">
        <f t="shared" si="1"/>
        <v>61685</v>
      </c>
      <c r="L41" s="275">
        <f t="shared" si="1"/>
        <v>63150</v>
      </c>
      <c r="M41" s="275">
        <f t="shared" si="1"/>
        <v>794</v>
      </c>
    </row>
    <row r="42" spans="1:13" ht="12.75">
      <c r="A42" s="346">
        <v>2007</v>
      </c>
      <c r="B42" s="257">
        <f>SUM(C42:M42)</f>
        <v>924981</v>
      </c>
      <c r="C42" s="257">
        <f aca="true" t="shared" si="2" ref="C42:M42">C12+C27</f>
        <v>9541</v>
      </c>
      <c r="D42" s="257">
        <f t="shared" si="2"/>
        <v>28061</v>
      </c>
      <c r="E42" s="257">
        <f t="shared" si="2"/>
        <v>115457</v>
      </c>
      <c r="F42" s="257">
        <f t="shared" si="2"/>
        <v>150843</v>
      </c>
      <c r="G42" s="257">
        <f t="shared" si="2"/>
        <v>149751</v>
      </c>
      <c r="H42" s="257">
        <f t="shared" si="2"/>
        <v>132162</v>
      </c>
      <c r="I42" s="275">
        <f t="shared" si="2"/>
        <v>114752</v>
      </c>
      <c r="J42" s="275">
        <f t="shared" si="2"/>
        <v>91241</v>
      </c>
      <c r="K42" s="275">
        <f t="shared" si="2"/>
        <v>66000</v>
      </c>
      <c r="L42" s="275">
        <f t="shared" si="2"/>
        <v>66243</v>
      </c>
      <c r="M42" s="275">
        <f t="shared" si="2"/>
        <v>930</v>
      </c>
    </row>
    <row r="43" spans="1:13" ht="12.75">
      <c r="A43" s="346">
        <v>2008</v>
      </c>
      <c r="B43" s="257">
        <v>804959</v>
      </c>
      <c r="C43" s="257">
        <v>5808</v>
      </c>
      <c r="D43" s="257">
        <v>20599</v>
      </c>
      <c r="E43" s="257">
        <v>90448</v>
      </c>
      <c r="F43" s="257">
        <v>124342</v>
      </c>
      <c r="G43" s="257">
        <v>130502</v>
      </c>
      <c r="H43" s="257">
        <v>116545</v>
      </c>
      <c r="I43" s="275">
        <v>104288</v>
      </c>
      <c r="J43" s="275">
        <v>84766</v>
      </c>
      <c r="K43" s="275">
        <v>63479</v>
      </c>
      <c r="L43" s="275">
        <v>63245</v>
      </c>
      <c r="M43" s="275">
        <v>937</v>
      </c>
    </row>
    <row r="44" spans="1:13" s="97" customFormat="1" ht="12.75">
      <c r="A44" s="346">
        <v>2009</v>
      </c>
      <c r="B44" s="257">
        <v>617440</v>
      </c>
      <c r="C44" s="257">
        <v>2024</v>
      </c>
      <c r="D44" s="257">
        <v>9921</v>
      </c>
      <c r="E44" s="257">
        <v>55825</v>
      </c>
      <c r="F44" s="257">
        <v>86769</v>
      </c>
      <c r="G44" s="257">
        <v>101091</v>
      </c>
      <c r="H44" s="257">
        <v>93193</v>
      </c>
      <c r="I44" s="275">
        <v>84523</v>
      </c>
      <c r="J44" s="275">
        <v>72345</v>
      </c>
      <c r="K44" s="275">
        <v>55922</v>
      </c>
      <c r="L44" s="275">
        <v>55011</v>
      </c>
      <c r="M44" s="275">
        <v>816</v>
      </c>
    </row>
    <row r="45" spans="1:13" ht="12.75">
      <c r="A45" s="346">
        <v>2010</v>
      </c>
      <c r="B45" s="257">
        <v>569523</v>
      </c>
      <c r="C45" s="257">
        <v>1050</v>
      </c>
      <c r="D45" s="257">
        <v>6935</v>
      </c>
      <c r="E45" s="257">
        <v>45882</v>
      </c>
      <c r="F45" s="257">
        <v>75703</v>
      </c>
      <c r="G45" s="257">
        <v>93879</v>
      </c>
      <c r="H45" s="257">
        <v>87747</v>
      </c>
      <c r="I45" s="275">
        <v>80348</v>
      </c>
      <c r="J45" s="275">
        <v>69365</v>
      </c>
      <c r="K45" s="275">
        <v>55064</v>
      </c>
      <c r="L45" s="275">
        <v>52734</v>
      </c>
      <c r="M45" s="275">
        <v>816</v>
      </c>
    </row>
    <row r="46" spans="1:13" ht="12.75">
      <c r="A46" s="436">
        <v>2011</v>
      </c>
      <c r="B46" s="406">
        <v>512584</v>
      </c>
      <c r="C46" s="406">
        <v>735</v>
      </c>
      <c r="D46" s="406">
        <v>4770</v>
      </c>
      <c r="E46" s="406">
        <v>36895</v>
      </c>
      <c r="F46" s="406">
        <v>62992</v>
      </c>
      <c r="G46" s="406">
        <v>82538</v>
      </c>
      <c r="H46" s="406">
        <v>81763</v>
      </c>
      <c r="I46" s="407">
        <v>74077</v>
      </c>
      <c r="J46" s="407">
        <v>64877</v>
      </c>
      <c r="K46" s="407">
        <v>52260</v>
      </c>
      <c r="L46" s="407">
        <v>50892</v>
      </c>
      <c r="M46" s="407">
        <v>785</v>
      </c>
    </row>
    <row r="47" spans="1:13" ht="12.75">
      <c r="A47" s="436">
        <v>2012</v>
      </c>
      <c r="B47" s="406">
        <v>408537</v>
      </c>
      <c r="C47" s="406">
        <v>371</v>
      </c>
      <c r="D47" s="406">
        <v>2628</v>
      </c>
      <c r="E47" s="406">
        <v>24903</v>
      </c>
      <c r="F47" s="406">
        <v>45414</v>
      </c>
      <c r="G47" s="406">
        <v>62621</v>
      </c>
      <c r="H47" s="406">
        <v>65679</v>
      </c>
      <c r="I47" s="407">
        <v>60652</v>
      </c>
      <c r="J47" s="407">
        <v>54421</v>
      </c>
      <c r="K47" s="407">
        <v>45543</v>
      </c>
      <c r="L47" s="407">
        <v>45624</v>
      </c>
      <c r="M47" s="407">
        <v>681</v>
      </c>
    </row>
    <row r="48" spans="1:13" ht="13.5" thickBot="1">
      <c r="A48" s="388" t="s">
        <v>512</v>
      </c>
      <c r="B48" s="374">
        <v>397051</v>
      </c>
      <c r="C48" s="374">
        <v>238</v>
      </c>
      <c r="D48" s="374">
        <v>1546</v>
      </c>
      <c r="E48" s="374">
        <v>18789</v>
      </c>
      <c r="F48" s="374">
        <v>38479</v>
      </c>
      <c r="G48" s="374">
        <v>56518</v>
      </c>
      <c r="H48" s="374">
        <v>65149</v>
      </c>
      <c r="I48" s="376">
        <v>30142</v>
      </c>
      <c r="J48" s="376">
        <v>55592</v>
      </c>
      <c r="K48" s="376">
        <v>48034</v>
      </c>
      <c r="L48" s="376">
        <v>51171</v>
      </c>
      <c r="M48" s="376">
        <v>1393</v>
      </c>
    </row>
    <row r="49" spans="1:4" ht="12.75">
      <c r="A49" s="733" t="s">
        <v>444</v>
      </c>
      <c r="B49" s="733"/>
      <c r="C49" s="733"/>
      <c r="D49" s="733"/>
    </row>
    <row r="50" spans="1:4" ht="12.75">
      <c r="A50" s="944" t="s">
        <v>496</v>
      </c>
      <c r="B50" s="944"/>
      <c r="C50" s="944"/>
      <c r="D50" s="944"/>
    </row>
  </sheetData>
  <mergeCells count="46">
    <mergeCell ref="A1:M1"/>
    <mergeCell ref="K6:K9"/>
    <mergeCell ref="L6:L9"/>
    <mergeCell ref="M6:M9"/>
    <mergeCell ref="A6:A9"/>
    <mergeCell ref="G6:G9"/>
    <mergeCell ref="H6:H9"/>
    <mergeCell ref="I6:I9"/>
    <mergeCell ref="B5:M5"/>
    <mergeCell ref="J6:J9"/>
    <mergeCell ref="D6:D9"/>
    <mergeCell ref="A49:D49"/>
    <mergeCell ref="E6:E9"/>
    <mergeCell ref="F6:F9"/>
    <mergeCell ref="B6:B9"/>
    <mergeCell ref="C6:C9"/>
    <mergeCell ref="E36:E39"/>
    <mergeCell ref="F36:F39"/>
    <mergeCell ref="B20:M20"/>
    <mergeCell ref="A21:A24"/>
    <mergeCell ref="B21:B24"/>
    <mergeCell ref="C21:C24"/>
    <mergeCell ref="D21:D24"/>
    <mergeCell ref="E21:E24"/>
    <mergeCell ref="F21:F24"/>
    <mergeCell ref="G21:G24"/>
    <mergeCell ref="H21:H24"/>
    <mergeCell ref="I21:I24"/>
    <mergeCell ref="B35:M35"/>
    <mergeCell ref="K36:K39"/>
    <mergeCell ref="L36:L39"/>
    <mergeCell ref="A36:A39"/>
    <mergeCell ref="B36:B39"/>
    <mergeCell ref="C36:C39"/>
    <mergeCell ref="D36:D39"/>
    <mergeCell ref="M36:M39"/>
    <mergeCell ref="A50:D50"/>
    <mergeCell ref="A3:M3"/>
    <mergeCell ref="G36:G39"/>
    <mergeCell ref="H36:H39"/>
    <mergeCell ref="I36:I39"/>
    <mergeCell ref="J36:J39"/>
    <mergeCell ref="L21:L24"/>
    <mergeCell ref="M21:M24"/>
    <mergeCell ref="J21:J24"/>
    <mergeCell ref="K21:K2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C51"/>
  <sheetViews>
    <sheetView showGridLines="0" view="pageBreakPreview" zoomScale="75" zoomScaleNormal="75" zoomScaleSheetLayoutView="75" workbookViewId="0" topLeftCell="A1">
      <selection activeCell="A3" sqref="A3:K3"/>
    </sheetView>
  </sheetViews>
  <sheetFormatPr defaultColWidth="11.421875" defaultRowHeight="12.75"/>
  <cols>
    <col min="1" max="1" width="24.7109375" style="50" customWidth="1"/>
    <col min="2" max="11" width="10.7109375" style="50" customWidth="1"/>
    <col min="12" max="12" width="4.7109375" style="50" customWidth="1"/>
    <col min="13" max="16384" width="11.421875" style="50" customWidth="1"/>
  </cols>
  <sheetData>
    <row r="1" spans="1:12" ht="18">
      <c r="A1" s="615" t="s">
        <v>211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49"/>
    </row>
    <row r="2" spans="1:11" ht="12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">
      <c r="A3" s="608" t="s">
        <v>146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</row>
    <row r="4" spans="1:11" ht="13.5" thickBot="1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</row>
    <row r="5" spans="1:13" ht="22.5" customHeight="1" thickBot="1">
      <c r="A5" s="544"/>
      <c r="B5" s="546">
        <v>2004</v>
      </c>
      <c r="C5" s="546">
        <v>2005</v>
      </c>
      <c r="D5" s="546">
        <v>2006</v>
      </c>
      <c r="E5" s="546">
        <v>2007</v>
      </c>
      <c r="F5" s="546">
        <v>2008</v>
      </c>
      <c r="G5" s="546">
        <v>2009</v>
      </c>
      <c r="H5" s="546">
        <v>2010</v>
      </c>
      <c r="I5" s="547">
        <v>2011</v>
      </c>
      <c r="J5" s="547">
        <v>2012</v>
      </c>
      <c r="K5" s="547">
        <v>2013</v>
      </c>
      <c r="L5" s="55"/>
      <c r="M5" s="55"/>
    </row>
    <row r="6" spans="1:13" ht="15.75" customHeight="1">
      <c r="A6" s="189"/>
      <c r="B6" s="150"/>
      <c r="C6" s="150"/>
      <c r="D6" s="150"/>
      <c r="E6" s="150"/>
      <c r="F6" s="150"/>
      <c r="G6" s="150"/>
      <c r="H6" s="150"/>
      <c r="I6" s="154"/>
      <c r="J6" s="154"/>
      <c r="K6" s="154"/>
      <c r="L6" s="55"/>
      <c r="M6" s="26"/>
    </row>
    <row r="7" spans="1:29" ht="12.75">
      <c r="A7" s="181" t="s">
        <v>509</v>
      </c>
      <c r="B7" s="156">
        <v>961</v>
      </c>
      <c r="C7" s="156">
        <v>988</v>
      </c>
      <c r="D7" s="156">
        <v>973</v>
      </c>
      <c r="E7" s="156">
        <v>996</v>
      </c>
      <c r="F7" s="156">
        <v>1036</v>
      </c>
      <c r="G7" s="156">
        <v>1074</v>
      </c>
      <c r="H7" s="156">
        <v>1058</v>
      </c>
      <c r="I7" s="160">
        <v>1070</v>
      </c>
      <c r="J7" s="160">
        <v>1135</v>
      </c>
      <c r="K7" s="160">
        <v>1193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ht="12.75">
      <c r="A8" s="181" t="s">
        <v>17</v>
      </c>
      <c r="B8" s="156">
        <v>2867</v>
      </c>
      <c r="C8" s="156">
        <v>2842</v>
      </c>
      <c r="D8" s="156">
        <v>2855</v>
      </c>
      <c r="E8" s="156">
        <v>2804</v>
      </c>
      <c r="F8" s="156">
        <v>2750</v>
      </c>
      <c r="G8" s="156">
        <v>2720</v>
      </c>
      <c r="H8" s="156">
        <v>2743</v>
      </c>
      <c r="I8" s="160">
        <v>2725</v>
      </c>
      <c r="J8" s="160">
        <v>2687</v>
      </c>
      <c r="K8" s="160">
        <v>2670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ht="12.75">
      <c r="A9" s="181" t="s">
        <v>18</v>
      </c>
      <c r="B9" s="156">
        <v>1093</v>
      </c>
      <c r="C9" s="156">
        <v>1070</v>
      </c>
      <c r="D9" s="156">
        <v>1065</v>
      </c>
      <c r="E9" s="156">
        <v>1078</v>
      </c>
      <c r="F9" s="156">
        <v>1075</v>
      </c>
      <c r="G9" s="156">
        <v>1067</v>
      </c>
      <c r="H9" s="156">
        <v>1061</v>
      </c>
      <c r="I9" s="160">
        <v>1060</v>
      </c>
      <c r="J9" s="160">
        <v>1051</v>
      </c>
      <c r="K9" s="160">
        <v>1033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ht="12.75">
      <c r="A10" s="181" t="s">
        <v>19</v>
      </c>
      <c r="B10" s="156">
        <v>968</v>
      </c>
      <c r="C10" s="156">
        <v>956</v>
      </c>
      <c r="D10" s="156">
        <v>943</v>
      </c>
      <c r="E10" s="156">
        <v>942</v>
      </c>
      <c r="F10" s="156">
        <v>936</v>
      </c>
      <c r="G10" s="156">
        <v>928</v>
      </c>
      <c r="H10" s="156">
        <v>927</v>
      </c>
      <c r="I10" s="160">
        <v>936</v>
      </c>
      <c r="J10" s="160">
        <v>926</v>
      </c>
      <c r="K10" s="160">
        <v>912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ht="12.75">
      <c r="A11" s="181" t="s">
        <v>139</v>
      </c>
      <c r="B11" s="156">
        <v>1004</v>
      </c>
      <c r="C11" s="156">
        <v>1018</v>
      </c>
      <c r="D11" s="156">
        <v>1016</v>
      </c>
      <c r="E11" s="156">
        <v>1025</v>
      </c>
      <c r="F11" s="156">
        <v>1025</v>
      </c>
      <c r="G11" s="156">
        <v>1019</v>
      </c>
      <c r="H11" s="156">
        <v>1011</v>
      </c>
      <c r="I11" s="160">
        <v>1005</v>
      </c>
      <c r="J11" s="160">
        <v>1003</v>
      </c>
      <c r="K11" s="160">
        <v>991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13" ht="12.75">
      <c r="A12" s="181" t="s">
        <v>20</v>
      </c>
      <c r="B12" s="156">
        <v>535</v>
      </c>
      <c r="C12" s="156">
        <v>538</v>
      </c>
      <c r="D12" s="156">
        <v>547</v>
      </c>
      <c r="E12" s="156">
        <v>545</v>
      </c>
      <c r="F12" s="156">
        <v>549</v>
      </c>
      <c r="G12" s="156">
        <v>554</v>
      </c>
      <c r="H12" s="156">
        <v>563</v>
      </c>
      <c r="I12" s="160">
        <v>561</v>
      </c>
      <c r="J12" s="160">
        <v>554</v>
      </c>
      <c r="K12" s="160">
        <v>560</v>
      </c>
      <c r="L12" s="55"/>
      <c r="M12" s="25"/>
    </row>
    <row r="13" spans="1:13" ht="12.75">
      <c r="A13" s="181" t="s">
        <v>21</v>
      </c>
      <c r="B13" s="156">
        <v>342</v>
      </c>
      <c r="C13" s="156">
        <v>344</v>
      </c>
      <c r="D13" s="156">
        <v>348</v>
      </c>
      <c r="E13" s="156">
        <v>350</v>
      </c>
      <c r="F13" s="156">
        <v>357</v>
      </c>
      <c r="G13" s="156">
        <v>356</v>
      </c>
      <c r="H13" s="156">
        <v>354</v>
      </c>
      <c r="I13" s="160">
        <v>361</v>
      </c>
      <c r="J13" s="160">
        <v>361</v>
      </c>
      <c r="K13" s="160">
        <v>355</v>
      </c>
      <c r="L13" s="55"/>
      <c r="M13" s="25"/>
    </row>
    <row r="14" spans="1:13" ht="12.75">
      <c r="A14" s="181" t="s">
        <v>140</v>
      </c>
      <c r="B14" s="156">
        <v>207</v>
      </c>
      <c r="C14" s="156">
        <v>221</v>
      </c>
      <c r="D14" s="156">
        <v>228</v>
      </c>
      <c r="E14" s="156">
        <v>235</v>
      </c>
      <c r="F14" s="156">
        <v>239</v>
      </c>
      <c r="G14" s="156">
        <v>249</v>
      </c>
      <c r="H14" s="156">
        <v>252</v>
      </c>
      <c r="I14" s="160">
        <v>253</v>
      </c>
      <c r="J14" s="160">
        <v>254</v>
      </c>
      <c r="K14" s="160">
        <v>157</v>
      </c>
      <c r="L14" s="55"/>
      <c r="M14" s="25"/>
    </row>
    <row r="15" spans="1:13" ht="12.75">
      <c r="A15" s="181" t="s">
        <v>22</v>
      </c>
      <c r="B15" s="156">
        <v>74</v>
      </c>
      <c r="C15" s="156">
        <v>74</v>
      </c>
      <c r="D15" s="156">
        <v>76</v>
      </c>
      <c r="E15" s="156">
        <v>77</v>
      </c>
      <c r="F15" s="156">
        <v>84</v>
      </c>
      <c r="G15" s="156">
        <v>83</v>
      </c>
      <c r="H15" s="156">
        <v>83</v>
      </c>
      <c r="I15" s="160">
        <v>82</v>
      </c>
      <c r="J15" s="160">
        <v>82</v>
      </c>
      <c r="K15" s="160">
        <v>83</v>
      </c>
      <c r="L15" s="55"/>
      <c r="M15" s="25"/>
    </row>
    <row r="16" spans="1:13" ht="12.75">
      <c r="A16" s="181" t="s">
        <v>23</v>
      </c>
      <c r="B16" s="156">
        <v>52</v>
      </c>
      <c r="C16" s="156">
        <v>52</v>
      </c>
      <c r="D16" s="156">
        <v>53</v>
      </c>
      <c r="E16" s="156">
        <v>53</v>
      </c>
      <c r="F16" s="156">
        <v>55</v>
      </c>
      <c r="G16" s="156">
        <v>56</v>
      </c>
      <c r="H16" s="156">
        <v>56</v>
      </c>
      <c r="I16" s="160">
        <v>57</v>
      </c>
      <c r="J16" s="160">
        <v>57</v>
      </c>
      <c r="K16" s="160">
        <v>57</v>
      </c>
      <c r="L16" s="55"/>
      <c r="M16" s="25"/>
    </row>
    <row r="17" spans="1:13" ht="13.5" customHeight="1">
      <c r="A17" s="181" t="s">
        <v>98</v>
      </c>
      <c r="B17" s="156">
        <v>6</v>
      </c>
      <c r="C17" s="156">
        <v>6</v>
      </c>
      <c r="D17" s="156">
        <v>6</v>
      </c>
      <c r="E17" s="156">
        <v>6</v>
      </c>
      <c r="F17" s="156">
        <v>6</v>
      </c>
      <c r="G17" s="156">
        <v>6</v>
      </c>
      <c r="H17" s="156">
        <v>6</v>
      </c>
      <c r="I17" s="160">
        <v>6</v>
      </c>
      <c r="J17" s="160">
        <v>6</v>
      </c>
      <c r="K17" s="160">
        <v>6</v>
      </c>
      <c r="L17" s="55"/>
      <c r="M17" s="25"/>
    </row>
    <row r="18" spans="1:13" ht="13.5" customHeight="1">
      <c r="A18" s="181"/>
      <c r="B18" s="156"/>
      <c r="C18" s="156"/>
      <c r="D18" s="156"/>
      <c r="E18" s="156"/>
      <c r="F18" s="156"/>
      <c r="G18" s="156"/>
      <c r="H18" s="156"/>
      <c r="I18" s="156"/>
      <c r="J18" s="160"/>
      <c r="K18" s="160"/>
      <c r="L18" s="55"/>
      <c r="M18" s="25"/>
    </row>
    <row r="19" spans="1:13" ht="13.5" thickBot="1">
      <c r="A19" s="509" t="s">
        <v>27</v>
      </c>
      <c r="B19" s="510">
        <v>8109</v>
      </c>
      <c r="C19" s="510">
        <v>8109</v>
      </c>
      <c r="D19" s="510">
        <v>8110</v>
      </c>
      <c r="E19" s="510">
        <v>8111</v>
      </c>
      <c r="F19" s="510">
        <v>8112</v>
      </c>
      <c r="G19" s="510">
        <v>8112</v>
      </c>
      <c r="H19" s="510">
        <v>8114</v>
      </c>
      <c r="I19" s="510">
        <v>8116</v>
      </c>
      <c r="J19" s="511">
        <v>8116</v>
      </c>
      <c r="K19" s="511">
        <v>8117</v>
      </c>
      <c r="L19" s="55"/>
      <c r="M19" s="25"/>
    </row>
    <row r="20" spans="1:13" ht="12.75">
      <c r="A20" s="613" t="s">
        <v>441</v>
      </c>
      <c r="B20" s="613"/>
      <c r="C20" s="613"/>
      <c r="D20" s="613"/>
      <c r="E20" s="184"/>
      <c r="F20" s="184"/>
      <c r="G20" s="184"/>
      <c r="H20" s="184"/>
      <c r="I20" s="184"/>
      <c r="J20" s="184"/>
      <c r="K20" s="184"/>
      <c r="L20" s="31"/>
      <c r="M20" s="31"/>
    </row>
    <row r="21" spans="1:12" ht="12.75">
      <c r="A21" s="614" t="s">
        <v>508</v>
      </c>
      <c r="B21" s="614"/>
      <c r="C21" s="58"/>
      <c r="D21" s="58"/>
      <c r="E21" s="58"/>
      <c r="F21" s="58"/>
      <c r="G21" s="58"/>
      <c r="H21" s="58"/>
      <c r="I21" s="58"/>
      <c r="J21" s="58"/>
      <c r="K21" s="58"/>
      <c r="L21" s="58"/>
    </row>
    <row r="22" spans="2:12" ht="12.75"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4" spans="1:7" ht="12.75">
      <c r="A24" s="31"/>
      <c r="B24" s="31"/>
      <c r="C24" s="31"/>
      <c r="D24" s="31"/>
      <c r="E24" s="31"/>
      <c r="F24" s="31"/>
      <c r="G24" s="31"/>
    </row>
    <row r="25" spans="1:7" ht="12.75">
      <c r="A25" s="31"/>
      <c r="B25" s="31"/>
      <c r="C25" s="31"/>
      <c r="D25" s="31"/>
      <c r="E25" s="31"/>
      <c r="F25" s="31"/>
      <c r="G25" s="31"/>
    </row>
    <row r="26" spans="1:7" ht="12.75">
      <c r="A26" s="31"/>
      <c r="B26" s="31"/>
      <c r="C26" s="31"/>
      <c r="D26" s="31"/>
      <c r="E26" s="31"/>
      <c r="F26" s="31"/>
      <c r="G26" s="31"/>
    </row>
    <row r="27" spans="1:7" ht="12.75">
      <c r="A27" s="31"/>
      <c r="B27" s="31"/>
      <c r="C27" s="31"/>
      <c r="D27" s="31"/>
      <c r="E27" s="31"/>
      <c r="F27" s="31"/>
      <c r="G27" s="31"/>
    </row>
    <row r="28" spans="1:7" ht="12.75">
      <c r="A28" s="31"/>
      <c r="B28" s="31"/>
      <c r="C28" s="31"/>
      <c r="D28" s="31"/>
      <c r="E28" s="31"/>
      <c r="F28" s="31"/>
      <c r="G28" s="31"/>
    </row>
    <row r="29" spans="1:7" ht="12.75">
      <c r="A29" s="31"/>
      <c r="B29" s="31"/>
      <c r="C29" s="31"/>
      <c r="D29" s="31"/>
      <c r="E29" s="31"/>
      <c r="F29" s="31"/>
      <c r="G29" s="31"/>
    </row>
    <row r="30" spans="1:7" ht="12.75">
      <c r="A30" s="31"/>
      <c r="B30" s="31"/>
      <c r="C30" s="31"/>
      <c r="D30" s="31"/>
      <c r="E30" s="31"/>
      <c r="F30" s="31"/>
      <c r="G30" s="31"/>
    </row>
    <row r="31" spans="1:7" ht="12.75">
      <c r="A31" s="31"/>
      <c r="B31" s="31"/>
      <c r="C31" s="31"/>
      <c r="D31" s="31"/>
      <c r="E31" s="31"/>
      <c r="F31" s="31"/>
      <c r="G31" s="31"/>
    </row>
    <row r="32" spans="1:7" ht="12.75">
      <c r="A32" s="31"/>
      <c r="B32" s="31"/>
      <c r="C32" s="31"/>
      <c r="D32" s="31"/>
      <c r="E32" s="31"/>
      <c r="F32" s="31"/>
      <c r="G32" s="31"/>
    </row>
    <row r="33" spans="1:7" ht="12.75">
      <c r="A33" s="31"/>
      <c r="B33" s="31"/>
      <c r="C33" s="31"/>
      <c r="D33" s="31"/>
      <c r="E33" s="31"/>
      <c r="F33" s="31"/>
      <c r="G33" s="31"/>
    </row>
    <row r="34" spans="1:7" ht="12.75">
      <c r="A34" s="31"/>
      <c r="B34" s="31"/>
      <c r="C34" s="31"/>
      <c r="D34" s="31"/>
      <c r="E34" s="31"/>
      <c r="F34" s="31"/>
      <c r="G34" s="31"/>
    </row>
    <row r="35" spans="1:7" ht="12.75">
      <c r="A35" s="31"/>
      <c r="B35" s="31"/>
      <c r="C35" s="31"/>
      <c r="D35" s="31"/>
      <c r="E35" s="31"/>
      <c r="F35" s="31"/>
      <c r="G35" s="31"/>
    </row>
    <row r="36" spans="1:7" ht="12.75">
      <c r="A36" s="31"/>
      <c r="B36" s="31"/>
      <c r="C36" s="31"/>
      <c r="D36" s="31"/>
      <c r="E36" s="31"/>
      <c r="F36" s="31"/>
      <c r="G36" s="31"/>
    </row>
    <row r="37" spans="1:7" ht="12.75">
      <c r="A37" s="31"/>
      <c r="B37" s="31"/>
      <c r="C37" s="31"/>
      <c r="D37" s="31"/>
      <c r="E37" s="31"/>
      <c r="F37" s="31"/>
      <c r="G37" s="31"/>
    </row>
    <row r="38" spans="1:7" ht="12.75">
      <c r="A38" s="31"/>
      <c r="B38" s="31"/>
      <c r="C38" s="31"/>
      <c r="D38" s="31"/>
      <c r="E38" s="31"/>
      <c r="F38" s="31"/>
      <c r="G38" s="31"/>
    </row>
    <row r="39" spans="1:7" ht="12.75">
      <c r="A39" s="31"/>
      <c r="B39" s="31"/>
      <c r="C39" s="31"/>
      <c r="D39" s="31"/>
      <c r="E39" s="31"/>
      <c r="F39" s="31"/>
      <c r="G39" s="31"/>
    </row>
    <row r="40" spans="1:7" ht="12.75">
      <c r="A40" s="31"/>
      <c r="B40" s="31"/>
      <c r="C40" s="31"/>
      <c r="D40" s="31"/>
      <c r="E40" s="31"/>
      <c r="F40" s="31"/>
      <c r="G40" s="31"/>
    </row>
    <row r="41" spans="1:7" ht="12.75">
      <c r="A41" s="31"/>
      <c r="B41" s="31"/>
      <c r="C41" s="31"/>
      <c r="D41" s="31"/>
      <c r="E41" s="31"/>
      <c r="F41" s="31"/>
      <c r="G41" s="31"/>
    </row>
    <row r="42" spans="1:7" ht="12.75">
      <c r="A42" s="31"/>
      <c r="B42" s="31"/>
      <c r="C42" s="31"/>
      <c r="D42" s="31"/>
      <c r="E42" s="31"/>
      <c r="F42" s="31"/>
      <c r="G42" s="31"/>
    </row>
    <row r="47" spans="2:7" ht="12.75">
      <c r="B47" s="57"/>
      <c r="C47" s="57"/>
      <c r="D47" s="57"/>
      <c r="E47" s="57"/>
      <c r="F47" s="57"/>
      <c r="G47" s="57"/>
    </row>
    <row r="51" spans="2:7" ht="12.75">
      <c r="B51" s="57"/>
      <c r="C51" s="57"/>
      <c r="D51" s="57"/>
      <c r="E51" s="57"/>
      <c r="F51" s="57"/>
      <c r="G51" s="57"/>
    </row>
  </sheetData>
  <mergeCells count="4">
    <mergeCell ref="A1:K1"/>
    <mergeCell ref="A3:K3"/>
    <mergeCell ref="A20:D20"/>
    <mergeCell ref="A21:B21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63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H134"/>
  <sheetViews>
    <sheetView showGridLines="0" view="pageBreakPreview" zoomScale="75" zoomScaleNormal="75" zoomScaleSheetLayoutView="75" workbookViewId="0" topLeftCell="A1">
      <selection activeCell="A3" sqref="A3:C3"/>
    </sheetView>
  </sheetViews>
  <sheetFormatPr defaultColWidth="11.421875" defaultRowHeight="12.75"/>
  <cols>
    <col min="1" max="1" width="40.7109375" style="31" customWidth="1"/>
    <col min="2" max="3" width="22.7109375" style="31" customWidth="1"/>
    <col min="4" max="16384" width="11.421875" style="31" customWidth="1"/>
  </cols>
  <sheetData>
    <row r="1" spans="1:3" ht="18">
      <c r="A1" s="615" t="s">
        <v>92</v>
      </c>
      <c r="B1" s="615"/>
      <c r="C1" s="615"/>
    </row>
    <row r="2" spans="1:3" ht="12.75">
      <c r="A2" s="52"/>
      <c r="B2" s="52"/>
      <c r="C2" s="52"/>
    </row>
    <row r="3" spans="1:4" ht="15">
      <c r="A3" s="620" t="s">
        <v>506</v>
      </c>
      <c r="B3" s="620"/>
      <c r="C3" s="620"/>
      <c r="D3" s="532"/>
    </row>
    <row r="4" spans="1:8" ht="14.25" customHeight="1" thickBot="1">
      <c r="A4" s="619"/>
      <c r="B4" s="619"/>
      <c r="C4" s="619"/>
      <c r="D4"/>
      <c r="E4"/>
      <c r="F4"/>
      <c r="G4"/>
      <c r="H4"/>
    </row>
    <row r="5" spans="1:8" ht="13.5" thickBot="1">
      <c r="A5" s="190" t="s">
        <v>138</v>
      </c>
      <c r="B5" s="186" t="s">
        <v>115</v>
      </c>
      <c r="C5" s="187" t="s">
        <v>144</v>
      </c>
      <c r="D5"/>
      <c r="E5"/>
      <c r="F5"/>
      <c r="G5"/>
      <c r="H5"/>
    </row>
    <row r="6" spans="1:8" ht="12.75">
      <c r="A6" s="176" t="s">
        <v>149</v>
      </c>
      <c r="B6" s="150">
        <v>771</v>
      </c>
      <c r="C6" s="154">
        <v>8440300</v>
      </c>
      <c r="D6"/>
      <c r="E6"/>
      <c r="F6"/>
      <c r="G6"/>
      <c r="H6"/>
    </row>
    <row r="7" spans="1:8" ht="12.75">
      <c r="A7" s="181" t="s">
        <v>6</v>
      </c>
      <c r="B7" s="156">
        <v>731</v>
      </c>
      <c r="C7" s="160">
        <v>1347150</v>
      </c>
      <c r="D7"/>
      <c r="E7"/>
      <c r="F7"/>
      <c r="G7"/>
      <c r="H7"/>
    </row>
    <row r="8" spans="1:8" ht="12.75">
      <c r="A8" s="181" t="s">
        <v>24</v>
      </c>
      <c r="B8" s="156">
        <v>78</v>
      </c>
      <c r="C8" s="160">
        <v>1068165</v>
      </c>
      <c r="D8"/>
      <c r="E8"/>
      <c r="F8"/>
      <c r="G8"/>
      <c r="H8"/>
    </row>
    <row r="9" spans="1:8" ht="12.75">
      <c r="A9" s="181" t="s">
        <v>8</v>
      </c>
      <c r="B9" s="156">
        <v>67</v>
      </c>
      <c r="C9" s="160">
        <v>1111674</v>
      </c>
      <c r="D9"/>
      <c r="E9"/>
      <c r="F9"/>
      <c r="G9"/>
      <c r="H9"/>
    </row>
    <row r="10" spans="1:8" ht="12.75">
      <c r="A10" s="181" t="s">
        <v>9</v>
      </c>
      <c r="B10" s="156">
        <v>88</v>
      </c>
      <c r="C10" s="160">
        <v>2118679</v>
      </c>
      <c r="D10"/>
      <c r="E10"/>
      <c r="F10"/>
      <c r="G10"/>
      <c r="H10"/>
    </row>
    <row r="11" spans="1:8" ht="12.75">
      <c r="A11" s="181" t="s">
        <v>10</v>
      </c>
      <c r="B11" s="156">
        <v>102</v>
      </c>
      <c r="C11" s="160">
        <v>591888</v>
      </c>
      <c r="D11"/>
      <c r="E11"/>
      <c r="F11"/>
      <c r="G11"/>
      <c r="H11"/>
    </row>
    <row r="12" spans="1:8" ht="12.75">
      <c r="A12" s="181" t="s">
        <v>11</v>
      </c>
      <c r="B12" s="156">
        <v>2248</v>
      </c>
      <c r="C12" s="160">
        <v>2519875</v>
      </c>
      <c r="D12"/>
      <c r="E12"/>
      <c r="F12"/>
      <c r="G12"/>
      <c r="H12"/>
    </row>
    <row r="13" spans="1:8" ht="12.75">
      <c r="A13" s="181" t="s">
        <v>145</v>
      </c>
      <c r="B13" s="156">
        <v>919</v>
      </c>
      <c r="C13" s="160">
        <v>2100998</v>
      </c>
      <c r="D13"/>
      <c r="E13"/>
      <c r="F13"/>
      <c r="G13"/>
      <c r="H13"/>
    </row>
    <row r="14" spans="1:8" ht="12.75">
      <c r="A14" s="181" t="s">
        <v>12</v>
      </c>
      <c r="B14" s="156">
        <v>947</v>
      </c>
      <c r="C14" s="160">
        <v>7553650</v>
      </c>
      <c r="D14"/>
      <c r="E14"/>
      <c r="F14"/>
      <c r="G14"/>
      <c r="H14"/>
    </row>
    <row r="15" spans="1:8" ht="12.75">
      <c r="A15" s="181" t="s">
        <v>13</v>
      </c>
      <c r="B15" s="156">
        <v>542</v>
      </c>
      <c r="C15" s="160">
        <v>5113815</v>
      </c>
      <c r="D15"/>
      <c r="E15"/>
      <c r="F15"/>
      <c r="G15"/>
      <c r="H15"/>
    </row>
    <row r="16" spans="1:8" ht="12.75">
      <c r="A16" s="181" t="s">
        <v>25</v>
      </c>
      <c r="B16" s="156">
        <v>386</v>
      </c>
      <c r="C16" s="160">
        <v>1104004</v>
      </c>
      <c r="D16"/>
      <c r="E16"/>
      <c r="F16"/>
      <c r="G16"/>
      <c r="H16"/>
    </row>
    <row r="17" spans="1:8" ht="12.75">
      <c r="A17" s="181" t="s">
        <v>14</v>
      </c>
      <c r="B17" s="156">
        <v>315</v>
      </c>
      <c r="C17" s="160">
        <v>2765940</v>
      </c>
      <c r="D17"/>
      <c r="E17"/>
      <c r="F17"/>
      <c r="G17"/>
      <c r="H17"/>
    </row>
    <row r="18" spans="1:8" ht="12.75">
      <c r="A18" s="181" t="s">
        <v>15</v>
      </c>
      <c r="B18" s="156">
        <v>179</v>
      </c>
      <c r="C18" s="160">
        <v>6495551</v>
      </c>
      <c r="D18"/>
      <c r="E18"/>
      <c r="F18"/>
      <c r="G18"/>
      <c r="H18"/>
    </row>
    <row r="19" spans="1:8" ht="12.75">
      <c r="A19" s="181" t="s">
        <v>26</v>
      </c>
      <c r="B19" s="156">
        <v>45</v>
      </c>
      <c r="C19" s="160">
        <v>1472049</v>
      </c>
      <c r="D19"/>
      <c r="E19"/>
      <c r="F19"/>
      <c r="G19"/>
      <c r="H19"/>
    </row>
    <row r="20" spans="1:8" ht="12.75">
      <c r="A20" s="181" t="s">
        <v>93</v>
      </c>
      <c r="B20" s="156">
        <v>272</v>
      </c>
      <c r="C20" s="160">
        <v>644477</v>
      </c>
      <c r="D20"/>
      <c r="E20"/>
      <c r="F20"/>
      <c r="G20"/>
      <c r="H20"/>
    </row>
    <row r="21" spans="1:8" ht="12.75">
      <c r="A21" s="181" t="s">
        <v>137</v>
      </c>
      <c r="B21" s="156">
        <v>251</v>
      </c>
      <c r="C21" s="160">
        <v>2191682</v>
      </c>
      <c r="D21"/>
      <c r="E21"/>
      <c r="F21"/>
      <c r="G21"/>
      <c r="H21"/>
    </row>
    <row r="22" spans="1:8" ht="12.75">
      <c r="A22" s="181" t="s">
        <v>16</v>
      </c>
      <c r="B22" s="156">
        <v>174</v>
      </c>
      <c r="C22" s="160">
        <v>322027</v>
      </c>
      <c r="D22"/>
      <c r="E22"/>
      <c r="F22"/>
      <c r="G22"/>
      <c r="H22" s="84"/>
    </row>
    <row r="23" spans="1:8" ht="12.75">
      <c r="A23" s="181" t="s">
        <v>151</v>
      </c>
      <c r="B23" s="156">
        <v>1</v>
      </c>
      <c r="C23" s="160">
        <v>84180</v>
      </c>
      <c r="D23"/>
      <c r="E23"/>
      <c r="F23"/>
      <c r="G23"/>
      <c r="H23"/>
    </row>
    <row r="24" spans="1:8" ht="12.75">
      <c r="A24" s="181" t="s">
        <v>150</v>
      </c>
      <c r="B24" s="156">
        <v>1</v>
      </c>
      <c r="C24" s="160">
        <v>83679</v>
      </c>
      <c r="D24"/>
      <c r="E24"/>
      <c r="F24"/>
      <c r="G24"/>
      <c r="H24"/>
    </row>
    <row r="25" spans="1:8" ht="12.75">
      <c r="A25" s="181"/>
      <c r="B25" s="156"/>
      <c r="C25" s="160"/>
      <c r="D25"/>
      <c r="E25"/>
      <c r="F25"/>
      <c r="G25"/>
      <c r="H25"/>
    </row>
    <row r="26" spans="1:8" ht="13.5" thickBot="1">
      <c r="A26" s="509" t="s">
        <v>27</v>
      </c>
      <c r="B26" s="510">
        <f>SUM(B6:B24)</f>
        <v>8117</v>
      </c>
      <c r="C26" s="511">
        <f>SUM(C6:C24)</f>
        <v>47129783</v>
      </c>
      <c r="D26"/>
      <c r="E26"/>
      <c r="F26"/>
      <c r="G26"/>
      <c r="H26"/>
    </row>
    <row r="27" spans="1:8" ht="12.75">
      <c r="A27" s="184" t="s">
        <v>441</v>
      </c>
      <c r="B27" s="184"/>
      <c r="C27" s="184"/>
      <c r="D27"/>
      <c r="E27"/>
      <c r="F27"/>
      <c r="G27"/>
      <c r="H27"/>
    </row>
    <row r="28" spans="4:8" ht="12.75">
      <c r="D28"/>
      <c r="E28"/>
      <c r="F28"/>
      <c r="G28"/>
      <c r="H28"/>
    </row>
    <row r="29" spans="4:8" ht="12.75">
      <c r="D29"/>
      <c r="E29"/>
      <c r="F29"/>
      <c r="G29"/>
      <c r="H29"/>
    </row>
    <row r="30" spans="4:8" ht="12.75">
      <c r="D30"/>
      <c r="E30"/>
      <c r="F30"/>
      <c r="G30"/>
      <c r="H30"/>
    </row>
    <row r="31" spans="4:8" ht="12.75">
      <c r="D31"/>
      <c r="E31"/>
      <c r="F31"/>
      <c r="G31"/>
      <c r="H31"/>
    </row>
    <row r="32" spans="4:8" ht="12.75">
      <c r="D32"/>
      <c r="E32"/>
      <c r="F32"/>
      <c r="G32"/>
      <c r="H32"/>
    </row>
    <row r="33" spans="4:8" ht="12.75">
      <c r="D33"/>
      <c r="E33"/>
      <c r="F33"/>
      <c r="G33"/>
      <c r="H33"/>
    </row>
    <row r="34" spans="4:8" ht="12.75">
      <c r="D34"/>
      <c r="E34"/>
      <c r="F34"/>
      <c r="G34"/>
      <c r="H34"/>
    </row>
    <row r="35" spans="4:8" ht="12.75">
      <c r="D35"/>
      <c r="E35"/>
      <c r="F35"/>
      <c r="G35"/>
      <c r="H35"/>
    </row>
    <row r="36" spans="4:8" ht="12.75">
      <c r="D36"/>
      <c r="E36"/>
      <c r="F36"/>
      <c r="G36"/>
      <c r="H36"/>
    </row>
    <row r="37" spans="4:8" ht="12.75">
      <c r="D37"/>
      <c r="E37"/>
      <c r="F37"/>
      <c r="G37"/>
      <c r="H37"/>
    </row>
    <row r="38" spans="4:8" ht="12.75">
      <c r="D38"/>
      <c r="E38"/>
      <c r="F38"/>
      <c r="G38"/>
      <c r="H38"/>
    </row>
    <row r="39" spans="4:8" ht="12.75">
      <c r="D39"/>
      <c r="E39"/>
      <c r="F39"/>
      <c r="G39"/>
      <c r="H39"/>
    </row>
    <row r="40" spans="4:8" ht="12.75">
      <c r="D40"/>
      <c r="E40"/>
      <c r="F40"/>
      <c r="G40"/>
      <c r="H40"/>
    </row>
    <row r="41" spans="4:8" ht="12.75">
      <c r="D41"/>
      <c r="E41"/>
      <c r="F41"/>
      <c r="G41"/>
      <c r="H41"/>
    </row>
    <row r="42" spans="4:8" ht="12.75">
      <c r="D42"/>
      <c r="E42"/>
      <c r="F42"/>
      <c r="G42"/>
      <c r="H42"/>
    </row>
    <row r="43" spans="4:8" ht="12.75">
      <c r="D43"/>
      <c r="E43"/>
      <c r="F43"/>
      <c r="G43"/>
      <c r="H43"/>
    </row>
    <row r="44" spans="4:8" ht="12.75">
      <c r="D44"/>
      <c r="E44"/>
      <c r="F44"/>
      <c r="G44"/>
      <c r="H44"/>
    </row>
    <row r="45" spans="4:8" ht="12.75">
      <c r="D45"/>
      <c r="E45"/>
      <c r="F45"/>
      <c r="G45"/>
      <c r="H45"/>
    </row>
    <row r="46" spans="4:8" ht="12.75">
      <c r="D46"/>
      <c r="E46"/>
      <c r="F46"/>
      <c r="G46"/>
      <c r="H46"/>
    </row>
    <row r="47" spans="3:6" ht="12.75">
      <c r="C47"/>
      <c r="D47"/>
      <c r="E47"/>
      <c r="F47"/>
    </row>
    <row r="48" spans="3:6" ht="12.75">
      <c r="C48"/>
      <c r="D48"/>
      <c r="E48"/>
      <c r="F48"/>
    </row>
    <row r="49" spans="3:6" ht="12.75">
      <c r="C49"/>
      <c r="D49"/>
      <c r="E49"/>
      <c r="F49"/>
    </row>
    <row r="50" spans="3:6" ht="12.75">
      <c r="C50"/>
      <c r="D50"/>
      <c r="E50"/>
      <c r="F50"/>
    </row>
    <row r="51" spans="3:6" ht="12.75">
      <c r="C51"/>
      <c r="D51"/>
      <c r="E51"/>
      <c r="F51"/>
    </row>
    <row r="52" spans="3:6" ht="12.75">
      <c r="C52"/>
      <c r="D52"/>
      <c r="E52"/>
      <c r="F52"/>
    </row>
    <row r="53" spans="3:6" ht="12.75">
      <c r="C53"/>
      <c r="D53"/>
      <c r="E53"/>
      <c r="F53"/>
    </row>
    <row r="54" spans="3:6" ht="12.75">
      <c r="C54"/>
      <c r="D54"/>
      <c r="E54"/>
      <c r="F54"/>
    </row>
    <row r="55" spans="3:6" ht="12.75">
      <c r="C55"/>
      <c r="D55"/>
      <c r="E55"/>
      <c r="F55"/>
    </row>
    <row r="56" spans="3:6" ht="12.75">
      <c r="C56"/>
      <c r="D56"/>
      <c r="E56"/>
      <c r="F56"/>
    </row>
    <row r="57" spans="3:6" ht="12.75">
      <c r="C57"/>
      <c r="D57"/>
      <c r="E57"/>
      <c r="F57"/>
    </row>
    <row r="58" spans="3:6" ht="12.75">
      <c r="C58"/>
      <c r="D58"/>
      <c r="E58"/>
      <c r="F58"/>
    </row>
    <row r="59" spans="4:8" ht="12.75">
      <c r="D59"/>
      <c r="E59"/>
      <c r="F59"/>
      <c r="G59"/>
      <c r="H59"/>
    </row>
    <row r="60" spans="4:8" ht="12.75">
      <c r="D60"/>
      <c r="E60"/>
      <c r="F60"/>
      <c r="G60"/>
      <c r="H60"/>
    </row>
    <row r="61" spans="4:8" ht="12.75">
      <c r="D61"/>
      <c r="E61"/>
      <c r="F61"/>
      <c r="G61"/>
      <c r="H61"/>
    </row>
    <row r="62" spans="4:8" ht="12.75">
      <c r="D62"/>
      <c r="E62"/>
      <c r="F62"/>
      <c r="G62"/>
      <c r="H62"/>
    </row>
    <row r="63" spans="4:8" ht="12.75">
      <c r="D63"/>
      <c r="E63"/>
      <c r="F63"/>
      <c r="G63"/>
      <c r="H63"/>
    </row>
    <row r="64" spans="4:8" ht="12.75">
      <c r="D64"/>
      <c r="E64"/>
      <c r="F64"/>
      <c r="G64"/>
      <c r="H64"/>
    </row>
    <row r="65" spans="4:8" ht="12.75">
      <c r="D65"/>
      <c r="E65"/>
      <c r="F65"/>
      <c r="G65"/>
      <c r="H65"/>
    </row>
    <row r="66" spans="4:8" ht="12.75">
      <c r="D66"/>
      <c r="E66"/>
      <c r="F66"/>
      <c r="G66"/>
      <c r="H66"/>
    </row>
    <row r="67" spans="4:8" ht="12.75">
      <c r="D67"/>
      <c r="E67"/>
      <c r="F67"/>
      <c r="G67"/>
      <c r="H67"/>
    </row>
    <row r="68" spans="4:8" ht="12.75">
      <c r="D68"/>
      <c r="E68"/>
      <c r="F68"/>
      <c r="G68"/>
      <c r="H68"/>
    </row>
    <row r="69" spans="4:8" ht="12.75">
      <c r="D69"/>
      <c r="E69"/>
      <c r="F69"/>
      <c r="G69"/>
      <c r="H69"/>
    </row>
    <row r="70" spans="4:8" ht="12.75">
      <c r="D70"/>
      <c r="E70"/>
      <c r="F70"/>
      <c r="G70"/>
      <c r="H70"/>
    </row>
    <row r="71" spans="4:8" ht="12.75">
      <c r="D71"/>
      <c r="E71"/>
      <c r="F71"/>
      <c r="G71"/>
      <c r="H71"/>
    </row>
    <row r="72" spans="4:8" ht="12.75">
      <c r="D72"/>
      <c r="E72"/>
      <c r="F72"/>
      <c r="G72"/>
      <c r="H72"/>
    </row>
    <row r="73" spans="4:8" ht="12.75">
      <c r="D73"/>
      <c r="E73"/>
      <c r="F73"/>
      <c r="G73"/>
      <c r="H73"/>
    </row>
    <row r="74" spans="4:8" ht="12.75">
      <c r="D74"/>
      <c r="E74"/>
      <c r="F74"/>
      <c r="G74"/>
      <c r="H74"/>
    </row>
    <row r="75" spans="4:8" ht="12.75">
      <c r="D75"/>
      <c r="E75"/>
      <c r="F75"/>
      <c r="G75"/>
      <c r="H75"/>
    </row>
    <row r="76" spans="4:8" ht="12.75">
      <c r="D76"/>
      <c r="E76"/>
      <c r="F76"/>
      <c r="G76"/>
      <c r="H76"/>
    </row>
    <row r="77" spans="4:8" ht="12.75">
      <c r="D77"/>
      <c r="E77"/>
      <c r="F77"/>
      <c r="G77"/>
      <c r="H77"/>
    </row>
    <row r="78" spans="4:8" ht="12.75">
      <c r="D78"/>
      <c r="E78"/>
      <c r="F78"/>
      <c r="G78"/>
      <c r="H78"/>
    </row>
    <row r="79" spans="4:8" ht="12.75">
      <c r="D79"/>
      <c r="E79"/>
      <c r="F79"/>
      <c r="G79"/>
      <c r="H79"/>
    </row>
    <row r="80" spans="4:8" ht="12.75">
      <c r="D80"/>
      <c r="E80"/>
      <c r="F80"/>
      <c r="G80"/>
      <c r="H80"/>
    </row>
    <row r="81" spans="4:8" ht="12.75">
      <c r="D81"/>
      <c r="E81"/>
      <c r="F81"/>
      <c r="G81"/>
      <c r="H81"/>
    </row>
    <row r="82" spans="4:8" ht="12.75">
      <c r="D82"/>
      <c r="E82"/>
      <c r="F82"/>
      <c r="G82"/>
      <c r="H82"/>
    </row>
    <row r="83" spans="4:8" ht="12.75">
      <c r="D83"/>
      <c r="E83"/>
      <c r="F83"/>
      <c r="G83"/>
      <c r="H83"/>
    </row>
    <row r="84" spans="4:8" ht="12.75">
      <c r="D84"/>
      <c r="E84"/>
      <c r="F84"/>
      <c r="G84"/>
      <c r="H84"/>
    </row>
    <row r="85" spans="4:8" ht="12.75">
      <c r="D85"/>
      <c r="E85"/>
      <c r="F85"/>
      <c r="G85"/>
      <c r="H85"/>
    </row>
    <row r="86" spans="4:8" ht="12.75">
      <c r="D86"/>
      <c r="E86"/>
      <c r="F86"/>
      <c r="G86"/>
      <c r="H86"/>
    </row>
    <row r="87" spans="4:8" ht="12.75">
      <c r="D87"/>
      <c r="E87"/>
      <c r="F87"/>
      <c r="G87"/>
      <c r="H87"/>
    </row>
    <row r="88" spans="4:8" ht="12.75">
      <c r="D88"/>
      <c r="E88"/>
      <c r="F88"/>
      <c r="G88"/>
      <c r="H88"/>
    </row>
    <row r="89" spans="4:8" ht="12.75">
      <c r="D89"/>
      <c r="E89"/>
      <c r="F89"/>
      <c r="G89"/>
      <c r="H89"/>
    </row>
    <row r="90" spans="4:8" ht="12.75">
      <c r="D90"/>
      <c r="E90"/>
      <c r="F90"/>
      <c r="G90"/>
      <c r="H90"/>
    </row>
    <row r="91" spans="4:8" ht="12.75">
      <c r="D91"/>
      <c r="E91"/>
      <c r="F91"/>
      <c r="G91"/>
      <c r="H91"/>
    </row>
    <row r="92" spans="4:8" ht="12.75">
      <c r="D92"/>
      <c r="E92"/>
      <c r="F92"/>
      <c r="G92"/>
      <c r="H92"/>
    </row>
    <row r="93" spans="4:8" ht="12.75">
      <c r="D93"/>
      <c r="E93"/>
      <c r="F93"/>
      <c r="G93"/>
      <c r="H93"/>
    </row>
    <row r="94" spans="4:8" ht="12.75">
      <c r="D94"/>
      <c r="E94"/>
      <c r="F94"/>
      <c r="G94"/>
      <c r="H94"/>
    </row>
    <row r="95" spans="4:8" ht="12.75">
      <c r="D95"/>
      <c r="E95"/>
      <c r="F95"/>
      <c r="G95"/>
      <c r="H95"/>
    </row>
    <row r="96" spans="4:8" ht="12.75">
      <c r="D96"/>
      <c r="E96"/>
      <c r="F96"/>
      <c r="G96"/>
      <c r="H96"/>
    </row>
    <row r="97" spans="4:8" ht="12.75">
      <c r="D97"/>
      <c r="E97"/>
      <c r="F97"/>
      <c r="G97"/>
      <c r="H97"/>
    </row>
    <row r="98" spans="4:8" ht="12.75">
      <c r="D98"/>
      <c r="E98"/>
      <c r="F98"/>
      <c r="G98"/>
      <c r="H98"/>
    </row>
    <row r="99" spans="4:8" ht="12.75">
      <c r="D99"/>
      <c r="E99"/>
      <c r="F99"/>
      <c r="G99"/>
      <c r="H99"/>
    </row>
    <row r="100" spans="4:8" ht="12.75">
      <c r="D100"/>
      <c r="E100"/>
      <c r="F100"/>
      <c r="G100"/>
      <c r="H100"/>
    </row>
    <row r="101" spans="4:8" ht="12.75">
      <c r="D101"/>
      <c r="E101"/>
      <c r="F101"/>
      <c r="G101"/>
      <c r="H101"/>
    </row>
    <row r="102" spans="4:8" ht="12.75">
      <c r="D102"/>
      <c r="E102"/>
      <c r="F102"/>
      <c r="G102"/>
      <c r="H102"/>
    </row>
    <row r="103" spans="4:8" ht="12.75">
      <c r="D103"/>
      <c r="E103"/>
      <c r="F103"/>
      <c r="G103"/>
      <c r="H103"/>
    </row>
    <row r="104" spans="4:8" ht="12.75">
      <c r="D104"/>
      <c r="E104"/>
      <c r="F104"/>
      <c r="G104"/>
      <c r="H104"/>
    </row>
    <row r="105" spans="4:8" ht="12.75">
      <c r="D105"/>
      <c r="E105"/>
      <c r="F105"/>
      <c r="G105"/>
      <c r="H105"/>
    </row>
    <row r="106" spans="4:8" ht="12.75">
      <c r="D106"/>
      <c r="E106"/>
      <c r="F106"/>
      <c r="G106"/>
      <c r="H106"/>
    </row>
    <row r="107" spans="4:8" ht="12.75">
      <c r="D107"/>
      <c r="E107"/>
      <c r="F107"/>
      <c r="G107"/>
      <c r="H107"/>
    </row>
    <row r="108" spans="4:8" ht="12.75">
      <c r="D108"/>
      <c r="E108"/>
      <c r="F108"/>
      <c r="G108"/>
      <c r="H108"/>
    </row>
    <row r="109" spans="4:8" ht="12.75">
      <c r="D109"/>
      <c r="E109"/>
      <c r="F109"/>
      <c r="G109"/>
      <c r="H109"/>
    </row>
    <row r="110" spans="4:8" ht="12.75">
      <c r="D110"/>
      <c r="E110"/>
      <c r="F110"/>
      <c r="G110"/>
      <c r="H110"/>
    </row>
    <row r="111" spans="4:8" ht="12.75">
      <c r="D111"/>
      <c r="E111"/>
      <c r="F111"/>
      <c r="G111"/>
      <c r="H111"/>
    </row>
    <row r="112" spans="4:8" ht="12.75">
      <c r="D112"/>
      <c r="E112"/>
      <c r="F112"/>
      <c r="G112"/>
      <c r="H112"/>
    </row>
    <row r="113" spans="4:8" ht="12.75">
      <c r="D113"/>
      <c r="E113"/>
      <c r="F113"/>
      <c r="G113"/>
      <c r="H113"/>
    </row>
    <row r="114" spans="4:8" ht="12.75">
      <c r="D114"/>
      <c r="E114"/>
      <c r="F114"/>
      <c r="G114"/>
      <c r="H114"/>
    </row>
    <row r="115" spans="4:8" ht="12.75">
      <c r="D115"/>
      <c r="E115"/>
      <c r="F115"/>
      <c r="G115"/>
      <c r="H115"/>
    </row>
    <row r="116" spans="4:8" ht="12.75">
      <c r="D116"/>
      <c r="E116"/>
      <c r="F116"/>
      <c r="G116"/>
      <c r="H116"/>
    </row>
    <row r="117" spans="4:8" ht="12.75">
      <c r="D117"/>
      <c r="E117"/>
      <c r="F117"/>
      <c r="G117"/>
      <c r="H117"/>
    </row>
    <row r="118" spans="4:8" ht="12.75">
      <c r="D118"/>
      <c r="E118"/>
      <c r="F118"/>
      <c r="G118"/>
      <c r="H118"/>
    </row>
    <row r="119" spans="4:8" ht="12.75">
      <c r="D119"/>
      <c r="E119"/>
      <c r="F119"/>
      <c r="G119"/>
      <c r="H119"/>
    </row>
    <row r="120" spans="4:8" ht="12.75">
      <c r="D120"/>
      <c r="E120"/>
      <c r="F120"/>
      <c r="G120"/>
      <c r="H120"/>
    </row>
    <row r="121" spans="4:8" ht="12.75">
      <c r="D121"/>
      <c r="E121"/>
      <c r="F121"/>
      <c r="G121"/>
      <c r="H121"/>
    </row>
    <row r="122" spans="4:8" ht="12.75">
      <c r="D122"/>
      <c r="E122"/>
      <c r="F122"/>
      <c r="G122"/>
      <c r="H122"/>
    </row>
    <row r="123" spans="4:8" ht="12.75">
      <c r="D123"/>
      <c r="E123"/>
      <c r="F123"/>
      <c r="G123"/>
      <c r="H123"/>
    </row>
    <row r="124" spans="4:8" ht="12.75">
      <c r="D124"/>
      <c r="E124"/>
      <c r="F124"/>
      <c r="G124"/>
      <c r="H124"/>
    </row>
    <row r="125" spans="4:8" ht="12.75">
      <c r="D125"/>
      <c r="E125"/>
      <c r="F125"/>
      <c r="G125"/>
      <c r="H125"/>
    </row>
    <row r="126" spans="4:8" ht="12.75">
      <c r="D126"/>
      <c r="E126"/>
      <c r="F126"/>
      <c r="G126"/>
      <c r="H126"/>
    </row>
    <row r="127" spans="4:7" ht="12.75">
      <c r="D127"/>
      <c r="E127"/>
      <c r="F127"/>
      <c r="G127"/>
    </row>
    <row r="128" spans="4:7" ht="12.75">
      <c r="D128"/>
      <c r="E128"/>
      <c r="F128"/>
      <c r="G128"/>
    </row>
    <row r="129" spans="4:7" ht="12.75">
      <c r="D129"/>
      <c r="E129"/>
      <c r="F129"/>
      <c r="G129"/>
    </row>
    <row r="130" spans="4:7" ht="12.75">
      <c r="D130"/>
      <c r="E130"/>
      <c r="F130"/>
      <c r="G130"/>
    </row>
    <row r="131" spans="4:7" ht="12.75">
      <c r="D131"/>
      <c r="E131"/>
      <c r="F131"/>
      <c r="G131"/>
    </row>
    <row r="132" spans="4:7" ht="12.75">
      <c r="D132"/>
      <c r="E132"/>
      <c r="F132"/>
      <c r="G132"/>
    </row>
    <row r="133" spans="4:7" ht="12.75">
      <c r="D133"/>
      <c r="E133"/>
      <c r="F133"/>
      <c r="G133"/>
    </row>
    <row r="134" spans="4:7" ht="12.75">
      <c r="D134"/>
      <c r="E134"/>
      <c r="F134"/>
      <c r="G134"/>
    </row>
  </sheetData>
  <mergeCells count="3">
    <mergeCell ref="A4:C4"/>
    <mergeCell ref="A1:C1"/>
    <mergeCell ref="A3:C3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89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BR90"/>
  <sheetViews>
    <sheetView showGridLines="0" view="pageBreakPreview" zoomScale="65" zoomScaleNormal="75" zoomScaleSheetLayoutView="65" workbookViewId="0" topLeftCell="A13">
      <selection activeCell="H42" sqref="H42:L43"/>
    </sheetView>
  </sheetViews>
  <sheetFormatPr defaultColWidth="11.421875" defaultRowHeight="12.75"/>
  <cols>
    <col min="1" max="1" width="11.7109375" style="31" customWidth="1"/>
    <col min="2" max="2" width="15.28125" style="31" customWidth="1"/>
    <col min="3" max="3" width="15.7109375" style="31" customWidth="1"/>
    <col min="4" max="4" width="13.8515625" style="31" customWidth="1"/>
    <col min="5" max="5" width="11.421875" style="31" customWidth="1"/>
    <col min="6" max="6" width="11.7109375" style="31" customWidth="1"/>
    <col min="7" max="7" width="14.8515625" style="31" customWidth="1"/>
    <col min="8" max="8" width="18.00390625" style="31" customWidth="1"/>
    <col min="9" max="9" width="16.140625" style="31" customWidth="1"/>
    <col min="10" max="10" width="25.57421875" style="31" bestFit="1" customWidth="1"/>
    <col min="11" max="11" width="12.7109375" style="31" customWidth="1"/>
    <col min="12" max="12" width="16.28125" style="31" customWidth="1"/>
    <col min="13" max="13" width="16.00390625" style="31" customWidth="1"/>
    <col min="14" max="14" width="14.28125" style="31" customWidth="1"/>
    <col min="15" max="15" width="15.421875" style="31" customWidth="1"/>
    <col min="16" max="16" width="15.140625" style="31" customWidth="1"/>
    <col min="17" max="17" width="14.28125" style="31" customWidth="1"/>
    <col min="18" max="18" width="13.7109375" style="31" customWidth="1"/>
    <col min="19" max="19" width="10.57421875" style="31" customWidth="1"/>
    <col min="20" max="20" width="13.28125" style="31" customWidth="1"/>
    <col min="21" max="21" width="11.28125" style="31" customWidth="1"/>
    <col min="22" max="22" width="12.00390625" style="31" customWidth="1"/>
    <col min="23" max="23" width="12.140625" style="31" customWidth="1"/>
    <col min="24" max="24" width="11.8515625" style="31" customWidth="1"/>
    <col min="25" max="25" width="30.7109375" style="31" customWidth="1"/>
    <col min="26" max="26" width="11.28125" style="31" customWidth="1"/>
    <col min="27" max="27" width="11.7109375" style="31" customWidth="1"/>
    <col min="28" max="28" width="10.7109375" style="31" customWidth="1"/>
    <col min="29" max="29" width="17.7109375" style="31" customWidth="1"/>
    <col min="30" max="30" width="8.57421875" style="31" customWidth="1"/>
    <col min="31" max="31" width="8.140625" style="31" customWidth="1"/>
    <col min="32" max="32" width="9.7109375" style="31" customWidth="1"/>
    <col min="33" max="33" width="10.7109375" style="31" customWidth="1"/>
    <col min="34" max="16384" width="11.421875" style="31" customWidth="1"/>
  </cols>
  <sheetData>
    <row r="1" spans="1:15" ht="18">
      <c r="A1" s="587" t="s">
        <v>211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</row>
    <row r="2" spans="1:13" ht="12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5" ht="15">
      <c r="A3" s="585" t="s">
        <v>229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</row>
    <row r="4" spans="1:15" ht="15">
      <c r="A4" s="585" t="s">
        <v>206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</row>
    <row r="5" spans="1:15" ht="15">
      <c r="A5" s="569" t="s">
        <v>114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</row>
    <row r="6" spans="1:13" ht="14.25" customHeight="1" thickBot="1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</row>
    <row r="7" spans="1:13" ht="12.75">
      <c r="A7" s="580" t="s">
        <v>1</v>
      </c>
      <c r="B7" s="588" t="s">
        <v>3</v>
      </c>
      <c r="C7" s="630" t="s">
        <v>162</v>
      </c>
      <c r="D7" s="596"/>
      <c r="E7" s="583"/>
      <c r="F7" s="630" t="s">
        <v>28</v>
      </c>
      <c r="G7" s="596"/>
      <c r="H7" s="596"/>
      <c r="I7" s="596"/>
      <c r="J7" s="596"/>
      <c r="K7" s="588" t="s">
        <v>29</v>
      </c>
      <c r="L7" s="588" t="s">
        <v>30</v>
      </c>
      <c r="M7" s="577" t="s">
        <v>219</v>
      </c>
    </row>
    <row r="8" spans="1:49" ht="12.75">
      <c r="A8" s="581"/>
      <c r="B8" s="590"/>
      <c r="C8" s="594" t="s">
        <v>380</v>
      </c>
      <c r="D8" s="592" t="s">
        <v>414</v>
      </c>
      <c r="E8" s="594" t="s">
        <v>415</v>
      </c>
      <c r="F8" s="594" t="s">
        <v>67</v>
      </c>
      <c r="G8" s="592" t="s">
        <v>215</v>
      </c>
      <c r="H8" s="206" t="s">
        <v>185</v>
      </c>
      <c r="I8" s="206" t="s">
        <v>216</v>
      </c>
      <c r="J8" s="206" t="s">
        <v>218</v>
      </c>
      <c r="K8" s="590"/>
      <c r="L8" s="590"/>
      <c r="M8" s="578"/>
      <c r="AC8" s="597"/>
      <c r="AD8" s="598"/>
      <c r="AE8" s="598"/>
      <c r="AF8" s="598"/>
      <c r="AG8" s="598"/>
      <c r="AH8" s="598"/>
      <c r="AI8" s="598"/>
      <c r="AJ8" s="598"/>
      <c r="AK8" s="598"/>
      <c r="AL8" s="598"/>
      <c r="AM8" s="598"/>
      <c r="AN8" s="598"/>
      <c r="AO8" s="598"/>
      <c r="AP8" s="598"/>
      <c r="AQ8" s="598"/>
      <c r="AR8" s="598"/>
      <c r="AS8" s="598"/>
      <c r="AT8" s="598"/>
      <c r="AU8" s="598"/>
      <c r="AV8" s="598"/>
      <c r="AW8" s="56"/>
    </row>
    <row r="9" spans="1:49" ht="12.75">
      <c r="A9" s="581"/>
      <c r="B9" s="590"/>
      <c r="C9" s="590"/>
      <c r="D9" s="593"/>
      <c r="E9" s="590"/>
      <c r="F9" s="590"/>
      <c r="G9" s="589"/>
      <c r="H9" s="207" t="s">
        <v>223</v>
      </c>
      <c r="I9" s="207" t="s">
        <v>217</v>
      </c>
      <c r="J9" s="207" t="s">
        <v>172</v>
      </c>
      <c r="K9" s="590"/>
      <c r="L9" s="590"/>
      <c r="M9" s="578"/>
      <c r="AC9" s="114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</row>
    <row r="10" spans="1:49" ht="15" customHeight="1" thickBot="1">
      <c r="A10" s="582"/>
      <c r="B10" s="591"/>
      <c r="C10" s="591"/>
      <c r="D10" s="586"/>
      <c r="E10" s="591"/>
      <c r="F10" s="591"/>
      <c r="G10" s="584"/>
      <c r="H10" s="208" t="s">
        <v>224</v>
      </c>
      <c r="I10" s="208" t="s">
        <v>192</v>
      </c>
      <c r="J10" s="208" t="s">
        <v>220</v>
      </c>
      <c r="K10" s="591"/>
      <c r="L10" s="591"/>
      <c r="M10" s="579"/>
      <c r="X10"/>
      <c r="Y10"/>
      <c r="Z10"/>
      <c r="AA10"/>
      <c r="AC10" s="595"/>
      <c r="AD10" s="598"/>
      <c r="AE10" s="598"/>
      <c r="AF10" s="598"/>
      <c r="AG10" s="598"/>
      <c r="AH10" s="598"/>
      <c r="AI10" s="598"/>
      <c r="AJ10" s="598"/>
      <c r="AK10" s="598"/>
      <c r="AL10" s="598"/>
      <c r="AM10" s="598"/>
      <c r="AN10" s="598"/>
      <c r="AO10" s="598"/>
      <c r="AP10" s="598"/>
      <c r="AQ10" s="598"/>
      <c r="AR10" s="598"/>
      <c r="AS10" s="598"/>
      <c r="AT10" s="598"/>
      <c r="AU10" s="598"/>
      <c r="AV10" s="598"/>
      <c r="AW10" s="56"/>
    </row>
    <row r="11" spans="1:49" ht="13.5">
      <c r="A11" s="195">
        <v>2003</v>
      </c>
      <c r="B11" s="196">
        <v>19538.1</v>
      </c>
      <c r="C11" s="196">
        <v>1172.425</v>
      </c>
      <c r="D11" s="196">
        <v>1120.45</v>
      </c>
      <c r="E11" s="196">
        <v>51.975</v>
      </c>
      <c r="F11" s="196">
        <v>3455.3</v>
      </c>
      <c r="G11" s="196">
        <v>504</v>
      </c>
      <c r="H11" s="196">
        <v>126.375</v>
      </c>
      <c r="I11" s="196">
        <v>240.925</v>
      </c>
      <c r="J11" s="196">
        <v>254.1</v>
      </c>
      <c r="K11" s="196">
        <v>2312.375</v>
      </c>
      <c r="L11" s="196">
        <v>11954.524999999998</v>
      </c>
      <c r="M11" s="197">
        <v>643.4750000000022</v>
      </c>
      <c r="N11" s="89"/>
      <c r="O11"/>
      <c r="P11"/>
      <c r="Q11"/>
      <c r="R11"/>
      <c r="S11"/>
      <c r="T11"/>
      <c r="U11"/>
      <c r="V11"/>
      <c r="W11"/>
      <c r="X11"/>
      <c r="Y11"/>
      <c r="Z11"/>
      <c r="AA11"/>
      <c r="AC11" s="115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56"/>
    </row>
    <row r="12" spans="1:49" ht="13.5">
      <c r="A12" s="195">
        <v>2004</v>
      </c>
      <c r="B12" s="196">
        <v>20184.4</v>
      </c>
      <c r="C12" s="196">
        <v>1167.625</v>
      </c>
      <c r="D12" s="196">
        <v>1112.225</v>
      </c>
      <c r="E12" s="196">
        <v>55.4</v>
      </c>
      <c r="F12" s="196">
        <v>3458.3</v>
      </c>
      <c r="G12" s="196">
        <v>508.05</v>
      </c>
      <c r="H12" s="196">
        <v>122.45</v>
      </c>
      <c r="I12" s="196">
        <v>266.475</v>
      </c>
      <c r="J12" s="196">
        <v>239.85</v>
      </c>
      <c r="K12" s="196">
        <v>2462.45</v>
      </c>
      <c r="L12" s="196">
        <v>12490.475</v>
      </c>
      <c r="M12" s="197">
        <v>605.5500000000011</v>
      </c>
      <c r="N12" s="89"/>
      <c r="O12" s="61"/>
      <c r="P12" s="61"/>
      <c r="Q12" s="61"/>
      <c r="R12" s="61"/>
      <c r="S12" s="61"/>
      <c r="T12" s="61"/>
      <c r="U12" s="61"/>
      <c r="V12" s="61"/>
      <c r="W12" s="61"/>
      <c r="X12"/>
      <c r="Y12"/>
      <c r="Z12"/>
      <c r="AA12"/>
      <c r="AC12" s="115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56"/>
    </row>
    <row r="13" spans="1:49" ht="13.5">
      <c r="A13" s="198">
        <v>2005</v>
      </c>
      <c r="B13" s="196">
        <v>20885.7</v>
      </c>
      <c r="C13" s="196">
        <v>1108.2</v>
      </c>
      <c r="D13" s="196">
        <v>1046.325</v>
      </c>
      <c r="E13" s="196">
        <v>61.875</v>
      </c>
      <c r="F13" s="196">
        <v>3441.1749999999997</v>
      </c>
      <c r="G13" s="196">
        <v>520.85</v>
      </c>
      <c r="H13" s="196">
        <v>131.275</v>
      </c>
      <c r="I13" s="196">
        <v>251</v>
      </c>
      <c r="J13" s="196">
        <v>236.025</v>
      </c>
      <c r="K13" s="196">
        <v>2509.15</v>
      </c>
      <c r="L13" s="196">
        <v>13009.25</v>
      </c>
      <c r="M13" s="197">
        <v>817.9250000000011</v>
      </c>
      <c r="N13" s="89"/>
      <c r="O13" s="61"/>
      <c r="P13" s="61"/>
      <c r="Q13" s="61"/>
      <c r="R13" s="61"/>
      <c r="S13" s="61"/>
      <c r="T13" s="61"/>
      <c r="U13" s="61"/>
      <c r="V13" s="61"/>
      <c r="W13" s="61"/>
      <c r="X13"/>
      <c r="Y13"/>
      <c r="Z13"/>
      <c r="AA13"/>
      <c r="AC13" s="115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56"/>
    </row>
    <row r="14" spans="1:49" ht="13.5">
      <c r="A14" s="195">
        <v>2006</v>
      </c>
      <c r="B14" s="196">
        <v>21584.8</v>
      </c>
      <c r="C14" s="196">
        <v>1035.025</v>
      </c>
      <c r="D14" s="196">
        <v>980.075</v>
      </c>
      <c r="E14" s="196">
        <v>54.95</v>
      </c>
      <c r="F14" s="196">
        <v>3438.3250000000003</v>
      </c>
      <c r="G14" s="196">
        <v>527.375</v>
      </c>
      <c r="H14" s="196">
        <v>120.025</v>
      </c>
      <c r="I14" s="196">
        <v>245.15</v>
      </c>
      <c r="J14" s="196">
        <v>216.875</v>
      </c>
      <c r="K14" s="196">
        <v>2704.5750000000003</v>
      </c>
      <c r="L14" s="196">
        <v>13675.1</v>
      </c>
      <c r="M14" s="197">
        <v>731.774999999996</v>
      </c>
      <c r="N14" s="89"/>
      <c r="O14" s="61"/>
      <c r="P14" s="61"/>
      <c r="Q14" s="61"/>
      <c r="R14" s="61"/>
      <c r="S14" s="61"/>
      <c r="T14" s="61"/>
      <c r="U14" s="61"/>
      <c r="V14" s="61"/>
      <c r="W14" s="61"/>
      <c r="X14"/>
      <c r="Y14"/>
      <c r="Z14"/>
      <c r="AA14"/>
      <c r="AC14" s="115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56"/>
    </row>
    <row r="15" spans="1:49" ht="13.5" customHeight="1" thickBot="1">
      <c r="A15" s="195">
        <v>2007</v>
      </c>
      <c r="B15" s="196">
        <v>22189.9</v>
      </c>
      <c r="C15" s="196">
        <f>SUM(D15:E15)</f>
        <v>1022.3</v>
      </c>
      <c r="D15" s="196">
        <v>966.9</v>
      </c>
      <c r="E15" s="196">
        <v>55.4</v>
      </c>
      <c r="F15" s="196">
        <v>3397.425</v>
      </c>
      <c r="G15" s="196">
        <v>529</v>
      </c>
      <c r="H15" s="196">
        <v>111.275</v>
      </c>
      <c r="I15" s="196">
        <v>237.375</v>
      </c>
      <c r="J15" s="196">
        <v>232.85</v>
      </c>
      <c r="K15" s="196">
        <v>2880.7</v>
      </c>
      <c r="L15" s="196">
        <v>14185.075</v>
      </c>
      <c r="M15" s="197">
        <v>704</v>
      </c>
      <c r="N15" s="89"/>
      <c r="O15" s="62"/>
      <c r="P15" s="62"/>
      <c r="Q15" s="62"/>
      <c r="R15" s="62"/>
      <c r="S15" s="62"/>
      <c r="T15" s="62"/>
      <c r="U15" s="62"/>
      <c r="V15" s="62"/>
      <c r="W15" s="62"/>
      <c r="X15"/>
      <c r="Y15"/>
      <c r="Z15"/>
      <c r="AA15"/>
      <c r="AC15" s="115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56"/>
    </row>
    <row r="16" spans="1:26" ht="13.5" customHeight="1">
      <c r="A16" s="613" t="s">
        <v>441</v>
      </c>
      <c r="B16" s="613"/>
      <c r="C16" s="613"/>
      <c r="D16" s="203"/>
      <c r="E16" s="204"/>
      <c r="F16" s="204"/>
      <c r="G16" s="205"/>
      <c r="H16" s="204"/>
      <c r="I16" s="204"/>
      <c r="J16" s="204"/>
      <c r="K16" s="204"/>
      <c r="L16" s="204"/>
      <c r="M16" s="205"/>
      <c r="N16" s="89"/>
      <c r="O16" s="62"/>
      <c r="P16" s="62"/>
      <c r="Q16" s="62"/>
      <c r="R16" s="62"/>
      <c r="S16" s="62"/>
      <c r="T16" s="62"/>
      <c r="U16" s="62"/>
      <c r="V16" s="62"/>
      <c r="W16" s="62"/>
      <c r="X16"/>
      <c r="Y16"/>
      <c r="Z16"/>
    </row>
    <row r="17" spans="1:26" ht="13.5" customHeight="1">
      <c r="A17" s="101"/>
      <c r="B17" s="64"/>
      <c r="C17" s="427"/>
      <c r="D17" s="63"/>
      <c r="E17" s="112"/>
      <c r="F17" s="112"/>
      <c r="G17" s="113"/>
      <c r="H17" s="112"/>
      <c r="I17" s="112"/>
      <c r="J17" s="112"/>
      <c r="K17" s="112"/>
      <c r="L17" s="112"/>
      <c r="M17" s="113"/>
      <c r="N17" s="89"/>
      <c r="O17" s="62"/>
      <c r="P17" s="62"/>
      <c r="Q17" s="62"/>
      <c r="R17" s="62"/>
      <c r="S17" s="62"/>
      <c r="T17" s="62"/>
      <c r="U17" s="62"/>
      <c r="V17" s="62"/>
      <c r="W17" s="62"/>
      <c r="X17"/>
      <c r="Y17"/>
      <c r="Z17"/>
    </row>
    <row r="18" spans="1:26" ht="13.5" customHeight="1" thickBot="1">
      <c r="A18" s="101"/>
      <c r="B18" s="64"/>
      <c r="C18" s="63"/>
      <c r="D18" s="63"/>
      <c r="E18" s="112"/>
      <c r="F18" s="112"/>
      <c r="G18" s="113"/>
      <c r="H18" s="112"/>
      <c r="I18" s="112"/>
      <c r="J18" s="112"/>
      <c r="K18" s="112"/>
      <c r="L18" s="112"/>
      <c r="M18" s="113"/>
      <c r="N18" s="89"/>
      <c r="O18" s="62"/>
      <c r="P18" s="62"/>
      <c r="Q18" s="62"/>
      <c r="R18" s="62"/>
      <c r="S18" s="62"/>
      <c r="T18" s="62"/>
      <c r="U18" s="62"/>
      <c r="V18" s="62"/>
      <c r="W18" s="62"/>
      <c r="X18"/>
      <c r="Y18"/>
      <c r="Z18"/>
    </row>
    <row r="19" spans="1:26" ht="13.5" customHeight="1">
      <c r="A19" s="580" t="s">
        <v>1</v>
      </c>
      <c r="B19" s="588" t="s">
        <v>3</v>
      </c>
      <c r="C19" s="630" t="s">
        <v>162</v>
      </c>
      <c r="D19" s="596"/>
      <c r="E19" s="583"/>
      <c r="F19" s="630" t="s">
        <v>28</v>
      </c>
      <c r="G19" s="596"/>
      <c r="H19" s="596"/>
      <c r="I19" s="596"/>
      <c r="J19" s="596"/>
      <c r="K19" s="596"/>
      <c r="L19" s="596"/>
      <c r="M19" s="596"/>
      <c r="N19" s="627" t="s">
        <v>29</v>
      </c>
      <c r="O19" s="570" t="s">
        <v>424</v>
      </c>
      <c r="P19" s="62"/>
      <c r="Q19" s="62"/>
      <c r="R19" s="62"/>
      <c r="S19" s="62"/>
      <c r="T19" s="62"/>
      <c r="U19" s="62"/>
      <c r="V19" s="62"/>
      <c r="W19" s="62"/>
      <c r="X19"/>
      <c r="Y19"/>
      <c r="Z19"/>
    </row>
    <row r="20" spans="1:26" ht="13.5" customHeight="1">
      <c r="A20" s="581"/>
      <c r="B20" s="590"/>
      <c r="C20" s="594" t="s">
        <v>417</v>
      </c>
      <c r="D20" s="592" t="s">
        <v>420</v>
      </c>
      <c r="E20" s="592" t="s">
        <v>308</v>
      </c>
      <c r="F20" s="594" t="s">
        <v>67</v>
      </c>
      <c r="G20" s="593" t="s">
        <v>215</v>
      </c>
      <c r="H20" s="625" t="s">
        <v>421</v>
      </c>
      <c r="I20" s="625" t="s">
        <v>401</v>
      </c>
      <c r="J20" s="625" t="s">
        <v>422</v>
      </c>
      <c r="K20" s="592" t="s">
        <v>423</v>
      </c>
      <c r="L20" s="592" t="s">
        <v>374</v>
      </c>
      <c r="M20" s="565" t="s">
        <v>353</v>
      </c>
      <c r="N20" s="628"/>
      <c r="O20" s="563"/>
      <c r="P20" s="62"/>
      <c r="Q20" s="62"/>
      <c r="R20" s="62"/>
      <c r="S20" s="62"/>
      <c r="T20" s="62"/>
      <c r="U20" s="62"/>
      <c r="V20" s="62"/>
      <c r="W20" s="62"/>
      <c r="X20"/>
      <c r="Y20"/>
      <c r="Z20"/>
    </row>
    <row r="21" spans="1:26" ht="13.5" customHeight="1">
      <c r="A21" s="581"/>
      <c r="B21" s="590"/>
      <c r="C21" s="590"/>
      <c r="D21" s="593"/>
      <c r="E21" s="593"/>
      <c r="F21" s="590"/>
      <c r="G21" s="589"/>
      <c r="H21" s="625"/>
      <c r="I21" s="625"/>
      <c r="J21" s="625"/>
      <c r="K21" s="593"/>
      <c r="L21" s="593"/>
      <c r="M21" s="560"/>
      <c r="N21" s="628"/>
      <c r="O21" s="563"/>
      <c r="P21" s="62"/>
      <c r="Q21" s="62"/>
      <c r="R21" s="62"/>
      <c r="S21" s="62"/>
      <c r="T21" s="62"/>
      <c r="U21" s="62"/>
      <c r="V21" s="62"/>
      <c r="W21" s="62"/>
      <c r="X21"/>
      <c r="Y21"/>
      <c r="Z21"/>
    </row>
    <row r="22" spans="1:26" ht="57.75" customHeight="1" thickBot="1">
      <c r="A22" s="582"/>
      <c r="B22" s="591"/>
      <c r="C22" s="591"/>
      <c r="D22" s="586"/>
      <c r="E22" s="586"/>
      <c r="F22" s="591"/>
      <c r="G22" s="584"/>
      <c r="H22" s="626"/>
      <c r="I22" s="626"/>
      <c r="J22" s="626"/>
      <c r="K22" s="586"/>
      <c r="L22" s="586"/>
      <c r="M22" s="561"/>
      <c r="N22" s="629"/>
      <c r="O22" s="564"/>
      <c r="P22" s="62"/>
      <c r="Q22" s="62"/>
      <c r="R22" s="62"/>
      <c r="S22" s="62"/>
      <c r="T22" s="62"/>
      <c r="U22" s="62"/>
      <c r="V22" s="62"/>
      <c r="W22" s="62"/>
      <c r="X22"/>
      <c r="Y22"/>
      <c r="Z22"/>
    </row>
    <row r="23" spans="1:26" ht="13.5" customHeight="1">
      <c r="A23" s="195" t="s">
        <v>416</v>
      </c>
      <c r="B23" s="196">
        <v>22848.25</v>
      </c>
      <c r="C23" s="196">
        <v>851.2</v>
      </c>
      <c r="D23" s="196">
        <v>863.775</v>
      </c>
      <c r="E23" s="196">
        <v>50.525</v>
      </c>
      <c r="F23" s="196">
        <v>3151.7</v>
      </c>
      <c r="G23" s="196">
        <v>479.675</v>
      </c>
      <c r="H23" s="196">
        <v>61.4</v>
      </c>
      <c r="I23" s="196">
        <v>113.575</v>
      </c>
      <c r="J23" s="196">
        <v>49.575</v>
      </c>
      <c r="K23" s="196">
        <v>110.4</v>
      </c>
      <c r="L23" s="196">
        <v>188.825</v>
      </c>
      <c r="M23" s="196">
        <v>57.225</v>
      </c>
      <c r="N23" s="196">
        <v>2877.8</v>
      </c>
      <c r="O23" s="194">
        <v>447</v>
      </c>
      <c r="P23" s="62"/>
      <c r="Q23" s="62"/>
      <c r="R23" s="62"/>
      <c r="S23" s="62"/>
      <c r="T23" s="62"/>
      <c r="U23" s="62"/>
      <c r="V23" s="62"/>
      <c r="W23" s="62"/>
      <c r="X23"/>
      <c r="Y23"/>
      <c r="Z23"/>
    </row>
    <row r="24" spans="1:15" s="56" customFormat="1" ht="12.75">
      <c r="A24" s="195">
        <v>2009</v>
      </c>
      <c r="B24" s="196">
        <v>23037.475</v>
      </c>
      <c r="C24" s="196">
        <v>979.3</v>
      </c>
      <c r="D24" s="196">
        <v>895.2</v>
      </c>
      <c r="E24" s="196">
        <v>46.475</v>
      </c>
      <c r="F24" s="196">
        <v>2862.5</v>
      </c>
      <c r="G24" s="196">
        <v>467.6</v>
      </c>
      <c r="H24" s="196">
        <v>50.85</v>
      </c>
      <c r="I24" s="196">
        <v>94.3</v>
      </c>
      <c r="J24" s="196">
        <v>53.75</v>
      </c>
      <c r="K24" s="196">
        <v>108.15</v>
      </c>
      <c r="L24" s="196">
        <v>156.325</v>
      </c>
      <c r="M24" s="196">
        <v>59.2</v>
      </c>
      <c r="N24" s="196">
        <v>2558.825</v>
      </c>
      <c r="O24" s="197">
        <v>453.325</v>
      </c>
    </row>
    <row r="25" spans="1:15" s="56" customFormat="1" ht="12.75">
      <c r="A25" s="195">
        <v>2010</v>
      </c>
      <c r="B25" s="196">
        <v>23088.875</v>
      </c>
      <c r="C25" s="196">
        <v>1011.9</v>
      </c>
      <c r="D25" s="196">
        <v>931.2</v>
      </c>
      <c r="E25" s="196">
        <v>41.65</v>
      </c>
      <c r="F25" s="196">
        <v>2612.675</v>
      </c>
      <c r="G25" s="196">
        <v>438.425</v>
      </c>
      <c r="H25" s="196">
        <v>59.425</v>
      </c>
      <c r="I25" s="196">
        <v>73.875</v>
      </c>
      <c r="J25" s="196">
        <v>49.95</v>
      </c>
      <c r="K25" s="196">
        <v>103.775</v>
      </c>
      <c r="L25" s="196">
        <v>117.6</v>
      </c>
      <c r="M25" s="196">
        <v>58.075</v>
      </c>
      <c r="N25" s="196">
        <v>2158.15</v>
      </c>
      <c r="O25" s="197">
        <v>418.775</v>
      </c>
    </row>
    <row r="26" spans="1:15" s="56" customFormat="1" ht="12.75">
      <c r="A26" s="195">
        <v>2011</v>
      </c>
      <c r="B26" s="196">
        <v>23103.575</v>
      </c>
      <c r="C26" s="196">
        <v>993.225</v>
      </c>
      <c r="D26" s="196">
        <v>914.675</v>
      </c>
      <c r="E26" s="196">
        <v>38.075</v>
      </c>
      <c r="F26" s="196">
        <v>2525.825</v>
      </c>
      <c r="G26" s="196">
        <v>439.575</v>
      </c>
      <c r="H26" s="196">
        <v>59.925</v>
      </c>
      <c r="I26" s="196">
        <v>75.85</v>
      </c>
      <c r="J26" s="196">
        <v>42.45</v>
      </c>
      <c r="K26" s="196">
        <v>84.2</v>
      </c>
      <c r="L26" s="196">
        <v>111.725</v>
      </c>
      <c r="M26" s="196">
        <v>52.3</v>
      </c>
      <c r="N26" s="196">
        <v>1837.95</v>
      </c>
      <c r="O26" s="197">
        <v>428.625</v>
      </c>
    </row>
    <row r="27" spans="1:15" ht="12.75">
      <c r="A27" s="515">
        <v>2012</v>
      </c>
      <c r="B27" s="196">
        <v>23051</v>
      </c>
      <c r="C27" s="196">
        <v>1032.125</v>
      </c>
      <c r="D27" s="196">
        <v>953.5</v>
      </c>
      <c r="E27" s="196">
        <v>44.05</v>
      </c>
      <c r="F27" s="196">
        <v>2454.25</v>
      </c>
      <c r="G27" s="196">
        <v>445.725</v>
      </c>
      <c r="H27" s="196">
        <v>59.675</v>
      </c>
      <c r="I27" s="196">
        <v>70.675</v>
      </c>
      <c r="J27" s="196">
        <v>43.975</v>
      </c>
      <c r="K27" s="196">
        <v>78.175</v>
      </c>
      <c r="L27" s="196">
        <v>100.95</v>
      </c>
      <c r="M27" s="196">
        <v>52.8</v>
      </c>
      <c r="N27" s="196">
        <v>1576.925</v>
      </c>
      <c r="O27" s="197">
        <v>459.15</v>
      </c>
    </row>
    <row r="28" spans="1:15" ht="13.5" thickBot="1">
      <c r="A28" s="426">
        <v>2013</v>
      </c>
      <c r="B28" s="200">
        <v>22745.3</v>
      </c>
      <c r="C28" s="200">
        <v>1021.275</v>
      </c>
      <c r="D28" s="200">
        <v>948.575</v>
      </c>
      <c r="E28" s="200">
        <v>41.75</v>
      </c>
      <c r="F28" s="200">
        <v>2308.85</v>
      </c>
      <c r="G28" s="200">
        <v>446.85</v>
      </c>
      <c r="H28" s="200">
        <v>60.825</v>
      </c>
      <c r="I28" s="200">
        <v>58.8</v>
      </c>
      <c r="J28" s="200">
        <v>45.8</v>
      </c>
      <c r="K28" s="200">
        <v>84.025</v>
      </c>
      <c r="L28" s="200">
        <v>88.25</v>
      </c>
      <c r="M28" s="200">
        <v>44.825</v>
      </c>
      <c r="N28" s="200">
        <v>1354.375</v>
      </c>
      <c r="O28" s="201">
        <v>456.025</v>
      </c>
    </row>
    <row r="29" spans="1:26" ht="13.5" customHeight="1">
      <c r="A29" s="613" t="s">
        <v>441</v>
      </c>
      <c r="B29" s="613"/>
      <c r="C29" s="613"/>
      <c r="D29" s="203"/>
      <c r="E29" s="204"/>
      <c r="F29" s="204"/>
      <c r="G29" s="205"/>
      <c r="H29" s="204"/>
      <c r="I29" s="204"/>
      <c r="J29" s="204"/>
      <c r="K29" s="204"/>
      <c r="L29" s="204"/>
      <c r="M29" s="205"/>
      <c r="N29" s="89"/>
      <c r="O29" s="62"/>
      <c r="P29" s="62"/>
      <c r="Q29" s="62"/>
      <c r="R29" s="62"/>
      <c r="S29" s="62"/>
      <c r="T29" s="62"/>
      <c r="U29" s="62"/>
      <c r="V29" s="62"/>
      <c r="W29" s="62"/>
      <c r="X29"/>
      <c r="Y29"/>
      <c r="Z29"/>
    </row>
    <row r="30" spans="1:13" ht="12.75">
      <c r="A30" s="571" t="s">
        <v>418</v>
      </c>
      <c r="B30" s="571"/>
      <c r="C30" s="571"/>
      <c r="D30" s="571"/>
      <c r="E30" s="571"/>
      <c r="F30" s="571"/>
      <c r="G30" s="571"/>
      <c r="H30" s="571"/>
      <c r="I30" s="571"/>
      <c r="J30" s="571"/>
      <c r="K30" s="571"/>
      <c r="L30" s="571"/>
      <c r="M30" s="571"/>
    </row>
    <row r="31" ht="12.75">
      <c r="A31" s="31" t="s">
        <v>419</v>
      </c>
    </row>
    <row r="32" ht="13.5" thickBot="1"/>
    <row r="33" spans="1:12" s="144" customFormat="1" ht="13.5" thickBot="1">
      <c r="A33" s="575" t="s">
        <v>210</v>
      </c>
      <c r="B33" s="623"/>
      <c r="C33" s="623"/>
      <c r="D33" s="623"/>
      <c r="E33" s="623"/>
      <c r="G33" s="623" t="s">
        <v>210</v>
      </c>
      <c r="H33" s="623"/>
      <c r="I33" s="623"/>
      <c r="J33" s="623"/>
      <c r="K33" s="623"/>
      <c r="L33" s="623"/>
    </row>
    <row r="34" spans="1:12" s="144" customFormat="1" ht="51" customHeight="1">
      <c r="A34" s="580" t="s">
        <v>1</v>
      </c>
      <c r="B34" s="572" t="s">
        <v>193</v>
      </c>
      <c r="C34" s="624" t="s">
        <v>425</v>
      </c>
      <c r="D34" s="568" t="s">
        <v>412</v>
      </c>
      <c r="E34" s="567" t="s">
        <v>225</v>
      </c>
      <c r="G34" s="580" t="s">
        <v>1</v>
      </c>
      <c r="H34" s="624" t="s">
        <v>357</v>
      </c>
      <c r="I34" s="624" t="s">
        <v>358</v>
      </c>
      <c r="J34" s="624" t="s">
        <v>359</v>
      </c>
      <c r="K34" s="624" t="s">
        <v>360</v>
      </c>
      <c r="L34" s="567" t="s">
        <v>361</v>
      </c>
    </row>
    <row r="35" spans="1:12" s="144" customFormat="1" ht="12.75">
      <c r="A35" s="581"/>
      <c r="B35" s="573"/>
      <c r="C35" s="625"/>
      <c r="D35" s="589"/>
      <c r="E35" s="578"/>
      <c r="G35" s="581"/>
      <c r="H35" s="625"/>
      <c r="I35" s="625"/>
      <c r="J35" s="625"/>
      <c r="K35" s="625"/>
      <c r="L35" s="578"/>
    </row>
    <row r="36" spans="1:12" s="144" customFormat="1" ht="12.75">
      <c r="A36" s="581"/>
      <c r="B36" s="573"/>
      <c r="C36" s="625"/>
      <c r="D36" s="589"/>
      <c r="E36" s="578"/>
      <c r="G36" s="581"/>
      <c r="H36" s="625"/>
      <c r="I36" s="625"/>
      <c r="J36" s="625"/>
      <c r="K36" s="625"/>
      <c r="L36" s="578"/>
    </row>
    <row r="37" spans="1:12" s="144" customFormat="1" ht="13.5" thickBot="1">
      <c r="A37" s="582"/>
      <c r="B37" s="574"/>
      <c r="C37" s="626"/>
      <c r="D37" s="584"/>
      <c r="E37" s="579"/>
      <c r="G37" s="582"/>
      <c r="H37" s="626"/>
      <c r="I37" s="626"/>
      <c r="J37" s="626"/>
      <c r="K37" s="626"/>
      <c r="L37" s="579"/>
    </row>
    <row r="38" spans="1:12" s="144" customFormat="1" ht="12.75">
      <c r="A38" s="459">
        <v>2003</v>
      </c>
      <c r="B38" s="210">
        <v>19.325</v>
      </c>
      <c r="C38" s="210">
        <v>63.025</v>
      </c>
      <c r="D38" s="210">
        <v>41.45</v>
      </c>
      <c r="E38" s="221">
        <v>75.075</v>
      </c>
      <c r="G38" s="195" t="s">
        <v>416</v>
      </c>
      <c r="H38" s="210">
        <v>127.05</v>
      </c>
      <c r="I38" s="210">
        <v>42</v>
      </c>
      <c r="J38" s="210">
        <v>6.575</v>
      </c>
      <c r="K38" s="210">
        <v>71.35</v>
      </c>
      <c r="L38" s="428">
        <v>7.125</v>
      </c>
    </row>
    <row r="39" spans="1:12" s="144" customFormat="1" ht="12.75">
      <c r="A39" s="459">
        <v>2004</v>
      </c>
      <c r="B39" s="210">
        <v>19.85</v>
      </c>
      <c r="C39" s="210">
        <v>67.3</v>
      </c>
      <c r="D39" s="210">
        <v>41.375</v>
      </c>
      <c r="E39" s="221">
        <v>79.25</v>
      </c>
      <c r="G39" s="459">
        <v>2009</v>
      </c>
      <c r="H39" s="210">
        <v>141.35</v>
      </c>
      <c r="I39" s="210">
        <v>42.525</v>
      </c>
      <c r="J39" s="210">
        <v>8.35</v>
      </c>
      <c r="K39" s="210">
        <v>83.125</v>
      </c>
      <c r="L39" s="221">
        <v>7.325</v>
      </c>
    </row>
    <row r="40" spans="1:12" s="144" customFormat="1" ht="12.75">
      <c r="A40" s="464">
        <v>2005</v>
      </c>
      <c r="B40" s="210">
        <v>18.6</v>
      </c>
      <c r="C40" s="210">
        <v>72.675</v>
      </c>
      <c r="D40" s="210">
        <v>37.35</v>
      </c>
      <c r="E40" s="221">
        <v>94.1</v>
      </c>
      <c r="G40" s="459">
        <v>2010</v>
      </c>
      <c r="H40" s="210">
        <v>127.075</v>
      </c>
      <c r="I40" s="210">
        <v>45.925</v>
      </c>
      <c r="J40" s="210">
        <v>7.65</v>
      </c>
      <c r="K40" s="210">
        <v>68.45</v>
      </c>
      <c r="L40" s="221">
        <v>5.1</v>
      </c>
    </row>
    <row r="41" spans="1:12" s="144" customFormat="1" ht="12.75">
      <c r="A41" s="459">
        <v>2006</v>
      </c>
      <c r="B41" s="210">
        <v>20.125</v>
      </c>
      <c r="C41" s="210">
        <v>79.525</v>
      </c>
      <c r="D41" s="210">
        <v>43.35</v>
      </c>
      <c r="E41" s="221">
        <v>91.325</v>
      </c>
      <c r="F41" s="461"/>
      <c r="G41" s="459">
        <v>2011</v>
      </c>
      <c r="H41" s="210">
        <v>138.825</v>
      </c>
      <c r="I41" s="210">
        <v>45.1</v>
      </c>
      <c r="J41" s="210">
        <v>5.825</v>
      </c>
      <c r="K41" s="210">
        <v>81.275</v>
      </c>
      <c r="L41" s="221">
        <v>6.6</v>
      </c>
    </row>
    <row r="42" spans="1:38" s="144" customFormat="1" ht="12.75" customHeight="1" thickBot="1">
      <c r="A42" s="459">
        <v>2007</v>
      </c>
      <c r="B42" s="210">
        <v>21.75</v>
      </c>
      <c r="C42" s="210">
        <v>74.05</v>
      </c>
      <c r="D42" s="210">
        <v>40.6</v>
      </c>
      <c r="E42" s="221">
        <v>92.775</v>
      </c>
      <c r="F42" s="461"/>
      <c r="G42" s="459">
        <v>2012</v>
      </c>
      <c r="H42" s="210">
        <v>148.8</v>
      </c>
      <c r="I42" s="210">
        <v>44.7</v>
      </c>
      <c r="J42" s="210">
        <v>6.55</v>
      </c>
      <c r="K42" s="210">
        <v>87.45</v>
      </c>
      <c r="L42" s="221">
        <v>10.125</v>
      </c>
      <c r="O42" s="463"/>
      <c r="P42" s="463"/>
      <c r="Q42" s="463"/>
      <c r="R42" s="463"/>
      <c r="S42" s="463"/>
      <c r="T42" s="463"/>
      <c r="U42" s="463"/>
      <c r="V42" s="463"/>
      <c r="W42" s="463"/>
      <c r="X42" s="463"/>
      <c r="AC42" s="465"/>
      <c r="AD42" s="466"/>
      <c r="AE42" s="466"/>
      <c r="AF42" s="466"/>
      <c r="AG42" s="110"/>
      <c r="AH42" s="110"/>
      <c r="AI42" s="110"/>
      <c r="AJ42" s="110"/>
      <c r="AK42" s="454"/>
      <c r="AL42" s="454"/>
    </row>
    <row r="43" spans="1:38" s="144" customFormat="1" ht="12.75" customHeight="1" thickBot="1">
      <c r="A43" s="538"/>
      <c r="B43" s="470"/>
      <c r="C43" s="470"/>
      <c r="D43" s="470"/>
      <c r="E43" s="470"/>
      <c r="F43" s="461"/>
      <c r="G43" s="460">
        <v>2013</v>
      </c>
      <c r="H43" s="211">
        <v>137.425</v>
      </c>
      <c r="I43" s="211">
        <v>44.75</v>
      </c>
      <c r="J43" s="211">
        <v>7.475</v>
      </c>
      <c r="K43" s="211">
        <v>77.45</v>
      </c>
      <c r="L43" s="224">
        <v>7.725</v>
      </c>
      <c r="O43" s="463"/>
      <c r="P43" s="463"/>
      <c r="Q43" s="463"/>
      <c r="R43" s="463"/>
      <c r="S43" s="463"/>
      <c r="T43" s="463"/>
      <c r="U43" s="463"/>
      <c r="V43" s="463"/>
      <c r="W43" s="463"/>
      <c r="X43" s="463"/>
      <c r="AC43" s="465"/>
      <c r="AD43" s="466"/>
      <c r="AE43" s="466"/>
      <c r="AF43" s="466"/>
      <c r="AG43" s="110"/>
      <c r="AH43" s="110"/>
      <c r="AI43" s="110"/>
      <c r="AJ43" s="110"/>
      <c r="AK43" s="454"/>
      <c r="AL43" s="454"/>
    </row>
    <row r="44" spans="1:38" s="144" customFormat="1" ht="12.75" customHeight="1">
      <c r="A44" s="536"/>
      <c r="B44" s="537"/>
      <c r="C44" s="537"/>
      <c r="D44" s="537"/>
      <c r="E44" s="537"/>
      <c r="F44" s="461"/>
      <c r="G44" s="536"/>
      <c r="H44" s="537"/>
      <c r="I44" s="537"/>
      <c r="J44" s="537"/>
      <c r="K44" s="537"/>
      <c r="L44" s="537"/>
      <c r="O44" s="463"/>
      <c r="P44" s="463"/>
      <c r="Q44" s="463"/>
      <c r="R44" s="463"/>
      <c r="S44" s="463"/>
      <c r="T44" s="463"/>
      <c r="U44" s="463"/>
      <c r="V44" s="463"/>
      <c r="W44" s="463"/>
      <c r="X44" s="463"/>
      <c r="AC44" s="465"/>
      <c r="AD44" s="466"/>
      <c r="AE44" s="466"/>
      <c r="AF44" s="466"/>
      <c r="AG44" s="110"/>
      <c r="AH44" s="110"/>
      <c r="AI44" s="110"/>
      <c r="AJ44" s="110"/>
      <c r="AK44" s="454"/>
      <c r="AL44" s="454"/>
    </row>
    <row r="45" spans="1:38" s="144" customFormat="1" ht="15" customHeight="1">
      <c r="A45" s="576" t="s">
        <v>441</v>
      </c>
      <c r="B45" s="576"/>
      <c r="C45" s="576"/>
      <c r="D45" s="537"/>
      <c r="E45" s="537"/>
      <c r="F45" s="467"/>
      <c r="G45" s="461"/>
      <c r="H45" s="113"/>
      <c r="I45" s="462"/>
      <c r="J45" s="463"/>
      <c r="K45" s="463"/>
      <c r="L45" s="463"/>
      <c r="O45" s="463"/>
      <c r="P45" s="463"/>
      <c r="Q45" s="463"/>
      <c r="R45" s="463"/>
      <c r="S45" s="463"/>
      <c r="T45" s="463"/>
      <c r="U45" s="463"/>
      <c r="V45" s="463"/>
      <c r="W45" s="463"/>
      <c r="X45" s="463"/>
      <c r="AB45" s="465"/>
      <c r="AC45" s="465"/>
      <c r="AD45" s="466"/>
      <c r="AE45" s="466"/>
      <c r="AF45" s="466"/>
      <c r="AG45" s="110"/>
      <c r="AH45" s="110"/>
      <c r="AI45" s="110"/>
      <c r="AJ45" s="110"/>
      <c r="AK45" s="454"/>
      <c r="AL45" s="454"/>
    </row>
    <row r="46" spans="1:38" s="144" customFormat="1" ht="12.75" customHeight="1">
      <c r="A46" s="505" t="s">
        <v>418</v>
      </c>
      <c r="B46" s="505"/>
      <c r="C46" s="505"/>
      <c r="D46" s="505"/>
      <c r="E46" s="505"/>
      <c r="F46" s="469"/>
      <c r="G46" s="467"/>
      <c r="H46" s="467"/>
      <c r="I46" s="468"/>
      <c r="J46" s="463"/>
      <c r="K46" s="463"/>
      <c r="L46" s="463"/>
      <c r="O46" s="463"/>
      <c r="P46" s="463"/>
      <c r="Q46" s="463"/>
      <c r="R46" s="463"/>
      <c r="S46" s="463"/>
      <c r="T46" s="463"/>
      <c r="U46" s="463"/>
      <c r="V46" s="463"/>
      <c r="W46" s="463"/>
      <c r="X46" s="463"/>
      <c r="AC46" s="465"/>
      <c r="AD46" s="466"/>
      <c r="AE46" s="466"/>
      <c r="AF46" s="466"/>
      <c r="AG46" s="110"/>
      <c r="AH46" s="110"/>
      <c r="AI46" s="110"/>
      <c r="AJ46" s="110"/>
      <c r="AK46" s="454"/>
      <c r="AL46" s="454"/>
    </row>
    <row r="47" spans="1:13" ht="12.75">
      <c r="A47"/>
      <c r="B47"/>
      <c r="C47"/>
      <c r="D47"/>
      <c r="E47"/>
      <c r="F47" s="505"/>
      <c r="G47" s="469"/>
      <c r="H47" s="469"/>
      <c r="I47" s="469"/>
      <c r="J47" s="469"/>
      <c r="K47" s="469"/>
      <c r="L47" s="469"/>
      <c r="M47" s="505"/>
    </row>
    <row r="48" spans="2:69" ht="12.75" customHeight="1">
      <c r="B48" s="60"/>
      <c r="F48"/>
      <c r="G48" s="505"/>
      <c r="H48" s="505"/>
      <c r="I48" s="505"/>
      <c r="J48" s="505"/>
      <c r="K48" s="505"/>
      <c r="L48" s="505"/>
      <c r="M48"/>
      <c r="N48"/>
      <c r="O48"/>
      <c r="P48"/>
      <c r="Q48"/>
      <c r="R48"/>
      <c r="S48"/>
      <c r="T48"/>
      <c r="U48"/>
      <c r="V48"/>
      <c r="W48"/>
      <c r="Y48" s="117"/>
      <c r="Z48" s="117"/>
      <c r="AA48" s="117"/>
      <c r="AB48" s="117"/>
      <c r="AC48" s="118" t="s">
        <v>189</v>
      </c>
      <c r="AD48" s="119">
        <v>240.975</v>
      </c>
      <c r="AE48" s="119">
        <v>232.85</v>
      </c>
      <c r="AF48" s="119">
        <v>216.875</v>
      </c>
      <c r="AG48" s="117">
        <v>236.025</v>
      </c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</row>
    <row r="49" spans="2:70" ht="12.75" customHeight="1">
      <c r="B49" s="60"/>
      <c r="G49"/>
      <c r="H49"/>
      <c r="I49"/>
      <c r="J49"/>
      <c r="K49"/>
      <c r="L4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117"/>
      <c r="Z49" s="115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/>
    </row>
    <row r="50" spans="2:70" ht="12.75" customHeight="1">
      <c r="B50" s="60"/>
      <c r="K50" s="68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117"/>
      <c r="Z50" s="115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/>
    </row>
    <row r="51" spans="2:70" ht="12.75" customHeight="1">
      <c r="B51" s="60"/>
      <c r="K51" s="68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117"/>
      <c r="Z51" s="115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/>
    </row>
    <row r="52" spans="2:70" ht="12.75" customHeight="1">
      <c r="B52" s="60"/>
      <c r="K52" s="68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117"/>
      <c r="Z52" s="115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/>
    </row>
    <row r="53" spans="2:70" ht="12.75" customHeight="1">
      <c r="B53" s="60"/>
      <c r="K53" s="68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117"/>
      <c r="Z53" s="115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/>
    </row>
    <row r="54" spans="2:70" ht="12.75" customHeight="1">
      <c r="B54" s="60"/>
      <c r="K54" s="68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117"/>
      <c r="Z54" s="115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/>
    </row>
    <row r="55" spans="2:70" ht="12.75" customHeight="1">
      <c r="B55" s="60"/>
      <c r="K55" s="68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17"/>
      <c r="Z55" s="115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/>
    </row>
    <row r="56" spans="1:70" ht="12.75" customHeight="1">
      <c r="A56"/>
      <c r="B56"/>
      <c r="C56"/>
      <c r="D56"/>
      <c r="E56"/>
      <c r="K56" s="68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117"/>
      <c r="Z56" s="115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/>
    </row>
    <row r="57" spans="1:70" ht="12.75" customHeight="1">
      <c r="A57"/>
      <c r="B57"/>
      <c r="C57"/>
      <c r="D57"/>
      <c r="E57"/>
      <c r="F57"/>
      <c r="K57" s="68"/>
      <c r="L57" s="69"/>
      <c r="Y57" s="56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56"/>
    </row>
    <row r="58" spans="1:70" ht="12.75" customHeight="1">
      <c r="A58"/>
      <c r="B58"/>
      <c r="C58"/>
      <c r="D58"/>
      <c r="E58"/>
      <c r="F58"/>
      <c r="G58"/>
      <c r="H58"/>
      <c r="I58"/>
      <c r="J58"/>
      <c r="M58"/>
      <c r="Y58" s="115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56"/>
    </row>
    <row r="59" spans="1:7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Y59" s="115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56"/>
    </row>
    <row r="60" spans="1:70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Y60" s="115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56"/>
    </row>
    <row r="61" spans="1:70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Y61" s="115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56"/>
    </row>
    <row r="62" spans="1:70" ht="12.75" customHeight="1">
      <c r="A62" s="144"/>
      <c r="B62" s="144"/>
      <c r="C62" s="144"/>
      <c r="D62" s="144"/>
      <c r="E62" s="144"/>
      <c r="F62"/>
      <c r="G62"/>
      <c r="H62"/>
      <c r="I62"/>
      <c r="J62"/>
      <c r="K62"/>
      <c r="L62"/>
      <c r="M62"/>
      <c r="Y62" s="115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56"/>
    </row>
    <row r="63" spans="7:70" s="144" customFormat="1" ht="12.75" customHeight="1">
      <c r="G63"/>
      <c r="H63"/>
      <c r="I63"/>
      <c r="J63"/>
      <c r="K63"/>
      <c r="L63"/>
      <c r="Y63" s="465"/>
      <c r="Z63" s="466"/>
      <c r="AA63" s="466"/>
      <c r="AB63" s="466"/>
      <c r="AC63" s="466"/>
      <c r="AD63" s="466"/>
      <c r="AE63" s="466"/>
      <c r="AF63" s="466"/>
      <c r="AG63" s="466"/>
      <c r="AH63" s="466"/>
      <c r="AI63" s="466"/>
      <c r="AJ63" s="466"/>
      <c r="AK63" s="466"/>
      <c r="AL63" s="466"/>
      <c r="AM63" s="466"/>
      <c r="AN63" s="466"/>
      <c r="AO63" s="466"/>
      <c r="AP63" s="466"/>
      <c r="AQ63" s="466"/>
      <c r="AR63" s="466"/>
      <c r="AS63" s="466"/>
      <c r="AT63" s="466"/>
      <c r="AU63" s="466"/>
      <c r="AV63" s="466"/>
      <c r="AW63" s="466"/>
      <c r="AX63" s="466"/>
      <c r="AY63" s="466"/>
      <c r="AZ63" s="466"/>
      <c r="BA63" s="466"/>
      <c r="BB63" s="466"/>
      <c r="BC63" s="466"/>
      <c r="BD63" s="466"/>
      <c r="BE63" s="466"/>
      <c r="BF63" s="466"/>
      <c r="BG63" s="466"/>
      <c r="BH63" s="466"/>
      <c r="BI63" s="466"/>
      <c r="BJ63" s="466"/>
      <c r="BK63" s="466"/>
      <c r="BL63" s="466"/>
      <c r="BM63" s="466"/>
      <c r="BN63" s="466"/>
      <c r="BO63" s="466"/>
      <c r="BP63" s="466"/>
      <c r="BQ63" s="466"/>
      <c r="BR63" s="110"/>
    </row>
    <row r="64" spans="25:70" s="144" customFormat="1" ht="12.75" customHeight="1">
      <c r="Y64" s="465"/>
      <c r="Z64" s="466"/>
      <c r="AA64" s="466"/>
      <c r="AB64" s="466"/>
      <c r="AC64" s="466"/>
      <c r="AD64" s="466"/>
      <c r="AE64" s="466"/>
      <c r="AF64" s="466"/>
      <c r="AG64" s="466"/>
      <c r="AH64" s="466"/>
      <c r="AI64" s="466"/>
      <c r="AJ64" s="466"/>
      <c r="AK64" s="466"/>
      <c r="AL64" s="466"/>
      <c r="AM64" s="466"/>
      <c r="AN64" s="466"/>
      <c r="AO64" s="466"/>
      <c r="AP64" s="466"/>
      <c r="AQ64" s="466"/>
      <c r="AR64" s="466"/>
      <c r="AS64" s="466"/>
      <c r="AT64" s="466"/>
      <c r="AU64" s="466"/>
      <c r="AV64" s="466"/>
      <c r="AW64" s="466"/>
      <c r="AX64" s="466"/>
      <c r="AY64" s="466"/>
      <c r="AZ64" s="466"/>
      <c r="BA64" s="466"/>
      <c r="BB64" s="466"/>
      <c r="BC64" s="466"/>
      <c r="BD64" s="466"/>
      <c r="BE64" s="466"/>
      <c r="BF64" s="466"/>
      <c r="BG64" s="466"/>
      <c r="BH64" s="466"/>
      <c r="BI64" s="466"/>
      <c r="BJ64" s="466"/>
      <c r="BK64" s="466"/>
      <c r="BL64" s="466"/>
      <c r="BM64" s="466"/>
      <c r="BN64" s="466"/>
      <c r="BO64" s="466"/>
      <c r="BP64" s="466"/>
      <c r="BQ64" s="466"/>
      <c r="BR64" s="110"/>
    </row>
    <row r="65" spans="25:70" s="144" customFormat="1" ht="12.75" customHeight="1">
      <c r="Y65" s="465"/>
      <c r="Z65" s="466"/>
      <c r="AA65" s="466"/>
      <c r="AB65" s="466"/>
      <c r="AC65" s="466"/>
      <c r="AD65" s="466"/>
      <c r="AE65" s="466"/>
      <c r="AF65" s="466"/>
      <c r="AG65" s="466"/>
      <c r="AH65" s="466"/>
      <c r="AI65" s="466"/>
      <c r="AJ65" s="466"/>
      <c r="AK65" s="466"/>
      <c r="AL65" s="466"/>
      <c r="AM65" s="466"/>
      <c r="AN65" s="466"/>
      <c r="AO65" s="466"/>
      <c r="AP65" s="466"/>
      <c r="AQ65" s="466"/>
      <c r="AR65" s="466"/>
      <c r="AS65" s="466"/>
      <c r="AT65" s="466"/>
      <c r="AU65" s="466"/>
      <c r="AV65" s="466"/>
      <c r="AW65" s="466"/>
      <c r="AX65" s="466"/>
      <c r="AY65" s="466"/>
      <c r="AZ65" s="466"/>
      <c r="BA65" s="466"/>
      <c r="BB65" s="466"/>
      <c r="BC65" s="466"/>
      <c r="BD65" s="466"/>
      <c r="BE65" s="466"/>
      <c r="BF65" s="466"/>
      <c r="BG65" s="466"/>
      <c r="BH65" s="466"/>
      <c r="BI65" s="466"/>
      <c r="BJ65" s="466"/>
      <c r="BK65" s="466"/>
      <c r="BL65" s="466"/>
      <c r="BM65" s="466"/>
      <c r="BN65" s="466"/>
      <c r="BO65" s="466"/>
      <c r="BP65" s="466"/>
      <c r="BQ65" s="466"/>
      <c r="BR65" s="110"/>
    </row>
    <row r="66" spans="25:70" s="144" customFormat="1" ht="12.75" customHeight="1">
      <c r="Y66" s="465"/>
      <c r="Z66" s="466"/>
      <c r="AA66" s="466"/>
      <c r="AB66" s="466"/>
      <c r="AC66" s="466"/>
      <c r="AD66" s="466"/>
      <c r="AE66" s="466"/>
      <c r="AF66" s="466"/>
      <c r="AG66" s="466"/>
      <c r="AH66" s="466"/>
      <c r="AI66" s="466"/>
      <c r="AJ66" s="466"/>
      <c r="AK66" s="466"/>
      <c r="AL66" s="466"/>
      <c r="AM66" s="466"/>
      <c r="AN66" s="466"/>
      <c r="AO66" s="466"/>
      <c r="AP66" s="466"/>
      <c r="AQ66" s="466"/>
      <c r="AR66" s="466"/>
      <c r="AS66" s="466"/>
      <c r="AT66" s="466"/>
      <c r="AU66" s="466"/>
      <c r="AV66" s="466"/>
      <c r="AW66" s="466"/>
      <c r="AX66" s="466"/>
      <c r="AY66" s="466"/>
      <c r="AZ66" s="466"/>
      <c r="BA66" s="466"/>
      <c r="BB66" s="466"/>
      <c r="BC66" s="466"/>
      <c r="BD66" s="466"/>
      <c r="BE66" s="466"/>
      <c r="BF66" s="466"/>
      <c r="BG66" s="466"/>
      <c r="BH66" s="466"/>
      <c r="BI66" s="466"/>
      <c r="BJ66" s="466"/>
      <c r="BK66" s="466"/>
      <c r="BL66" s="466"/>
      <c r="BM66" s="466"/>
      <c r="BN66" s="466"/>
      <c r="BO66" s="466"/>
      <c r="BP66" s="466"/>
      <c r="BQ66" s="466"/>
      <c r="BR66" s="110"/>
    </row>
    <row r="67" spans="25:70" s="144" customFormat="1" ht="12.75" customHeight="1">
      <c r="Y67" s="465"/>
      <c r="Z67" s="466"/>
      <c r="AA67" s="466"/>
      <c r="AB67" s="466"/>
      <c r="AC67" s="466"/>
      <c r="AD67" s="466"/>
      <c r="AE67" s="466"/>
      <c r="AF67" s="466"/>
      <c r="AG67" s="466"/>
      <c r="AH67" s="466"/>
      <c r="AI67" s="466"/>
      <c r="AJ67" s="466"/>
      <c r="AK67" s="466"/>
      <c r="AL67" s="466"/>
      <c r="AM67" s="466"/>
      <c r="AN67" s="466"/>
      <c r="AO67" s="466"/>
      <c r="AP67" s="466"/>
      <c r="AQ67" s="466"/>
      <c r="AR67" s="466"/>
      <c r="AS67" s="466"/>
      <c r="AT67" s="466"/>
      <c r="AU67" s="466"/>
      <c r="AV67" s="466"/>
      <c r="AW67" s="466"/>
      <c r="AX67" s="466"/>
      <c r="AY67" s="466"/>
      <c r="AZ67" s="466"/>
      <c r="BA67" s="466"/>
      <c r="BB67" s="466"/>
      <c r="BC67" s="466"/>
      <c r="BD67" s="466"/>
      <c r="BE67" s="466"/>
      <c r="BF67" s="466"/>
      <c r="BG67" s="466"/>
      <c r="BH67" s="466"/>
      <c r="BI67" s="466"/>
      <c r="BJ67" s="466"/>
      <c r="BK67" s="466"/>
      <c r="BL67" s="466"/>
      <c r="BM67" s="466"/>
      <c r="BN67" s="466"/>
      <c r="BO67" s="466"/>
      <c r="BP67" s="466"/>
      <c r="BQ67" s="466"/>
      <c r="BR67" s="110"/>
    </row>
    <row r="68" spans="25:70" s="144" customFormat="1" ht="12.75" customHeight="1">
      <c r="Y68" s="465"/>
      <c r="Z68" s="466"/>
      <c r="AA68" s="466"/>
      <c r="AB68" s="466"/>
      <c r="AC68" s="466"/>
      <c r="AD68" s="466"/>
      <c r="AE68" s="466"/>
      <c r="AF68" s="466"/>
      <c r="AG68" s="466"/>
      <c r="AH68" s="466"/>
      <c r="AI68" s="466"/>
      <c r="AJ68" s="466"/>
      <c r="AK68" s="466"/>
      <c r="AL68" s="466"/>
      <c r="AM68" s="466"/>
      <c r="AN68" s="466"/>
      <c r="AO68" s="466"/>
      <c r="AP68" s="466"/>
      <c r="AQ68" s="466"/>
      <c r="AR68" s="466"/>
      <c r="AS68" s="466"/>
      <c r="AT68" s="466"/>
      <c r="AU68" s="466"/>
      <c r="AV68" s="466"/>
      <c r="AW68" s="466"/>
      <c r="AX68" s="466"/>
      <c r="AY68" s="466"/>
      <c r="AZ68" s="466"/>
      <c r="BA68" s="466"/>
      <c r="BB68" s="466"/>
      <c r="BC68" s="466"/>
      <c r="BD68" s="466"/>
      <c r="BE68" s="466"/>
      <c r="BF68" s="466"/>
      <c r="BG68" s="466"/>
      <c r="BH68" s="466"/>
      <c r="BI68" s="466"/>
      <c r="BJ68" s="466"/>
      <c r="BK68" s="466"/>
      <c r="BL68" s="466"/>
      <c r="BM68" s="466"/>
      <c r="BN68" s="466"/>
      <c r="BO68" s="466"/>
      <c r="BP68" s="466"/>
      <c r="BQ68" s="466"/>
      <c r="BR68" s="110"/>
    </row>
    <row r="69" spans="25:70" s="144" customFormat="1" ht="12.75">
      <c r="Y69" s="465"/>
      <c r="Z69" s="466"/>
      <c r="AA69" s="466"/>
      <c r="AB69" s="466"/>
      <c r="AC69" s="466"/>
      <c r="AD69" s="466"/>
      <c r="AE69" s="466"/>
      <c r="AF69" s="466"/>
      <c r="AG69" s="466"/>
      <c r="AH69" s="466"/>
      <c r="AI69" s="466"/>
      <c r="AJ69" s="466"/>
      <c r="AK69" s="466"/>
      <c r="AL69" s="466"/>
      <c r="AM69" s="466"/>
      <c r="AN69" s="466"/>
      <c r="AO69" s="466"/>
      <c r="AP69" s="466"/>
      <c r="AQ69" s="466"/>
      <c r="AR69" s="466"/>
      <c r="AS69" s="466"/>
      <c r="AT69" s="466"/>
      <c r="AU69" s="466"/>
      <c r="AV69" s="466"/>
      <c r="AW69" s="466"/>
      <c r="AX69" s="466"/>
      <c r="AY69" s="466"/>
      <c r="AZ69" s="466"/>
      <c r="BA69" s="466"/>
      <c r="BB69" s="466"/>
      <c r="BC69" s="466"/>
      <c r="BD69" s="466"/>
      <c r="BE69" s="466"/>
      <c r="BF69" s="466"/>
      <c r="BG69" s="466"/>
      <c r="BH69" s="466"/>
      <c r="BI69" s="466"/>
      <c r="BJ69" s="466"/>
      <c r="BK69" s="466"/>
      <c r="BL69" s="466"/>
      <c r="BM69" s="466"/>
      <c r="BN69" s="466"/>
      <c r="BO69" s="466"/>
      <c r="BP69" s="466"/>
      <c r="BQ69" s="466"/>
      <c r="BR69" s="110"/>
    </row>
    <row r="70" spans="25:70" s="144" customFormat="1" ht="12.75">
      <c r="Y70" s="465"/>
      <c r="Z70" s="466"/>
      <c r="AA70" s="466"/>
      <c r="AB70" s="466"/>
      <c r="AC70" s="466"/>
      <c r="AD70" s="466"/>
      <c r="AE70" s="466"/>
      <c r="AF70" s="466"/>
      <c r="AG70" s="466"/>
      <c r="AH70" s="466"/>
      <c r="AI70" s="466"/>
      <c r="AJ70" s="466"/>
      <c r="AK70" s="466"/>
      <c r="AL70" s="466"/>
      <c r="AM70" s="466"/>
      <c r="AN70" s="466"/>
      <c r="AO70" s="466"/>
      <c r="AP70" s="466"/>
      <c r="AQ70" s="466"/>
      <c r="AR70" s="466"/>
      <c r="AS70" s="466"/>
      <c r="AT70" s="466"/>
      <c r="AU70" s="466"/>
      <c r="AV70" s="466"/>
      <c r="AW70" s="466"/>
      <c r="AX70" s="466"/>
      <c r="AY70" s="466"/>
      <c r="AZ70" s="466"/>
      <c r="BA70" s="466"/>
      <c r="BB70" s="466"/>
      <c r="BC70" s="466"/>
      <c r="BD70" s="466"/>
      <c r="BE70" s="466"/>
      <c r="BF70" s="466"/>
      <c r="BG70" s="466"/>
      <c r="BH70" s="466"/>
      <c r="BI70" s="466"/>
      <c r="BJ70" s="466"/>
      <c r="BK70" s="466"/>
      <c r="BL70" s="466"/>
      <c r="BM70" s="466"/>
      <c r="BN70" s="466"/>
      <c r="BO70" s="466"/>
      <c r="BP70" s="466"/>
      <c r="BQ70" s="466"/>
      <c r="BR70" s="110"/>
    </row>
    <row r="71" spans="25:70" s="144" customFormat="1" ht="12.75">
      <c r="Y71" s="465"/>
      <c r="Z71" s="466"/>
      <c r="AA71" s="466"/>
      <c r="AB71" s="466"/>
      <c r="AC71" s="466"/>
      <c r="AD71" s="466"/>
      <c r="AE71" s="466"/>
      <c r="AF71" s="466"/>
      <c r="AG71" s="466"/>
      <c r="AH71" s="466"/>
      <c r="AI71" s="466"/>
      <c r="AJ71" s="466"/>
      <c r="AK71" s="466"/>
      <c r="AL71" s="466"/>
      <c r="AM71" s="466"/>
      <c r="AN71" s="466"/>
      <c r="AO71" s="466"/>
      <c r="AP71" s="466"/>
      <c r="AQ71" s="466"/>
      <c r="AR71" s="466"/>
      <c r="AS71" s="466"/>
      <c r="AT71" s="466"/>
      <c r="AU71" s="466"/>
      <c r="AV71" s="466"/>
      <c r="AW71" s="466"/>
      <c r="AX71" s="466"/>
      <c r="AY71" s="466"/>
      <c r="AZ71" s="466"/>
      <c r="BA71" s="466"/>
      <c r="BB71" s="466"/>
      <c r="BC71" s="466"/>
      <c r="BD71" s="466"/>
      <c r="BE71" s="466"/>
      <c r="BF71" s="466"/>
      <c r="BG71" s="466"/>
      <c r="BH71" s="466"/>
      <c r="BI71" s="466"/>
      <c r="BJ71" s="466"/>
      <c r="BK71" s="466"/>
      <c r="BL71" s="466"/>
      <c r="BM71" s="466"/>
      <c r="BN71" s="466"/>
      <c r="BO71" s="466"/>
      <c r="BP71" s="466"/>
      <c r="BQ71" s="466"/>
      <c r="BR71" s="110"/>
    </row>
    <row r="72" spans="25:70" s="144" customFormat="1" ht="12.75"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</row>
    <row r="73" spans="25:70" s="144" customFormat="1" ht="12.75">
      <c r="Y73" s="621"/>
      <c r="Z73" s="622"/>
      <c r="AA73" s="622"/>
      <c r="AB73" s="622"/>
      <c r="AC73" s="622"/>
      <c r="AD73" s="622"/>
      <c r="AE73" s="622"/>
      <c r="AF73" s="622"/>
      <c r="AG73" s="622"/>
      <c r="AH73" s="622"/>
      <c r="AI73" s="622"/>
      <c r="AJ73" s="622"/>
      <c r="AK73" s="622"/>
      <c r="AL73" s="622"/>
      <c r="AM73" s="622"/>
      <c r="AN73" s="622"/>
      <c r="AO73" s="622"/>
      <c r="AP73" s="622"/>
      <c r="AQ73" s="622"/>
      <c r="AR73" s="622"/>
      <c r="AS73" s="622"/>
      <c r="AT73" s="622"/>
      <c r="AU73" s="622"/>
      <c r="AV73" s="622"/>
      <c r="AW73" s="622"/>
      <c r="AX73" s="622"/>
      <c r="AY73" s="622"/>
      <c r="AZ73" s="622"/>
      <c r="BA73" s="622"/>
      <c r="BB73" s="622"/>
      <c r="BC73" s="622"/>
      <c r="BD73" s="622"/>
      <c r="BE73" s="622"/>
      <c r="BF73" s="622"/>
      <c r="BG73" s="622"/>
      <c r="BH73" s="622"/>
      <c r="BI73" s="622"/>
      <c r="BJ73" s="622"/>
      <c r="BK73" s="622"/>
      <c r="BL73" s="622"/>
      <c r="BM73" s="622"/>
      <c r="BN73" s="622"/>
      <c r="BO73" s="622"/>
      <c r="BP73" s="622"/>
      <c r="BQ73" s="622"/>
      <c r="BR73" s="110"/>
    </row>
    <row r="74" s="144" customFormat="1" ht="12.75"/>
    <row r="75" s="144" customFormat="1" ht="12.75"/>
    <row r="76" s="144" customFormat="1" ht="12.75"/>
    <row r="77" s="144" customFormat="1" ht="12.75"/>
    <row r="78" s="144" customFormat="1" ht="12.75"/>
    <row r="79" s="144" customFormat="1" ht="12.75"/>
    <row r="80" spans="1:5" s="144" customFormat="1" ht="12.75">
      <c r="A80"/>
      <c r="B80"/>
      <c r="C80"/>
      <c r="D80"/>
      <c r="E80"/>
    </row>
    <row r="81" spans="1:12" ht="12.75">
      <c r="A81"/>
      <c r="B81"/>
      <c r="C81"/>
      <c r="D81"/>
      <c r="E81"/>
      <c r="F81"/>
      <c r="G81" s="144"/>
      <c r="H81" s="144"/>
      <c r="I81" s="144"/>
      <c r="J81" s="144"/>
      <c r="K81" s="144"/>
      <c r="L81" s="144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6:9" ht="12.75">
      <c r="F89"/>
      <c r="G89"/>
      <c r="H89"/>
      <c r="I89"/>
    </row>
    <row r="90" spans="7:9" ht="12.75">
      <c r="G90"/>
      <c r="H90"/>
      <c r="I90"/>
    </row>
  </sheetData>
  <mergeCells count="53">
    <mergeCell ref="F7:J7"/>
    <mergeCell ref="F20:F22"/>
    <mergeCell ref="G20:G22"/>
    <mergeCell ref="H34:H37"/>
    <mergeCell ref="C34:C37"/>
    <mergeCell ref="D34:D37"/>
    <mergeCell ref="A5:O5"/>
    <mergeCell ref="A19:A22"/>
    <mergeCell ref="B19:B22"/>
    <mergeCell ref="O19:O22"/>
    <mergeCell ref="M20:M22"/>
    <mergeCell ref="A16:C16"/>
    <mergeCell ref="C7:E7"/>
    <mergeCell ref="L20:L22"/>
    <mergeCell ref="K20:K22"/>
    <mergeCell ref="A33:E33"/>
    <mergeCell ref="A45:C45"/>
    <mergeCell ref="A30:M30"/>
    <mergeCell ref="B34:B37"/>
    <mergeCell ref="E34:E37"/>
    <mergeCell ref="L34:L37"/>
    <mergeCell ref="G34:G37"/>
    <mergeCell ref="A34:A37"/>
    <mergeCell ref="A29:C29"/>
    <mergeCell ref="C19:E19"/>
    <mergeCell ref="E20:E22"/>
    <mergeCell ref="D20:D22"/>
    <mergeCell ref="C20:C22"/>
    <mergeCell ref="A1:O1"/>
    <mergeCell ref="L7:L10"/>
    <mergeCell ref="G8:G10"/>
    <mergeCell ref="A3:O3"/>
    <mergeCell ref="M7:M10"/>
    <mergeCell ref="K7:K10"/>
    <mergeCell ref="A4:O4"/>
    <mergeCell ref="A7:A10"/>
    <mergeCell ref="B7:B10"/>
    <mergeCell ref="C8:C10"/>
    <mergeCell ref="AC8:AV8"/>
    <mergeCell ref="AC10:AV10"/>
    <mergeCell ref="F8:F10"/>
    <mergeCell ref="D8:D10"/>
    <mergeCell ref="E8:E10"/>
    <mergeCell ref="Y73:BQ73"/>
    <mergeCell ref="G33:L33"/>
    <mergeCell ref="K34:K37"/>
    <mergeCell ref="N19:N22"/>
    <mergeCell ref="F19:M19"/>
    <mergeCell ref="H20:H22"/>
    <mergeCell ref="I20:I22"/>
    <mergeCell ref="J20:J22"/>
    <mergeCell ref="I34:I37"/>
    <mergeCell ref="J34:J37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35" r:id="rId2"/>
  <headerFooter alignWithMargins="0">
    <oddFooter>&amp;C&amp;A</oddFooter>
  </headerFooter>
  <ignoredErrors>
    <ignoredError sqref="C15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BQ103"/>
  <sheetViews>
    <sheetView showGridLines="0" view="pageBreakPreview" zoomScale="75" zoomScaleNormal="75" zoomScaleSheetLayoutView="75" workbookViewId="0" topLeftCell="A22">
      <selection activeCell="H41" sqref="H41:L42"/>
    </sheetView>
  </sheetViews>
  <sheetFormatPr defaultColWidth="11.421875" defaultRowHeight="12.75"/>
  <cols>
    <col min="1" max="1" width="11.7109375" style="31" customWidth="1"/>
    <col min="2" max="2" width="13.28125" style="31" customWidth="1"/>
    <col min="3" max="3" width="15.7109375" style="31" customWidth="1"/>
    <col min="4" max="6" width="11.7109375" style="31" customWidth="1"/>
    <col min="7" max="7" width="14.57421875" style="31" customWidth="1"/>
    <col min="8" max="8" width="18.57421875" style="31" customWidth="1"/>
    <col min="9" max="9" width="16.7109375" style="31" customWidth="1"/>
    <col min="10" max="10" width="17.57421875" style="31" customWidth="1"/>
    <col min="11" max="11" width="14.140625" style="31" customWidth="1"/>
    <col min="12" max="12" width="15.8515625" style="31" customWidth="1"/>
    <col min="13" max="13" width="14.00390625" style="31" customWidth="1"/>
    <col min="14" max="14" width="15.421875" style="31" customWidth="1"/>
    <col min="15" max="15" width="15.140625" style="31" customWidth="1"/>
    <col min="16" max="16" width="14.28125" style="31" customWidth="1"/>
    <col min="17" max="17" width="13.7109375" style="31" customWidth="1"/>
    <col min="18" max="18" width="10.57421875" style="31" customWidth="1"/>
    <col min="19" max="19" width="13.28125" style="31" customWidth="1"/>
    <col min="20" max="20" width="11.28125" style="31" customWidth="1"/>
    <col min="21" max="21" width="12.00390625" style="31" customWidth="1"/>
    <col min="22" max="22" width="12.140625" style="31" customWidth="1"/>
    <col min="23" max="23" width="11.8515625" style="31" customWidth="1"/>
    <col min="24" max="24" width="30.7109375" style="31" customWidth="1"/>
    <col min="25" max="25" width="11.28125" style="31" customWidth="1"/>
    <col min="26" max="26" width="11.7109375" style="31" customWidth="1"/>
    <col min="27" max="27" width="10.7109375" style="31" customWidth="1"/>
    <col min="28" max="28" width="17.7109375" style="31" customWidth="1"/>
    <col min="29" max="29" width="8.57421875" style="31" customWidth="1"/>
    <col min="30" max="30" width="8.140625" style="31" customWidth="1"/>
    <col min="31" max="31" width="9.7109375" style="31" customWidth="1"/>
    <col min="32" max="32" width="10.7109375" style="31" customWidth="1"/>
    <col min="33" max="16384" width="11.421875" style="31" customWidth="1"/>
  </cols>
  <sheetData>
    <row r="1" spans="1:15" ht="18">
      <c r="A1" s="587" t="s">
        <v>211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</row>
    <row r="2" spans="1:12" ht="12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5" ht="15">
      <c r="A3" s="585" t="s">
        <v>266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</row>
    <row r="4" spans="1:15" ht="15">
      <c r="A4" s="585" t="s">
        <v>206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</row>
    <row r="5" spans="1:15" ht="15">
      <c r="A5" s="569" t="s">
        <v>114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</row>
    <row r="6" spans="1:12" ht="14.25" customHeight="1" thickBot="1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</row>
    <row r="7" spans="1:12" ht="12.75" customHeight="1">
      <c r="A7" s="580" t="s">
        <v>1</v>
      </c>
      <c r="B7" s="588" t="s">
        <v>3</v>
      </c>
      <c r="C7" s="630" t="s">
        <v>162</v>
      </c>
      <c r="D7" s="596"/>
      <c r="E7" s="583"/>
      <c r="F7" s="630" t="s">
        <v>28</v>
      </c>
      <c r="G7" s="596"/>
      <c r="H7" s="596"/>
      <c r="I7" s="596"/>
      <c r="J7" s="596"/>
      <c r="K7" s="588" t="s">
        <v>29</v>
      </c>
      <c r="L7" s="562" t="s">
        <v>30</v>
      </c>
    </row>
    <row r="8" spans="1:48" ht="12.75">
      <c r="A8" s="581"/>
      <c r="B8" s="590"/>
      <c r="C8" s="594" t="s">
        <v>3</v>
      </c>
      <c r="D8" s="592" t="s">
        <v>414</v>
      </c>
      <c r="E8" s="594" t="s">
        <v>31</v>
      </c>
      <c r="F8" s="594" t="s">
        <v>67</v>
      </c>
      <c r="G8" s="592" t="s">
        <v>215</v>
      </c>
      <c r="H8" s="206" t="s">
        <v>185</v>
      </c>
      <c r="I8" s="206" t="s">
        <v>216</v>
      </c>
      <c r="J8" s="206" t="s">
        <v>218</v>
      </c>
      <c r="K8" s="590"/>
      <c r="L8" s="631"/>
      <c r="AB8" s="597"/>
      <c r="AC8" s="598"/>
      <c r="AD8" s="598"/>
      <c r="AE8" s="598"/>
      <c r="AF8" s="598"/>
      <c r="AG8" s="598"/>
      <c r="AH8" s="598"/>
      <c r="AI8" s="598"/>
      <c r="AJ8" s="598"/>
      <c r="AK8" s="598"/>
      <c r="AL8" s="598"/>
      <c r="AM8" s="598"/>
      <c r="AN8" s="598"/>
      <c r="AO8" s="598"/>
      <c r="AP8" s="598"/>
      <c r="AQ8" s="598"/>
      <c r="AR8" s="598"/>
      <c r="AS8" s="598"/>
      <c r="AT8" s="598"/>
      <c r="AU8" s="598"/>
      <c r="AV8" s="56"/>
    </row>
    <row r="9" spans="1:48" ht="12.75">
      <c r="A9" s="581"/>
      <c r="B9" s="590"/>
      <c r="C9" s="590"/>
      <c r="D9" s="593"/>
      <c r="E9" s="590"/>
      <c r="F9" s="590"/>
      <c r="G9" s="589"/>
      <c r="H9" s="207" t="s">
        <v>223</v>
      </c>
      <c r="I9" s="207" t="s">
        <v>217</v>
      </c>
      <c r="J9" s="207" t="s">
        <v>172</v>
      </c>
      <c r="K9" s="590"/>
      <c r="L9" s="631"/>
      <c r="AB9" s="114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</row>
    <row r="10" spans="1:48" ht="15" customHeight="1" thickBot="1">
      <c r="A10" s="582"/>
      <c r="B10" s="591"/>
      <c r="C10" s="591"/>
      <c r="D10" s="586"/>
      <c r="E10" s="591"/>
      <c r="F10" s="591"/>
      <c r="G10" s="584"/>
      <c r="H10" s="208" t="s">
        <v>224</v>
      </c>
      <c r="I10" s="208" t="s">
        <v>192</v>
      </c>
      <c r="J10" s="208" t="s">
        <v>220</v>
      </c>
      <c r="K10" s="591"/>
      <c r="L10" s="632"/>
      <c r="W10"/>
      <c r="X10"/>
      <c r="Y10"/>
      <c r="Z10"/>
      <c r="AB10" s="595"/>
      <c r="AC10" s="598"/>
      <c r="AD10" s="598"/>
      <c r="AE10" s="598"/>
      <c r="AF10" s="598"/>
      <c r="AG10" s="598"/>
      <c r="AH10" s="598"/>
      <c r="AI10" s="598"/>
      <c r="AJ10" s="598"/>
      <c r="AK10" s="598"/>
      <c r="AL10" s="598"/>
      <c r="AM10" s="598"/>
      <c r="AN10" s="598"/>
      <c r="AO10" s="598"/>
      <c r="AP10" s="598"/>
      <c r="AQ10" s="598"/>
      <c r="AR10" s="598"/>
      <c r="AS10" s="598"/>
      <c r="AT10" s="598"/>
      <c r="AU10" s="598"/>
      <c r="AV10" s="56"/>
    </row>
    <row r="11" spans="1:48" ht="13.5">
      <c r="A11" s="195">
        <v>2003</v>
      </c>
      <c r="B11" s="196">
        <v>17295.9</v>
      </c>
      <c r="C11" s="196">
        <v>991</v>
      </c>
      <c r="D11" s="196">
        <v>942.9</v>
      </c>
      <c r="E11" s="196">
        <v>48.1</v>
      </c>
      <c r="F11" s="196">
        <v>3200.8</v>
      </c>
      <c r="G11" s="196">
        <v>451.5</v>
      </c>
      <c r="H11" s="196">
        <v>118.4</v>
      </c>
      <c r="I11" s="196">
        <v>223.6</v>
      </c>
      <c r="J11" s="196">
        <v>238.6</v>
      </c>
      <c r="K11" s="196">
        <v>2101.6</v>
      </c>
      <c r="L11" s="197">
        <v>11002.5</v>
      </c>
      <c r="M11" s="89"/>
      <c r="N11"/>
      <c r="O11"/>
      <c r="P11"/>
      <c r="Q11"/>
      <c r="R11"/>
      <c r="S11"/>
      <c r="T11"/>
      <c r="U11"/>
      <c r="V11"/>
      <c r="W11"/>
      <c r="X11"/>
      <c r="Y11"/>
      <c r="Z11"/>
      <c r="AB11" s="115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56"/>
    </row>
    <row r="12" spans="1:48" ht="13.5">
      <c r="A12" s="195">
        <v>2004</v>
      </c>
      <c r="B12" s="196">
        <v>17970.7</v>
      </c>
      <c r="C12" s="196">
        <v>988.9</v>
      </c>
      <c r="D12" s="196">
        <v>937.6</v>
      </c>
      <c r="E12" s="196">
        <v>51.4</v>
      </c>
      <c r="F12" s="196">
        <v>3210.9</v>
      </c>
      <c r="G12" s="196">
        <v>455.9</v>
      </c>
      <c r="H12" s="196">
        <v>113.6</v>
      </c>
      <c r="I12" s="196">
        <v>246.6</v>
      </c>
      <c r="J12" s="196">
        <v>224.9</v>
      </c>
      <c r="K12" s="196">
        <v>2253.2</v>
      </c>
      <c r="L12" s="197">
        <v>11517.7</v>
      </c>
      <c r="M12" s="89"/>
      <c r="N12" s="61"/>
      <c r="O12" s="61"/>
      <c r="P12" s="61"/>
      <c r="Q12" s="61"/>
      <c r="R12" s="61"/>
      <c r="S12" s="61"/>
      <c r="T12" s="61"/>
      <c r="U12" s="61"/>
      <c r="V12" s="61"/>
      <c r="W12"/>
      <c r="X12"/>
      <c r="Y12"/>
      <c r="Z12"/>
      <c r="AB12" s="115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56"/>
    </row>
    <row r="13" spans="1:48" ht="13.5">
      <c r="A13" s="198">
        <v>2005</v>
      </c>
      <c r="B13" s="196">
        <v>18973.1</v>
      </c>
      <c r="C13" s="196">
        <v>1000.7</v>
      </c>
      <c r="D13" s="196">
        <v>940.6</v>
      </c>
      <c r="E13" s="196">
        <v>60</v>
      </c>
      <c r="F13" s="196">
        <v>3279.9</v>
      </c>
      <c r="G13" s="196">
        <v>490.7</v>
      </c>
      <c r="H13" s="196">
        <v>126.6</v>
      </c>
      <c r="I13" s="196">
        <v>239</v>
      </c>
      <c r="J13" s="196">
        <v>224.5</v>
      </c>
      <c r="K13" s="196">
        <v>2357.2</v>
      </c>
      <c r="L13" s="197">
        <v>12335.3</v>
      </c>
      <c r="M13" s="89"/>
      <c r="N13" s="61"/>
      <c r="O13" s="61"/>
      <c r="P13" s="61"/>
      <c r="Q13" s="61"/>
      <c r="R13" s="61"/>
      <c r="S13" s="61"/>
      <c r="T13" s="61"/>
      <c r="U13" s="61"/>
      <c r="V13" s="61"/>
      <c r="W13"/>
      <c r="X13"/>
      <c r="Y13"/>
      <c r="Z13"/>
      <c r="AB13" s="115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56"/>
    </row>
    <row r="14" spans="1:48" ht="13.5">
      <c r="A14" s="195">
        <v>2006</v>
      </c>
      <c r="B14" s="196">
        <v>19747.7</v>
      </c>
      <c r="C14" s="196">
        <v>944.3</v>
      </c>
      <c r="D14" s="196">
        <v>893</v>
      </c>
      <c r="E14" s="196">
        <v>51.3</v>
      </c>
      <c r="F14" s="196">
        <v>3292.1</v>
      </c>
      <c r="G14" s="196">
        <v>496.9</v>
      </c>
      <c r="H14" s="196">
        <v>116.4</v>
      </c>
      <c r="I14" s="196">
        <v>234.6</v>
      </c>
      <c r="J14" s="196">
        <v>207.475</v>
      </c>
      <c r="K14" s="196">
        <v>2542.9</v>
      </c>
      <c r="L14" s="197">
        <v>12968.4</v>
      </c>
      <c r="M14" s="89"/>
      <c r="N14" s="61"/>
      <c r="O14" s="61"/>
      <c r="P14" s="61"/>
      <c r="Q14" s="61"/>
      <c r="R14" s="61"/>
      <c r="S14" s="61"/>
      <c r="T14" s="61"/>
      <c r="U14" s="61"/>
      <c r="V14" s="61"/>
      <c r="W14"/>
      <c r="X14"/>
      <c r="Y14"/>
      <c r="Z14"/>
      <c r="AB14" s="115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56"/>
    </row>
    <row r="15" spans="1:48" ht="13.5" customHeight="1" thickBot="1">
      <c r="A15" s="195">
        <v>2007</v>
      </c>
      <c r="B15" s="196">
        <v>20356</v>
      </c>
      <c r="C15" s="196">
        <v>925.55</v>
      </c>
      <c r="D15" s="196">
        <v>873.35</v>
      </c>
      <c r="E15" s="196">
        <v>52.2</v>
      </c>
      <c r="F15" s="196">
        <v>3261.8</v>
      </c>
      <c r="G15" s="196">
        <v>495.8</v>
      </c>
      <c r="H15" s="196">
        <v>106.1</v>
      </c>
      <c r="I15" s="196">
        <v>229.4</v>
      </c>
      <c r="J15" s="196">
        <v>224.675</v>
      </c>
      <c r="K15" s="196">
        <v>2697.4</v>
      </c>
      <c r="L15" s="197">
        <v>13471</v>
      </c>
      <c r="M15" s="89"/>
      <c r="N15" s="62"/>
      <c r="O15" s="62"/>
      <c r="P15" s="62"/>
      <c r="Q15" s="62"/>
      <c r="R15" s="62"/>
      <c r="S15" s="62"/>
      <c r="T15" s="62"/>
      <c r="U15" s="62"/>
      <c r="V15" s="62"/>
      <c r="W15"/>
      <c r="X15"/>
      <c r="Y15"/>
      <c r="Z15"/>
      <c r="AB15" s="115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56"/>
    </row>
    <row r="16" spans="1:25" ht="13.5" customHeight="1">
      <c r="A16" s="613" t="s">
        <v>441</v>
      </c>
      <c r="B16" s="613"/>
      <c r="C16" s="613"/>
      <c r="D16" s="613"/>
      <c r="E16" s="204"/>
      <c r="F16" s="204"/>
      <c r="G16" s="205"/>
      <c r="H16" s="204"/>
      <c r="I16" s="204"/>
      <c r="J16" s="204"/>
      <c r="K16" s="204"/>
      <c r="L16" s="204"/>
      <c r="M16" s="89"/>
      <c r="N16" s="62"/>
      <c r="O16" s="62"/>
      <c r="P16" s="62"/>
      <c r="Q16" s="62"/>
      <c r="R16" s="62"/>
      <c r="S16" s="62"/>
      <c r="T16" s="62"/>
      <c r="U16" s="62"/>
      <c r="V16" s="62"/>
      <c r="W16"/>
      <c r="X16"/>
      <c r="Y16"/>
    </row>
    <row r="17" spans="1:25" ht="13.5" customHeight="1" thickBot="1">
      <c r="A17" s="101"/>
      <c r="B17" s="64"/>
      <c r="C17" s="63"/>
      <c r="D17" s="63"/>
      <c r="E17" s="112"/>
      <c r="F17" s="112"/>
      <c r="G17" s="113"/>
      <c r="H17" s="112"/>
      <c r="I17" s="112"/>
      <c r="J17" s="112"/>
      <c r="K17" s="112"/>
      <c r="L17" s="112"/>
      <c r="M17" s="89"/>
      <c r="N17" s="62"/>
      <c r="O17" s="62"/>
      <c r="P17" s="62"/>
      <c r="Q17" s="62"/>
      <c r="R17" s="62"/>
      <c r="S17" s="62"/>
      <c r="T17" s="62"/>
      <c r="U17" s="62"/>
      <c r="V17" s="62"/>
      <c r="W17"/>
      <c r="X17"/>
      <c r="Y17"/>
    </row>
    <row r="18" spans="1:26" ht="13.5" customHeight="1">
      <c r="A18" s="580" t="s">
        <v>1</v>
      </c>
      <c r="B18" s="588" t="s">
        <v>3</v>
      </c>
      <c r="C18" s="630" t="s">
        <v>162</v>
      </c>
      <c r="D18" s="596"/>
      <c r="E18" s="583"/>
      <c r="F18" s="630" t="s">
        <v>28</v>
      </c>
      <c r="G18" s="596"/>
      <c r="H18" s="596"/>
      <c r="I18" s="596"/>
      <c r="J18" s="596"/>
      <c r="K18" s="596"/>
      <c r="L18" s="596"/>
      <c r="M18" s="596"/>
      <c r="N18" s="627" t="s">
        <v>29</v>
      </c>
      <c r="O18" s="638" t="s">
        <v>424</v>
      </c>
      <c r="P18" s="62"/>
      <c r="Q18" s="62"/>
      <c r="R18" s="62"/>
      <c r="S18" s="62"/>
      <c r="T18" s="62"/>
      <c r="U18" s="62"/>
      <c r="V18" s="62"/>
      <c r="W18" s="62"/>
      <c r="X18"/>
      <c r="Y18"/>
      <c r="Z18"/>
    </row>
    <row r="19" spans="1:26" ht="13.5" customHeight="1">
      <c r="A19" s="581"/>
      <c r="B19" s="590"/>
      <c r="C19" s="594" t="s">
        <v>417</v>
      </c>
      <c r="D19" s="592" t="s">
        <v>420</v>
      </c>
      <c r="E19" s="592" t="s">
        <v>308</v>
      </c>
      <c r="F19" s="594" t="s">
        <v>67</v>
      </c>
      <c r="G19" s="593" t="s">
        <v>215</v>
      </c>
      <c r="H19" s="625" t="s">
        <v>421</v>
      </c>
      <c r="I19" s="625" t="s">
        <v>401</v>
      </c>
      <c r="J19" s="625" t="s">
        <v>422</v>
      </c>
      <c r="K19" s="592" t="s">
        <v>423</v>
      </c>
      <c r="L19" s="592" t="s">
        <v>374</v>
      </c>
      <c r="M19" s="565" t="s">
        <v>353</v>
      </c>
      <c r="N19" s="628"/>
      <c r="O19" s="639"/>
      <c r="P19" s="62"/>
      <c r="Q19" s="62"/>
      <c r="R19" s="62"/>
      <c r="S19" s="62"/>
      <c r="T19" s="62"/>
      <c r="U19" s="62"/>
      <c r="V19" s="62"/>
      <c r="W19" s="62"/>
      <c r="X19"/>
      <c r="Y19"/>
      <c r="Z19"/>
    </row>
    <row r="20" spans="1:26" ht="13.5" customHeight="1">
      <c r="A20" s="581"/>
      <c r="B20" s="590"/>
      <c r="C20" s="590"/>
      <c r="D20" s="593"/>
      <c r="E20" s="593"/>
      <c r="F20" s="590"/>
      <c r="G20" s="589"/>
      <c r="H20" s="625"/>
      <c r="I20" s="625"/>
      <c r="J20" s="625"/>
      <c r="K20" s="593"/>
      <c r="L20" s="593"/>
      <c r="M20" s="560"/>
      <c r="N20" s="628"/>
      <c r="O20" s="639"/>
      <c r="P20" s="62"/>
      <c r="Q20" s="62"/>
      <c r="R20" s="62"/>
      <c r="S20" s="62"/>
      <c r="T20" s="62"/>
      <c r="U20" s="62"/>
      <c r="V20" s="62"/>
      <c r="W20" s="62"/>
      <c r="X20"/>
      <c r="Y20"/>
      <c r="Z20"/>
    </row>
    <row r="21" spans="1:26" ht="57.75" customHeight="1" thickBot="1">
      <c r="A21" s="582"/>
      <c r="B21" s="591"/>
      <c r="C21" s="591"/>
      <c r="D21" s="586"/>
      <c r="E21" s="586"/>
      <c r="F21" s="591"/>
      <c r="G21" s="584"/>
      <c r="H21" s="626"/>
      <c r="I21" s="626"/>
      <c r="J21" s="626"/>
      <c r="K21" s="586"/>
      <c r="L21" s="586"/>
      <c r="M21" s="561"/>
      <c r="N21" s="629"/>
      <c r="O21" s="640"/>
      <c r="P21" s="62"/>
      <c r="Q21" s="62"/>
      <c r="R21" s="62"/>
      <c r="S21" s="62"/>
      <c r="T21" s="62"/>
      <c r="U21" s="62"/>
      <c r="V21" s="62"/>
      <c r="W21" s="62"/>
      <c r="X21"/>
      <c r="Y21"/>
      <c r="Z21"/>
    </row>
    <row r="22" spans="1:26" ht="13.5" customHeight="1">
      <c r="A22" s="195" t="s">
        <v>416</v>
      </c>
      <c r="B22" s="196">
        <v>20257.63</v>
      </c>
      <c r="C22" s="196">
        <v>818.9</v>
      </c>
      <c r="D22" s="196">
        <v>739.45</v>
      </c>
      <c r="E22" s="196">
        <v>47.8</v>
      </c>
      <c r="F22" s="196">
        <v>2951.775</v>
      </c>
      <c r="G22" s="196">
        <v>445.675</v>
      </c>
      <c r="H22" s="196">
        <v>56.475</v>
      </c>
      <c r="I22" s="196">
        <v>105.35</v>
      </c>
      <c r="J22" s="196">
        <v>44.05</v>
      </c>
      <c r="K22" s="196">
        <v>105.275</v>
      </c>
      <c r="L22" s="196">
        <v>172.85</v>
      </c>
      <c r="M22" s="196">
        <v>55.075</v>
      </c>
      <c r="N22" s="196">
        <v>2453.425</v>
      </c>
      <c r="O22" s="194">
        <v>423.075</v>
      </c>
      <c r="P22" s="62"/>
      <c r="Q22" s="62"/>
      <c r="R22" s="62"/>
      <c r="S22" s="62"/>
      <c r="T22" s="62"/>
      <c r="U22" s="62"/>
      <c r="V22" s="62"/>
      <c r="W22" s="62"/>
      <c r="X22"/>
      <c r="Y22"/>
      <c r="Z22"/>
    </row>
    <row r="23" spans="1:15" s="56" customFormat="1" ht="12.75">
      <c r="A23" s="195">
        <v>2009</v>
      </c>
      <c r="B23" s="196">
        <v>18887.975</v>
      </c>
      <c r="C23" s="196">
        <v>786.05</v>
      </c>
      <c r="D23" s="196">
        <v>712.875</v>
      </c>
      <c r="E23" s="196">
        <v>42.55</v>
      </c>
      <c r="F23" s="196">
        <v>2519.475</v>
      </c>
      <c r="G23" s="196">
        <v>415.6</v>
      </c>
      <c r="H23" s="196">
        <v>44.475</v>
      </c>
      <c r="I23" s="196">
        <v>79.725</v>
      </c>
      <c r="J23" s="196">
        <v>46.725</v>
      </c>
      <c r="K23" s="196">
        <v>94.675</v>
      </c>
      <c r="L23" s="196">
        <v>135.175</v>
      </c>
      <c r="M23" s="196">
        <v>52.325</v>
      </c>
      <c r="N23" s="196">
        <v>1888.275</v>
      </c>
      <c r="O23" s="197">
        <v>416.175</v>
      </c>
    </row>
    <row r="24" spans="1:15" s="56" customFormat="1" ht="12.75">
      <c r="A24" s="195">
        <v>2010</v>
      </c>
      <c r="B24" s="196">
        <v>18456.525</v>
      </c>
      <c r="C24" s="196">
        <v>792.975</v>
      </c>
      <c r="D24" s="196">
        <v>724.35</v>
      </c>
      <c r="E24" s="196">
        <v>37.675</v>
      </c>
      <c r="F24" s="196">
        <v>2370.1</v>
      </c>
      <c r="G24" s="196">
        <v>392.275</v>
      </c>
      <c r="H24" s="196">
        <v>53.2</v>
      </c>
      <c r="I24" s="196">
        <v>67.325</v>
      </c>
      <c r="J24" s="196">
        <v>45.275</v>
      </c>
      <c r="K24" s="196">
        <v>92.875</v>
      </c>
      <c r="L24" s="196">
        <v>103.975</v>
      </c>
      <c r="M24" s="196">
        <v>54.6</v>
      </c>
      <c r="N24" s="196">
        <v>1650.825</v>
      </c>
      <c r="O24" s="197">
        <v>382</v>
      </c>
    </row>
    <row r="25" spans="1:15" s="56" customFormat="1" ht="12.75">
      <c r="A25" s="195">
        <v>2011</v>
      </c>
      <c r="B25" s="196">
        <v>18104.63</v>
      </c>
      <c r="C25" s="196">
        <v>760.15</v>
      </c>
      <c r="D25" s="196">
        <v>695.175</v>
      </c>
      <c r="E25" s="196">
        <v>34.325</v>
      </c>
      <c r="F25" s="196">
        <v>2304.9</v>
      </c>
      <c r="G25" s="196">
        <v>393.05</v>
      </c>
      <c r="H25" s="196">
        <v>54.25</v>
      </c>
      <c r="I25" s="196">
        <v>69.925</v>
      </c>
      <c r="J25" s="196">
        <v>40.1</v>
      </c>
      <c r="K25" s="196">
        <v>77.025</v>
      </c>
      <c r="L25" s="196">
        <v>97.55</v>
      </c>
      <c r="M25" s="196">
        <v>45.75</v>
      </c>
      <c r="N25" s="196">
        <v>1392.95</v>
      </c>
      <c r="O25" s="197">
        <v>387.25</v>
      </c>
    </row>
    <row r="26" spans="1:15" s="56" customFormat="1" ht="12.75">
      <c r="A26" s="195">
        <v>2012</v>
      </c>
      <c r="B26" s="196">
        <v>17281.975</v>
      </c>
      <c r="C26" s="196">
        <v>753.225</v>
      </c>
      <c r="D26" s="196">
        <v>688.6</v>
      </c>
      <c r="E26" s="196">
        <v>40.425</v>
      </c>
      <c r="F26" s="196">
        <v>2175.575</v>
      </c>
      <c r="G26" s="196">
        <v>388.925</v>
      </c>
      <c r="H26" s="196">
        <v>50.75</v>
      </c>
      <c r="I26" s="196">
        <v>60.25</v>
      </c>
      <c r="J26" s="196">
        <v>40.7</v>
      </c>
      <c r="K26" s="196">
        <v>70.6</v>
      </c>
      <c r="L26" s="196">
        <v>83.8</v>
      </c>
      <c r="M26" s="196">
        <v>48.95</v>
      </c>
      <c r="N26" s="196">
        <v>1147.575</v>
      </c>
      <c r="O26" s="197">
        <v>410.85</v>
      </c>
    </row>
    <row r="27" spans="1:15" ht="13.5" thickBot="1">
      <c r="A27" s="426">
        <v>2013</v>
      </c>
      <c r="B27" s="196">
        <v>16749.975</v>
      </c>
      <c r="C27" s="196">
        <v>745.1</v>
      </c>
      <c r="D27" s="196">
        <v>684.8</v>
      </c>
      <c r="E27" s="196">
        <v>37.2</v>
      </c>
      <c r="F27" s="196">
        <v>2061.175</v>
      </c>
      <c r="G27" s="196">
        <v>387.075</v>
      </c>
      <c r="H27" s="196">
        <v>52.7</v>
      </c>
      <c r="I27" s="196">
        <v>51.3</v>
      </c>
      <c r="J27" s="196">
        <v>42.7</v>
      </c>
      <c r="K27" s="196">
        <v>73.775</v>
      </c>
      <c r="L27" s="196">
        <v>76.625</v>
      </c>
      <c r="M27" s="196">
        <v>41.725</v>
      </c>
      <c r="N27" s="200">
        <v>1016.225</v>
      </c>
      <c r="O27" s="201">
        <v>403.85</v>
      </c>
    </row>
    <row r="28" spans="1:26" ht="13.5" customHeight="1">
      <c r="A28" s="613" t="s">
        <v>441</v>
      </c>
      <c r="B28" s="613"/>
      <c r="C28" s="613"/>
      <c r="D28" s="203"/>
      <c r="E28" s="204"/>
      <c r="F28" s="204"/>
      <c r="G28" s="205"/>
      <c r="H28" s="204"/>
      <c r="I28" s="204"/>
      <c r="J28" s="204"/>
      <c r="K28" s="204"/>
      <c r="L28" s="204"/>
      <c r="M28" s="205"/>
      <c r="N28" s="89"/>
      <c r="O28" s="62"/>
      <c r="P28" s="62"/>
      <c r="Q28" s="62"/>
      <c r="R28" s="62"/>
      <c r="S28" s="62"/>
      <c r="T28" s="62"/>
      <c r="U28" s="62"/>
      <c r="V28" s="62"/>
      <c r="W28" s="62"/>
      <c r="X28"/>
      <c r="Y28"/>
      <c r="Z28"/>
    </row>
    <row r="29" spans="1:13" ht="12.75">
      <c r="A29" s="571" t="s">
        <v>418</v>
      </c>
      <c r="B29" s="571"/>
      <c r="C29" s="571"/>
      <c r="D29" s="571"/>
      <c r="E29" s="571"/>
      <c r="F29" s="571"/>
      <c r="G29" s="571"/>
      <c r="H29" s="571"/>
      <c r="I29" s="571"/>
      <c r="J29" s="571"/>
      <c r="K29" s="571"/>
      <c r="L29" s="571"/>
      <c r="M29" s="571"/>
    </row>
    <row r="30" spans="1:5" ht="12.75">
      <c r="A30" s="571" t="s">
        <v>419</v>
      </c>
      <c r="B30" s="571"/>
      <c r="C30" s="571"/>
      <c r="D30" s="571"/>
      <c r="E30" s="571"/>
    </row>
    <row r="31" spans="13:25" ht="13.5" customHeight="1" thickBot="1">
      <c r="M31" s="112"/>
      <c r="N31" s="62"/>
      <c r="O31" s="62"/>
      <c r="P31" s="62"/>
      <c r="Q31" s="62"/>
      <c r="R31" s="62"/>
      <c r="S31" s="62"/>
      <c r="T31" s="62"/>
      <c r="U31" s="62"/>
      <c r="V31" s="62"/>
      <c r="W31"/>
      <c r="X31"/>
      <c r="Y31"/>
    </row>
    <row r="32" spans="1:22" s="144" customFormat="1" ht="13.5" customHeight="1" thickBot="1">
      <c r="A32" s="575" t="s">
        <v>210</v>
      </c>
      <c r="B32" s="623"/>
      <c r="C32" s="623"/>
      <c r="D32" s="623"/>
      <c r="E32" s="623"/>
      <c r="G32" s="623" t="s">
        <v>210</v>
      </c>
      <c r="H32" s="623"/>
      <c r="I32" s="623"/>
      <c r="J32" s="623"/>
      <c r="K32" s="623"/>
      <c r="L32" s="623"/>
      <c r="N32" s="463"/>
      <c r="O32" s="463"/>
      <c r="P32" s="463"/>
      <c r="Q32" s="463"/>
      <c r="R32" s="463"/>
      <c r="S32" s="463"/>
      <c r="T32" s="463"/>
      <c r="U32" s="463"/>
      <c r="V32" s="463"/>
    </row>
    <row r="33" spans="1:22" s="144" customFormat="1" ht="13.5" customHeight="1">
      <c r="A33" s="580" t="s">
        <v>1</v>
      </c>
      <c r="B33" s="572" t="s">
        <v>193</v>
      </c>
      <c r="C33" s="624" t="s">
        <v>459</v>
      </c>
      <c r="D33" s="568" t="s">
        <v>412</v>
      </c>
      <c r="E33" s="567" t="s">
        <v>225</v>
      </c>
      <c r="G33" s="580" t="s">
        <v>1</v>
      </c>
      <c r="H33" s="624" t="s">
        <v>357</v>
      </c>
      <c r="I33" s="624" t="s">
        <v>358</v>
      </c>
      <c r="J33" s="624" t="s">
        <v>359</v>
      </c>
      <c r="K33" s="624" t="s">
        <v>360</v>
      </c>
      <c r="L33" s="567" t="s">
        <v>361</v>
      </c>
      <c r="N33" s="463"/>
      <c r="O33" s="463"/>
      <c r="P33" s="463"/>
      <c r="Q33" s="463"/>
      <c r="R33" s="463"/>
      <c r="S33" s="463"/>
      <c r="T33" s="463"/>
      <c r="U33" s="463"/>
      <c r="V33" s="463"/>
    </row>
    <row r="34" spans="1:22" s="144" customFormat="1" ht="13.5" customHeight="1">
      <c r="A34" s="581"/>
      <c r="B34" s="573"/>
      <c r="C34" s="644"/>
      <c r="D34" s="589"/>
      <c r="E34" s="578"/>
      <c r="G34" s="581"/>
      <c r="H34" s="625"/>
      <c r="I34" s="625" t="s">
        <v>226</v>
      </c>
      <c r="J34" s="625" t="s">
        <v>208</v>
      </c>
      <c r="K34" s="625"/>
      <c r="L34" s="578"/>
      <c r="N34" s="463"/>
      <c r="O34" s="463"/>
      <c r="P34" s="463"/>
      <c r="Q34" s="463"/>
      <c r="R34" s="463"/>
      <c r="S34" s="463"/>
      <c r="T34" s="463"/>
      <c r="U34" s="463"/>
      <c r="V34" s="463"/>
    </row>
    <row r="35" spans="1:22" s="144" customFormat="1" ht="13.5" customHeight="1">
      <c r="A35" s="581"/>
      <c r="B35" s="573"/>
      <c r="C35" s="644"/>
      <c r="D35" s="589"/>
      <c r="E35" s="578"/>
      <c r="G35" s="581"/>
      <c r="H35" s="625"/>
      <c r="I35" s="625" t="s">
        <v>227</v>
      </c>
      <c r="J35" s="625" t="s">
        <v>209</v>
      </c>
      <c r="K35" s="625"/>
      <c r="L35" s="578"/>
      <c r="N35" s="463"/>
      <c r="O35" s="463"/>
      <c r="P35" s="463"/>
      <c r="Q35" s="463"/>
      <c r="R35" s="463"/>
      <c r="S35" s="463"/>
      <c r="T35" s="463"/>
      <c r="U35" s="463"/>
      <c r="V35" s="463"/>
    </row>
    <row r="36" spans="1:37" s="144" customFormat="1" ht="27" customHeight="1" thickBot="1">
      <c r="A36" s="582"/>
      <c r="B36" s="574"/>
      <c r="C36" s="645"/>
      <c r="D36" s="584"/>
      <c r="E36" s="579"/>
      <c r="G36" s="582"/>
      <c r="H36" s="626"/>
      <c r="I36" s="626" t="s">
        <v>221</v>
      </c>
      <c r="J36" s="626" t="s">
        <v>222</v>
      </c>
      <c r="K36" s="626"/>
      <c r="L36" s="579"/>
      <c r="N36" s="463"/>
      <c r="O36" s="463"/>
      <c r="P36" s="463"/>
      <c r="Q36" s="463"/>
      <c r="R36" s="463"/>
      <c r="S36" s="463"/>
      <c r="T36" s="463"/>
      <c r="U36" s="463"/>
      <c r="V36" s="463"/>
      <c r="W36" s="463"/>
      <c r="AC36" s="466"/>
      <c r="AD36" s="466"/>
      <c r="AE36" s="466"/>
      <c r="AF36" s="110"/>
      <c r="AG36" s="110"/>
      <c r="AH36" s="110"/>
      <c r="AI36" s="110"/>
      <c r="AJ36" s="110"/>
      <c r="AK36" s="110"/>
    </row>
    <row r="37" spans="1:37" s="144" customFormat="1" ht="12.75" customHeight="1">
      <c r="A37" s="459">
        <v>2003</v>
      </c>
      <c r="B37" s="210">
        <v>18.275</v>
      </c>
      <c r="C37" s="210">
        <v>59.475</v>
      </c>
      <c r="D37" s="210">
        <v>40.125</v>
      </c>
      <c r="E37" s="221">
        <v>65.475</v>
      </c>
      <c r="G37" s="459" t="s">
        <v>448</v>
      </c>
      <c r="H37" s="210">
        <v>121.5</v>
      </c>
      <c r="I37" s="210">
        <v>40.925</v>
      </c>
      <c r="J37" s="210">
        <v>6.15</v>
      </c>
      <c r="K37" s="221">
        <v>67.95</v>
      </c>
      <c r="L37" s="221">
        <v>6.5</v>
      </c>
      <c r="N37" s="463"/>
      <c r="O37" s="463"/>
      <c r="P37" s="463"/>
      <c r="Q37" s="463"/>
      <c r="R37" s="463"/>
      <c r="S37" s="463"/>
      <c r="T37" s="463"/>
      <c r="U37" s="463"/>
      <c r="V37" s="463"/>
      <c r="W37" s="463"/>
      <c r="AC37" s="466"/>
      <c r="AD37" s="466"/>
      <c r="AE37" s="466"/>
      <c r="AF37" s="110"/>
      <c r="AG37" s="110"/>
      <c r="AH37" s="110"/>
      <c r="AI37" s="110"/>
      <c r="AJ37" s="454"/>
      <c r="AK37" s="454"/>
    </row>
    <row r="38" spans="1:37" s="144" customFormat="1" ht="12.75" customHeight="1">
      <c r="A38" s="459">
        <v>2004</v>
      </c>
      <c r="B38" s="210">
        <v>18.95</v>
      </c>
      <c r="C38" s="210">
        <v>63.725</v>
      </c>
      <c r="D38" s="210">
        <v>40</v>
      </c>
      <c r="E38" s="221">
        <v>67.2</v>
      </c>
      <c r="G38" s="459">
        <v>2009</v>
      </c>
      <c r="H38" s="210">
        <v>131.075</v>
      </c>
      <c r="I38" s="210">
        <v>41.25</v>
      </c>
      <c r="J38" s="210">
        <v>7.525</v>
      </c>
      <c r="K38" s="221">
        <v>75.9</v>
      </c>
      <c r="L38" s="221">
        <v>6.375</v>
      </c>
      <c r="N38" s="463"/>
      <c r="O38" s="463"/>
      <c r="P38" s="463"/>
      <c r="Q38" s="463"/>
      <c r="R38" s="463"/>
      <c r="S38" s="463"/>
      <c r="T38" s="463"/>
      <c r="U38" s="463"/>
      <c r="V38" s="463"/>
      <c r="W38" s="463"/>
      <c r="AB38" s="465"/>
      <c r="AC38" s="466"/>
      <c r="AD38" s="466"/>
      <c r="AE38" s="466"/>
      <c r="AF38" s="110"/>
      <c r="AG38" s="110"/>
      <c r="AH38" s="110"/>
      <c r="AI38" s="110"/>
      <c r="AJ38" s="454"/>
      <c r="AK38" s="454"/>
    </row>
    <row r="39" spans="1:37" s="144" customFormat="1" ht="12.75" customHeight="1">
      <c r="A39" s="459">
        <v>2005</v>
      </c>
      <c r="B39" s="210">
        <v>17.7</v>
      </c>
      <c r="C39" s="210">
        <v>70.225</v>
      </c>
      <c r="D39" s="210">
        <v>36.35</v>
      </c>
      <c r="E39" s="221">
        <v>87.275</v>
      </c>
      <c r="G39" s="459">
        <v>2010</v>
      </c>
      <c r="H39" s="210">
        <v>117.35</v>
      </c>
      <c r="I39" s="210">
        <v>43.675</v>
      </c>
      <c r="J39" s="210">
        <v>7.425</v>
      </c>
      <c r="K39" s="221">
        <v>61.975</v>
      </c>
      <c r="L39" s="221">
        <v>4.3</v>
      </c>
      <c r="N39" s="463"/>
      <c r="O39" s="463"/>
      <c r="P39" s="463"/>
      <c r="Q39" s="463"/>
      <c r="R39" s="463"/>
      <c r="S39" s="463"/>
      <c r="T39" s="463"/>
      <c r="U39" s="463"/>
      <c r="V39" s="463"/>
      <c r="W39" s="463"/>
      <c r="AB39" s="465"/>
      <c r="AC39" s="466"/>
      <c r="AD39" s="466"/>
      <c r="AE39" s="466"/>
      <c r="AF39" s="110"/>
      <c r="AG39" s="110"/>
      <c r="AH39" s="110"/>
      <c r="AI39" s="110"/>
      <c r="AJ39" s="454"/>
      <c r="AK39" s="454"/>
    </row>
    <row r="40" spans="1:37" s="144" customFormat="1" ht="12.75" customHeight="1">
      <c r="A40" s="459">
        <v>2006</v>
      </c>
      <c r="B40" s="210">
        <v>19.1</v>
      </c>
      <c r="C40" s="210">
        <v>76.1</v>
      </c>
      <c r="D40" s="210">
        <v>42.725</v>
      </c>
      <c r="E40" s="221">
        <v>84.2</v>
      </c>
      <c r="G40" s="459">
        <v>2011</v>
      </c>
      <c r="H40" s="210">
        <v>130.45</v>
      </c>
      <c r="I40" s="210">
        <v>43.425</v>
      </c>
      <c r="J40" s="210">
        <v>5.5</v>
      </c>
      <c r="K40" s="221">
        <v>75.825</v>
      </c>
      <c r="L40" s="221">
        <v>5.75</v>
      </c>
      <c r="N40" s="469"/>
      <c r="O40" s="463"/>
      <c r="P40" s="463"/>
      <c r="Q40" s="463"/>
      <c r="R40" s="463"/>
      <c r="S40" s="463"/>
      <c r="T40" s="463"/>
      <c r="U40" s="463"/>
      <c r="V40" s="463"/>
      <c r="W40" s="463"/>
      <c r="AB40" s="465"/>
      <c r="AC40" s="466"/>
      <c r="AD40" s="466"/>
      <c r="AE40" s="466"/>
      <c r="AF40" s="110"/>
      <c r="AG40" s="110"/>
      <c r="AH40" s="110"/>
      <c r="AI40" s="110"/>
      <c r="AJ40" s="454"/>
      <c r="AK40" s="454"/>
    </row>
    <row r="41" spans="1:37" s="144" customFormat="1" ht="12.75" customHeight="1" thickBot="1">
      <c r="A41" s="464">
        <v>2007</v>
      </c>
      <c r="B41" s="210">
        <v>20.675</v>
      </c>
      <c r="C41" s="210">
        <v>72.125</v>
      </c>
      <c r="D41" s="210">
        <v>39.825</v>
      </c>
      <c r="E41" s="221">
        <v>87.15</v>
      </c>
      <c r="G41" s="459">
        <v>2012</v>
      </c>
      <c r="H41" s="210">
        <v>136.325</v>
      </c>
      <c r="I41" s="210">
        <v>43.1</v>
      </c>
      <c r="J41" s="210">
        <v>6.05</v>
      </c>
      <c r="K41" s="210">
        <v>77.475</v>
      </c>
      <c r="L41" s="221">
        <v>9.675</v>
      </c>
      <c r="N41" s="463"/>
      <c r="O41" s="463"/>
      <c r="P41" s="463"/>
      <c r="Q41" s="463"/>
      <c r="R41" s="463"/>
      <c r="S41" s="463"/>
      <c r="T41" s="463"/>
      <c r="U41" s="463"/>
      <c r="V41" s="463"/>
      <c r="W41" s="463"/>
      <c r="AB41" s="465"/>
      <c r="AC41" s="466"/>
      <c r="AD41" s="466"/>
      <c r="AE41" s="466"/>
      <c r="AF41" s="110"/>
      <c r="AG41" s="110"/>
      <c r="AH41" s="110"/>
      <c r="AI41" s="110"/>
      <c r="AJ41" s="454"/>
      <c r="AK41" s="454"/>
    </row>
    <row r="42" spans="1:37" s="144" customFormat="1" ht="12.75" customHeight="1" thickBot="1">
      <c r="A42" s="540"/>
      <c r="B42" s="470"/>
      <c r="C42" s="470"/>
      <c r="D42" s="470"/>
      <c r="E42" s="470"/>
      <c r="G42" s="460">
        <v>2013</v>
      </c>
      <c r="H42" s="211">
        <v>125.2</v>
      </c>
      <c r="I42" s="211">
        <v>42.275</v>
      </c>
      <c r="J42" s="211">
        <v>7.1</v>
      </c>
      <c r="K42" s="211">
        <v>68.75</v>
      </c>
      <c r="L42" s="224">
        <v>7.075</v>
      </c>
      <c r="N42" s="463"/>
      <c r="O42" s="463"/>
      <c r="P42" s="463"/>
      <c r="Q42" s="463"/>
      <c r="R42" s="463"/>
      <c r="S42" s="463"/>
      <c r="T42" s="463"/>
      <c r="U42" s="463"/>
      <c r="V42" s="463"/>
      <c r="W42" s="463"/>
      <c r="AB42" s="465"/>
      <c r="AC42" s="466"/>
      <c r="AD42" s="466"/>
      <c r="AE42" s="466"/>
      <c r="AF42" s="110"/>
      <c r="AG42" s="110"/>
      <c r="AH42" s="110"/>
      <c r="AI42" s="110"/>
      <c r="AJ42" s="454"/>
      <c r="AK42" s="454"/>
    </row>
    <row r="43" spans="1:37" s="144" customFormat="1" ht="12.75" customHeight="1">
      <c r="A43" s="539"/>
      <c r="B43" s="537"/>
      <c r="C43" s="537"/>
      <c r="D43" s="537"/>
      <c r="E43" s="537"/>
      <c r="G43" s="536"/>
      <c r="H43" s="537"/>
      <c r="I43" s="537"/>
      <c r="J43" s="537"/>
      <c r="K43" s="537"/>
      <c r="L43" s="537"/>
      <c r="N43" s="463"/>
      <c r="O43" s="463"/>
      <c r="P43" s="463"/>
      <c r="Q43" s="463"/>
      <c r="R43" s="463"/>
      <c r="S43" s="463"/>
      <c r="T43" s="463"/>
      <c r="U43" s="463"/>
      <c r="V43" s="463"/>
      <c r="W43" s="463"/>
      <c r="AB43" s="465"/>
      <c r="AC43" s="466"/>
      <c r="AD43" s="466"/>
      <c r="AE43" s="466"/>
      <c r="AF43" s="110"/>
      <c r="AG43" s="110"/>
      <c r="AH43" s="110"/>
      <c r="AI43" s="110"/>
      <c r="AJ43" s="454"/>
      <c r="AK43" s="454"/>
    </row>
    <row r="44" spans="1:37" s="144" customFormat="1" ht="12.75" customHeight="1">
      <c r="A44" s="539"/>
      <c r="B44" s="537"/>
      <c r="C44" s="537"/>
      <c r="D44" s="537"/>
      <c r="E44" s="537"/>
      <c r="G44" s="536"/>
      <c r="H44" s="537"/>
      <c r="I44" s="537"/>
      <c r="J44" s="537"/>
      <c r="K44" s="537"/>
      <c r="L44" s="537"/>
      <c r="N44" s="463"/>
      <c r="O44" s="463"/>
      <c r="P44" s="463"/>
      <c r="Q44" s="463"/>
      <c r="R44" s="463"/>
      <c r="S44" s="463"/>
      <c r="T44" s="463"/>
      <c r="U44" s="463"/>
      <c r="V44" s="463"/>
      <c r="W44" s="463"/>
      <c r="AB44" s="465"/>
      <c r="AC44" s="466"/>
      <c r="AD44" s="466"/>
      <c r="AE44" s="466"/>
      <c r="AF44" s="110"/>
      <c r="AG44" s="110"/>
      <c r="AH44" s="110"/>
      <c r="AI44" s="110"/>
      <c r="AJ44" s="454"/>
      <c r="AK44" s="454"/>
    </row>
    <row r="45" spans="1:37" s="144" customFormat="1" ht="12.75" customHeight="1">
      <c r="A45" s="576" t="s">
        <v>441</v>
      </c>
      <c r="B45" s="576"/>
      <c r="C45" s="576"/>
      <c r="D45" s="537"/>
      <c r="E45" s="537"/>
      <c r="F45" s="461"/>
      <c r="N45" s="463"/>
      <c r="O45" s="463"/>
      <c r="P45" s="463"/>
      <c r="Q45" s="463"/>
      <c r="R45" s="463"/>
      <c r="S45" s="463"/>
      <c r="T45" s="463"/>
      <c r="U45" s="463"/>
      <c r="V45" s="463"/>
      <c r="W45" s="463"/>
      <c r="AA45" s="465"/>
      <c r="AB45" s="465"/>
      <c r="AC45" s="466"/>
      <c r="AD45" s="466"/>
      <c r="AE45" s="466"/>
      <c r="AF45" s="110"/>
      <c r="AG45" s="110"/>
      <c r="AH45" s="110"/>
      <c r="AI45" s="110"/>
      <c r="AJ45" s="454"/>
      <c r="AK45" s="454"/>
    </row>
    <row r="46" spans="1:37" s="144" customFormat="1" ht="12.75" customHeight="1">
      <c r="A46" s="471" t="s">
        <v>355</v>
      </c>
      <c r="B46" s="472"/>
      <c r="C46" s="469"/>
      <c r="D46" s="469"/>
      <c r="E46" s="473"/>
      <c r="F46" s="461"/>
      <c r="G46" s="113"/>
      <c r="H46" s="461"/>
      <c r="I46" s="461"/>
      <c r="J46" s="461"/>
      <c r="K46" s="461"/>
      <c r="L46" s="461"/>
      <c r="N46" s="463"/>
      <c r="O46" s="463"/>
      <c r="P46" s="463"/>
      <c r="Q46" s="463"/>
      <c r="R46" s="463"/>
      <c r="S46" s="463"/>
      <c r="T46" s="463"/>
      <c r="U46" s="463"/>
      <c r="V46" s="463"/>
      <c r="W46" s="463"/>
      <c r="AA46" s="465"/>
      <c r="AB46" s="465"/>
      <c r="AC46" s="466"/>
      <c r="AD46" s="466"/>
      <c r="AE46" s="466"/>
      <c r="AF46" s="110"/>
      <c r="AG46" s="110"/>
      <c r="AH46" s="110"/>
      <c r="AI46" s="110"/>
      <c r="AJ46" s="454"/>
      <c r="AK46" s="454"/>
    </row>
    <row r="47" spans="6:68" s="144" customFormat="1" ht="12" customHeight="1" hidden="1">
      <c r="F47" s="469"/>
      <c r="G47" s="469"/>
      <c r="L47" s="469"/>
      <c r="X47" s="110"/>
      <c r="Y47" s="110"/>
      <c r="Z47" s="110"/>
      <c r="AA47" s="110"/>
      <c r="AB47" s="465" t="s">
        <v>188</v>
      </c>
      <c r="AC47" s="466">
        <v>192.45</v>
      </c>
      <c r="AD47" s="466">
        <v>196.125</v>
      </c>
      <c r="AE47" s="466">
        <v>196.85</v>
      </c>
      <c r="AF47" s="110">
        <v>199.825</v>
      </c>
      <c r="AG47" s="110"/>
      <c r="AH47" s="110"/>
      <c r="AI47" s="110"/>
      <c r="AJ47" s="454">
        <f>AF47+AH47</f>
        <v>199.825</v>
      </c>
      <c r="AK47" s="454">
        <f>AG47+AH47</f>
        <v>0</v>
      </c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</row>
    <row r="48" spans="3:68" s="144" customFormat="1" ht="12" customHeight="1" hidden="1">
      <c r="C48" s="144" t="s">
        <v>184</v>
      </c>
      <c r="F48" s="469"/>
      <c r="G48" s="469"/>
      <c r="L48" s="469"/>
      <c r="X48" s="110"/>
      <c r="Y48" s="110"/>
      <c r="Z48" s="110"/>
      <c r="AA48" s="110"/>
      <c r="AB48" s="465" t="s">
        <v>189</v>
      </c>
      <c r="AC48" s="466">
        <v>240.975</v>
      </c>
      <c r="AD48" s="466">
        <v>232.85</v>
      </c>
      <c r="AE48" s="466">
        <v>216.875</v>
      </c>
      <c r="AF48" s="110">
        <v>236.025</v>
      </c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</row>
    <row r="49" spans="2:68" s="144" customFormat="1" ht="12" customHeight="1" hidden="1">
      <c r="B49" s="641" t="s">
        <v>169</v>
      </c>
      <c r="C49" s="642"/>
      <c r="D49" s="642"/>
      <c r="E49" s="643"/>
      <c r="F49" s="469"/>
      <c r="G49" s="469"/>
      <c r="H49" s="469"/>
      <c r="I49" s="469"/>
      <c r="J49" s="469"/>
      <c r="K49" s="469"/>
      <c r="L49" s="469"/>
      <c r="X49" s="110"/>
      <c r="Y49" s="110"/>
      <c r="Z49" s="110"/>
      <c r="AA49" s="110"/>
      <c r="AB49" s="465" t="s">
        <v>190</v>
      </c>
      <c r="AC49" s="466">
        <v>14.575</v>
      </c>
      <c r="AD49" s="466">
        <v>21.75</v>
      </c>
      <c r="AE49" s="466">
        <v>20.125</v>
      </c>
      <c r="AF49" s="110">
        <v>18.6</v>
      </c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</row>
    <row r="50" spans="2:68" s="144" customFormat="1" ht="12" customHeight="1" hidden="1">
      <c r="B50" s="641" t="s">
        <v>183</v>
      </c>
      <c r="C50" s="642"/>
      <c r="D50" s="642"/>
      <c r="E50" s="643"/>
      <c r="G50" s="469"/>
      <c r="H50" s="469"/>
      <c r="I50" s="469"/>
      <c r="J50" s="469"/>
      <c r="K50" s="469"/>
      <c r="L50" s="469"/>
      <c r="X50" s="110"/>
      <c r="Y50" s="110"/>
      <c r="Z50" s="110"/>
      <c r="AA50" s="110"/>
      <c r="AB50" s="110"/>
      <c r="AC50" s="475">
        <f>SUM(AC48:AC49)</f>
        <v>255.54999999999998</v>
      </c>
      <c r="AD50" s="475">
        <f>SUM(AD48:AD49)</f>
        <v>254.6</v>
      </c>
      <c r="AE50" s="475">
        <f>SUM(AE48:AE49)</f>
        <v>237</v>
      </c>
      <c r="AF50" s="475">
        <f>SUM(AF48:AF49)</f>
        <v>254.625</v>
      </c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</row>
    <row r="51" spans="2:68" s="144" customFormat="1" ht="14.25" customHeight="1" hidden="1">
      <c r="B51" s="476" t="s">
        <v>179</v>
      </c>
      <c r="C51" s="476" t="s">
        <v>180</v>
      </c>
      <c r="D51" s="476" t="s">
        <v>181</v>
      </c>
      <c r="E51" s="476" t="s">
        <v>182</v>
      </c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</row>
    <row r="52" spans="1:68" s="144" customFormat="1" ht="12" customHeight="1" hidden="1">
      <c r="A52" s="480" t="s">
        <v>3</v>
      </c>
      <c r="B52" s="481">
        <v>23064.7</v>
      </c>
      <c r="C52" s="481">
        <v>22945.1</v>
      </c>
      <c r="D52" s="481">
        <v>22806.7</v>
      </c>
      <c r="E52" s="481">
        <v>22576.5</v>
      </c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</row>
    <row r="53" spans="1:68" s="144" customFormat="1" ht="12" customHeight="1" hidden="1">
      <c r="A53" s="480" t="s">
        <v>174</v>
      </c>
      <c r="B53" s="483">
        <v>972.6</v>
      </c>
      <c r="C53" s="483">
        <v>948.4</v>
      </c>
      <c r="D53" s="483">
        <v>955.9</v>
      </c>
      <c r="E53" s="483">
        <v>987.4</v>
      </c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</row>
    <row r="54" spans="1:68" s="144" customFormat="1" ht="12.75" hidden="1">
      <c r="A54" s="480" t="s">
        <v>175</v>
      </c>
      <c r="B54" s="483">
        <v>936.7</v>
      </c>
      <c r="C54" s="483">
        <v>909.2</v>
      </c>
      <c r="D54" s="483">
        <v>919.9</v>
      </c>
      <c r="E54" s="483">
        <v>950.9</v>
      </c>
      <c r="G54" s="477"/>
      <c r="H54" s="477"/>
      <c r="I54" s="477"/>
      <c r="J54" s="477"/>
      <c r="K54" s="478"/>
      <c r="M54" s="479"/>
      <c r="N54" s="479"/>
      <c r="O54" s="479"/>
      <c r="P54" s="479"/>
      <c r="Q54" s="479"/>
      <c r="R54" s="479"/>
      <c r="S54" s="479"/>
      <c r="T54" s="479"/>
      <c r="U54" s="479"/>
      <c r="V54" s="479"/>
      <c r="W54" s="479"/>
      <c r="X54" s="635" t="s">
        <v>200</v>
      </c>
      <c r="Y54" s="622"/>
      <c r="Z54" s="622"/>
      <c r="AA54" s="622"/>
      <c r="AB54" s="622"/>
      <c r="AC54" s="622"/>
      <c r="AD54" s="622"/>
      <c r="AE54" s="622"/>
      <c r="AF54" s="622"/>
      <c r="AG54" s="622"/>
      <c r="AH54" s="622"/>
      <c r="AI54" s="622"/>
      <c r="AJ54" s="622"/>
      <c r="AK54" s="622"/>
      <c r="AL54" s="622"/>
      <c r="AM54" s="622"/>
      <c r="AN54" s="622"/>
      <c r="AO54" s="622"/>
      <c r="AP54" s="622"/>
      <c r="AQ54" s="622"/>
      <c r="AR54" s="622"/>
      <c r="AS54" s="622"/>
      <c r="AT54" s="622"/>
      <c r="AU54" s="622"/>
      <c r="AV54" s="622"/>
      <c r="AW54" s="622"/>
      <c r="AX54" s="622"/>
      <c r="AY54" s="622"/>
      <c r="AZ54" s="622"/>
      <c r="BA54" s="622"/>
      <c r="BB54" s="622"/>
      <c r="BC54" s="622"/>
      <c r="BD54" s="622"/>
      <c r="BE54" s="622"/>
      <c r="BF54" s="622"/>
      <c r="BG54" s="622"/>
      <c r="BH54" s="622"/>
      <c r="BI54" s="622"/>
      <c r="BJ54" s="622"/>
      <c r="BK54" s="622"/>
      <c r="BL54" s="622"/>
      <c r="BM54" s="622"/>
      <c r="BN54" s="622"/>
      <c r="BO54" s="622"/>
      <c r="BP54" s="622"/>
    </row>
    <row r="55" spans="1:68" s="144" customFormat="1" ht="12.75" hidden="1">
      <c r="A55" s="480" t="s">
        <v>176</v>
      </c>
      <c r="B55" s="483">
        <v>35.8</v>
      </c>
      <c r="C55" s="483">
        <v>39.1</v>
      </c>
      <c r="D55" s="483">
        <v>36</v>
      </c>
      <c r="E55" s="483">
        <v>36.6</v>
      </c>
      <c r="F55" s="144">
        <f aca="true" t="shared" si="0" ref="F55:F60">SUM(B52:E52)/4</f>
        <v>22848.25</v>
      </c>
      <c r="G55" s="477"/>
      <c r="H55" s="477"/>
      <c r="I55" s="477"/>
      <c r="J55" s="477"/>
      <c r="K55" s="482"/>
      <c r="L55" s="479"/>
      <c r="M55" s="479"/>
      <c r="N55" s="479"/>
      <c r="O55" s="479"/>
      <c r="P55" s="479"/>
      <c r="Q55" s="479"/>
      <c r="R55" s="479"/>
      <c r="S55" s="479"/>
      <c r="T55" s="479"/>
      <c r="U55" s="479"/>
      <c r="V55" s="479"/>
      <c r="W55" s="479"/>
      <c r="X55" s="636" t="s">
        <v>201</v>
      </c>
      <c r="Y55" s="622"/>
      <c r="Z55" s="622"/>
      <c r="AA55" s="622"/>
      <c r="AB55" s="622"/>
      <c r="AC55" s="622"/>
      <c r="AD55" s="622"/>
      <c r="AE55" s="622"/>
      <c r="AF55" s="622"/>
      <c r="AG55" s="622"/>
      <c r="AH55" s="622"/>
      <c r="AI55" s="622"/>
      <c r="AJ55" s="622"/>
      <c r="AK55" s="622"/>
      <c r="AL55" s="622"/>
      <c r="AM55" s="622"/>
      <c r="AN55" s="622"/>
      <c r="AO55" s="622"/>
      <c r="AP55" s="622"/>
      <c r="AQ55" s="622"/>
      <c r="AR55" s="622"/>
      <c r="AS55" s="622"/>
      <c r="AT55" s="622"/>
      <c r="AU55" s="622"/>
      <c r="AV55" s="622"/>
      <c r="AW55" s="622"/>
      <c r="AX55" s="622"/>
      <c r="AY55" s="622"/>
      <c r="AZ55" s="622"/>
      <c r="BA55" s="622"/>
      <c r="BB55" s="622"/>
      <c r="BC55" s="622"/>
      <c r="BD55" s="622"/>
      <c r="BE55" s="622"/>
      <c r="BF55" s="622"/>
      <c r="BG55" s="622"/>
      <c r="BH55" s="622"/>
      <c r="BI55" s="622"/>
      <c r="BJ55" s="622"/>
      <c r="BK55" s="622"/>
      <c r="BL55" s="622"/>
      <c r="BM55" s="622"/>
      <c r="BN55" s="622"/>
      <c r="BO55" s="622"/>
      <c r="BP55" s="622"/>
    </row>
    <row r="56" spans="1:68" s="144" customFormat="1" ht="12.75" hidden="1">
      <c r="A56" s="480" t="s">
        <v>177</v>
      </c>
      <c r="B56" s="483">
        <v>46.1</v>
      </c>
      <c r="C56" s="483">
        <v>52.5</v>
      </c>
      <c r="D56" s="483">
        <v>50</v>
      </c>
      <c r="E56" s="483">
        <v>53.3</v>
      </c>
      <c r="F56" s="144">
        <f t="shared" si="0"/>
        <v>966.075</v>
      </c>
      <c r="G56" s="477"/>
      <c r="H56" s="477"/>
      <c r="I56" s="477"/>
      <c r="J56" s="477"/>
      <c r="K56" s="482"/>
      <c r="L56" s="479"/>
      <c r="M56" s="479"/>
      <c r="N56" s="479"/>
      <c r="O56" s="479"/>
      <c r="P56" s="479"/>
      <c r="Q56" s="479"/>
      <c r="R56" s="479"/>
      <c r="S56" s="479"/>
      <c r="T56" s="479"/>
      <c r="U56" s="479"/>
      <c r="V56" s="479"/>
      <c r="W56" s="479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</row>
    <row r="57" spans="1:68" s="144" customFormat="1" ht="12.75" hidden="1">
      <c r="A57" s="480" t="s">
        <v>178</v>
      </c>
      <c r="B57" s="483">
        <v>535.2</v>
      </c>
      <c r="C57" s="483">
        <v>552.9</v>
      </c>
      <c r="D57" s="483">
        <v>548.9</v>
      </c>
      <c r="E57" s="483">
        <v>557.6</v>
      </c>
      <c r="F57" s="144">
        <f t="shared" si="0"/>
        <v>929.1750000000001</v>
      </c>
      <c r="G57" s="477"/>
      <c r="H57" s="477"/>
      <c r="I57" s="477"/>
      <c r="J57" s="477"/>
      <c r="K57" s="482"/>
      <c r="L57" s="479"/>
      <c r="M57" s="479"/>
      <c r="N57" s="479"/>
      <c r="O57" s="479"/>
      <c r="P57" s="479"/>
      <c r="Q57" s="479"/>
      <c r="R57" s="479"/>
      <c r="S57" s="479"/>
      <c r="T57" s="479"/>
      <c r="U57" s="479"/>
      <c r="V57" s="479"/>
      <c r="W57" s="479"/>
      <c r="X57" s="637" t="s">
        <v>202</v>
      </c>
      <c r="Y57" s="622"/>
      <c r="Z57" s="622"/>
      <c r="AA57" s="622"/>
      <c r="AB57" s="622"/>
      <c r="AC57" s="622"/>
      <c r="AD57" s="622"/>
      <c r="AE57" s="622"/>
      <c r="AF57" s="622"/>
      <c r="AG57" s="622"/>
      <c r="AH57" s="622"/>
      <c r="AI57" s="622"/>
      <c r="AJ57" s="622"/>
      <c r="AK57" s="622"/>
      <c r="AL57" s="622"/>
      <c r="AM57" s="622"/>
      <c r="AN57" s="622"/>
      <c r="AO57" s="622"/>
      <c r="AP57" s="622"/>
      <c r="AQ57" s="622"/>
      <c r="AR57" s="622"/>
      <c r="AS57" s="622"/>
      <c r="AT57" s="622"/>
      <c r="AU57" s="622"/>
      <c r="AV57" s="622"/>
      <c r="AW57" s="622"/>
      <c r="AX57" s="622"/>
      <c r="AY57" s="622"/>
      <c r="AZ57" s="622"/>
      <c r="BA57" s="622"/>
      <c r="BB57" s="622"/>
      <c r="BC57" s="622"/>
      <c r="BD57" s="622"/>
      <c r="BE57" s="622"/>
      <c r="BF57" s="622"/>
      <c r="BG57" s="622"/>
      <c r="BH57" s="622"/>
      <c r="BI57" s="622"/>
      <c r="BJ57" s="622"/>
      <c r="BK57" s="622"/>
      <c r="BL57" s="622"/>
      <c r="BM57" s="622"/>
      <c r="BN57" s="622"/>
      <c r="BO57" s="622"/>
      <c r="BP57" s="622"/>
    </row>
    <row r="58" spans="2:68" s="144" customFormat="1" ht="12.75" hidden="1">
      <c r="B58" s="375"/>
      <c r="F58" s="144">
        <f t="shared" si="0"/>
        <v>36.875</v>
      </c>
      <c r="G58" s="110">
        <f>F56+F59</f>
        <v>1016.5500000000001</v>
      </c>
      <c r="H58" s="110"/>
      <c r="I58" s="110"/>
      <c r="J58" s="110"/>
      <c r="K58" s="482"/>
      <c r="L58" s="479"/>
      <c r="M58" s="479"/>
      <c r="N58" s="479"/>
      <c r="O58" s="479"/>
      <c r="P58" s="479"/>
      <c r="Q58" s="479"/>
      <c r="R58" s="479"/>
      <c r="S58" s="479"/>
      <c r="T58" s="479"/>
      <c r="U58" s="479"/>
      <c r="V58" s="479"/>
      <c r="W58" s="479"/>
      <c r="X58" s="633" t="s">
        <v>228</v>
      </c>
      <c r="Y58" s="622"/>
      <c r="Z58" s="622"/>
      <c r="AA58" s="622"/>
      <c r="AB58" s="622"/>
      <c r="AC58" s="622"/>
      <c r="AD58" s="622"/>
      <c r="AE58" s="622"/>
      <c r="AF58" s="622"/>
      <c r="AG58" s="622"/>
      <c r="AH58" s="622"/>
      <c r="AI58" s="622"/>
      <c r="AJ58" s="622"/>
      <c r="AK58" s="622"/>
      <c r="AL58" s="622"/>
      <c r="AM58" s="622"/>
      <c r="AN58" s="622"/>
      <c r="AO58" s="622"/>
      <c r="AP58" s="622"/>
      <c r="AQ58" s="622"/>
      <c r="AR58" s="622"/>
      <c r="AS58" s="622"/>
      <c r="AT58" s="622"/>
      <c r="AU58" s="622"/>
      <c r="AV58" s="622"/>
      <c r="AW58" s="622"/>
      <c r="AX58" s="622"/>
      <c r="AY58" s="622"/>
      <c r="AZ58" s="622"/>
      <c r="BA58" s="622"/>
      <c r="BB58" s="622"/>
      <c r="BC58" s="622"/>
      <c r="BD58" s="622"/>
      <c r="BE58" s="622"/>
      <c r="BF58" s="622"/>
      <c r="BG58" s="622"/>
      <c r="BH58" s="622"/>
      <c r="BI58" s="622"/>
      <c r="BJ58" s="622"/>
      <c r="BK58" s="622"/>
      <c r="BL58" s="622"/>
      <c r="BM58" s="622"/>
      <c r="BN58" s="622"/>
      <c r="BO58" s="622"/>
      <c r="BP58" s="622"/>
    </row>
    <row r="59" spans="1:68" s="144" customFormat="1" ht="12.75" hidden="1">
      <c r="A59" s="613" t="s">
        <v>441</v>
      </c>
      <c r="B59" s="613"/>
      <c r="C59" s="613"/>
      <c r="D59" s="470"/>
      <c r="E59" s="470"/>
      <c r="F59" s="144">
        <f t="shared" si="0"/>
        <v>50.474999999999994</v>
      </c>
      <c r="K59" s="482"/>
      <c r="L59" s="479"/>
      <c r="M59" s="479"/>
      <c r="N59" s="479"/>
      <c r="O59" s="479"/>
      <c r="P59" s="479"/>
      <c r="Q59" s="479"/>
      <c r="R59" s="479"/>
      <c r="S59" s="479"/>
      <c r="T59" s="479"/>
      <c r="U59" s="479"/>
      <c r="V59" s="479"/>
      <c r="W59" s="479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</row>
    <row r="60" spans="1:68" s="144" customFormat="1" ht="12.75" hidden="1">
      <c r="A60" s="507" t="s">
        <v>449</v>
      </c>
      <c r="B60" s="507"/>
      <c r="C60" s="507"/>
      <c r="D60" s="507"/>
      <c r="E60" s="507"/>
      <c r="F60" s="144">
        <f t="shared" si="0"/>
        <v>548.65</v>
      </c>
      <c r="K60" s="482"/>
      <c r="L60" s="479"/>
      <c r="M60" s="479"/>
      <c r="N60" s="479"/>
      <c r="O60" s="479"/>
      <c r="P60" s="479"/>
      <c r="Q60" s="479"/>
      <c r="R60" s="479"/>
      <c r="S60" s="479"/>
      <c r="T60" s="479"/>
      <c r="U60" s="479"/>
      <c r="V60" s="479"/>
      <c r="W60" s="479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</row>
    <row r="61" spans="1:68" s="144" customFormat="1" ht="12.75" hidden="1">
      <c r="A61" s="31"/>
      <c r="B61" s="60"/>
      <c r="C61" s="31"/>
      <c r="D61" s="31"/>
      <c r="E61" s="31"/>
      <c r="K61" s="482"/>
      <c r="L61" s="479"/>
      <c r="M61" s="479"/>
      <c r="N61" s="479"/>
      <c r="O61" s="479"/>
      <c r="P61" s="479"/>
      <c r="Q61" s="479"/>
      <c r="R61" s="479"/>
      <c r="S61" s="479"/>
      <c r="T61" s="479"/>
      <c r="U61" s="479"/>
      <c r="V61" s="479"/>
      <c r="W61" s="479"/>
      <c r="X61" s="110"/>
      <c r="Y61" s="633" t="s">
        <v>203</v>
      </c>
      <c r="Z61" s="634"/>
      <c r="AA61" s="634"/>
      <c r="AB61" s="634"/>
      <c r="AC61" s="634"/>
      <c r="AD61" s="634"/>
      <c r="AE61" s="634"/>
      <c r="AF61" s="634"/>
      <c r="AG61" s="634"/>
      <c r="AH61" s="634"/>
      <c r="AI61" s="634"/>
      <c r="AJ61" s="634"/>
      <c r="AK61" s="634"/>
      <c r="AL61" s="634"/>
      <c r="AM61" s="634"/>
      <c r="AN61" s="634"/>
      <c r="AO61" s="634"/>
      <c r="AP61" s="634"/>
      <c r="AQ61" s="634"/>
      <c r="AR61" s="634"/>
      <c r="AS61" s="634"/>
      <c r="AT61" s="634"/>
      <c r="AU61" s="634"/>
      <c r="AV61" s="634"/>
      <c r="AW61" s="634"/>
      <c r="AX61" s="634"/>
      <c r="AY61" s="634"/>
      <c r="AZ61" s="634"/>
      <c r="BA61" s="634"/>
      <c r="BB61" s="634"/>
      <c r="BC61" s="634"/>
      <c r="BD61" s="634"/>
      <c r="BE61" s="634"/>
      <c r="BF61" s="634"/>
      <c r="BG61" s="634"/>
      <c r="BH61" s="634"/>
      <c r="BI61" s="634"/>
      <c r="BJ61" s="634"/>
      <c r="BK61" s="634"/>
      <c r="BL61" s="634"/>
      <c r="BM61" s="634"/>
      <c r="BN61" s="634"/>
      <c r="BO61" s="634"/>
      <c r="BP61" s="634"/>
    </row>
    <row r="62" spans="1:38" s="144" customFormat="1" ht="12.75" customHeight="1">
      <c r="A62" s="31"/>
      <c r="B62" s="60"/>
      <c r="C62" s="31"/>
      <c r="D62" s="31"/>
      <c r="E62" s="31"/>
      <c r="F62" s="469"/>
      <c r="G62" s="469"/>
      <c r="H62" s="469"/>
      <c r="I62" s="469"/>
      <c r="J62" s="469"/>
      <c r="K62" s="469"/>
      <c r="L62" s="469"/>
      <c r="O62" s="463"/>
      <c r="P62" s="463"/>
      <c r="Q62" s="463"/>
      <c r="R62" s="463"/>
      <c r="S62" s="463"/>
      <c r="T62" s="463"/>
      <c r="U62" s="463"/>
      <c r="V62" s="463"/>
      <c r="W62" s="463"/>
      <c r="X62" s="463"/>
      <c r="AC62" s="465"/>
      <c r="AD62" s="466"/>
      <c r="AE62" s="466"/>
      <c r="AF62" s="466"/>
      <c r="AG62" s="110"/>
      <c r="AH62" s="110"/>
      <c r="AI62" s="110"/>
      <c r="AJ62" s="110"/>
      <c r="AK62" s="454"/>
      <c r="AL62" s="454"/>
    </row>
    <row r="63" spans="1:69" s="144" customFormat="1" ht="12.75" customHeight="1">
      <c r="A63" s="31"/>
      <c r="B63" s="60"/>
      <c r="C63" s="31"/>
      <c r="D63" s="31"/>
      <c r="E63" s="31"/>
      <c r="F63" s="507"/>
      <c r="G63" s="507"/>
      <c r="H63" s="507"/>
      <c r="I63" s="507"/>
      <c r="J63" s="507"/>
      <c r="K63" s="469"/>
      <c r="L63" s="469"/>
      <c r="M63" s="474"/>
      <c r="X63" s="463"/>
      <c r="Y63" s="110"/>
      <c r="Z63" s="110"/>
      <c r="AA63" s="110"/>
      <c r="AB63" s="110"/>
      <c r="AC63" s="465"/>
      <c r="AD63" s="466"/>
      <c r="AE63" s="466"/>
      <c r="AF63" s="466"/>
      <c r="AG63" s="110"/>
      <c r="AH63" s="110"/>
      <c r="AI63" s="110"/>
      <c r="AJ63" s="110"/>
      <c r="AK63" s="454"/>
      <c r="AL63" s="454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</row>
    <row r="64" spans="2:69" ht="12.75">
      <c r="B64" s="60"/>
      <c r="K64" s="68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117"/>
      <c r="Y64" s="115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/>
    </row>
    <row r="65" spans="2:69" ht="12.75">
      <c r="B65" s="60"/>
      <c r="K65" s="68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117"/>
      <c r="Y65" s="115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/>
    </row>
    <row r="66" spans="2:69" ht="12.75">
      <c r="B66" s="60"/>
      <c r="K66" s="68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117"/>
      <c r="Y66" s="115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/>
    </row>
    <row r="67" spans="1:69" ht="12.75">
      <c r="A67"/>
      <c r="B67"/>
      <c r="C67"/>
      <c r="D67"/>
      <c r="E67"/>
      <c r="K67" s="68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117"/>
      <c r="Y67" s="115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/>
    </row>
    <row r="68" spans="1:69" ht="12.75">
      <c r="A68"/>
      <c r="B68"/>
      <c r="C68"/>
      <c r="D68"/>
      <c r="E68"/>
      <c r="K68" s="68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117"/>
      <c r="Y68" s="115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/>
    </row>
    <row r="69" spans="1:69" ht="12.75">
      <c r="A69"/>
      <c r="B69"/>
      <c r="C69"/>
      <c r="D69"/>
      <c r="E69"/>
      <c r="K69" s="68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117"/>
      <c r="Y69" s="115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/>
    </row>
    <row r="70" spans="1:69" ht="12.75">
      <c r="A70"/>
      <c r="B70"/>
      <c r="C70"/>
      <c r="D70"/>
      <c r="E70"/>
      <c r="F70"/>
      <c r="K70" s="68"/>
      <c r="L70" s="69"/>
      <c r="X70" s="56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56"/>
    </row>
    <row r="71" spans="1:69" ht="12.75">
      <c r="A71"/>
      <c r="B71"/>
      <c r="C71"/>
      <c r="D71"/>
      <c r="E71"/>
      <c r="F71"/>
      <c r="G71"/>
      <c r="H71"/>
      <c r="I71"/>
      <c r="J71"/>
      <c r="X71" s="115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56"/>
    </row>
    <row r="72" spans="1:69" ht="12.75">
      <c r="A72"/>
      <c r="B72"/>
      <c r="C72"/>
      <c r="D72"/>
      <c r="E72"/>
      <c r="F72"/>
      <c r="G72"/>
      <c r="H72"/>
      <c r="I72"/>
      <c r="J72"/>
      <c r="K72"/>
      <c r="L72"/>
      <c r="X72" s="115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56"/>
    </row>
    <row r="73" spans="1:69" ht="12.75">
      <c r="A73"/>
      <c r="B73"/>
      <c r="C73"/>
      <c r="D73"/>
      <c r="E73"/>
      <c r="F73"/>
      <c r="G73"/>
      <c r="H73"/>
      <c r="I73"/>
      <c r="J73"/>
      <c r="K73"/>
      <c r="L73"/>
      <c r="X73" s="115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56"/>
    </row>
    <row r="74" spans="1:69" ht="12.75">
      <c r="A74"/>
      <c r="B74"/>
      <c r="C74"/>
      <c r="D74"/>
      <c r="E74"/>
      <c r="F74"/>
      <c r="G74"/>
      <c r="H74"/>
      <c r="I74"/>
      <c r="J74"/>
      <c r="K74"/>
      <c r="L74"/>
      <c r="X74" s="115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56"/>
    </row>
    <row r="75" spans="1:69" ht="12.75">
      <c r="A75" s="144"/>
      <c r="B75" s="144"/>
      <c r="C75" s="144"/>
      <c r="D75" s="144"/>
      <c r="E75" s="144"/>
      <c r="F75"/>
      <c r="G75"/>
      <c r="H75"/>
      <c r="I75"/>
      <c r="J75"/>
      <c r="K75"/>
      <c r="L75"/>
      <c r="X75" s="115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56"/>
    </row>
    <row r="76" spans="1:69" ht="12.75">
      <c r="A76" s="144"/>
      <c r="B76" s="144"/>
      <c r="C76" s="144"/>
      <c r="D76" s="144"/>
      <c r="E76" s="144"/>
      <c r="F76"/>
      <c r="G76"/>
      <c r="H76"/>
      <c r="I76"/>
      <c r="J76"/>
      <c r="K76"/>
      <c r="L76"/>
      <c r="X76" s="115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56"/>
    </row>
    <row r="77" spans="1:69" ht="12.75">
      <c r="A77" s="144"/>
      <c r="B77" s="144"/>
      <c r="C77" s="144"/>
      <c r="D77" s="144"/>
      <c r="E77" s="144"/>
      <c r="F77"/>
      <c r="G77"/>
      <c r="H77"/>
      <c r="I77"/>
      <c r="J77"/>
      <c r="K77"/>
      <c r="L77"/>
      <c r="X77" s="115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56"/>
    </row>
    <row r="78" spans="24:69" s="144" customFormat="1" ht="12.75">
      <c r="X78" s="465"/>
      <c r="Y78" s="466"/>
      <c r="Z78" s="466"/>
      <c r="AA78" s="466"/>
      <c r="AB78" s="466"/>
      <c r="AC78" s="466"/>
      <c r="AD78" s="466"/>
      <c r="AE78" s="466"/>
      <c r="AF78" s="466"/>
      <c r="AG78" s="466"/>
      <c r="AH78" s="466"/>
      <c r="AI78" s="466"/>
      <c r="AJ78" s="466"/>
      <c r="AK78" s="466"/>
      <c r="AL78" s="466"/>
      <c r="AM78" s="466"/>
      <c r="AN78" s="466"/>
      <c r="AO78" s="466"/>
      <c r="AP78" s="466"/>
      <c r="AQ78" s="466"/>
      <c r="AR78" s="466"/>
      <c r="AS78" s="466"/>
      <c r="AT78" s="466"/>
      <c r="AU78" s="466"/>
      <c r="AV78" s="466"/>
      <c r="AW78" s="466"/>
      <c r="AX78" s="466"/>
      <c r="AY78" s="466"/>
      <c r="AZ78" s="466"/>
      <c r="BA78" s="466"/>
      <c r="BB78" s="466"/>
      <c r="BC78" s="466"/>
      <c r="BD78" s="466"/>
      <c r="BE78" s="466"/>
      <c r="BF78" s="466"/>
      <c r="BG78" s="466"/>
      <c r="BH78" s="466"/>
      <c r="BI78" s="466"/>
      <c r="BJ78" s="466"/>
      <c r="BK78" s="466"/>
      <c r="BL78" s="466"/>
      <c r="BM78" s="466"/>
      <c r="BN78" s="466"/>
      <c r="BO78" s="466"/>
      <c r="BP78" s="466"/>
      <c r="BQ78" s="110"/>
    </row>
    <row r="79" spans="24:69" s="144" customFormat="1" ht="12.75">
      <c r="X79" s="465"/>
      <c r="Y79" s="466"/>
      <c r="Z79" s="466"/>
      <c r="AA79" s="466"/>
      <c r="AB79" s="466"/>
      <c r="AC79" s="466"/>
      <c r="AD79" s="466"/>
      <c r="AE79" s="466"/>
      <c r="AF79" s="466"/>
      <c r="AG79" s="466"/>
      <c r="AH79" s="466"/>
      <c r="AI79" s="466"/>
      <c r="AJ79" s="466"/>
      <c r="AK79" s="466"/>
      <c r="AL79" s="466"/>
      <c r="AM79" s="466"/>
      <c r="AN79" s="466"/>
      <c r="AO79" s="466"/>
      <c r="AP79" s="466"/>
      <c r="AQ79" s="466"/>
      <c r="AR79" s="466"/>
      <c r="AS79" s="466"/>
      <c r="AT79" s="466"/>
      <c r="AU79" s="466"/>
      <c r="AV79" s="466"/>
      <c r="AW79" s="466"/>
      <c r="AX79" s="466"/>
      <c r="AY79" s="466"/>
      <c r="AZ79" s="466"/>
      <c r="BA79" s="466"/>
      <c r="BB79" s="466"/>
      <c r="BC79" s="466"/>
      <c r="BD79" s="466"/>
      <c r="BE79" s="466"/>
      <c r="BF79" s="466"/>
      <c r="BG79" s="466"/>
      <c r="BH79" s="466"/>
      <c r="BI79" s="466"/>
      <c r="BJ79" s="466"/>
      <c r="BK79" s="466"/>
      <c r="BL79" s="466"/>
      <c r="BM79" s="466"/>
      <c r="BN79" s="466"/>
      <c r="BO79" s="466"/>
      <c r="BP79" s="466"/>
      <c r="BQ79" s="110"/>
    </row>
    <row r="80" spans="24:69" s="144" customFormat="1" ht="12.75">
      <c r="X80" s="465"/>
      <c r="Y80" s="466"/>
      <c r="Z80" s="466"/>
      <c r="AA80" s="466"/>
      <c r="AB80" s="466"/>
      <c r="AC80" s="466"/>
      <c r="AD80" s="466"/>
      <c r="AE80" s="466"/>
      <c r="AF80" s="466"/>
      <c r="AG80" s="466"/>
      <c r="AH80" s="466"/>
      <c r="AI80" s="466"/>
      <c r="AJ80" s="466"/>
      <c r="AK80" s="466"/>
      <c r="AL80" s="466"/>
      <c r="AM80" s="466"/>
      <c r="AN80" s="466"/>
      <c r="AO80" s="466"/>
      <c r="AP80" s="466"/>
      <c r="AQ80" s="466"/>
      <c r="AR80" s="466"/>
      <c r="AS80" s="466"/>
      <c r="AT80" s="466"/>
      <c r="AU80" s="466"/>
      <c r="AV80" s="466"/>
      <c r="AW80" s="466"/>
      <c r="AX80" s="466"/>
      <c r="AY80" s="466"/>
      <c r="AZ80" s="466"/>
      <c r="BA80" s="466"/>
      <c r="BB80" s="466"/>
      <c r="BC80" s="466"/>
      <c r="BD80" s="466"/>
      <c r="BE80" s="466"/>
      <c r="BF80" s="466"/>
      <c r="BG80" s="466"/>
      <c r="BH80" s="466"/>
      <c r="BI80" s="466"/>
      <c r="BJ80" s="466"/>
      <c r="BK80" s="466"/>
      <c r="BL80" s="466"/>
      <c r="BM80" s="466"/>
      <c r="BN80" s="466"/>
      <c r="BO80" s="466"/>
      <c r="BP80" s="466"/>
      <c r="BQ80" s="110"/>
    </row>
    <row r="81" spans="24:69" s="144" customFormat="1" ht="12.75">
      <c r="X81" s="465"/>
      <c r="Y81" s="466"/>
      <c r="Z81" s="466"/>
      <c r="AA81" s="466"/>
      <c r="AB81" s="466"/>
      <c r="AC81" s="466"/>
      <c r="AD81" s="466"/>
      <c r="AE81" s="466"/>
      <c r="AF81" s="466"/>
      <c r="AG81" s="466"/>
      <c r="AH81" s="466"/>
      <c r="AI81" s="466"/>
      <c r="AJ81" s="466"/>
      <c r="AK81" s="466"/>
      <c r="AL81" s="466"/>
      <c r="AM81" s="466"/>
      <c r="AN81" s="466"/>
      <c r="AO81" s="466"/>
      <c r="AP81" s="466"/>
      <c r="AQ81" s="466"/>
      <c r="AR81" s="466"/>
      <c r="AS81" s="466"/>
      <c r="AT81" s="466"/>
      <c r="AU81" s="466"/>
      <c r="AV81" s="466"/>
      <c r="AW81" s="466"/>
      <c r="AX81" s="466"/>
      <c r="AY81" s="466"/>
      <c r="AZ81" s="466"/>
      <c r="BA81" s="466"/>
      <c r="BB81" s="466"/>
      <c r="BC81" s="466"/>
      <c r="BD81" s="466"/>
      <c r="BE81" s="466"/>
      <c r="BF81" s="466"/>
      <c r="BG81" s="466"/>
      <c r="BH81" s="466"/>
      <c r="BI81" s="466"/>
      <c r="BJ81" s="466"/>
      <c r="BK81" s="466"/>
      <c r="BL81" s="466"/>
      <c r="BM81" s="466"/>
      <c r="BN81" s="466"/>
      <c r="BO81" s="466"/>
      <c r="BP81" s="466"/>
      <c r="BQ81" s="110"/>
    </row>
    <row r="82" spans="24:69" s="144" customFormat="1" ht="12.75">
      <c r="X82" s="465"/>
      <c r="Y82" s="466"/>
      <c r="Z82" s="466"/>
      <c r="AA82" s="466"/>
      <c r="AB82" s="466"/>
      <c r="AC82" s="466"/>
      <c r="AD82" s="466"/>
      <c r="AE82" s="466"/>
      <c r="AF82" s="466"/>
      <c r="AG82" s="466"/>
      <c r="AH82" s="466"/>
      <c r="AI82" s="466"/>
      <c r="AJ82" s="466"/>
      <c r="AK82" s="466"/>
      <c r="AL82" s="466"/>
      <c r="AM82" s="466"/>
      <c r="AN82" s="466"/>
      <c r="AO82" s="466"/>
      <c r="AP82" s="466"/>
      <c r="AQ82" s="466"/>
      <c r="AR82" s="466"/>
      <c r="AS82" s="466"/>
      <c r="AT82" s="466"/>
      <c r="AU82" s="466"/>
      <c r="AV82" s="466"/>
      <c r="AW82" s="466"/>
      <c r="AX82" s="466"/>
      <c r="AY82" s="466"/>
      <c r="AZ82" s="466"/>
      <c r="BA82" s="466"/>
      <c r="BB82" s="466"/>
      <c r="BC82" s="466"/>
      <c r="BD82" s="466"/>
      <c r="BE82" s="466"/>
      <c r="BF82" s="466"/>
      <c r="BG82" s="466"/>
      <c r="BH82" s="466"/>
      <c r="BI82" s="466"/>
      <c r="BJ82" s="466"/>
      <c r="BK82" s="466"/>
      <c r="BL82" s="466"/>
      <c r="BM82" s="466"/>
      <c r="BN82" s="466"/>
      <c r="BO82" s="466"/>
      <c r="BP82" s="466"/>
      <c r="BQ82" s="110"/>
    </row>
    <row r="83" spans="24:69" s="144" customFormat="1" ht="12.75">
      <c r="X83" s="465"/>
      <c r="Y83" s="466"/>
      <c r="Z83" s="466"/>
      <c r="AA83" s="466"/>
      <c r="AB83" s="466"/>
      <c r="AC83" s="466"/>
      <c r="AD83" s="466"/>
      <c r="AE83" s="466"/>
      <c r="AF83" s="466"/>
      <c r="AG83" s="466"/>
      <c r="AH83" s="466"/>
      <c r="AI83" s="466"/>
      <c r="AJ83" s="466"/>
      <c r="AK83" s="466"/>
      <c r="AL83" s="466"/>
      <c r="AM83" s="466"/>
      <c r="AN83" s="466"/>
      <c r="AO83" s="466"/>
      <c r="AP83" s="466"/>
      <c r="AQ83" s="466"/>
      <c r="AR83" s="466"/>
      <c r="AS83" s="466"/>
      <c r="AT83" s="466"/>
      <c r="AU83" s="466"/>
      <c r="AV83" s="466"/>
      <c r="AW83" s="466"/>
      <c r="AX83" s="466"/>
      <c r="AY83" s="466"/>
      <c r="AZ83" s="466"/>
      <c r="BA83" s="466"/>
      <c r="BB83" s="466"/>
      <c r="BC83" s="466"/>
      <c r="BD83" s="466"/>
      <c r="BE83" s="466"/>
      <c r="BF83" s="466"/>
      <c r="BG83" s="466"/>
      <c r="BH83" s="466"/>
      <c r="BI83" s="466"/>
      <c r="BJ83" s="466"/>
      <c r="BK83" s="466"/>
      <c r="BL83" s="466"/>
      <c r="BM83" s="466"/>
      <c r="BN83" s="466"/>
      <c r="BO83" s="466"/>
      <c r="BP83" s="466"/>
      <c r="BQ83" s="110"/>
    </row>
    <row r="84" spans="24:69" s="144" customFormat="1" ht="12.75">
      <c r="X84" s="465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466"/>
      <c r="AL84" s="466"/>
      <c r="AM84" s="466"/>
      <c r="AN84" s="466"/>
      <c r="AO84" s="466"/>
      <c r="AP84" s="466"/>
      <c r="AQ84" s="466"/>
      <c r="AR84" s="466"/>
      <c r="AS84" s="466"/>
      <c r="AT84" s="466"/>
      <c r="AU84" s="466"/>
      <c r="AV84" s="466"/>
      <c r="AW84" s="466"/>
      <c r="AX84" s="466"/>
      <c r="AY84" s="466"/>
      <c r="AZ84" s="466"/>
      <c r="BA84" s="466"/>
      <c r="BB84" s="466"/>
      <c r="BC84" s="466"/>
      <c r="BD84" s="466"/>
      <c r="BE84" s="466"/>
      <c r="BF84" s="466"/>
      <c r="BG84" s="466"/>
      <c r="BH84" s="466"/>
      <c r="BI84" s="466"/>
      <c r="BJ84" s="466"/>
      <c r="BK84" s="466"/>
      <c r="BL84" s="466"/>
      <c r="BM84" s="466"/>
      <c r="BN84" s="466"/>
      <c r="BO84" s="466"/>
      <c r="BP84" s="466"/>
      <c r="BQ84" s="110"/>
    </row>
    <row r="85" spans="24:69" s="144" customFormat="1" ht="12.75"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</row>
    <row r="86" spans="24:69" s="144" customFormat="1" ht="12.75">
      <c r="X86" s="621"/>
      <c r="Y86" s="622"/>
      <c r="Z86" s="622"/>
      <c r="AA86" s="622"/>
      <c r="AB86" s="622"/>
      <c r="AC86" s="622"/>
      <c r="AD86" s="622"/>
      <c r="AE86" s="622"/>
      <c r="AF86" s="622"/>
      <c r="AG86" s="622"/>
      <c r="AH86" s="622"/>
      <c r="AI86" s="622"/>
      <c r="AJ86" s="622"/>
      <c r="AK86" s="622"/>
      <c r="AL86" s="622"/>
      <c r="AM86" s="622"/>
      <c r="AN86" s="622"/>
      <c r="AO86" s="622"/>
      <c r="AP86" s="622"/>
      <c r="AQ86" s="622"/>
      <c r="AR86" s="622"/>
      <c r="AS86" s="622"/>
      <c r="AT86" s="622"/>
      <c r="AU86" s="622"/>
      <c r="AV86" s="622"/>
      <c r="AW86" s="622"/>
      <c r="AX86" s="622"/>
      <c r="AY86" s="622"/>
      <c r="AZ86" s="622"/>
      <c r="BA86" s="622"/>
      <c r="BB86" s="622"/>
      <c r="BC86" s="622"/>
      <c r="BD86" s="622"/>
      <c r="BE86" s="622"/>
      <c r="BF86" s="622"/>
      <c r="BG86" s="622"/>
      <c r="BH86" s="622"/>
      <c r="BI86" s="622"/>
      <c r="BJ86" s="622"/>
      <c r="BK86" s="622"/>
      <c r="BL86" s="622"/>
      <c r="BM86" s="622"/>
      <c r="BN86" s="622"/>
      <c r="BO86" s="622"/>
      <c r="BP86" s="622"/>
      <c r="BQ86" s="110"/>
    </row>
    <row r="87" s="144" customFormat="1" ht="12.75"/>
    <row r="88" s="144" customFormat="1" ht="12.75"/>
    <row r="89" s="144" customFormat="1" ht="12.75"/>
    <row r="90" s="144" customFormat="1" ht="12.75"/>
    <row r="91" s="144" customFormat="1" ht="12.75"/>
    <row r="92" s="144" customFormat="1" ht="12.75"/>
    <row r="93" s="144" customFormat="1" ht="12.75"/>
    <row r="94" s="144" customFormat="1" ht="12.75"/>
    <row r="95" spans="1:5" s="144" customFormat="1" ht="12.75">
      <c r="A95"/>
      <c r="B95"/>
      <c r="C95"/>
      <c r="D95"/>
      <c r="E95"/>
    </row>
    <row r="96" spans="1:5" s="144" customFormat="1" ht="12.75">
      <c r="A96"/>
      <c r="B96"/>
      <c r="C96"/>
      <c r="D96"/>
      <c r="E96"/>
    </row>
    <row r="97" spans="1:5" s="144" customFormat="1" ht="12.75">
      <c r="A97"/>
      <c r="B97"/>
      <c r="C97"/>
      <c r="D97"/>
      <c r="E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6:9" ht="12.75">
      <c r="F100"/>
      <c r="G100"/>
      <c r="H100"/>
      <c r="I100"/>
    </row>
    <row r="101" spans="6:9" ht="12.75">
      <c r="F101"/>
      <c r="G101"/>
      <c r="H101"/>
      <c r="I101"/>
    </row>
    <row r="102" spans="6:9" ht="12.75">
      <c r="F102"/>
      <c r="G102"/>
      <c r="H102"/>
      <c r="I102"/>
    </row>
    <row r="103" spans="7:9" ht="12.75">
      <c r="G103"/>
      <c r="H103"/>
      <c r="I103"/>
    </row>
  </sheetData>
  <mergeCells count="61">
    <mergeCell ref="B50:E50"/>
    <mergeCell ref="B49:E49"/>
    <mergeCell ref="G33:G36"/>
    <mergeCell ref="A45:C45"/>
    <mergeCell ref="C33:C36"/>
    <mergeCell ref="D33:D36"/>
    <mergeCell ref="B33:B36"/>
    <mergeCell ref="A33:A36"/>
    <mergeCell ref="A30:E30"/>
    <mergeCell ref="A59:C59"/>
    <mergeCell ref="A16:D16"/>
    <mergeCell ref="N18:N21"/>
    <mergeCell ref="A18:A21"/>
    <mergeCell ref="B18:B21"/>
    <mergeCell ref="F18:M18"/>
    <mergeCell ref="K19:K21"/>
    <mergeCell ref="L19:L21"/>
    <mergeCell ref="M19:M21"/>
    <mergeCell ref="H33:H36"/>
    <mergeCell ref="O18:O21"/>
    <mergeCell ref="C19:C21"/>
    <mergeCell ref="D19:D21"/>
    <mergeCell ref="E19:E21"/>
    <mergeCell ref="F19:F21"/>
    <mergeCell ref="G19:G21"/>
    <mergeCell ref="H19:H21"/>
    <mergeCell ref="I19:I21"/>
    <mergeCell ref="J19:J21"/>
    <mergeCell ref="C18:E18"/>
    <mergeCell ref="Y61:BP61"/>
    <mergeCell ref="X86:BP86"/>
    <mergeCell ref="X54:BP54"/>
    <mergeCell ref="X55:BP55"/>
    <mergeCell ref="X57:BP57"/>
    <mergeCell ref="X58:BP58"/>
    <mergeCell ref="E33:E36"/>
    <mergeCell ref="L33:L36"/>
    <mergeCell ref="I33:I36"/>
    <mergeCell ref="AB8:AU8"/>
    <mergeCell ref="AB10:AU10"/>
    <mergeCell ref="C8:C10"/>
    <mergeCell ref="E8:E10"/>
    <mergeCell ref="F8:F10"/>
    <mergeCell ref="L7:L10"/>
    <mergeCell ref="G8:G10"/>
    <mergeCell ref="D8:D10"/>
    <mergeCell ref="C7:E7"/>
    <mergeCell ref="J33:J36"/>
    <mergeCell ref="K33:K36"/>
    <mergeCell ref="F7:J7"/>
    <mergeCell ref="K7:K10"/>
    <mergeCell ref="A29:M29"/>
    <mergeCell ref="A32:E32"/>
    <mergeCell ref="G32:L32"/>
    <mergeCell ref="A28:C28"/>
    <mergeCell ref="A7:A10"/>
    <mergeCell ref="B7:B10"/>
    <mergeCell ref="A1:O1"/>
    <mergeCell ref="A3:O3"/>
    <mergeCell ref="A4:O4"/>
    <mergeCell ref="A5:O5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37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BQ65"/>
  <sheetViews>
    <sheetView showGridLines="0" view="pageBreakPreview" zoomScale="65" zoomScaleNormal="75" zoomScaleSheetLayoutView="65" workbookViewId="0" topLeftCell="A13">
      <selection activeCell="K45" sqref="K45"/>
    </sheetView>
  </sheetViews>
  <sheetFormatPr defaultColWidth="11.421875" defaultRowHeight="12.75"/>
  <cols>
    <col min="1" max="1" width="11.7109375" style="31" customWidth="1"/>
    <col min="2" max="2" width="14.00390625" style="31" customWidth="1"/>
    <col min="3" max="3" width="16.00390625" style="31" customWidth="1"/>
    <col min="4" max="4" width="14.8515625" style="31" customWidth="1"/>
    <col min="5" max="5" width="20.421875" style="31" customWidth="1"/>
    <col min="6" max="7" width="11.7109375" style="31" customWidth="1"/>
    <col min="8" max="8" width="16.140625" style="31" customWidth="1"/>
    <col min="9" max="9" width="20.28125" style="31" customWidth="1"/>
    <col min="10" max="10" width="24.421875" style="31" customWidth="1"/>
    <col min="11" max="11" width="16.421875" style="31" customWidth="1"/>
    <col min="12" max="12" width="22.00390625" style="31" customWidth="1"/>
    <col min="13" max="13" width="15.421875" style="31" customWidth="1"/>
    <col min="14" max="14" width="15.140625" style="31" customWidth="1"/>
    <col min="15" max="15" width="14.28125" style="31" customWidth="1"/>
    <col min="16" max="16" width="13.7109375" style="31" customWidth="1"/>
    <col min="17" max="17" width="10.57421875" style="31" customWidth="1"/>
    <col min="18" max="18" width="13.28125" style="31" customWidth="1"/>
    <col min="19" max="19" width="11.28125" style="31" customWidth="1"/>
    <col min="20" max="20" width="12.00390625" style="31" customWidth="1"/>
    <col min="21" max="21" width="12.140625" style="31" customWidth="1"/>
    <col min="22" max="22" width="11.8515625" style="31" customWidth="1"/>
    <col min="23" max="23" width="30.7109375" style="31" customWidth="1"/>
    <col min="24" max="24" width="11.28125" style="31" customWidth="1"/>
    <col min="25" max="25" width="11.7109375" style="31" customWidth="1"/>
    <col min="26" max="26" width="10.7109375" style="31" customWidth="1"/>
    <col min="27" max="27" width="17.7109375" style="31" customWidth="1"/>
    <col min="28" max="28" width="8.57421875" style="31" customWidth="1"/>
    <col min="29" max="29" width="8.140625" style="31" customWidth="1"/>
    <col min="30" max="30" width="9.7109375" style="31" customWidth="1"/>
    <col min="31" max="31" width="10.7109375" style="31" customWidth="1"/>
    <col min="32" max="16384" width="11.421875" style="31" customWidth="1"/>
  </cols>
  <sheetData>
    <row r="1" spans="1:12" ht="18">
      <c r="A1" s="587" t="s">
        <v>211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</row>
    <row r="2" spans="1:12" ht="12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">
      <c r="A3" s="569" t="s">
        <v>230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</row>
    <row r="4" spans="1:12" ht="15">
      <c r="A4" s="585" t="s">
        <v>206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</row>
    <row r="5" spans="1:12" ht="15">
      <c r="A5" s="569" t="s">
        <v>114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</row>
    <row r="6" spans="1:12" ht="14.25" customHeight="1" thickBot="1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</row>
    <row r="7" spans="1:12" ht="12.75" customHeight="1">
      <c r="A7" s="580" t="s">
        <v>1</v>
      </c>
      <c r="B7" s="588" t="s">
        <v>3</v>
      </c>
      <c r="C7" s="630" t="s">
        <v>162</v>
      </c>
      <c r="D7" s="596"/>
      <c r="E7" s="583"/>
      <c r="F7" s="630" t="s">
        <v>28</v>
      </c>
      <c r="G7" s="596"/>
      <c r="H7" s="596"/>
      <c r="I7" s="596"/>
      <c r="J7" s="596"/>
      <c r="K7" s="588" t="s">
        <v>29</v>
      </c>
      <c r="L7" s="562" t="s">
        <v>30</v>
      </c>
    </row>
    <row r="8" spans="1:12" ht="12.75" customHeight="1">
      <c r="A8" s="581"/>
      <c r="B8" s="590"/>
      <c r="C8" s="594" t="s">
        <v>3</v>
      </c>
      <c r="D8" s="592" t="s">
        <v>414</v>
      </c>
      <c r="E8" s="594" t="s">
        <v>31</v>
      </c>
      <c r="F8" s="594" t="s">
        <v>67</v>
      </c>
      <c r="G8" s="592" t="s">
        <v>215</v>
      </c>
      <c r="H8" s="206" t="s">
        <v>185</v>
      </c>
      <c r="I8" s="206" t="s">
        <v>216</v>
      </c>
      <c r="J8" s="206" t="s">
        <v>218</v>
      </c>
      <c r="K8" s="590"/>
      <c r="L8" s="631"/>
    </row>
    <row r="9" spans="1:47" ht="12.75" customHeight="1">
      <c r="A9" s="581"/>
      <c r="B9" s="590"/>
      <c r="C9" s="590"/>
      <c r="D9" s="593"/>
      <c r="E9" s="590"/>
      <c r="F9" s="590"/>
      <c r="G9" s="589"/>
      <c r="H9" s="207" t="s">
        <v>223</v>
      </c>
      <c r="I9" s="207" t="s">
        <v>217</v>
      </c>
      <c r="J9" s="207" t="s">
        <v>172</v>
      </c>
      <c r="K9" s="590"/>
      <c r="L9" s="631"/>
      <c r="AA9" s="597"/>
      <c r="AB9" s="598"/>
      <c r="AC9" s="598"/>
      <c r="AD9" s="598"/>
      <c r="AE9" s="598"/>
      <c r="AF9" s="598"/>
      <c r="AG9" s="598"/>
      <c r="AH9" s="598"/>
      <c r="AI9" s="598"/>
      <c r="AJ9" s="598"/>
      <c r="AK9" s="598"/>
      <c r="AL9" s="598"/>
      <c r="AM9" s="598"/>
      <c r="AN9" s="598"/>
      <c r="AO9" s="598"/>
      <c r="AP9" s="598"/>
      <c r="AQ9" s="598"/>
      <c r="AR9" s="598"/>
      <c r="AS9" s="598"/>
      <c r="AT9" s="598"/>
      <c r="AU9" s="56"/>
    </row>
    <row r="10" spans="1:47" ht="13.5" thickBot="1">
      <c r="A10" s="582"/>
      <c r="B10" s="591"/>
      <c r="C10" s="591"/>
      <c r="D10" s="586"/>
      <c r="E10" s="591"/>
      <c r="F10" s="591"/>
      <c r="G10" s="584"/>
      <c r="H10" s="208" t="s">
        <v>224</v>
      </c>
      <c r="I10" s="208" t="s">
        <v>192</v>
      </c>
      <c r="J10" s="208" t="s">
        <v>220</v>
      </c>
      <c r="K10" s="591"/>
      <c r="L10" s="632"/>
      <c r="AA10" s="114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</row>
    <row r="11" spans="1:47" ht="12.75">
      <c r="A11" s="195">
        <v>2003</v>
      </c>
      <c r="B11" s="196">
        <v>2242.2</v>
      </c>
      <c r="C11" s="196">
        <v>181.425</v>
      </c>
      <c r="D11" s="196">
        <v>177.55</v>
      </c>
      <c r="E11" s="196">
        <v>3.875</v>
      </c>
      <c r="F11" s="196">
        <v>254.5</v>
      </c>
      <c r="G11" s="196">
        <v>52.5</v>
      </c>
      <c r="H11" s="196">
        <v>7.974999999999994</v>
      </c>
      <c r="I11" s="196">
        <v>17.325</v>
      </c>
      <c r="J11" s="196">
        <v>15.5</v>
      </c>
      <c r="K11" s="196">
        <v>210.775</v>
      </c>
      <c r="L11" s="197">
        <v>952.0249999999978</v>
      </c>
      <c r="M11"/>
      <c r="N11"/>
      <c r="O11"/>
      <c r="P11"/>
      <c r="Q11"/>
      <c r="R11"/>
      <c r="S11"/>
      <c r="T11"/>
      <c r="U11"/>
      <c r="V11"/>
      <c r="W11"/>
      <c r="X11"/>
      <c r="Y11"/>
      <c r="AA11" s="115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56"/>
    </row>
    <row r="12" spans="1:47" ht="12.75">
      <c r="A12" s="195">
        <v>2004</v>
      </c>
      <c r="B12" s="196">
        <v>2213.7</v>
      </c>
      <c r="C12" s="196">
        <v>178.725</v>
      </c>
      <c r="D12" s="196">
        <v>174.625</v>
      </c>
      <c r="E12" s="196">
        <v>4</v>
      </c>
      <c r="F12" s="196">
        <v>247.4</v>
      </c>
      <c r="G12" s="196">
        <v>52.15</v>
      </c>
      <c r="H12" s="196">
        <v>8.850000000000009</v>
      </c>
      <c r="I12" s="196">
        <v>19.875</v>
      </c>
      <c r="J12" s="196">
        <v>14.95</v>
      </c>
      <c r="K12" s="196">
        <v>209.25</v>
      </c>
      <c r="L12" s="197">
        <v>972.775</v>
      </c>
      <c r="M12"/>
      <c r="N12"/>
      <c r="O12"/>
      <c r="P12"/>
      <c r="Q12"/>
      <c r="R12"/>
      <c r="S12"/>
      <c r="T12"/>
      <c r="U12"/>
      <c r="V12"/>
      <c r="W12"/>
      <c r="X12"/>
      <c r="Y12"/>
      <c r="AA12" s="115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56"/>
    </row>
    <row r="13" spans="1:47" ht="12.75">
      <c r="A13" s="198">
        <v>2005</v>
      </c>
      <c r="B13" s="196">
        <v>1912.6</v>
      </c>
      <c r="C13" s="196">
        <v>107.5</v>
      </c>
      <c r="D13" s="196">
        <v>105.725</v>
      </c>
      <c r="E13" s="196">
        <v>1.875</v>
      </c>
      <c r="F13" s="196">
        <v>161.275</v>
      </c>
      <c r="G13" s="196">
        <v>30.15</v>
      </c>
      <c r="H13" s="196">
        <v>4.675000000000011</v>
      </c>
      <c r="I13" s="196">
        <v>12</v>
      </c>
      <c r="J13" s="196">
        <v>11.525</v>
      </c>
      <c r="K13" s="196">
        <v>151.95</v>
      </c>
      <c r="L13" s="197">
        <v>673.9500000000007</v>
      </c>
      <c r="M13" s="61"/>
      <c r="N13" s="61"/>
      <c r="O13" s="61"/>
      <c r="P13" s="61"/>
      <c r="Q13" s="61"/>
      <c r="R13" s="61"/>
      <c r="S13" s="61"/>
      <c r="T13" s="61"/>
      <c r="U13" s="61"/>
      <c r="V13"/>
      <c r="W13"/>
      <c r="X13"/>
      <c r="Y13"/>
      <c r="AA13" s="115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56"/>
    </row>
    <row r="14" spans="1:47" ht="12.75">
      <c r="A14" s="195">
        <v>2006</v>
      </c>
      <c r="B14" s="196">
        <v>1837.1</v>
      </c>
      <c r="C14" s="196">
        <v>90.72500000000014</v>
      </c>
      <c r="D14" s="196">
        <v>87.075</v>
      </c>
      <c r="E14" s="196">
        <v>3.6500000000000057</v>
      </c>
      <c r="F14" s="196">
        <v>146.225</v>
      </c>
      <c r="G14" s="196">
        <v>30.475</v>
      </c>
      <c r="H14" s="196">
        <v>3.625</v>
      </c>
      <c r="I14" s="196">
        <v>10.55</v>
      </c>
      <c r="J14" s="196">
        <v>9.400000000000006</v>
      </c>
      <c r="K14" s="196">
        <v>161.675</v>
      </c>
      <c r="L14" s="197">
        <v>706.7000000000007</v>
      </c>
      <c r="M14" s="61"/>
      <c r="N14" s="61"/>
      <c r="O14" s="61"/>
      <c r="P14" s="61"/>
      <c r="Q14" s="61"/>
      <c r="R14" s="61"/>
      <c r="S14" s="61"/>
      <c r="T14" s="61"/>
      <c r="U14" s="61"/>
      <c r="V14"/>
      <c r="W14"/>
      <c r="X14"/>
      <c r="Y14"/>
      <c r="AA14" s="115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56"/>
    </row>
    <row r="15" spans="1:47" ht="13.5" thickBot="1">
      <c r="A15" s="195">
        <v>2007</v>
      </c>
      <c r="B15" s="196">
        <v>1833.9</v>
      </c>
      <c r="C15" s="196">
        <v>96.75</v>
      </c>
      <c r="D15" s="196">
        <v>93.55</v>
      </c>
      <c r="E15" s="196">
        <v>3.2</v>
      </c>
      <c r="F15" s="196">
        <v>135.625</v>
      </c>
      <c r="G15" s="196">
        <v>33.2</v>
      </c>
      <c r="H15" s="196">
        <v>5.175000000000011</v>
      </c>
      <c r="I15" s="196">
        <v>7.974999999999994</v>
      </c>
      <c r="J15" s="200">
        <v>8.174999999999983</v>
      </c>
      <c r="K15" s="200">
        <v>183.3</v>
      </c>
      <c r="L15" s="201">
        <v>714.0750000000007</v>
      </c>
      <c r="M15" s="61"/>
      <c r="N15" s="61"/>
      <c r="O15" s="61"/>
      <c r="P15" s="61"/>
      <c r="Q15" s="61"/>
      <c r="R15" s="61"/>
      <c r="S15" s="61"/>
      <c r="T15" s="61"/>
      <c r="U15" s="61"/>
      <c r="V15"/>
      <c r="W15"/>
      <c r="X15"/>
      <c r="Y15"/>
      <c r="AA15" s="115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56"/>
    </row>
    <row r="16" spans="1:24" ht="13.5" customHeight="1">
      <c r="A16" s="613" t="s">
        <v>441</v>
      </c>
      <c r="B16" s="613"/>
      <c r="C16" s="613"/>
      <c r="D16" s="613"/>
      <c r="E16" s="204"/>
      <c r="F16" s="204"/>
      <c r="G16" s="205"/>
      <c r="H16" s="204"/>
      <c r="I16" s="204"/>
      <c r="J16" s="112"/>
      <c r="K16" s="112"/>
      <c r="L16" s="113"/>
      <c r="M16" s="62"/>
      <c r="N16" s="62"/>
      <c r="O16" s="62"/>
      <c r="P16" s="62"/>
      <c r="Q16" s="62"/>
      <c r="R16" s="62"/>
      <c r="S16" s="62"/>
      <c r="T16" s="62"/>
      <c r="U16" s="62"/>
      <c r="V16"/>
      <c r="W16"/>
      <c r="X16"/>
    </row>
    <row r="17" spans="1:24" ht="13.5" customHeight="1" thickBot="1">
      <c r="A17" s="101"/>
      <c r="B17" s="64"/>
      <c r="C17" s="63"/>
      <c r="D17" s="63"/>
      <c r="E17" s="112"/>
      <c r="F17" s="112"/>
      <c r="G17" s="113"/>
      <c r="H17" s="112"/>
      <c r="I17" s="112"/>
      <c r="J17" s="112"/>
      <c r="K17" s="112"/>
      <c r="L17" s="113"/>
      <c r="M17" s="62"/>
      <c r="N17" s="62"/>
      <c r="O17" s="62"/>
      <c r="P17" s="62"/>
      <c r="Q17" s="62"/>
      <c r="R17" s="62"/>
      <c r="S17" s="62"/>
      <c r="T17" s="62"/>
      <c r="U17" s="62"/>
      <c r="V17"/>
      <c r="W17"/>
      <c r="X17"/>
    </row>
    <row r="18" spans="1:26" ht="13.5" customHeight="1">
      <c r="A18" s="580" t="s">
        <v>1</v>
      </c>
      <c r="B18" s="588" t="s">
        <v>3</v>
      </c>
      <c r="C18" s="630" t="s">
        <v>162</v>
      </c>
      <c r="D18" s="596"/>
      <c r="E18" s="583"/>
      <c r="F18" s="630" t="s">
        <v>28</v>
      </c>
      <c r="G18" s="596"/>
      <c r="H18" s="596"/>
      <c r="I18" s="596"/>
      <c r="J18" s="596"/>
      <c r="K18" s="596"/>
      <c r="L18" s="596"/>
      <c r="M18" s="596"/>
      <c r="N18" s="627" t="s">
        <v>29</v>
      </c>
      <c r="O18" s="646" t="s">
        <v>424</v>
      </c>
      <c r="P18" s="62"/>
      <c r="Q18" s="62"/>
      <c r="R18" s="62"/>
      <c r="S18" s="62"/>
      <c r="T18" s="62"/>
      <c r="U18" s="62"/>
      <c r="V18" s="62"/>
      <c r="W18" s="62"/>
      <c r="X18"/>
      <c r="Y18"/>
      <c r="Z18"/>
    </row>
    <row r="19" spans="1:26" ht="13.5" customHeight="1">
      <c r="A19" s="581"/>
      <c r="B19" s="590"/>
      <c r="C19" s="594" t="s">
        <v>417</v>
      </c>
      <c r="D19" s="592" t="s">
        <v>420</v>
      </c>
      <c r="E19" s="592" t="s">
        <v>308</v>
      </c>
      <c r="F19" s="594" t="s">
        <v>67</v>
      </c>
      <c r="G19" s="593" t="s">
        <v>215</v>
      </c>
      <c r="H19" s="625" t="s">
        <v>421</v>
      </c>
      <c r="I19" s="625" t="s">
        <v>401</v>
      </c>
      <c r="J19" s="625" t="s">
        <v>422</v>
      </c>
      <c r="K19" s="592" t="s">
        <v>423</v>
      </c>
      <c r="L19" s="592" t="s">
        <v>374</v>
      </c>
      <c r="M19" s="565" t="s">
        <v>353</v>
      </c>
      <c r="N19" s="628"/>
      <c r="O19" s="647"/>
      <c r="P19" s="62"/>
      <c r="Q19" s="62"/>
      <c r="R19" s="62"/>
      <c r="S19" s="62"/>
      <c r="T19" s="62"/>
      <c r="U19" s="62"/>
      <c r="V19" s="62"/>
      <c r="W19" s="62"/>
      <c r="X19"/>
      <c r="Y19"/>
      <c r="Z19"/>
    </row>
    <row r="20" spans="1:26" ht="13.5" customHeight="1">
      <c r="A20" s="581"/>
      <c r="B20" s="590"/>
      <c r="C20" s="590"/>
      <c r="D20" s="593"/>
      <c r="E20" s="593"/>
      <c r="F20" s="590"/>
      <c r="G20" s="589"/>
      <c r="H20" s="625"/>
      <c r="I20" s="625"/>
      <c r="J20" s="625"/>
      <c r="K20" s="593"/>
      <c r="L20" s="593"/>
      <c r="M20" s="560"/>
      <c r="N20" s="628"/>
      <c r="O20" s="647"/>
      <c r="P20" s="62"/>
      <c r="Q20" s="62"/>
      <c r="R20" s="62"/>
      <c r="S20" s="62"/>
      <c r="T20" s="62"/>
      <c r="U20" s="62"/>
      <c r="V20" s="62"/>
      <c r="W20" s="62"/>
      <c r="X20"/>
      <c r="Y20"/>
      <c r="Z20"/>
    </row>
    <row r="21" spans="1:26" ht="57.75" customHeight="1" thickBot="1">
      <c r="A21" s="582"/>
      <c r="B21" s="591"/>
      <c r="C21" s="591"/>
      <c r="D21" s="586"/>
      <c r="E21" s="586"/>
      <c r="F21" s="591"/>
      <c r="G21" s="584"/>
      <c r="H21" s="626"/>
      <c r="I21" s="626"/>
      <c r="J21" s="626"/>
      <c r="K21" s="586"/>
      <c r="L21" s="586"/>
      <c r="M21" s="561"/>
      <c r="N21" s="629"/>
      <c r="O21" s="648"/>
      <c r="P21" s="62"/>
      <c r="Q21" s="62"/>
      <c r="R21" s="62"/>
      <c r="S21" s="62"/>
      <c r="T21" s="62"/>
      <c r="U21" s="62"/>
      <c r="V21" s="62"/>
      <c r="W21" s="62"/>
      <c r="X21"/>
      <c r="Y21"/>
      <c r="Z21"/>
    </row>
    <row r="22" spans="1:26" ht="13.5" customHeight="1">
      <c r="A22" s="195" t="s">
        <v>416</v>
      </c>
      <c r="B22" s="196">
        <v>2590.62</v>
      </c>
      <c r="C22" s="196">
        <v>32.30000000000007</v>
      </c>
      <c r="D22" s="196">
        <v>124.325</v>
      </c>
      <c r="E22" s="196">
        <v>2.725</v>
      </c>
      <c r="F22" s="196">
        <v>199.925</v>
      </c>
      <c r="G22" s="196">
        <v>34</v>
      </c>
      <c r="H22" s="196">
        <v>4.925</v>
      </c>
      <c r="I22" s="196">
        <v>8.225000000000009</v>
      </c>
      <c r="J22" s="196">
        <v>5.525000000000006</v>
      </c>
      <c r="K22" s="196">
        <v>5.125</v>
      </c>
      <c r="L22" s="196">
        <v>15.975</v>
      </c>
      <c r="M22" s="196">
        <v>2.15</v>
      </c>
      <c r="N22" s="196">
        <v>424.375</v>
      </c>
      <c r="O22" s="194">
        <v>23.925</v>
      </c>
      <c r="P22" s="62"/>
      <c r="Q22" s="62"/>
      <c r="R22" s="62"/>
      <c r="S22" s="62"/>
      <c r="T22" s="62"/>
      <c r="U22" s="62"/>
      <c r="V22" s="62"/>
      <c r="W22" s="62"/>
      <c r="X22"/>
      <c r="Y22"/>
      <c r="Z22"/>
    </row>
    <row r="23" spans="1:15" s="56" customFormat="1" ht="12.75">
      <c r="A23" s="195">
        <v>2009</v>
      </c>
      <c r="B23" s="196">
        <v>4149.5</v>
      </c>
      <c r="C23" s="196">
        <v>193.25</v>
      </c>
      <c r="D23" s="196">
        <v>182.325</v>
      </c>
      <c r="E23" s="196">
        <v>3.925</v>
      </c>
      <c r="F23" s="196">
        <v>343.025</v>
      </c>
      <c r="G23" s="196">
        <v>52</v>
      </c>
      <c r="H23" s="196">
        <v>6.375</v>
      </c>
      <c r="I23" s="196">
        <v>14.575</v>
      </c>
      <c r="J23" s="196">
        <v>7.025</v>
      </c>
      <c r="K23" s="196">
        <v>13.475</v>
      </c>
      <c r="L23" s="196">
        <v>21.15</v>
      </c>
      <c r="M23" s="196">
        <v>6.875</v>
      </c>
      <c r="N23" s="196">
        <v>670.55</v>
      </c>
      <c r="O23" s="197">
        <v>37.15</v>
      </c>
    </row>
    <row r="24" spans="1:15" s="56" customFormat="1" ht="12.75">
      <c r="A24" s="195">
        <v>2010</v>
      </c>
      <c r="B24" s="196">
        <v>4632.35</v>
      </c>
      <c r="C24" s="196">
        <v>218.925</v>
      </c>
      <c r="D24" s="196">
        <v>206.85</v>
      </c>
      <c r="E24" s="196">
        <v>3.975</v>
      </c>
      <c r="F24" s="196">
        <v>242.575</v>
      </c>
      <c r="G24" s="196">
        <v>46.15</v>
      </c>
      <c r="H24" s="196">
        <v>6.224999999999994</v>
      </c>
      <c r="I24" s="196">
        <v>6.55</v>
      </c>
      <c r="J24" s="196">
        <v>4.675</v>
      </c>
      <c r="K24" s="196">
        <v>10.9</v>
      </c>
      <c r="L24" s="196">
        <v>13.625</v>
      </c>
      <c r="M24" s="196">
        <v>3.475</v>
      </c>
      <c r="N24" s="196">
        <v>507.325</v>
      </c>
      <c r="O24" s="197">
        <v>36.775</v>
      </c>
    </row>
    <row r="25" spans="1:15" ht="12.75">
      <c r="A25" s="515">
        <v>2011</v>
      </c>
      <c r="B25" s="196">
        <v>4998.945</v>
      </c>
      <c r="C25" s="196">
        <v>233.075</v>
      </c>
      <c r="D25" s="196">
        <v>219.5</v>
      </c>
      <c r="E25" s="196">
        <v>3.75</v>
      </c>
      <c r="F25" s="196">
        <v>220.925</v>
      </c>
      <c r="G25" s="196">
        <v>46.525</v>
      </c>
      <c r="H25" s="196">
        <v>5.675</v>
      </c>
      <c r="I25" s="196">
        <v>5.925</v>
      </c>
      <c r="J25" s="196">
        <v>2.35</v>
      </c>
      <c r="K25" s="196">
        <v>7.175</v>
      </c>
      <c r="L25" s="196">
        <v>14.175</v>
      </c>
      <c r="M25" s="196">
        <v>6.55</v>
      </c>
      <c r="N25" s="196">
        <v>445</v>
      </c>
      <c r="O25" s="197">
        <v>41.375</v>
      </c>
    </row>
    <row r="26" spans="1:26" ht="13.5" customHeight="1">
      <c r="A26" s="515">
        <v>2012</v>
      </c>
      <c r="B26" s="196">
        <v>5769.0250000000015</v>
      </c>
      <c r="C26" s="196">
        <v>278.9</v>
      </c>
      <c r="D26" s="196">
        <v>264.9</v>
      </c>
      <c r="E26" s="196">
        <v>3.625</v>
      </c>
      <c r="F26" s="196">
        <v>278.675</v>
      </c>
      <c r="G26" s="196">
        <v>56.8</v>
      </c>
      <c r="H26" s="196">
        <v>8.925</v>
      </c>
      <c r="I26" s="196">
        <v>10.425</v>
      </c>
      <c r="J26" s="196">
        <v>3.275</v>
      </c>
      <c r="K26" s="196">
        <v>7.575</v>
      </c>
      <c r="L26" s="196">
        <v>17.15</v>
      </c>
      <c r="M26" s="196">
        <v>3.8499999999999943</v>
      </c>
      <c r="N26" s="196">
        <v>429.35</v>
      </c>
      <c r="O26" s="197">
        <v>48.3</v>
      </c>
      <c r="P26" s="62"/>
      <c r="Q26" s="62"/>
      <c r="R26" s="62"/>
      <c r="S26" s="62"/>
      <c r="T26" s="62"/>
      <c r="U26" s="62"/>
      <c r="V26" s="62"/>
      <c r="W26" s="62"/>
      <c r="X26"/>
      <c r="Y26"/>
      <c r="Z26"/>
    </row>
    <row r="27" spans="1:26" ht="13.5" customHeight="1" thickBot="1">
      <c r="A27" s="426">
        <v>2013</v>
      </c>
      <c r="B27" s="200">
        <v>5995.325000000001</v>
      </c>
      <c r="C27" s="200">
        <v>276.175</v>
      </c>
      <c r="D27" s="200">
        <v>263.775</v>
      </c>
      <c r="E27" s="200">
        <v>4.55</v>
      </c>
      <c r="F27" s="200">
        <v>247.675</v>
      </c>
      <c r="G27" s="200">
        <v>59.775</v>
      </c>
      <c r="H27" s="200">
        <v>8.125</v>
      </c>
      <c r="I27" s="200">
        <v>7.5</v>
      </c>
      <c r="J27" s="200">
        <v>3.0999999999999943</v>
      </c>
      <c r="K27" s="200">
        <v>10.25</v>
      </c>
      <c r="L27" s="200">
        <v>11.625</v>
      </c>
      <c r="M27" s="200">
        <v>3.1</v>
      </c>
      <c r="N27" s="200">
        <v>338.15</v>
      </c>
      <c r="O27" s="201">
        <v>52.175</v>
      </c>
      <c r="P27" s="62"/>
      <c r="Q27" s="62"/>
      <c r="R27" s="62"/>
      <c r="S27" s="62"/>
      <c r="T27" s="62"/>
      <c r="U27" s="62"/>
      <c r="V27" s="62"/>
      <c r="W27" s="62"/>
      <c r="X27"/>
      <c r="Y27"/>
      <c r="Z27"/>
    </row>
    <row r="28" spans="1:15" ht="13.5">
      <c r="A28" s="613" t="s">
        <v>441</v>
      </c>
      <c r="B28" s="613"/>
      <c r="C28" s="613"/>
      <c r="D28" s="613"/>
      <c r="E28" s="112"/>
      <c r="F28" s="112"/>
      <c r="G28" s="113"/>
      <c r="H28" s="112"/>
      <c r="I28" s="112"/>
      <c r="J28" s="112"/>
      <c r="K28" s="112"/>
      <c r="L28" s="112"/>
      <c r="M28" s="113"/>
      <c r="N28" s="89"/>
      <c r="O28" s="62"/>
    </row>
    <row r="29" spans="1:13" ht="12.75">
      <c r="A29" s="571" t="s">
        <v>418</v>
      </c>
      <c r="B29" s="571"/>
      <c r="C29" s="571"/>
      <c r="D29" s="571"/>
      <c r="E29" s="571"/>
      <c r="F29" s="571"/>
      <c r="G29" s="571"/>
      <c r="H29" s="571"/>
      <c r="I29" s="571"/>
      <c r="J29" s="571"/>
      <c r="K29" s="571"/>
      <c r="L29" s="571"/>
      <c r="M29" s="571"/>
    </row>
    <row r="30" spans="1:4" ht="12.75">
      <c r="A30" s="571" t="s">
        <v>419</v>
      </c>
      <c r="B30" s="571"/>
      <c r="C30" s="571"/>
      <c r="D30" s="571"/>
    </row>
    <row r="31" spans="1:15" s="144" customFormat="1" ht="13.5" thickBo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2" s="144" customFormat="1" ht="51" customHeight="1" thickBot="1">
      <c r="A32" s="623" t="s">
        <v>210</v>
      </c>
      <c r="B32" s="623"/>
      <c r="C32" s="623"/>
      <c r="D32" s="623"/>
      <c r="E32" s="623"/>
      <c r="G32" s="623" t="s">
        <v>210</v>
      </c>
      <c r="H32" s="623"/>
      <c r="I32" s="623"/>
      <c r="J32" s="623"/>
      <c r="K32" s="623"/>
      <c r="L32" s="623"/>
    </row>
    <row r="33" spans="1:12" s="144" customFormat="1" ht="12.75">
      <c r="A33" s="580" t="s">
        <v>1</v>
      </c>
      <c r="B33" s="572" t="s">
        <v>193</v>
      </c>
      <c r="C33" s="624" t="s">
        <v>425</v>
      </c>
      <c r="D33" s="568" t="s">
        <v>412</v>
      </c>
      <c r="E33" s="567" t="s">
        <v>225</v>
      </c>
      <c r="G33" s="580" t="s">
        <v>1</v>
      </c>
      <c r="H33" s="624" t="s">
        <v>357</v>
      </c>
      <c r="I33" s="624" t="s">
        <v>358</v>
      </c>
      <c r="J33" s="624" t="s">
        <v>359</v>
      </c>
      <c r="K33" s="624" t="s">
        <v>360</v>
      </c>
      <c r="L33" s="567" t="s">
        <v>361</v>
      </c>
    </row>
    <row r="34" spans="1:12" s="144" customFormat="1" ht="12.75">
      <c r="A34" s="581"/>
      <c r="B34" s="573"/>
      <c r="C34" s="625"/>
      <c r="D34" s="589"/>
      <c r="E34" s="578"/>
      <c r="G34" s="581"/>
      <c r="H34" s="625"/>
      <c r="I34" s="625"/>
      <c r="J34" s="625"/>
      <c r="K34" s="625"/>
      <c r="L34" s="578"/>
    </row>
    <row r="35" spans="1:12" s="144" customFormat="1" ht="12.75">
      <c r="A35" s="581"/>
      <c r="B35" s="573"/>
      <c r="C35" s="625"/>
      <c r="D35" s="589"/>
      <c r="E35" s="578"/>
      <c r="G35" s="581"/>
      <c r="H35" s="625"/>
      <c r="I35" s="625"/>
      <c r="J35" s="625"/>
      <c r="K35" s="625"/>
      <c r="L35" s="578"/>
    </row>
    <row r="36" spans="1:12" s="144" customFormat="1" ht="13.5" thickBot="1">
      <c r="A36" s="582"/>
      <c r="B36" s="574"/>
      <c r="C36" s="626"/>
      <c r="D36" s="584"/>
      <c r="E36" s="579"/>
      <c r="G36" s="582"/>
      <c r="H36" s="626"/>
      <c r="I36" s="626"/>
      <c r="J36" s="626"/>
      <c r="K36" s="626"/>
      <c r="L36" s="579"/>
    </row>
    <row r="37" spans="1:12" s="144" customFormat="1" ht="12.75">
      <c r="A37" s="459">
        <v>2003</v>
      </c>
      <c r="B37" s="210">
        <v>1.05</v>
      </c>
      <c r="C37" s="210">
        <v>3.55</v>
      </c>
      <c r="D37" s="210">
        <v>1.325</v>
      </c>
      <c r="E37" s="221">
        <v>9.600000000000009</v>
      </c>
      <c r="G37" s="459" t="s">
        <v>366</v>
      </c>
      <c r="H37" s="210">
        <v>5.55</v>
      </c>
      <c r="I37" s="210">
        <v>1.075</v>
      </c>
      <c r="J37" s="210">
        <v>0.425</v>
      </c>
      <c r="K37" s="210">
        <v>3.3999999999999915</v>
      </c>
      <c r="L37" s="428">
        <v>0.625</v>
      </c>
    </row>
    <row r="38" spans="1:12" s="144" customFormat="1" ht="12.75">
      <c r="A38" s="459">
        <v>2004</v>
      </c>
      <c r="B38" s="210">
        <v>0.9000000000000021</v>
      </c>
      <c r="C38" s="210">
        <v>3.575</v>
      </c>
      <c r="D38" s="210">
        <v>1.375</v>
      </c>
      <c r="E38" s="221">
        <v>12.05</v>
      </c>
      <c r="G38" s="459">
        <v>2009</v>
      </c>
      <c r="H38" s="210">
        <v>10.275</v>
      </c>
      <c r="I38" s="210">
        <v>1.275</v>
      </c>
      <c r="J38" s="210">
        <v>0.8249999999999993</v>
      </c>
      <c r="K38" s="210">
        <v>7.224999999999994</v>
      </c>
      <c r="L38" s="221">
        <v>0.95</v>
      </c>
    </row>
    <row r="39" spans="1:12" s="144" customFormat="1" ht="12.75">
      <c r="A39" s="464">
        <v>2005</v>
      </c>
      <c r="B39" s="210">
        <v>0.9000000000000021</v>
      </c>
      <c r="C39" s="210">
        <v>2.45</v>
      </c>
      <c r="D39" s="210">
        <v>1</v>
      </c>
      <c r="E39" s="221">
        <v>6.824999999999989</v>
      </c>
      <c r="G39" s="459">
        <v>2010</v>
      </c>
      <c r="H39" s="210">
        <v>9.725000000000009</v>
      </c>
      <c r="I39" s="210">
        <v>2.25</v>
      </c>
      <c r="J39" s="210">
        <v>0.22500000000000053</v>
      </c>
      <c r="K39" s="210">
        <v>6.475</v>
      </c>
      <c r="L39" s="221">
        <v>0.8</v>
      </c>
    </row>
    <row r="40" spans="1:12" s="144" customFormat="1" ht="12.75">
      <c r="A40" s="459">
        <v>2006</v>
      </c>
      <c r="B40" s="210">
        <v>1.025</v>
      </c>
      <c r="C40" s="210">
        <v>3.4250000000000114</v>
      </c>
      <c r="D40" s="210">
        <v>0.625</v>
      </c>
      <c r="E40" s="221">
        <v>7.125</v>
      </c>
      <c r="G40" s="459">
        <v>2011</v>
      </c>
      <c r="H40" s="210">
        <v>8.375</v>
      </c>
      <c r="I40" s="210">
        <v>1.675</v>
      </c>
      <c r="J40" s="210">
        <v>0.325</v>
      </c>
      <c r="K40" s="210">
        <v>5.45</v>
      </c>
      <c r="L40" s="221">
        <v>0.85</v>
      </c>
    </row>
    <row r="41" spans="1:38" s="144" customFormat="1" ht="12.75" customHeight="1" thickBot="1">
      <c r="A41" s="460">
        <v>2007</v>
      </c>
      <c r="B41" s="211">
        <v>1.075</v>
      </c>
      <c r="C41" s="211">
        <v>1.925</v>
      </c>
      <c r="D41" s="211">
        <v>0.7749999999999986</v>
      </c>
      <c r="E41" s="224">
        <v>5.625</v>
      </c>
      <c r="F41" s="461"/>
      <c r="G41" s="459">
        <v>2012</v>
      </c>
      <c r="H41" s="210">
        <v>12.475</v>
      </c>
      <c r="I41" s="210">
        <v>1.6</v>
      </c>
      <c r="J41" s="210">
        <v>0.5</v>
      </c>
      <c r="K41" s="210">
        <v>9.975000000000009</v>
      </c>
      <c r="L41" s="221">
        <v>0.4499999999999993</v>
      </c>
      <c r="P41" s="463"/>
      <c r="Q41" s="463"/>
      <c r="R41" s="463"/>
      <c r="S41" s="463"/>
      <c r="T41" s="463"/>
      <c r="U41" s="463"/>
      <c r="V41" s="463"/>
      <c r="W41" s="463"/>
      <c r="X41" s="463"/>
      <c r="AC41" s="465"/>
      <c r="AD41" s="466"/>
      <c r="AE41" s="466"/>
      <c r="AF41" s="466"/>
      <c r="AG41" s="110"/>
      <c r="AH41" s="110"/>
      <c r="AI41" s="110"/>
      <c r="AJ41" s="110"/>
      <c r="AK41" s="454"/>
      <c r="AL41" s="454"/>
    </row>
    <row r="42" spans="1:38" s="144" customFormat="1" ht="12.75" customHeight="1" thickBot="1">
      <c r="A42" s="538"/>
      <c r="B42" s="470"/>
      <c r="C42" s="470"/>
      <c r="D42" s="470"/>
      <c r="E42" s="470"/>
      <c r="F42" s="461"/>
      <c r="G42" s="460">
        <v>2013</v>
      </c>
      <c r="H42" s="211">
        <v>12.225</v>
      </c>
      <c r="I42" s="211">
        <v>2.475</v>
      </c>
      <c r="J42" s="211">
        <v>0.375</v>
      </c>
      <c r="K42" s="211">
        <v>8.7</v>
      </c>
      <c r="L42" s="224">
        <v>0.6499999999999995</v>
      </c>
      <c r="P42" s="463"/>
      <c r="Q42" s="463"/>
      <c r="R42" s="463"/>
      <c r="S42" s="463"/>
      <c r="T42" s="463"/>
      <c r="U42" s="463"/>
      <c r="V42" s="463"/>
      <c r="W42" s="463"/>
      <c r="X42" s="463"/>
      <c r="AC42" s="465"/>
      <c r="AD42" s="466"/>
      <c r="AE42" s="466"/>
      <c r="AF42" s="466"/>
      <c r="AG42" s="110"/>
      <c r="AH42" s="110"/>
      <c r="AI42" s="110"/>
      <c r="AJ42" s="110"/>
      <c r="AK42" s="454"/>
      <c r="AL42" s="454"/>
    </row>
    <row r="43" spans="1:38" s="144" customFormat="1" ht="12.75" customHeight="1">
      <c r="A43" s="536"/>
      <c r="B43" s="537"/>
      <c r="C43" s="537"/>
      <c r="D43" s="537"/>
      <c r="E43" s="537"/>
      <c r="F43" s="461"/>
      <c r="G43" s="536"/>
      <c r="H43" s="537"/>
      <c r="I43" s="537"/>
      <c r="J43" s="537"/>
      <c r="K43" s="537"/>
      <c r="L43" s="537"/>
      <c r="P43" s="463"/>
      <c r="Q43" s="463"/>
      <c r="R43" s="463"/>
      <c r="S43" s="463"/>
      <c r="T43" s="463"/>
      <c r="U43" s="463"/>
      <c r="V43" s="463"/>
      <c r="W43" s="463"/>
      <c r="X43" s="463"/>
      <c r="AC43" s="465"/>
      <c r="AD43" s="466"/>
      <c r="AE43" s="466"/>
      <c r="AF43" s="466"/>
      <c r="AG43" s="110"/>
      <c r="AH43" s="110"/>
      <c r="AI43" s="110"/>
      <c r="AJ43" s="110"/>
      <c r="AK43" s="454"/>
      <c r="AL43" s="454"/>
    </row>
    <row r="44" spans="1:38" s="144" customFormat="1" ht="12.75" customHeight="1">
      <c r="A44" s="576"/>
      <c r="B44" s="576"/>
      <c r="C44" s="576"/>
      <c r="D44" s="537"/>
      <c r="E44" s="537"/>
      <c r="F44" s="461"/>
      <c r="G44" s="461"/>
      <c r="H44" s="113"/>
      <c r="I44" s="462"/>
      <c r="J44" s="463"/>
      <c r="K44" s="463"/>
      <c r="L44" s="463"/>
      <c r="O44" s="463"/>
      <c r="P44" s="463"/>
      <c r="Q44" s="463"/>
      <c r="R44" s="463"/>
      <c r="S44" s="463"/>
      <c r="T44" s="463"/>
      <c r="U44" s="463"/>
      <c r="V44" s="463"/>
      <c r="W44" s="463"/>
      <c r="X44" s="463"/>
      <c r="AB44" s="465"/>
      <c r="AC44" s="465"/>
      <c r="AD44" s="466"/>
      <c r="AE44" s="466"/>
      <c r="AF44" s="466"/>
      <c r="AG44" s="110"/>
      <c r="AH44" s="110"/>
      <c r="AI44" s="110"/>
      <c r="AJ44" s="110"/>
      <c r="AK44" s="454"/>
      <c r="AL44" s="454"/>
    </row>
    <row r="45" spans="1:38" s="144" customFormat="1" ht="12.75" customHeight="1">
      <c r="A45" s="576" t="s">
        <v>441</v>
      </c>
      <c r="B45" s="576"/>
      <c r="C45" s="576"/>
      <c r="D45" s="537"/>
      <c r="E45" s="537"/>
      <c r="F45" s="461"/>
      <c r="G45" s="461"/>
      <c r="H45" s="113"/>
      <c r="I45" s="462"/>
      <c r="J45" s="463"/>
      <c r="K45" s="463"/>
      <c r="L45" s="463"/>
      <c r="O45" s="463"/>
      <c r="P45" s="463"/>
      <c r="Q45" s="463"/>
      <c r="R45" s="463"/>
      <c r="S45" s="463"/>
      <c r="T45" s="463"/>
      <c r="U45" s="463"/>
      <c r="V45" s="463"/>
      <c r="W45" s="463"/>
      <c r="X45" s="463"/>
      <c r="AB45" s="465"/>
      <c r="AC45" s="465"/>
      <c r="AD45" s="466"/>
      <c r="AE45" s="466"/>
      <c r="AF45" s="466"/>
      <c r="AG45" s="110"/>
      <c r="AH45" s="110"/>
      <c r="AI45" s="110"/>
      <c r="AJ45" s="110"/>
      <c r="AK45" s="454"/>
      <c r="AL45" s="454"/>
    </row>
    <row r="46" spans="1:38" s="144" customFormat="1" ht="16.5" customHeight="1">
      <c r="A46" s="508" t="s">
        <v>450</v>
      </c>
      <c r="B46" s="508"/>
      <c r="C46" s="508"/>
      <c r="D46" s="508"/>
      <c r="E46" s="508"/>
      <c r="F46" s="467"/>
      <c r="G46" s="461"/>
      <c r="H46" s="113"/>
      <c r="I46" s="462"/>
      <c r="J46" s="463"/>
      <c r="K46" s="463"/>
      <c r="L46" s="463"/>
      <c r="O46" s="463"/>
      <c r="P46" s="463"/>
      <c r="Q46" s="463"/>
      <c r="R46" s="463"/>
      <c r="S46" s="463"/>
      <c r="T46" s="463"/>
      <c r="U46" s="463"/>
      <c r="V46" s="463"/>
      <c r="W46" s="463"/>
      <c r="X46" s="463"/>
      <c r="AC46" s="465"/>
      <c r="AD46" s="466"/>
      <c r="AE46" s="466"/>
      <c r="AF46" s="466"/>
      <c r="AG46" s="110"/>
      <c r="AH46" s="110"/>
      <c r="AI46" s="110"/>
      <c r="AJ46" s="110"/>
      <c r="AK46" s="454"/>
      <c r="AL46" s="454"/>
    </row>
    <row r="47" spans="1:69" s="144" customFormat="1" ht="12.75" customHeight="1">
      <c r="A47"/>
      <c r="B47"/>
      <c r="C47"/>
      <c r="D47"/>
      <c r="E47"/>
      <c r="F47" s="469"/>
      <c r="G47" s="467"/>
      <c r="H47" s="467"/>
      <c r="I47" s="468"/>
      <c r="J47" s="463"/>
      <c r="K47" s="463"/>
      <c r="L47" s="463"/>
      <c r="O47" s="463"/>
      <c r="X47" s="463"/>
      <c r="Y47" s="110"/>
      <c r="Z47" s="110"/>
      <c r="AA47" s="110"/>
      <c r="AB47" s="110"/>
      <c r="AC47" s="465"/>
      <c r="AD47" s="466"/>
      <c r="AE47" s="466"/>
      <c r="AF47" s="466"/>
      <c r="AG47" s="110"/>
      <c r="AH47" s="110"/>
      <c r="AI47" s="110"/>
      <c r="AJ47" s="110"/>
      <c r="AK47" s="454"/>
      <c r="AL47" s="454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</row>
    <row r="48" spans="1:15" ht="14.25">
      <c r="A48"/>
      <c r="B48"/>
      <c r="C48"/>
      <c r="D48"/>
      <c r="E48"/>
      <c r="F48" s="508"/>
      <c r="G48" s="469"/>
      <c r="H48" s="469"/>
      <c r="I48" s="469"/>
      <c r="J48" s="469"/>
      <c r="K48" s="469"/>
      <c r="L48" s="469"/>
      <c r="M48" s="474"/>
      <c r="N48" s="144"/>
      <c r="O48" s="144"/>
    </row>
    <row r="49" spans="1:12" ht="14.25">
      <c r="A49"/>
      <c r="B49"/>
      <c r="C49"/>
      <c r="D49"/>
      <c r="E49"/>
      <c r="F49"/>
      <c r="G49" s="508"/>
      <c r="H49" s="508"/>
      <c r="I49" s="508"/>
      <c r="J49" s="508"/>
      <c r="K49" s="469"/>
      <c r="L49" s="46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6:9" ht="12.75">
      <c r="F63"/>
      <c r="G63"/>
      <c r="H63"/>
      <c r="I63"/>
    </row>
    <row r="64" spans="6:9" ht="12.75">
      <c r="F64"/>
      <c r="G64"/>
      <c r="H64"/>
      <c r="I64"/>
    </row>
    <row r="65" spans="7:9" ht="12.75">
      <c r="G65"/>
      <c r="H65"/>
      <c r="I65"/>
    </row>
  </sheetData>
  <mergeCells count="52">
    <mergeCell ref="A45:C45"/>
    <mergeCell ref="A7:A10"/>
    <mergeCell ref="B7:B10"/>
    <mergeCell ref="A30:D30"/>
    <mergeCell ref="A44:C44"/>
    <mergeCell ref="A28:D28"/>
    <mergeCell ref="A16:D16"/>
    <mergeCell ref="A18:A21"/>
    <mergeCell ref="B18:B21"/>
    <mergeCell ref="C18:E18"/>
    <mergeCell ref="J33:J36"/>
    <mergeCell ref="G33:G36"/>
    <mergeCell ref="H33:H36"/>
    <mergeCell ref="C33:C36"/>
    <mergeCell ref="K33:K36"/>
    <mergeCell ref="L33:L36"/>
    <mergeCell ref="A29:M29"/>
    <mergeCell ref="A32:E32"/>
    <mergeCell ref="G32:L32"/>
    <mergeCell ref="A33:A36"/>
    <mergeCell ref="B33:B36"/>
    <mergeCell ref="D33:D36"/>
    <mergeCell ref="E33:E36"/>
    <mergeCell ref="I33:I36"/>
    <mergeCell ref="L7:L10"/>
    <mergeCell ref="C8:C10"/>
    <mergeCell ref="O18:O21"/>
    <mergeCell ref="C19:C21"/>
    <mergeCell ref="D19:D21"/>
    <mergeCell ref="E19:E21"/>
    <mergeCell ref="F19:F21"/>
    <mergeCell ref="G19:G21"/>
    <mergeCell ref="H19:H21"/>
    <mergeCell ref="F18:M18"/>
    <mergeCell ref="K19:K21"/>
    <mergeCell ref="L19:L21"/>
    <mergeCell ref="I19:I21"/>
    <mergeCell ref="J19:J21"/>
    <mergeCell ref="A1:L1"/>
    <mergeCell ref="A3:L3"/>
    <mergeCell ref="A4:L4"/>
    <mergeCell ref="A5:L5"/>
    <mergeCell ref="N18:N21"/>
    <mergeCell ref="M19:M21"/>
    <mergeCell ref="AA9:AT9"/>
    <mergeCell ref="D8:D10"/>
    <mergeCell ref="E8:E10"/>
    <mergeCell ref="F8:F10"/>
    <mergeCell ref="G8:G10"/>
    <mergeCell ref="K7:K10"/>
    <mergeCell ref="C7:E7"/>
    <mergeCell ref="F7:J7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33" r:id="rId2"/>
  <headerFooter alignWithMargins="0">
    <oddFooter>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BF105"/>
  <sheetViews>
    <sheetView showGridLines="0" view="pageBreakPreview" zoomScale="75" zoomScaleNormal="75" zoomScaleSheetLayoutView="75" workbookViewId="0" topLeftCell="A70">
      <selection activeCell="F24" sqref="F24"/>
    </sheetView>
  </sheetViews>
  <sheetFormatPr defaultColWidth="11.421875" defaultRowHeight="12.75"/>
  <cols>
    <col min="1" max="1" width="20.7109375" style="31" customWidth="1"/>
    <col min="2" max="9" width="11.7109375" style="31" customWidth="1"/>
    <col min="10" max="12" width="11.421875" style="31" customWidth="1"/>
    <col min="13" max="13" width="12.8515625" style="31" customWidth="1"/>
    <col min="14" max="16384" width="11.421875" style="31" customWidth="1"/>
  </cols>
  <sheetData>
    <row r="1" spans="1:13" ht="18">
      <c r="A1" s="652" t="s">
        <v>211</v>
      </c>
      <c r="B1" s="652"/>
      <c r="C1" s="652"/>
      <c r="D1" s="652"/>
      <c r="E1" s="652"/>
      <c r="F1" s="652"/>
      <c r="G1" s="652"/>
      <c r="H1" s="652"/>
      <c r="I1" s="652"/>
      <c r="J1" s="59"/>
      <c r="K1" s="59"/>
      <c r="L1" s="59"/>
      <c r="M1" s="59"/>
    </row>
    <row r="2" spans="1:13" ht="12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1" ht="15">
      <c r="A3" s="653" t="s">
        <v>336</v>
      </c>
      <c r="B3" s="653"/>
      <c r="C3" s="653"/>
      <c r="D3" s="653"/>
      <c r="E3" s="653"/>
      <c r="F3" s="653"/>
      <c r="G3" s="653"/>
      <c r="H3" s="653"/>
      <c r="I3" s="653"/>
      <c r="J3" s="71"/>
      <c r="K3" s="72"/>
    </row>
    <row r="4" spans="1:11" ht="15">
      <c r="A4" s="661" t="s">
        <v>204</v>
      </c>
      <c r="B4" s="661"/>
      <c r="C4" s="661"/>
      <c r="D4" s="661"/>
      <c r="E4" s="661"/>
      <c r="F4" s="661"/>
      <c r="G4" s="661"/>
      <c r="H4" s="661"/>
      <c r="I4" s="661"/>
      <c r="J4" s="71"/>
      <c r="K4" s="72"/>
    </row>
    <row r="5" spans="1:11" ht="15">
      <c r="A5" s="659" t="s">
        <v>114</v>
      </c>
      <c r="B5" s="659"/>
      <c r="C5" s="659"/>
      <c r="D5" s="659"/>
      <c r="E5" s="659"/>
      <c r="F5" s="659"/>
      <c r="G5" s="659"/>
      <c r="H5" s="659"/>
      <c r="I5" s="659"/>
      <c r="J5" s="45"/>
      <c r="K5" s="72"/>
    </row>
    <row r="6" spans="1:11" ht="13.5" thickBot="1">
      <c r="A6" s="209"/>
      <c r="B6" s="209"/>
      <c r="C6" s="209"/>
      <c r="D6" s="209"/>
      <c r="E6" s="209"/>
      <c r="F6" s="209"/>
      <c r="G6" s="209"/>
      <c r="H6" s="209"/>
      <c r="I6" s="209"/>
      <c r="K6" s="73"/>
    </row>
    <row r="7" spans="1:11" ht="12.75">
      <c r="A7" s="226"/>
      <c r="B7" s="656" t="s">
        <v>49</v>
      </c>
      <c r="C7" s="657"/>
      <c r="D7" s="657"/>
      <c r="E7" s="658"/>
      <c r="F7" s="656" t="s">
        <v>50</v>
      </c>
      <c r="G7" s="657"/>
      <c r="H7" s="657"/>
      <c r="I7" s="657"/>
      <c r="J7" s="74"/>
      <c r="K7" s="73"/>
    </row>
    <row r="8" spans="1:11" ht="12.75">
      <c r="A8" s="227" t="s">
        <v>51</v>
      </c>
      <c r="B8" s="654" t="s">
        <v>163</v>
      </c>
      <c r="C8" s="660"/>
      <c r="D8" s="654" t="s">
        <v>3</v>
      </c>
      <c r="E8" s="660"/>
      <c r="F8" s="654" t="s">
        <v>163</v>
      </c>
      <c r="G8" s="660"/>
      <c r="H8" s="654" t="s">
        <v>3</v>
      </c>
      <c r="I8" s="655"/>
      <c r="J8" s="74"/>
      <c r="K8" s="73"/>
    </row>
    <row r="9" spans="1:11" ht="13.5" thickBot="1">
      <c r="A9" s="228"/>
      <c r="B9" s="229">
        <v>2012</v>
      </c>
      <c r="C9" s="229">
        <v>2013</v>
      </c>
      <c r="D9" s="229">
        <v>2012</v>
      </c>
      <c r="E9" s="229">
        <v>2013</v>
      </c>
      <c r="F9" s="229">
        <v>2012</v>
      </c>
      <c r="G9" s="229">
        <v>2013</v>
      </c>
      <c r="H9" s="230">
        <v>2012</v>
      </c>
      <c r="I9" s="230">
        <v>2013</v>
      </c>
      <c r="J9" s="74"/>
      <c r="K9" s="73"/>
    </row>
    <row r="10" spans="1:11" ht="12.75">
      <c r="A10" s="212" t="s">
        <v>52</v>
      </c>
      <c r="B10" s="213">
        <v>556.275</v>
      </c>
      <c r="C10" s="213">
        <v>567.25</v>
      </c>
      <c r="D10" s="214">
        <v>9432.275</v>
      </c>
      <c r="E10" s="214">
        <v>9115.75</v>
      </c>
      <c r="F10" s="213">
        <f>(100*B10)/760.1</f>
        <v>73.18444941455071</v>
      </c>
      <c r="G10" s="213">
        <f>(100*C10)/760.1</f>
        <v>74.6283383765294</v>
      </c>
      <c r="H10" s="215">
        <f>(100*D10)/18104.6</f>
        <v>52.098776001679134</v>
      </c>
      <c r="I10" s="215">
        <f>(100*E10)/18104.6</f>
        <v>50.35046341813683</v>
      </c>
      <c r="J10"/>
      <c r="K10" s="76"/>
    </row>
    <row r="11" spans="1:11" ht="12.75">
      <c r="A11" s="216" t="s">
        <v>53</v>
      </c>
      <c r="B11" s="217">
        <v>196.925</v>
      </c>
      <c r="C11" s="217">
        <v>177.875</v>
      </c>
      <c r="D11" s="218">
        <v>7849.65</v>
      </c>
      <c r="E11" s="218">
        <v>7634.2</v>
      </c>
      <c r="F11" s="217">
        <f>(100*B11)/760.1</f>
        <v>25.90777529272464</v>
      </c>
      <c r="G11" s="217">
        <f>(100*C11)/760.1</f>
        <v>23.40152611498487</v>
      </c>
      <c r="H11" s="219">
        <f>(100*D11)/18104.6</f>
        <v>43.357213083967615</v>
      </c>
      <c r="I11" s="219">
        <f>(100*E11)/18104.6</f>
        <v>42.167184030577864</v>
      </c>
      <c r="J11"/>
      <c r="K11" s="76"/>
    </row>
    <row r="12" spans="1:11" ht="12.75">
      <c r="A12" s="216"/>
      <c r="B12" s="196"/>
      <c r="C12" s="196"/>
      <c r="D12" s="196"/>
      <c r="E12" s="196"/>
      <c r="F12" s="217"/>
      <c r="G12" s="217"/>
      <c r="H12" s="219"/>
      <c r="I12" s="219"/>
      <c r="J12"/>
      <c r="K12" s="73"/>
    </row>
    <row r="13" spans="1:11" ht="12.75">
      <c r="A13" s="220" t="s">
        <v>116</v>
      </c>
      <c r="B13" s="210">
        <v>8.475</v>
      </c>
      <c r="C13" s="210">
        <v>8.05</v>
      </c>
      <c r="D13" s="210">
        <v>83.175</v>
      </c>
      <c r="E13" s="210">
        <v>73.35</v>
      </c>
      <c r="F13" s="217">
        <f aca="true" t="shared" si="0" ref="F13:G21">(100*B13)/760.1</f>
        <v>1.114984870411788</v>
      </c>
      <c r="G13" s="217">
        <f t="shared" si="0"/>
        <v>1.0590711748454151</v>
      </c>
      <c r="H13" s="219">
        <f aca="true" t="shared" si="1" ref="H13:I21">(100*D13)/18104.6</f>
        <v>0.4594136296852734</v>
      </c>
      <c r="I13" s="219">
        <f t="shared" si="1"/>
        <v>0.4051456535908001</v>
      </c>
      <c r="J13"/>
      <c r="K13" s="73"/>
    </row>
    <row r="14" spans="1:11" ht="12.75">
      <c r="A14" s="220" t="s">
        <v>517</v>
      </c>
      <c r="B14" s="210">
        <v>35.6</v>
      </c>
      <c r="C14" s="210">
        <v>37.775</v>
      </c>
      <c r="D14" s="210">
        <v>749.55</v>
      </c>
      <c r="E14" s="210">
        <v>667.575</v>
      </c>
      <c r="F14" s="217">
        <f t="shared" si="0"/>
        <v>4.683594263912643</v>
      </c>
      <c r="G14" s="217">
        <f t="shared" si="0"/>
        <v>4.969740823575846</v>
      </c>
      <c r="H14" s="219">
        <f t="shared" si="1"/>
        <v>4.140108038840958</v>
      </c>
      <c r="I14" s="219">
        <f t="shared" si="1"/>
        <v>3.687322558907681</v>
      </c>
      <c r="J14"/>
      <c r="K14" s="73"/>
    </row>
    <row r="15" spans="1:11" ht="12.75">
      <c r="A15" s="222" t="s">
        <v>519</v>
      </c>
      <c r="B15" s="210">
        <v>58.425</v>
      </c>
      <c r="C15" s="210">
        <v>60.075</v>
      </c>
      <c r="D15" s="210">
        <v>1733</v>
      </c>
      <c r="E15" s="210">
        <v>1579.625</v>
      </c>
      <c r="F15" s="217"/>
      <c r="G15" s="217"/>
      <c r="H15" s="219">
        <f t="shared" si="1"/>
        <v>9.572152933508612</v>
      </c>
      <c r="I15" s="219">
        <f t="shared" si="1"/>
        <v>8.72499254333153</v>
      </c>
      <c r="J15"/>
      <c r="K15" s="73"/>
    </row>
    <row r="16" spans="1:11" ht="12.75">
      <c r="A16" s="220" t="s">
        <v>118</v>
      </c>
      <c r="B16" s="210">
        <v>190.075</v>
      </c>
      <c r="C16" s="210">
        <v>179.7</v>
      </c>
      <c r="D16" s="210">
        <v>5285.65</v>
      </c>
      <c r="E16" s="210">
        <v>5042.5</v>
      </c>
      <c r="F16" s="217">
        <f t="shared" si="0"/>
        <v>25.006578081831336</v>
      </c>
      <c r="G16" s="217">
        <f t="shared" si="0"/>
        <v>23.641626101828706</v>
      </c>
      <c r="H16" s="219">
        <f t="shared" si="1"/>
        <v>29.195066447201267</v>
      </c>
      <c r="I16" s="219">
        <f t="shared" si="1"/>
        <v>27.85203760370293</v>
      </c>
      <c r="J16" s="75"/>
      <c r="K16" s="73"/>
    </row>
    <row r="17" spans="1:11" ht="12.75">
      <c r="A17" s="220" t="s">
        <v>119</v>
      </c>
      <c r="B17" s="210">
        <v>216.6</v>
      </c>
      <c r="C17" s="210">
        <v>211.375</v>
      </c>
      <c r="D17" s="210">
        <v>4959.125</v>
      </c>
      <c r="E17" s="210">
        <v>4916.875</v>
      </c>
      <c r="F17" s="217">
        <f t="shared" si="0"/>
        <v>28.496250493356136</v>
      </c>
      <c r="G17" s="217">
        <f t="shared" si="0"/>
        <v>27.808840941981316</v>
      </c>
      <c r="H17" s="219">
        <f t="shared" si="1"/>
        <v>27.391519282392323</v>
      </c>
      <c r="I17" s="219">
        <f t="shared" si="1"/>
        <v>27.15815317654077</v>
      </c>
      <c r="J17" s="75"/>
      <c r="K17" s="73"/>
    </row>
    <row r="18" spans="1:11" ht="12.75">
      <c r="A18" s="220" t="s">
        <v>120</v>
      </c>
      <c r="B18" s="210">
        <v>165.8</v>
      </c>
      <c r="C18" s="210">
        <v>176.95</v>
      </c>
      <c r="D18" s="210">
        <v>3534.35</v>
      </c>
      <c r="E18" s="210">
        <v>3571.725</v>
      </c>
      <c r="F18" s="217">
        <f t="shared" si="0"/>
        <v>21.812919352716747</v>
      </c>
      <c r="G18" s="217">
        <f t="shared" si="0"/>
        <v>23.279831601105116</v>
      </c>
      <c r="H18" s="219">
        <f t="shared" si="1"/>
        <v>19.521834229974704</v>
      </c>
      <c r="I18" s="219">
        <f t="shared" si="1"/>
        <v>19.728273477458767</v>
      </c>
      <c r="J18" s="75"/>
      <c r="K18" s="73"/>
    </row>
    <row r="19" spans="1:11" ht="12.75">
      <c r="A19" s="220" t="s">
        <v>117</v>
      </c>
      <c r="B19" s="210">
        <v>64.55</v>
      </c>
      <c r="C19" s="210">
        <v>56.85</v>
      </c>
      <c r="D19" s="210">
        <v>778.85</v>
      </c>
      <c r="E19" s="210">
        <v>758.275</v>
      </c>
      <c r="F19" s="217">
        <f t="shared" si="0"/>
        <v>8.492303644257335</v>
      </c>
      <c r="G19" s="217">
        <f t="shared" si="0"/>
        <v>7.479279042231285</v>
      </c>
      <c r="H19" s="219">
        <f t="shared" si="1"/>
        <v>4.301945361952211</v>
      </c>
      <c r="I19" s="219">
        <f t="shared" si="1"/>
        <v>4.1883002109961005</v>
      </c>
      <c r="J19" s="75"/>
      <c r="K19" s="73"/>
    </row>
    <row r="20" spans="1:11" ht="12.75">
      <c r="A20" s="222" t="s">
        <v>520</v>
      </c>
      <c r="B20" s="210">
        <v>9.925</v>
      </c>
      <c r="C20" s="210">
        <v>10.225</v>
      </c>
      <c r="D20" s="210">
        <v>116.95</v>
      </c>
      <c r="E20" s="210">
        <v>107.25</v>
      </c>
      <c r="F20" s="217">
        <f t="shared" si="0"/>
        <v>1.3057492435205895</v>
      </c>
      <c r="G20" s="217">
        <f t="shared" si="0"/>
        <v>1.3452177345086171</v>
      </c>
      <c r="H20" s="219">
        <f t="shared" si="1"/>
        <v>0.6459684279133481</v>
      </c>
      <c r="I20" s="219">
        <f t="shared" si="1"/>
        <v>0.5923908840847077</v>
      </c>
      <c r="J20" s="75"/>
      <c r="K20" s="73"/>
    </row>
    <row r="21" spans="1:11" ht="13.5" thickBot="1">
      <c r="A21" s="223" t="s">
        <v>518</v>
      </c>
      <c r="B21" s="211">
        <v>3.725</v>
      </c>
      <c r="C21" s="211">
        <v>4.1</v>
      </c>
      <c r="D21" s="211">
        <v>41.325</v>
      </c>
      <c r="E21" s="211">
        <v>32.75</v>
      </c>
      <c r="F21" s="217">
        <f t="shared" si="0"/>
        <v>0.4900670964346796</v>
      </c>
      <c r="G21" s="217">
        <f t="shared" si="0"/>
        <v>0.5394027101697144</v>
      </c>
      <c r="H21" s="219">
        <f t="shared" si="1"/>
        <v>0.22825690708438742</v>
      </c>
      <c r="I21" s="219">
        <f t="shared" si="1"/>
        <v>0.1808932536482441</v>
      </c>
      <c r="J21" s="75"/>
      <c r="K21" s="73"/>
    </row>
    <row r="22" spans="1:10" ht="15" customHeight="1">
      <c r="A22" s="651" t="s">
        <v>441</v>
      </c>
      <c r="B22" s="651"/>
      <c r="C22" s="651"/>
      <c r="D22" s="225"/>
      <c r="E22" s="225"/>
      <c r="F22" s="225"/>
      <c r="G22" s="225"/>
      <c r="H22" s="225"/>
      <c r="I22" s="225"/>
      <c r="J22" s="63"/>
    </row>
    <row r="23" spans="1:9" ht="13.5" customHeight="1">
      <c r="A23" s="650" t="s">
        <v>231</v>
      </c>
      <c r="B23" s="650"/>
      <c r="C23" s="650"/>
      <c r="D23" s="650"/>
      <c r="E23" s="65"/>
      <c r="F23" s="63"/>
      <c r="G23" s="70"/>
      <c r="H23" s="70"/>
      <c r="I23" s="70"/>
    </row>
    <row r="24" spans="1:9" ht="13.5" customHeight="1">
      <c r="A24" s="649" t="s">
        <v>356</v>
      </c>
      <c r="B24" s="649"/>
      <c r="C24" s="649"/>
      <c r="D24" s="649"/>
      <c r="E24" s="649"/>
      <c r="F24" s="63"/>
      <c r="G24" s="70"/>
      <c r="H24" s="70"/>
      <c r="I24" s="70"/>
    </row>
    <row r="25" spans="6:11" ht="12.75">
      <c r="F25"/>
      <c r="G25"/>
      <c r="H25"/>
      <c r="I25"/>
      <c r="J25"/>
      <c r="K25"/>
    </row>
    <row r="26" spans="6:11" ht="12.75">
      <c r="F26"/>
      <c r="G26"/>
      <c r="H26"/>
      <c r="I26"/>
      <c r="J26"/>
      <c r="K26"/>
    </row>
    <row r="27" spans="6:11" ht="12.75">
      <c r="F27"/>
      <c r="G27"/>
      <c r="H27"/>
      <c r="I27"/>
      <c r="J27"/>
      <c r="K27"/>
    </row>
    <row r="28" spans="6:11" ht="12.75">
      <c r="F28"/>
      <c r="G28"/>
      <c r="H28"/>
      <c r="I28"/>
      <c r="J28"/>
      <c r="K28"/>
    </row>
    <row r="29" spans="6:11" ht="12.75">
      <c r="F29"/>
      <c r="G29"/>
      <c r="H29"/>
      <c r="I29"/>
      <c r="J29"/>
      <c r="K29"/>
    </row>
    <row r="30" spans="6:11" ht="12.75">
      <c r="F30"/>
      <c r="G30"/>
      <c r="H30"/>
      <c r="I30"/>
      <c r="J30"/>
      <c r="K30"/>
    </row>
    <row r="31" spans="6:11" ht="12" customHeight="1">
      <c r="F31"/>
      <c r="G31"/>
      <c r="H31"/>
      <c r="I31"/>
      <c r="J31"/>
      <c r="K31"/>
    </row>
    <row r="32" spans="6:11" ht="14.25" customHeight="1">
      <c r="F32"/>
      <c r="G32"/>
      <c r="H32"/>
      <c r="I32"/>
      <c r="J32"/>
      <c r="K32"/>
    </row>
    <row r="33" spans="2:58" ht="12.75" customHeight="1" hidden="1">
      <c r="B33" s="66"/>
      <c r="C33" s="66"/>
      <c r="D33" s="66"/>
      <c r="E33" s="66"/>
      <c r="F33"/>
      <c r="G33"/>
      <c r="H33"/>
      <c r="I33"/>
      <c r="J33"/>
      <c r="K33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</row>
    <row r="34" spans="6:11" ht="15.75" customHeight="1">
      <c r="F34"/>
      <c r="G34"/>
      <c r="H34"/>
      <c r="I34"/>
      <c r="J34"/>
      <c r="K34"/>
    </row>
    <row r="35" ht="12" customHeight="1"/>
    <row r="38" ht="12.75" customHeight="1" hidden="1"/>
    <row r="40" ht="18" customHeight="1">
      <c r="K40" s="66"/>
    </row>
    <row r="41" ht="12.75" customHeight="1">
      <c r="K41" s="66"/>
    </row>
    <row r="42" ht="12.75" customHeight="1" hidden="1">
      <c r="K42" s="66"/>
    </row>
    <row r="43" ht="12.75">
      <c r="K43" s="66"/>
    </row>
    <row r="44" ht="12.75">
      <c r="K44" s="66"/>
    </row>
    <row r="45" ht="12.75">
      <c r="K45" s="66"/>
    </row>
    <row r="46" ht="12.75">
      <c r="K46" s="66"/>
    </row>
    <row r="47" ht="12.75">
      <c r="K47" s="66"/>
    </row>
    <row r="48" ht="12.75">
      <c r="K48" s="66"/>
    </row>
    <row r="49" ht="12.75">
      <c r="K49" s="66"/>
    </row>
    <row r="50" ht="14.25" customHeight="1">
      <c r="K50" s="66"/>
    </row>
    <row r="51" ht="10.5" customHeight="1">
      <c r="K51" s="66"/>
    </row>
    <row r="52" ht="12.75">
      <c r="K52" s="66"/>
    </row>
    <row r="53" ht="12.75">
      <c r="K53" s="66"/>
    </row>
    <row r="54" ht="12.75">
      <c r="K54" s="66"/>
    </row>
    <row r="55" ht="12.75">
      <c r="K55" s="66"/>
    </row>
    <row r="56" ht="12.75">
      <c r="K56" s="66"/>
    </row>
    <row r="57" ht="12.75">
      <c r="K57" s="66"/>
    </row>
    <row r="58" ht="12.75">
      <c r="K58" s="66"/>
    </row>
    <row r="59" ht="12.75">
      <c r="K59" s="66"/>
    </row>
    <row r="60" ht="12.75">
      <c r="K60" s="66"/>
    </row>
    <row r="61" ht="12.75">
      <c r="K61" s="66"/>
    </row>
    <row r="62" ht="12.75">
      <c r="K62" s="66"/>
    </row>
    <row r="63" ht="12.75">
      <c r="K63" s="66"/>
    </row>
    <row r="64" ht="12.75">
      <c r="K64" s="66"/>
    </row>
    <row r="65" ht="12.75">
      <c r="K65" s="66"/>
    </row>
    <row r="66" ht="12.75">
      <c r="K66" s="66"/>
    </row>
    <row r="67" ht="13.5" customHeight="1">
      <c r="K67" s="66"/>
    </row>
    <row r="68" ht="13.5" customHeight="1">
      <c r="K68" s="66"/>
    </row>
    <row r="69" ht="12.75">
      <c r="K69" s="66"/>
    </row>
    <row r="70" ht="12.75">
      <c r="K70" s="66"/>
    </row>
    <row r="71" ht="12.75">
      <c r="K71" s="66"/>
    </row>
    <row r="72" ht="12.75">
      <c r="K72" s="66"/>
    </row>
    <row r="73" ht="12.75">
      <c r="K73" s="66"/>
    </row>
    <row r="74" ht="12.75">
      <c r="K74" s="66"/>
    </row>
    <row r="75" ht="12.75">
      <c r="K75" s="66"/>
    </row>
    <row r="76" ht="12.75">
      <c r="K76" s="66"/>
    </row>
    <row r="101" spans="3:5" ht="12.75">
      <c r="C101" s="66"/>
      <c r="D101" s="66"/>
      <c r="E101" s="66"/>
    </row>
    <row r="102" ht="12.75">
      <c r="C102" s="66"/>
    </row>
    <row r="103" ht="12.75">
      <c r="C103" s="66"/>
    </row>
    <row r="104" ht="12.75">
      <c r="C104" s="66"/>
    </row>
    <row r="105" ht="12.75">
      <c r="C105" s="66"/>
    </row>
  </sheetData>
  <mergeCells count="13">
    <mergeCell ref="D8:E8"/>
    <mergeCell ref="F8:G8"/>
    <mergeCell ref="A4:I4"/>
    <mergeCell ref="A24:E24"/>
    <mergeCell ref="A23:D23"/>
    <mergeCell ref="A22:C22"/>
    <mergeCell ref="A1:I1"/>
    <mergeCell ref="A3:I3"/>
    <mergeCell ref="H8:I8"/>
    <mergeCell ref="B7:E7"/>
    <mergeCell ref="F7:I7"/>
    <mergeCell ref="A5:I5"/>
    <mergeCell ref="B8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colBreaks count="1" manualBreakCount="1">
    <brk id="10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AFI- 1. Trabajadores afiliados en alta laboral, segÃDTD HTML 4.0 Transitional//EN"&gt; Tabla AFI- 1. Trabajadores afiliados en alta laboral, segÃºn regÃ­menes</dc:title>
  <dc:subject/>
  <dc:creator>S.G.E.A.</dc:creator>
  <cp:keywords/>
  <dc:description/>
  <cp:lastModifiedBy>jlopezperez</cp:lastModifiedBy>
  <cp:lastPrinted>2014-11-03T12:17:15Z</cp:lastPrinted>
  <dcterms:created xsi:type="dcterms:W3CDTF">2001-05-11T09:24:41Z</dcterms:created>
  <dcterms:modified xsi:type="dcterms:W3CDTF">2014-11-03T12:20:22Z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