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2.5 (06)" sheetId="1" r:id="rId1"/>
    <sheet name="22.5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'[2]p395fao'!$B$75</definedName>
    <definedName name="\A" localSheetId="1">'[2]p395fao'!$B$75</definedName>
    <definedName name="\A">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>'[2]p395fao'!$B$81</definedName>
    <definedName name="\N" localSheetId="0">#REF!</definedName>
    <definedName name="\N" localSheetId="1">#REF!</definedName>
    <definedName name="\N">#REF!</definedName>
    <definedName name="\T">'[2]19.18-19'!#REF!</definedName>
    <definedName name="\x">'[10]Arlleg01'!$IR$8190</definedName>
    <definedName name="\z">'[10]Arlleg01'!$IR$8190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'[5]19.11-12'!$B$53</definedName>
    <definedName name="_xlnm.Print_Area" localSheetId="0">'22.5 (06)'!$A$1:$H$85</definedName>
    <definedName name="_xlnm.Print_Area" localSheetId="1">'22.5 (07)'!$A$1:$H$85</definedName>
    <definedName name="balan.xls" hidden="1">'[9]7.24'!$D$6:$D$27</definedName>
    <definedName name="DatosExternos_2" localSheetId="1">'22.5 (07)'!$B$8:$H$85</definedName>
    <definedName name="GUION">#REF!</definedName>
    <definedName name="Imprimir_área_IM" localSheetId="0">'[6]GANADE15'!$A$35:$AG$39</definedName>
    <definedName name="Imprimir_área_IM" localSheetId="1">'[6]GANADE15'!$A$35:$AG$39</definedName>
    <definedName name="Imprimir_área_IM">#REF!</definedName>
    <definedName name="kk" hidden="1">'[12]19.14-15'!#REF!</definedName>
    <definedName name="kkjkj">#REF!</definedName>
    <definedName name="p421">'[4]CARNE1'!$B$44</definedName>
    <definedName name="p431" hidden="1">'[4]CARNE7'!$G$11:$G$93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<sst xmlns="http://schemas.openxmlformats.org/spreadsheetml/2006/main" count="401" uniqueCount="75">
  <si>
    <t>HUEVOS</t>
  </si>
  <si>
    <t>22.5.  HUEVOS: Análisis provincial de producción (miles de docenas), 2007</t>
  </si>
  <si>
    <t>Provincias y</t>
  </si>
  <si>
    <t>Gallinas</t>
  </si>
  <si>
    <t>Pavas</t>
  </si>
  <si>
    <t>Patas</t>
  </si>
  <si>
    <t>Ocas</t>
  </si>
  <si>
    <t>Total</t>
  </si>
  <si>
    <t>Comunidades Autónomas</t>
  </si>
  <si>
    <t>Selectas</t>
  </si>
  <si>
    <t>Camperas</t>
  </si>
  <si>
    <t>A Coruña</t>
  </si>
  <si>
    <t>Lugo</t>
  </si>
  <si>
    <t xml:space="preserve">–  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</si>
  <si>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</si>
  <si>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</si>
  <si>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</si>
  <si>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</si>
  <si>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</si>
  <si>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</si>
  <si>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</si>
  <si>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</si>
  <si>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</si>
  <si>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</si>
  <si>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</si>
  <si>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</si>
  <si>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</si>
  <si>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</si>
  <si>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</si>
  <si>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</si>
  <si>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</si>
  <si>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</si>
  <si>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</si>
  <si>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</si>
  <si>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</si>
  <si>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</si>
  <si>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</si>
  <si>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</si>
  <si>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</si>
  <si>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</si>
  <si>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</si>
  <si>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</si>
  <si>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</si>
  <si>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</si>
  <si>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</si>
  <si>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</si>
  <si>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</si>
  <si>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</si>
  <si>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</si>
  <si>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</si>
  <si>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</si>
  <si>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</si>
  <si>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</si>
  <si>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</si>
  <si>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</si>
  <si>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</si>
  <si>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</si>
  <si>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</si>
  <si>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</si>
  <si>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</si>
  <si>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</si>
  <si>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</si>
  <si>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</si>
  <si>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</si>
  <si>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</si>
  <si>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</si>
  <si>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</si>
  <si>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</si>
  <si>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</si>
  <si>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</si>
  <si>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</si>
  <si>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</si>
  <si>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</si>
  <si>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22.5.  HUEVOS: Análisis provincial de producción (miles de docenas), 2006</t>
  </si>
  <si>
    <t xml:space="preserve">–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</si>
</sst>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"/>
    <numFmt numFmtId="178" formatCode="#,##0.000_);\(#,##0.000\)"/>
    <numFmt numFmtId="179" formatCode="#,##0.0__"/>
    <numFmt numFmtId="180" formatCode="0.00__"/>
    <numFmt numFmtId="181" formatCode="#,##0;\(0.0\)"/>
    <numFmt numFmtId="182" formatCode="#,##0.0__;\–#,##0.0__;\–__;@__"/>
    <numFmt numFmtId="183" formatCode="0.000"/>
    <numFmt numFmtId="184" formatCode="#,##0.0_);\(#,##0.0\)"/>
    <numFmt numFmtId="185" formatCode="0.0"/>
    <numFmt numFmtId="186" formatCode="#,##0__;\–#,##0__;\–__;@__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__;\–#,##0__;0__;@__"/>
    <numFmt numFmtId="190" formatCode="#,##0_____;"/>
    <numFmt numFmtId="191" formatCode="#,##0.000000_);\(#,##0.000000\)"/>
    <numFmt numFmtId="192" formatCode="#,##0.000"/>
    <numFmt numFmtId="193" formatCode="#,##0.00__"/>
    <numFmt numFmtId="194" formatCode="#,##0;\-#,##0;\-\-"/>
    <numFmt numFmtId="195" formatCode="#,##0.0;\-#,##0.0;\-\-"/>
    <numFmt numFmtId="196" formatCode="#,##0.000__"/>
    <numFmt numFmtId="197" formatCode="#,##0____"/>
    <numFmt numFmtId="198" formatCode="#,##0.0____"/>
    <numFmt numFmtId="199" formatCode="#,##0;\(#,##0\);\–"/>
    <numFmt numFmtId="200" formatCode="#,##0__;\–#,##0__;;@__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3" fontId="0" fillId="2" borderId="7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>
      <alignment/>
    </xf>
    <xf numFmtId="3" fontId="8" fillId="2" borderId="1" xfId="0" applyNumberFormat="1" applyFont="1" applyFill="1" applyBorder="1" applyAlignment="1" applyProtection="1">
      <alignment horizontal="right"/>
      <protection/>
    </xf>
    <xf numFmtId="3" fontId="8" fillId="2" borderId="7" xfId="0" applyNumberFormat="1" applyFont="1" applyFill="1" applyBorder="1" applyAlignment="1" applyProtection="1">
      <alignment horizontal="right"/>
      <protection/>
    </xf>
    <xf numFmtId="200" fontId="8" fillId="2" borderId="1" xfId="0" applyNumberFormat="1" applyFont="1" applyFill="1" applyBorder="1" applyAlignment="1" applyProtection="1">
      <alignment horizontal="right"/>
      <protection/>
    </xf>
    <xf numFmtId="200" fontId="8" fillId="2" borderId="3" xfId="0" applyNumberFormat="1" applyFont="1" applyFill="1" applyBorder="1" applyAlignment="1" applyProtection="1">
      <alignment horizontal="right"/>
      <protection/>
    </xf>
    <xf numFmtId="189" fontId="8" fillId="2" borderId="3" xfId="0" applyNumberFormat="1" applyFont="1" applyFill="1" applyBorder="1" applyAlignment="1" applyProtection="1">
      <alignment horizontal="right"/>
      <protection/>
    </xf>
    <xf numFmtId="200" fontId="8" fillId="2" borderId="7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200" fontId="8" fillId="2" borderId="1" xfId="0" applyNumberFormat="1" applyFont="1" applyFill="1" applyBorder="1" applyAlignment="1" applyProtection="1" quotePrefix="1">
      <alignment horizontal="right"/>
      <protection/>
    </xf>
    <xf numFmtId="200" fontId="8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7" xfId="0" applyNumberFormat="1" applyFont="1" applyFill="1" applyBorder="1" applyAlignment="1" applyProtection="1">
      <alignment horizontal="right"/>
      <protection/>
    </xf>
    <xf numFmtId="189" fontId="8" fillId="2" borderId="7" xfId="0" applyNumberFormat="1" applyFont="1" applyFill="1" applyBorder="1" applyAlignment="1" applyProtection="1">
      <alignment horizontal="right"/>
      <protection/>
    </xf>
    <xf numFmtId="0" fontId="8" fillId="2" borderId="4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200" fontId="0" fillId="2" borderId="0" xfId="0" applyNumberFormat="1" applyFont="1" applyFill="1" applyBorder="1" applyAlignment="1">
      <alignment horizontal="right"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2" xfId="0" applyNumberFormat="1" applyFont="1" applyFill="1" applyBorder="1" applyAlignment="1" applyProtection="1">
      <alignment horizontal="right"/>
      <protection/>
    </xf>
    <xf numFmtId="189" fontId="0" fillId="2" borderId="2" xfId="0" applyNumberFormat="1" applyFont="1" applyFill="1" applyBorder="1" applyAlignment="1" applyProtection="1">
      <alignment horizontal="right"/>
      <protection/>
    </xf>
    <xf numFmtId="200" fontId="0" fillId="2" borderId="5" xfId="0" applyNumberFormat="1" applyFont="1" applyFill="1" applyBorder="1" applyAlignment="1">
      <alignment horizontal="right"/>
    </xf>
    <xf numFmtId="200" fontId="0" fillId="2" borderId="1" xfId="0" applyNumberFormat="1" applyFont="1" applyFill="1" applyBorder="1" applyAlignment="1" applyProtection="1" quotePrefix="1">
      <alignment horizontal="right"/>
      <protection/>
    </xf>
    <xf numFmtId="200" fontId="0" fillId="2" borderId="1" xfId="0" applyNumberFormat="1" applyFont="1" applyFill="1" applyBorder="1" applyAlignment="1" applyProtection="1">
      <alignment horizontal="right"/>
      <protection/>
    </xf>
    <xf numFmtId="200" fontId="0" fillId="2" borderId="3" xfId="0" applyNumberFormat="1" applyFont="1" applyFill="1" applyBorder="1" applyAlignment="1" applyProtection="1">
      <alignment horizontal="right"/>
      <protection/>
    </xf>
    <xf numFmtId="189" fontId="0" fillId="2" borderId="3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>
      <alignment horizontal="right"/>
    </xf>
    <xf numFmtId="200" fontId="0" fillId="2" borderId="3" xfId="0" applyNumberFormat="1" applyFont="1" applyFill="1" applyBorder="1" applyAlignment="1" applyProtection="1" quotePrefix="1">
      <alignment horizontal="right"/>
      <protection/>
    </xf>
    <xf numFmtId="189" fontId="8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7" xfId="0" applyNumberFormat="1" applyFont="1" applyFill="1" applyBorder="1" applyAlignment="1" quotePrefix="1">
      <alignment horizontal="right"/>
    </xf>
    <xf numFmtId="189" fontId="0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0" xfId="0" applyNumberFormat="1" applyFont="1" applyFill="1" applyBorder="1" applyAlignment="1">
      <alignment horizontal="right"/>
    </xf>
    <xf numFmtId="200" fontId="8" fillId="2" borderId="8" xfId="0" applyNumberFormat="1" applyFont="1" applyFill="1" applyBorder="1" applyAlignment="1">
      <alignment horizontal="right"/>
    </xf>
    <xf numFmtId="200" fontId="8" fillId="2" borderId="4" xfId="0" applyNumberFormat="1" applyFont="1" applyFill="1" applyBorder="1" applyAlignment="1">
      <alignment horizontal="right"/>
    </xf>
    <xf numFmtId="189" fontId="8" fillId="2" borderId="4" xfId="0" applyNumberFormat="1" applyFont="1" applyFill="1" applyBorder="1" applyAlignment="1">
      <alignment horizontal="right"/>
    </xf>
    <xf numFmtId="200" fontId="8" fillId="2" borderId="14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L86"/>
  <sheetViews>
    <sheetView showGridLines="0" tabSelected="1" zoomScale="75" zoomScaleNormal="75" workbookViewId="0" topLeftCell="A1">
      <selection activeCell="F43" sqref="F43"/>
    </sheetView>
  </sheetViews>
  <sheetFormatPr defaultColWidth="11.421875" defaultRowHeight="12.75"/>
  <cols>
    <col min="1" max="1" width="31.8515625" style="3" customWidth="1"/>
    <col min="2" max="8" width="13.7109375" style="3" customWidth="1"/>
    <col min="9" max="16384" width="11.421875" style="3" customWidth="1"/>
  </cols>
  <sheetData>
    <row r="1" spans="1:8" s="1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3" spans="1:12" ht="15">
      <c r="A3" s="32" t="s">
        <v>73</v>
      </c>
      <c r="B3" s="32"/>
      <c r="C3" s="32"/>
      <c r="D3" s="32"/>
      <c r="E3" s="32"/>
      <c r="F3" s="32"/>
      <c r="G3" s="32"/>
      <c r="H3" s="32"/>
      <c r="I3" s="2"/>
      <c r="J3" s="2"/>
      <c r="K3" s="2"/>
      <c r="L3" s="2"/>
    </row>
    <row r="4" spans="1:12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</row>
    <row r="5" spans="1:9" ht="12.75">
      <c r="A5" s="5" t="s">
        <v>2</v>
      </c>
      <c r="B5" s="34" t="s">
        <v>3</v>
      </c>
      <c r="C5" s="35"/>
      <c r="D5" s="36"/>
      <c r="E5" s="37" t="s">
        <v>4</v>
      </c>
      <c r="F5" s="37" t="s">
        <v>5</v>
      </c>
      <c r="G5" s="37" t="s">
        <v>6</v>
      </c>
      <c r="H5" s="40" t="s">
        <v>7</v>
      </c>
      <c r="I5" s="6"/>
    </row>
    <row r="6" spans="1:9" ht="12.75">
      <c r="A6" s="7" t="s">
        <v>8</v>
      </c>
      <c r="B6" s="43" t="s">
        <v>9</v>
      </c>
      <c r="C6" s="43" t="s">
        <v>10</v>
      </c>
      <c r="D6" s="43" t="s">
        <v>7</v>
      </c>
      <c r="E6" s="38"/>
      <c r="F6" s="38"/>
      <c r="G6" s="38"/>
      <c r="H6" s="41"/>
      <c r="I6" s="6"/>
    </row>
    <row r="7" spans="1:9" ht="13.5" thickBot="1">
      <c r="A7" s="8"/>
      <c r="B7" s="42"/>
      <c r="C7" s="42" t="s">
        <v>10</v>
      </c>
      <c r="D7" s="42" t="s">
        <v>7</v>
      </c>
      <c r="E7" s="39"/>
      <c r="F7" s="39"/>
      <c r="G7" s="39"/>
      <c r="H7" s="42"/>
      <c r="I7" s="6"/>
    </row>
    <row r="8" spans="1:9" ht="12.75">
      <c r="A8" s="9" t="s">
        <v>11</v>
      </c>
      <c r="B8" s="44">
        <v>5120</v>
      </c>
      <c r="C8" s="45">
        <v>5525</v>
      </c>
      <c r="D8" s="45">
        <v>10645</v>
      </c>
      <c r="E8" s="46">
        <v>1.8</v>
      </c>
      <c r="F8" s="46">
        <v>8.570833333333333</v>
      </c>
      <c r="G8" s="47">
        <v>0.43333333333333335</v>
      </c>
      <c r="H8" s="48">
        <v>10655.804166666665</v>
      </c>
      <c r="I8" s="6"/>
    </row>
    <row r="9" spans="1:9" ht="12.75">
      <c r="A9" s="13" t="s">
        <v>12</v>
      </c>
      <c r="B9" s="49">
        <v>8700</v>
      </c>
      <c r="C9" s="50">
        <v>1837.2141666666666</v>
      </c>
      <c r="D9" s="50">
        <v>10537.214166666667</v>
      </c>
      <c r="E9" s="51" t="s">
        <v>74</v>
      </c>
      <c r="F9" s="51" t="s">
        <v>74</v>
      </c>
      <c r="G9" s="52" t="s">
        <v>74</v>
      </c>
      <c r="H9" s="53">
        <v>10537.214166666667</v>
      </c>
      <c r="I9" s="6"/>
    </row>
    <row r="10" spans="1:9" ht="12.75">
      <c r="A10" s="13" t="s">
        <v>14</v>
      </c>
      <c r="B10" s="49">
        <v>18802.958333333332</v>
      </c>
      <c r="C10" s="54">
        <v>1153.75</v>
      </c>
      <c r="D10" s="50">
        <v>19956.708333333332</v>
      </c>
      <c r="E10" s="51">
        <v>2.56</v>
      </c>
      <c r="F10" s="51">
        <v>11.18</v>
      </c>
      <c r="G10" s="52">
        <v>2.566666666666667</v>
      </c>
      <c r="H10" s="53">
        <v>19973.015</v>
      </c>
      <c r="I10" s="6"/>
    </row>
    <row r="11" spans="1:9" ht="12.75">
      <c r="A11" s="13" t="s">
        <v>15</v>
      </c>
      <c r="B11" s="49">
        <v>8550</v>
      </c>
      <c r="C11" s="50">
        <v>9133.333333333334</v>
      </c>
      <c r="D11" s="50">
        <v>17683.333333333336</v>
      </c>
      <c r="E11" s="51">
        <v>12.25</v>
      </c>
      <c r="F11" s="51">
        <v>12</v>
      </c>
      <c r="G11" s="52" t="s">
        <v>74</v>
      </c>
      <c r="H11" s="53">
        <v>17707.583333333336</v>
      </c>
      <c r="I11" s="6"/>
    </row>
    <row r="12" spans="1:9" ht="12.75">
      <c r="A12" s="16" t="str">
        <f>UPPER(" Galicia")</f>
        <v> GALICIA</v>
      </c>
      <c r="B12" s="19">
        <v>41172.95833333333</v>
      </c>
      <c r="C12" s="19">
        <v>17649.2975</v>
      </c>
      <c r="D12" s="19">
        <v>58822.255833333336</v>
      </c>
      <c r="E12" s="20">
        <v>16.61</v>
      </c>
      <c r="F12" s="20">
        <v>31.750833333333333</v>
      </c>
      <c r="G12" s="21">
        <v>3</v>
      </c>
      <c r="H12" s="22">
        <v>58873.61666666667</v>
      </c>
      <c r="I12" s="6"/>
    </row>
    <row r="13" spans="1:9" ht="12.75">
      <c r="A13" s="16"/>
      <c r="B13" s="19"/>
      <c r="C13" s="20"/>
      <c r="D13" s="19"/>
      <c r="E13" s="20"/>
      <c r="F13" s="20"/>
      <c r="G13" s="21"/>
      <c r="H13" s="22"/>
      <c r="I13" s="6"/>
    </row>
    <row r="14" spans="1:9" ht="12.75">
      <c r="A14" s="16" t="str">
        <f>UPPER(" P. de Asturias")</f>
        <v> P. DE ASTURIAS</v>
      </c>
      <c r="B14" s="24">
        <v>5510</v>
      </c>
      <c r="C14" s="25">
        <v>2158.3333333333335</v>
      </c>
      <c r="D14" s="19">
        <v>7668.333333333334</v>
      </c>
      <c r="E14" s="20" t="s">
        <v>74</v>
      </c>
      <c r="F14" s="20" t="s">
        <v>74</v>
      </c>
      <c r="G14" s="21" t="s">
        <v>74</v>
      </c>
      <c r="H14" s="22">
        <v>7668.333333333334</v>
      </c>
      <c r="I14" s="6"/>
    </row>
    <row r="15" spans="1:9" ht="12.75">
      <c r="A15" s="16"/>
      <c r="B15" s="24"/>
      <c r="C15" s="25"/>
      <c r="D15" s="19"/>
      <c r="E15" s="20"/>
      <c r="F15" s="20"/>
      <c r="G15" s="21"/>
      <c r="H15" s="22"/>
      <c r="I15" s="6"/>
    </row>
    <row r="16" spans="1:9" ht="12.75">
      <c r="A16" s="16" t="str">
        <f>UPPER(" Cantabria")</f>
        <v> CANTABRIA</v>
      </c>
      <c r="B16" s="24">
        <v>4047.3</v>
      </c>
      <c r="C16" s="25">
        <v>2758.5</v>
      </c>
      <c r="D16" s="19">
        <v>6805.8</v>
      </c>
      <c r="E16" s="20" t="s">
        <v>74</v>
      </c>
      <c r="F16" s="20">
        <v>36.1</v>
      </c>
      <c r="G16" s="21" t="s">
        <v>74</v>
      </c>
      <c r="H16" s="22">
        <v>6841.9</v>
      </c>
      <c r="I16" s="6"/>
    </row>
    <row r="17" spans="1:9" ht="12.75">
      <c r="A17" s="16"/>
      <c r="B17" s="24"/>
      <c r="C17" s="25"/>
      <c r="D17" s="19"/>
      <c r="E17" s="20"/>
      <c r="F17" s="20"/>
      <c r="G17" s="21"/>
      <c r="H17" s="22"/>
      <c r="I17" s="6"/>
    </row>
    <row r="18" spans="1:9" ht="12.75">
      <c r="A18" s="13" t="s">
        <v>19</v>
      </c>
      <c r="B18" s="49">
        <v>8302.5</v>
      </c>
      <c r="C18" s="50">
        <v>150</v>
      </c>
      <c r="D18" s="50">
        <v>8452.5</v>
      </c>
      <c r="E18" s="51" t="s">
        <v>74</v>
      </c>
      <c r="F18" s="51" t="s">
        <v>74</v>
      </c>
      <c r="G18" s="52" t="s">
        <v>74</v>
      </c>
      <c r="H18" s="53">
        <v>8452.5</v>
      </c>
      <c r="I18" s="6"/>
    </row>
    <row r="19" spans="1:9" ht="12.75">
      <c r="A19" s="13" t="s">
        <v>20</v>
      </c>
      <c r="B19" s="49">
        <v>11734.65</v>
      </c>
      <c r="C19" s="54">
        <v>301.0104166666667</v>
      </c>
      <c r="D19" s="50">
        <v>12035.660416666666</v>
      </c>
      <c r="E19" s="51" t="s">
        <v>74</v>
      </c>
      <c r="F19" s="51" t="s">
        <v>74</v>
      </c>
      <c r="G19" s="52" t="s">
        <v>74</v>
      </c>
      <c r="H19" s="53">
        <v>12035.660416666666</v>
      </c>
      <c r="I19" s="6"/>
    </row>
    <row r="20" spans="1:9" ht="12.75">
      <c r="A20" s="13" t="s">
        <v>21</v>
      </c>
      <c r="B20" s="49">
        <v>13408.65</v>
      </c>
      <c r="C20" s="54">
        <v>375</v>
      </c>
      <c r="D20" s="50">
        <v>13783.65</v>
      </c>
      <c r="E20" s="51" t="s">
        <v>74</v>
      </c>
      <c r="F20" s="51" t="s">
        <v>74</v>
      </c>
      <c r="G20" s="52" t="s">
        <v>74</v>
      </c>
      <c r="H20" s="53">
        <v>13783.65</v>
      </c>
      <c r="I20" s="6"/>
    </row>
    <row r="21" spans="1:9" ht="12.75">
      <c r="A21" s="16" t="str">
        <f>UPPER(" País Vasco")</f>
        <v> PAÍS VASCO</v>
      </c>
      <c r="B21" s="24">
        <v>33445.8</v>
      </c>
      <c r="C21" s="19">
        <v>826.0104166666667</v>
      </c>
      <c r="D21" s="19">
        <v>34271.81041666667</v>
      </c>
      <c r="E21" s="20" t="s">
        <v>74</v>
      </c>
      <c r="F21" s="20" t="s">
        <v>74</v>
      </c>
      <c r="G21" s="21" t="s">
        <v>74</v>
      </c>
      <c r="H21" s="22">
        <v>34271.81041666667</v>
      </c>
      <c r="I21" s="6"/>
    </row>
    <row r="22" spans="1:9" ht="12.75">
      <c r="A22" s="16"/>
      <c r="B22" s="24"/>
      <c r="C22" s="19"/>
      <c r="D22" s="19"/>
      <c r="E22" s="20"/>
      <c r="F22" s="20"/>
      <c r="G22" s="21"/>
      <c r="H22" s="22"/>
      <c r="I22" s="6"/>
    </row>
    <row r="23" spans="1:9" ht="12.75">
      <c r="A23" s="16" t="str">
        <f>UPPER(" Navarra")</f>
        <v> NAVARRA</v>
      </c>
      <c r="B23" s="24">
        <v>30208.033333333333</v>
      </c>
      <c r="C23" s="19">
        <v>734.7866666666666</v>
      </c>
      <c r="D23" s="19">
        <v>30942.82</v>
      </c>
      <c r="E23" s="20" t="s">
        <v>74</v>
      </c>
      <c r="F23" s="20" t="s">
        <v>74</v>
      </c>
      <c r="G23" s="21" t="s">
        <v>74</v>
      </c>
      <c r="H23" s="22">
        <v>30942.82</v>
      </c>
      <c r="I23" s="6"/>
    </row>
    <row r="24" spans="1:9" ht="12.75">
      <c r="A24" s="16"/>
      <c r="B24" s="24"/>
      <c r="C24" s="19"/>
      <c r="D24" s="19"/>
      <c r="E24" s="20"/>
      <c r="F24" s="20"/>
      <c r="G24" s="21"/>
      <c r="H24" s="22"/>
      <c r="I24" s="6"/>
    </row>
    <row r="25" spans="1:9" ht="12.75">
      <c r="A25" s="16" t="str">
        <f>UPPER(" La Rioja")</f>
        <v> LA RIOJA</v>
      </c>
      <c r="B25" s="19">
        <v>3562.125</v>
      </c>
      <c r="C25" s="19">
        <v>270.25</v>
      </c>
      <c r="D25" s="19">
        <v>3832.375</v>
      </c>
      <c r="E25" s="20" t="s">
        <v>74</v>
      </c>
      <c r="F25" s="20" t="s">
        <v>74</v>
      </c>
      <c r="G25" s="21" t="s">
        <v>74</v>
      </c>
      <c r="H25" s="22">
        <v>3832.375</v>
      </c>
      <c r="I25" s="6"/>
    </row>
    <row r="26" spans="1:9" ht="12.75">
      <c r="A26" s="16"/>
      <c r="B26" s="19"/>
      <c r="C26" s="19"/>
      <c r="D26" s="20"/>
      <c r="E26" s="20"/>
      <c r="F26" s="20"/>
      <c r="G26" s="21"/>
      <c r="H26" s="22"/>
      <c r="I26" s="6"/>
    </row>
    <row r="27" spans="1:9" ht="12.75">
      <c r="A27" s="13" t="s">
        <v>25</v>
      </c>
      <c r="B27" s="24">
        <v>14649.32</v>
      </c>
      <c r="C27" s="50">
        <v>663.3333333333334</v>
      </c>
      <c r="D27" s="54">
        <v>15312.653333333334</v>
      </c>
      <c r="E27" s="51">
        <v>4.166666666666667</v>
      </c>
      <c r="F27" s="51">
        <v>2.5</v>
      </c>
      <c r="G27" s="52" t="s">
        <v>74</v>
      </c>
      <c r="H27" s="53">
        <v>15319.32</v>
      </c>
      <c r="I27" s="6"/>
    </row>
    <row r="28" spans="1:9" ht="12.75">
      <c r="A28" s="13" t="s">
        <v>26</v>
      </c>
      <c r="B28" s="50">
        <v>2625.4041666666667</v>
      </c>
      <c r="C28" s="50">
        <v>423.9583333333333</v>
      </c>
      <c r="D28" s="50">
        <v>3049.3625</v>
      </c>
      <c r="E28" s="51" t="s">
        <v>74</v>
      </c>
      <c r="F28" s="51" t="s">
        <v>74</v>
      </c>
      <c r="G28" s="52" t="s">
        <v>74</v>
      </c>
      <c r="H28" s="53">
        <v>3049.3625</v>
      </c>
      <c r="I28" s="6"/>
    </row>
    <row r="29" spans="1:9" ht="12.75">
      <c r="A29" s="13" t="s">
        <v>27</v>
      </c>
      <c r="B29" s="49">
        <v>41000</v>
      </c>
      <c r="C29" s="50">
        <v>829.1666666666666</v>
      </c>
      <c r="D29" s="54">
        <v>41829.166666666664</v>
      </c>
      <c r="E29" s="51" t="s">
        <v>74</v>
      </c>
      <c r="F29" s="51" t="s">
        <v>74</v>
      </c>
      <c r="G29" s="52" t="s">
        <v>74</v>
      </c>
      <c r="H29" s="53">
        <v>41829.166666666664</v>
      </c>
      <c r="I29" s="6"/>
    </row>
    <row r="30" spans="1:9" ht="12.75">
      <c r="A30" s="16" t="str">
        <f>UPPER(" Aragón")</f>
        <v> ARAGÓN</v>
      </c>
      <c r="B30" s="19">
        <v>58274.72416666667</v>
      </c>
      <c r="C30" s="19">
        <v>1916.4583333333335</v>
      </c>
      <c r="D30" s="19">
        <v>60191.182499999995</v>
      </c>
      <c r="E30" s="20">
        <v>4.166666666666667</v>
      </c>
      <c r="F30" s="20">
        <v>2.5</v>
      </c>
      <c r="G30" s="21" t="s">
        <v>74</v>
      </c>
      <c r="H30" s="22">
        <v>60197.84916666667</v>
      </c>
      <c r="I30" s="6"/>
    </row>
    <row r="31" spans="1:9" ht="12.75">
      <c r="A31" s="16"/>
      <c r="B31" s="19"/>
      <c r="C31" s="19"/>
      <c r="D31" s="19"/>
      <c r="E31" s="20"/>
      <c r="F31" s="20"/>
      <c r="G31" s="21"/>
      <c r="H31" s="22"/>
      <c r="I31" s="6"/>
    </row>
    <row r="32" spans="1:9" ht="12.75">
      <c r="A32" s="13" t="s">
        <v>29</v>
      </c>
      <c r="B32" s="49">
        <v>22076.600333333332</v>
      </c>
      <c r="C32" s="50">
        <v>829.3138333333334</v>
      </c>
      <c r="D32" s="50">
        <v>22905.914166666666</v>
      </c>
      <c r="E32" s="51" t="s">
        <v>74</v>
      </c>
      <c r="F32" s="51" t="s">
        <v>74</v>
      </c>
      <c r="G32" s="52" t="s">
        <v>74</v>
      </c>
      <c r="H32" s="53">
        <v>22905.914166666666</v>
      </c>
      <c r="I32" s="6"/>
    </row>
    <row r="33" spans="1:9" ht="12.75">
      <c r="A33" s="13" t="s">
        <v>30</v>
      </c>
      <c r="B33" s="49">
        <v>11787.51</v>
      </c>
      <c r="C33" s="50">
        <v>1387.5</v>
      </c>
      <c r="D33" s="54">
        <v>13175.01</v>
      </c>
      <c r="E33" s="51" t="s">
        <v>74</v>
      </c>
      <c r="F33" s="51" t="s">
        <v>74</v>
      </c>
      <c r="G33" s="52" t="s">
        <v>74</v>
      </c>
      <c r="H33" s="53">
        <v>13175.01</v>
      </c>
      <c r="I33" s="6"/>
    </row>
    <row r="34" spans="1:9" ht="12.75">
      <c r="A34" s="13" t="s">
        <v>31</v>
      </c>
      <c r="B34" s="49">
        <v>37179.39633333333</v>
      </c>
      <c r="C34" s="50">
        <v>280</v>
      </c>
      <c r="D34" s="54">
        <v>37459.39633333333</v>
      </c>
      <c r="E34" s="51" t="s">
        <v>74</v>
      </c>
      <c r="F34" s="51" t="s">
        <v>74</v>
      </c>
      <c r="G34" s="52" t="s">
        <v>74</v>
      </c>
      <c r="H34" s="53">
        <v>37459.39633333333</v>
      </c>
      <c r="I34" s="6"/>
    </row>
    <row r="35" spans="1:9" ht="12.75">
      <c r="A35" s="13" t="s">
        <v>32</v>
      </c>
      <c r="B35" s="49">
        <v>49274</v>
      </c>
      <c r="C35" s="50">
        <v>299</v>
      </c>
      <c r="D35" s="50">
        <v>49573</v>
      </c>
      <c r="E35" s="51" t="s">
        <v>74</v>
      </c>
      <c r="F35" s="51" t="s">
        <v>74</v>
      </c>
      <c r="G35" s="52" t="s">
        <v>74</v>
      </c>
      <c r="H35" s="53">
        <v>49573</v>
      </c>
      <c r="I35" s="6"/>
    </row>
    <row r="36" spans="1:9" ht="12.75">
      <c r="A36" s="16" t="str">
        <f>UPPER(" Cataluña")</f>
        <v> CATALUÑA</v>
      </c>
      <c r="B36" s="24">
        <v>120317.50666666665</v>
      </c>
      <c r="C36" s="19">
        <v>2795.8138333333336</v>
      </c>
      <c r="D36" s="19">
        <v>123113.3205</v>
      </c>
      <c r="E36" s="20" t="s">
        <v>74</v>
      </c>
      <c r="F36" s="20" t="s">
        <v>74</v>
      </c>
      <c r="G36" s="21" t="s">
        <v>74</v>
      </c>
      <c r="H36" s="22">
        <v>123113.3205</v>
      </c>
      <c r="I36" s="6"/>
    </row>
    <row r="37" spans="1:9" ht="12.75">
      <c r="A37" s="16"/>
      <c r="B37" s="24"/>
      <c r="C37" s="19"/>
      <c r="D37" s="20"/>
      <c r="E37" s="20"/>
      <c r="F37" s="20"/>
      <c r="G37" s="21"/>
      <c r="H37" s="22"/>
      <c r="I37" s="6"/>
    </row>
    <row r="38" spans="1:9" ht="12.75">
      <c r="A38" s="16" t="str">
        <f>UPPER(" Baleares")</f>
        <v> BALEARES</v>
      </c>
      <c r="B38" s="24">
        <v>6232.12</v>
      </c>
      <c r="C38" s="19">
        <v>455.67</v>
      </c>
      <c r="D38" s="25">
        <v>6687.79</v>
      </c>
      <c r="E38" s="20" t="s">
        <v>74</v>
      </c>
      <c r="F38" s="21">
        <v>0.4675</v>
      </c>
      <c r="G38" s="21">
        <v>0.25</v>
      </c>
      <c r="H38" s="22">
        <v>6688.5075</v>
      </c>
      <c r="I38" s="6"/>
    </row>
    <row r="39" spans="1:9" ht="12.75">
      <c r="A39" s="16"/>
      <c r="B39" s="24"/>
      <c r="C39" s="19"/>
      <c r="D39" s="25"/>
      <c r="E39" s="20"/>
      <c r="F39" s="25"/>
      <c r="G39" s="55"/>
      <c r="H39" s="22"/>
      <c r="I39" s="6"/>
    </row>
    <row r="40" spans="1:9" ht="12.75">
      <c r="A40" s="13" t="s">
        <v>35</v>
      </c>
      <c r="B40" s="50">
        <v>3397.5</v>
      </c>
      <c r="C40" s="50">
        <v>354.1666666666667</v>
      </c>
      <c r="D40" s="50">
        <v>3751.6666666666665</v>
      </c>
      <c r="E40" s="51" t="s">
        <v>74</v>
      </c>
      <c r="F40" s="51" t="s">
        <v>74</v>
      </c>
      <c r="G40" s="52" t="s">
        <v>74</v>
      </c>
      <c r="H40" s="53">
        <v>3751.6666666666665</v>
      </c>
      <c r="I40" s="6"/>
    </row>
    <row r="41" spans="1:9" ht="12.75">
      <c r="A41" s="13" t="s">
        <v>36</v>
      </c>
      <c r="B41" s="49">
        <v>31663.62</v>
      </c>
      <c r="C41" s="50">
        <v>170.20833333333334</v>
      </c>
      <c r="D41" s="50">
        <v>31833.82833333333</v>
      </c>
      <c r="E41" s="51" t="s">
        <v>74</v>
      </c>
      <c r="F41" s="51" t="s">
        <v>74</v>
      </c>
      <c r="G41" s="52" t="s">
        <v>74</v>
      </c>
      <c r="H41" s="53">
        <v>31833.82833333333</v>
      </c>
      <c r="I41" s="6"/>
    </row>
    <row r="42" spans="1:9" ht="12.75">
      <c r="A42" s="13" t="s">
        <v>37</v>
      </c>
      <c r="B42" s="50">
        <v>2358.5833333333335</v>
      </c>
      <c r="C42" s="50">
        <v>1677.0833333333333</v>
      </c>
      <c r="D42" s="50">
        <v>4035.666666666667</v>
      </c>
      <c r="E42" s="21">
        <v>0.041666666666666664</v>
      </c>
      <c r="F42" s="21">
        <v>0.04</v>
      </c>
      <c r="G42" s="21">
        <v>0.029166666666666667</v>
      </c>
      <c r="H42" s="53">
        <v>4035.7775</v>
      </c>
      <c r="I42" s="6"/>
    </row>
    <row r="43" spans="1:9" ht="12.75">
      <c r="A43" s="13" t="s">
        <v>38</v>
      </c>
      <c r="B43" s="49">
        <v>7893.765</v>
      </c>
      <c r="C43" s="49">
        <v>103.125</v>
      </c>
      <c r="D43" s="50">
        <v>7996.89</v>
      </c>
      <c r="E43" s="51" t="s">
        <v>74</v>
      </c>
      <c r="F43" s="51" t="s">
        <v>74</v>
      </c>
      <c r="G43" s="52" t="s">
        <v>74</v>
      </c>
      <c r="H43" s="53">
        <v>7996.89</v>
      </c>
      <c r="I43" s="6"/>
    </row>
    <row r="44" spans="1:9" ht="12.75">
      <c r="A44" s="13" t="s">
        <v>39</v>
      </c>
      <c r="B44" s="49">
        <v>720</v>
      </c>
      <c r="C44" s="50">
        <v>92.5</v>
      </c>
      <c r="D44" s="50">
        <v>812.5</v>
      </c>
      <c r="E44" s="51" t="s">
        <v>74</v>
      </c>
      <c r="F44" s="51" t="s">
        <v>74</v>
      </c>
      <c r="G44" s="52" t="s">
        <v>74</v>
      </c>
      <c r="H44" s="53">
        <v>812.5</v>
      </c>
      <c r="I44" s="6"/>
    </row>
    <row r="45" spans="1:9" ht="12.75">
      <c r="A45" s="13" t="s">
        <v>40</v>
      </c>
      <c r="B45" s="50">
        <v>26696.833333333332</v>
      </c>
      <c r="C45" s="50">
        <v>400</v>
      </c>
      <c r="D45" s="50">
        <v>27096.833333333332</v>
      </c>
      <c r="E45" s="51" t="s">
        <v>74</v>
      </c>
      <c r="F45" s="51" t="s">
        <v>74</v>
      </c>
      <c r="G45" s="52" t="s">
        <v>74</v>
      </c>
      <c r="H45" s="53">
        <v>27096.833333333332</v>
      </c>
      <c r="I45" s="6"/>
    </row>
    <row r="46" spans="1:9" ht="12.75">
      <c r="A46" s="13" t="s">
        <v>41</v>
      </c>
      <c r="B46" s="50">
        <v>2920.6666666666665</v>
      </c>
      <c r="C46" s="50">
        <v>6</v>
      </c>
      <c r="D46" s="50">
        <v>2926.6666666666665</v>
      </c>
      <c r="E46" s="51" t="s">
        <v>74</v>
      </c>
      <c r="F46" s="51" t="s">
        <v>74</v>
      </c>
      <c r="G46" s="52" t="s">
        <v>74</v>
      </c>
      <c r="H46" s="53">
        <v>2926.6666666666665</v>
      </c>
      <c r="I46" s="6"/>
    </row>
    <row r="47" spans="1:9" ht="12.75">
      <c r="A47" s="13" t="s">
        <v>42</v>
      </c>
      <c r="B47" s="49">
        <v>131321.47875</v>
      </c>
      <c r="C47" s="50">
        <v>80.325</v>
      </c>
      <c r="D47" s="50">
        <v>131401.80375000002</v>
      </c>
      <c r="E47" s="51">
        <v>0.4</v>
      </c>
      <c r="F47" s="51" t="s">
        <v>74</v>
      </c>
      <c r="G47" s="52" t="s">
        <v>74</v>
      </c>
      <c r="H47" s="53">
        <v>131402.20375000002</v>
      </c>
      <c r="I47" s="6"/>
    </row>
    <row r="48" spans="1:9" ht="12.75">
      <c r="A48" s="13" t="s">
        <v>43</v>
      </c>
      <c r="B48" s="50" t="s">
        <v>74</v>
      </c>
      <c r="C48" s="50">
        <v>416.6666666666667</v>
      </c>
      <c r="D48" s="50">
        <v>416.6666666666667</v>
      </c>
      <c r="E48" s="51" t="s">
        <v>74</v>
      </c>
      <c r="F48" s="51" t="s">
        <v>74</v>
      </c>
      <c r="G48" s="52" t="s">
        <v>74</v>
      </c>
      <c r="H48" s="53">
        <v>416.6666666666667</v>
      </c>
      <c r="I48" s="6"/>
    </row>
    <row r="49" spans="1:9" ht="12.75">
      <c r="A49" s="16" t="str">
        <f>UPPER(" Castilla y León")</f>
        <v> CASTILLA Y LEÓN</v>
      </c>
      <c r="B49" s="19">
        <v>206972.44708333333</v>
      </c>
      <c r="C49" s="19">
        <v>3300.0749999999994</v>
      </c>
      <c r="D49" s="19">
        <v>210272.52208333334</v>
      </c>
      <c r="E49" s="20">
        <v>0.4416666666666667</v>
      </c>
      <c r="F49" s="20">
        <v>0.04</v>
      </c>
      <c r="G49" s="21">
        <v>0.029166666666666667</v>
      </c>
      <c r="H49" s="22">
        <v>210273.03291666668</v>
      </c>
      <c r="I49" s="6"/>
    </row>
    <row r="50" spans="1:9" ht="12.75">
      <c r="A50" s="16"/>
      <c r="B50" s="19"/>
      <c r="C50" s="19"/>
      <c r="D50" s="19"/>
      <c r="E50" s="20"/>
      <c r="F50" s="20"/>
      <c r="G50" s="21"/>
      <c r="H50" s="22"/>
      <c r="I50" s="6"/>
    </row>
    <row r="51" spans="1:9" ht="12.75">
      <c r="A51" s="16" t="str">
        <f>UPPER(" Madrid")</f>
        <v> MADRID</v>
      </c>
      <c r="B51" s="19">
        <v>40533.365</v>
      </c>
      <c r="C51" s="19" t="s">
        <v>74</v>
      </c>
      <c r="D51" s="19">
        <v>40533.365</v>
      </c>
      <c r="E51" s="20" t="s">
        <v>74</v>
      </c>
      <c r="F51" s="20" t="s">
        <v>74</v>
      </c>
      <c r="G51" s="21" t="s">
        <v>74</v>
      </c>
      <c r="H51" s="22">
        <v>40533.365</v>
      </c>
      <c r="I51" s="6"/>
    </row>
    <row r="52" spans="1:9" ht="12.75">
      <c r="A52" s="16"/>
      <c r="B52" s="19"/>
      <c r="C52" s="19"/>
      <c r="D52" s="19"/>
      <c r="E52" s="20"/>
      <c r="F52" s="20"/>
      <c r="G52" s="21"/>
      <c r="H52" s="22"/>
      <c r="I52" s="6"/>
    </row>
    <row r="53" spans="1:9" ht="12.75">
      <c r="A53" s="13" t="s">
        <v>46</v>
      </c>
      <c r="B53" s="49">
        <v>894.53</v>
      </c>
      <c r="C53" s="50">
        <v>162.5</v>
      </c>
      <c r="D53" s="49">
        <v>1057.03</v>
      </c>
      <c r="E53" s="21">
        <v>0.3333333333333333</v>
      </c>
      <c r="F53" s="51" t="s">
        <v>74</v>
      </c>
      <c r="G53" s="52" t="s">
        <v>74</v>
      </c>
      <c r="H53" s="53">
        <v>1057.3633333333332</v>
      </c>
      <c r="I53" s="6"/>
    </row>
    <row r="54" spans="1:9" ht="12.75">
      <c r="A54" s="13" t="s">
        <v>47</v>
      </c>
      <c r="B54" s="50">
        <v>3368.6666666666665</v>
      </c>
      <c r="C54" s="50">
        <v>545.7</v>
      </c>
      <c r="D54" s="49">
        <v>3914.366666666667</v>
      </c>
      <c r="E54" s="54">
        <v>0.5</v>
      </c>
      <c r="F54" s="51" t="s">
        <v>74</v>
      </c>
      <c r="G54" s="52" t="s">
        <v>74</v>
      </c>
      <c r="H54" s="53">
        <v>3914.866666666667</v>
      </c>
      <c r="I54" s="6"/>
    </row>
    <row r="55" spans="1:9" ht="12.75">
      <c r="A55" s="13" t="s">
        <v>48</v>
      </c>
      <c r="B55" s="50">
        <v>25646.356666666667</v>
      </c>
      <c r="C55" s="50">
        <v>294.7</v>
      </c>
      <c r="D55" s="54">
        <v>25941.056666666667</v>
      </c>
      <c r="E55" s="51" t="s">
        <v>74</v>
      </c>
      <c r="F55" s="51" t="s">
        <v>74</v>
      </c>
      <c r="G55" s="52" t="s">
        <v>74</v>
      </c>
      <c r="H55" s="53">
        <v>25941.056666666667</v>
      </c>
      <c r="I55" s="6"/>
    </row>
    <row r="56" spans="1:9" ht="12.75">
      <c r="A56" s="13" t="s">
        <v>49</v>
      </c>
      <c r="B56" s="49">
        <v>132870.68166666667</v>
      </c>
      <c r="C56" s="50">
        <v>52.975</v>
      </c>
      <c r="D56" s="49">
        <v>132923.65666666668</v>
      </c>
      <c r="E56" s="51" t="s">
        <v>74</v>
      </c>
      <c r="F56" s="51" t="s">
        <v>74</v>
      </c>
      <c r="G56" s="52" t="s">
        <v>74</v>
      </c>
      <c r="H56" s="53">
        <v>132923.65666666668</v>
      </c>
      <c r="I56" s="6"/>
    </row>
    <row r="57" spans="1:9" ht="12.75">
      <c r="A57" s="13" t="s">
        <v>50</v>
      </c>
      <c r="B57" s="50">
        <v>94342.1625</v>
      </c>
      <c r="C57" s="50">
        <v>234.4375</v>
      </c>
      <c r="D57" s="50">
        <v>94576.6</v>
      </c>
      <c r="E57" s="51">
        <v>0.9375</v>
      </c>
      <c r="F57" s="51">
        <v>5.6875</v>
      </c>
      <c r="G57" s="21">
        <v>0.4166666666666667</v>
      </c>
      <c r="H57" s="53">
        <v>94583.64166666668</v>
      </c>
      <c r="I57" s="6"/>
    </row>
    <row r="58" spans="1:9" ht="12.75">
      <c r="A58" s="16" t="str">
        <f>UPPER(" Castilla-La Mancha")</f>
        <v> CASTILLA-LA MANCHA</v>
      </c>
      <c r="B58" s="19">
        <v>257122.39750000002</v>
      </c>
      <c r="C58" s="19">
        <v>1290.3125</v>
      </c>
      <c r="D58" s="19">
        <v>258412.71</v>
      </c>
      <c r="E58" s="20">
        <v>1.7708333333333333</v>
      </c>
      <c r="F58" s="20">
        <v>5.6875</v>
      </c>
      <c r="G58" s="21">
        <v>0.4166666666666667</v>
      </c>
      <c r="H58" s="22">
        <v>258420.58500000002</v>
      </c>
      <c r="I58" s="6"/>
    </row>
    <row r="59" spans="1:9" ht="12.75">
      <c r="A59" s="16"/>
      <c r="B59" s="19"/>
      <c r="C59" s="19"/>
      <c r="D59" s="20"/>
      <c r="E59" s="20"/>
      <c r="F59" s="20"/>
      <c r="G59" s="21"/>
      <c r="H59" s="22"/>
      <c r="I59" s="6"/>
    </row>
    <row r="60" spans="1:9" ht="12.75">
      <c r="A60" s="13" t="s">
        <v>52</v>
      </c>
      <c r="B60" s="49">
        <v>5848.4783333333335</v>
      </c>
      <c r="C60" s="50">
        <v>57.05</v>
      </c>
      <c r="D60" s="54">
        <v>5905.528333333334</v>
      </c>
      <c r="E60" s="51" t="s">
        <v>74</v>
      </c>
      <c r="F60" s="51" t="s">
        <v>74</v>
      </c>
      <c r="G60" s="52" t="s">
        <v>74</v>
      </c>
      <c r="H60" s="53">
        <v>5905.528333333334</v>
      </c>
      <c r="I60" s="6"/>
    </row>
    <row r="61" spans="1:9" ht="12.75">
      <c r="A61" s="13" t="s">
        <v>53</v>
      </c>
      <c r="B61" s="49">
        <v>15043.1075</v>
      </c>
      <c r="C61" s="50">
        <v>71.77083333333333</v>
      </c>
      <c r="D61" s="54">
        <v>15114.878333333334</v>
      </c>
      <c r="E61" s="51" t="s">
        <v>74</v>
      </c>
      <c r="F61" s="51" t="s">
        <v>74</v>
      </c>
      <c r="G61" s="52" t="s">
        <v>74</v>
      </c>
      <c r="H61" s="53">
        <v>15114.878333333334</v>
      </c>
      <c r="I61" s="6"/>
    </row>
    <row r="62" spans="1:9" ht="12.75">
      <c r="A62" s="13" t="s">
        <v>54</v>
      </c>
      <c r="B62" s="50">
        <v>59111.46666666667</v>
      </c>
      <c r="C62" s="50">
        <v>621.0733333333334</v>
      </c>
      <c r="D62" s="50">
        <v>59732.54</v>
      </c>
      <c r="E62" s="51" t="s">
        <v>74</v>
      </c>
      <c r="F62" s="51" t="s">
        <v>74</v>
      </c>
      <c r="G62" s="52" t="s">
        <v>74</v>
      </c>
      <c r="H62" s="53">
        <v>59732.54</v>
      </c>
      <c r="I62" s="6"/>
    </row>
    <row r="63" spans="1:9" ht="12.75">
      <c r="A63" s="16" t="str">
        <f>UPPER(" C. Valenciana")</f>
        <v> C. VALENCIANA</v>
      </c>
      <c r="B63" s="19">
        <v>80003.0525</v>
      </c>
      <c r="C63" s="19">
        <v>749.8941666666667</v>
      </c>
      <c r="D63" s="19">
        <v>80752.94666666667</v>
      </c>
      <c r="E63" s="20" t="s">
        <v>74</v>
      </c>
      <c r="F63" s="20" t="s">
        <v>74</v>
      </c>
      <c r="G63" s="21" t="s">
        <v>74</v>
      </c>
      <c r="H63" s="22">
        <v>80752.94666666667</v>
      </c>
      <c r="I63" s="6"/>
    </row>
    <row r="64" spans="1:9" ht="12.75">
      <c r="A64" s="16"/>
      <c r="B64" s="19"/>
      <c r="C64" s="19"/>
      <c r="D64" s="19"/>
      <c r="E64" s="20"/>
      <c r="F64" s="20"/>
      <c r="G64" s="21"/>
      <c r="H64" s="22"/>
      <c r="I64" s="6"/>
    </row>
    <row r="65" spans="1:9" ht="12.75">
      <c r="A65" s="16" t="str">
        <f>UPPER(" R. de Murcia")</f>
        <v> R. DE MURCIA</v>
      </c>
      <c r="B65" s="24">
        <v>8181.119375282191</v>
      </c>
      <c r="C65" s="19">
        <v>298.0925655490357</v>
      </c>
      <c r="D65" s="19">
        <v>8479.211940831226</v>
      </c>
      <c r="E65" s="20">
        <v>16.46875</v>
      </c>
      <c r="F65" s="20">
        <v>2.35125</v>
      </c>
      <c r="G65" s="21">
        <v>0.4165</v>
      </c>
      <c r="H65" s="22">
        <v>8498.448440831226</v>
      </c>
      <c r="I65" s="6"/>
    </row>
    <row r="66" spans="1:9" ht="12.75">
      <c r="A66" s="16"/>
      <c r="B66" s="24"/>
      <c r="C66" s="19"/>
      <c r="D66" s="19"/>
      <c r="E66" s="20"/>
      <c r="F66" s="20"/>
      <c r="G66" s="21"/>
      <c r="H66" s="22"/>
      <c r="I66" s="6"/>
    </row>
    <row r="67" spans="1:9" ht="12.75">
      <c r="A67" s="13" t="s">
        <v>57</v>
      </c>
      <c r="B67" s="50">
        <v>29388.75</v>
      </c>
      <c r="C67" s="50">
        <v>625</v>
      </c>
      <c r="D67" s="50">
        <v>30013.75</v>
      </c>
      <c r="E67" s="51">
        <v>1.6666666666666667</v>
      </c>
      <c r="F67" s="51">
        <v>1.8</v>
      </c>
      <c r="G67" s="21">
        <v>0.2916666666666667</v>
      </c>
      <c r="H67" s="53">
        <v>30017.508333333335</v>
      </c>
      <c r="I67" s="6"/>
    </row>
    <row r="68" spans="1:9" ht="12.75">
      <c r="A68" s="13" t="s">
        <v>58</v>
      </c>
      <c r="B68" s="50">
        <v>1368.7916666666667</v>
      </c>
      <c r="C68" s="50">
        <v>937.5</v>
      </c>
      <c r="D68" s="50">
        <v>2306.291666666667</v>
      </c>
      <c r="E68" s="51">
        <v>2.0833333333333335</v>
      </c>
      <c r="F68" s="51">
        <v>3</v>
      </c>
      <c r="G68" s="21">
        <v>0.4375</v>
      </c>
      <c r="H68" s="53">
        <v>2311.8125000000005</v>
      </c>
      <c r="I68" s="6"/>
    </row>
    <row r="69" spans="1:9" ht="12.75">
      <c r="A69" s="16" t="str">
        <f>UPPER(" Extremadura")</f>
        <v> EXTREMADURA</v>
      </c>
      <c r="B69" s="19">
        <v>30757.541666666668</v>
      </c>
      <c r="C69" s="19">
        <v>1562.5</v>
      </c>
      <c r="D69" s="19">
        <v>32320.041666666668</v>
      </c>
      <c r="E69" s="20">
        <v>3.75</v>
      </c>
      <c r="F69" s="20">
        <v>4.8</v>
      </c>
      <c r="G69" s="21">
        <v>0.7291666666666667</v>
      </c>
      <c r="H69" s="56">
        <v>32329.320833333335</v>
      </c>
      <c r="I69" s="6"/>
    </row>
    <row r="70" spans="1:9" ht="12.75">
      <c r="A70" s="16"/>
      <c r="B70" s="19"/>
      <c r="C70" s="19"/>
      <c r="D70" s="19"/>
      <c r="E70" s="20"/>
      <c r="F70" s="20"/>
      <c r="G70" s="21"/>
      <c r="H70" s="56"/>
      <c r="I70" s="6"/>
    </row>
    <row r="71" spans="1:9" ht="12.75">
      <c r="A71" s="13" t="s">
        <v>60</v>
      </c>
      <c r="B71" s="50">
        <v>1890.5683333333334</v>
      </c>
      <c r="C71" s="50">
        <v>50</v>
      </c>
      <c r="D71" s="50">
        <v>1940.5683333333334</v>
      </c>
      <c r="E71" s="51" t="s">
        <v>74</v>
      </c>
      <c r="F71" s="51" t="s">
        <v>74</v>
      </c>
      <c r="G71" s="52" t="s">
        <v>74</v>
      </c>
      <c r="H71" s="53">
        <v>1940.5683333333334</v>
      </c>
      <c r="I71" s="6"/>
    </row>
    <row r="72" spans="1:9" ht="12.75">
      <c r="A72" s="13" t="s">
        <v>61</v>
      </c>
      <c r="B72" s="50">
        <v>10313.28</v>
      </c>
      <c r="C72" s="50">
        <v>633.985</v>
      </c>
      <c r="D72" s="50">
        <v>10947.265000000001</v>
      </c>
      <c r="E72" s="51">
        <v>61.08125</v>
      </c>
      <c r="F72" s="51">
        <v>4.84</v>
      </c>
      <c r="G72" s="57">
        <v>0.49833333333333335</v>
      </c>
      <c r="H72" s="53">
        <v>11013.684583333334</v>
      </c>
      <c r="I72" s="6"/>
    </row>
    <row r="73" spans="1:9" ht="12.75">
      <c r="A73" s="13" t="s">
        <v>62</v>
      </c>
      <c r="B73" s="50">
        <v>12848.615</v>
      </c>
      <c r="C73" s="50">
        <v>209.21333333333334</v>
      </c>
      <c r="D73" s="50">
        <v>13057.828333333333</v>
      </c>
      <c r="E73" s="51" t="s">
        <v>74</v>
      </c>
      <c r="F73" s="51" t="s">
        <v>74</v>
      </c>
      <c r="G73" s="52" t="s">
        <v>74</v>
      </c>
      <c r="H73" s="53">
        <v>13057.828333333333</v>
      </c>
      <c r="I73" s="6"/>
    </row>
    <row r="74" spans="1:9" ht="12.75">
      <c r="A74" s="13" t="s">
        <v>63</v>
      </c>
      <c r="B74" s="49">
        <v>2265.6041666666665</v>
      </c>
      <c r="C74" s="50">
        <v>56.36666666666667</v>
      </c>
      <c r="D74" s="50">
        <v>2321.9708333333333</v>
      </c>
      <c r="E74" s="51" t="s">
        <v>74</v>
      </c>
      <c r="F74" s="51" t="s">
        <v>74</v>
      </c>
      <c r="G74" s="21" t="s">
        <v>74</v>
      </c>
      <c r="H74" s="53">
        <v>2321.9708333333333</v>
      </c>
      <c r="I74" s="6"/>
    </row>
    <row r="75" spans="1:9" ht="12.75">
      <c r="A75" s="13" t="s">
        <v>64</v>
      </c>
      <c r="B75" s="50">
        <v>2579.2375</v>
      </c>
      <c r="C75" s="50" t="s">
        <v>74</v>
      </c>
      <c r="D75" s="50">
        <v>2579.2375</v>
      </c>
      <c r="E75" s="51" t="s">
        <v>74</v>
      </c>
      <c r="F75" s="51" t="s">
        <v>74</v>
      </c>
      <c r="G75" s="52" t="s">
        <v>74</v>
      </c>
      <c r="H75" s="53">
        <v>2579.2375</v>
      </c>
      <c r="I75" s="6"/>
    </row>
    <row r="76" spans="1:9" ht="12.75">
      <c r="A76" s="13" t="s">
        <v>65</v>
      </c>
      <c r="B76" s="50">
        <v>2758.095</v>
      </c>
      <c r="C76" s="50">
        <v>64.52</v>
      </c>
      <c r="D76" s="50">
        <v>2822.615</v>
      </c>
      <c r="E76" s="51">
        <v>11.141666666666667</v>
      </c>
      <c r="F76" s="21">
        <v>0.12375</v>
      </c>
      <c r="G76" s="21">
        <v>0.006666666666666667</v>
      </c>
      <c r="H76" s="53">
        <v>2833.8870833333335</v>
      </c>
      <c r="I76" s="6"/>
    </row>
    <row r="77" spans="1:9" ht="12.75">
      <c r="A77" s="13" t="s">
        <v>66</v>
      </c>
      <c r="B77" s="50">
        <v>9784.483333333334</v>
      </c>
      <c r="C77" s="50" t="s">
        <v>74</v>
      </c>
      <c r="D77" s="50">
        <v>9784.483333333334</v>
      </c>
      <c r="E77" s="51" t="s">
        <v>74</v>
      </c>
      <c r="F77" s="51" t="s">
        <v>74</v>
      </c>
      <c r="G77" s="52" t="s">
        <v>74</v>
      </c>
      <c r="H77" s="53">
        <v>9784.483333333334</v>
      </c>
      <c r="I77" s="6"/>
    </row>
    <row r="78" spans="1:9" ht="12.75">
      <c r="A78" s="13" t="s">
        <v>67</v>
      </c>
      <c r="B78" s="50">
        <v>46232.86499999999</v>
      </c>
      <c r="C78" s="50">
        <v>1225</v>
      </c>
      <c r="D78" s="50">
        <v>47457.86499999999</v>
      </c>
      <c r="E78" s="51" t="s">
        <v>74</v>
      </c>
      <c r="F78" s="51" t="s">
        <v>74</v>
      </c>
      <c r="G78" s="52" t="s">
        <v>74</v>
      </c>
      <c r="H78" s="53">
        <v>47457.86499999999</v>
      </c>
      <c r="I78" s="6"/>
    </row>
    <row r="79" spans="1:9" ht="12.75">
      <c r="A79" s="16" t="str">
        <f>UPPER(" Andalucía")</f>
        <v> ANDALUCÍA</v>
      </c>
      <c r="B79" s="19">
        <v>88672.74833333332</v>
      </c>
      <c r="C79" s="19">
        <v>2239.085</v>
      </c>
      <c r="D79" s="19">
        <v>90911.83333333333</v>
      </c>
      <c r="E79" s="20">
        <v>72.22291666666666</v>
      </c>
      <c r="F79" s="20">
        <v>4.96375</v>
      </c>
      <c r="G79" s="21">
        <v>0.505</v>
      </c>
      <c r="H79" s="22">
        <v>90989.525</v>
      </c>
      <c r="I79" s="6"/>
    </row>
    <row r="80" spans="1:9" ht="12.75">
      <c r="A80" s="16"/>
      <c r="B80" s="19"/>
      <c r="C80" s="20"/>
      <c r="D80" s="19"/>
      <c r="E80" s="20"/>
      <c r="F80" s="20"/>
      <c r="G80" s="21"/>
      <c r="H80" s="22"/>
      <c r="I80" s="6"/>
    </row>
    <row r="81" spans="1:9" ht="12.75">
      <c r="A81" s="13" t="s">
        <v>69</v>
      </c>
      <c r="B81" s="49">
        <v>17306.575</v>
      </c>
      <c r="C81" s="54">
        <v>3.8</v>
      </c>
      <c r="D81" s="50">
        <v>17310.375</v>
      </c>
      <c r="E81" s="51" t="s">
        <v>74</v>
      </c>
      <c r="F81" s="51" t="s">
        <v>74</v>
      </c>
      <c r="G81" s="52" t="s">
        <v>74</v>
      </c>
      <c r="H81" s="53">
        <v>17310.375</v>
      </c>
      <c r="I81" s="6"/>
    </row>
    <row r="82" spans="1:9" ht="12.75">
      <c r="A82" s="13" t="s">
        <v>70</v>
      </c>
      <c r="B82" s="49">
        <v>21600</v>
      </c>
      <c r="C82" s="54">
        <v>583.3333333333334</v>
      </c>
      <c r="D82" s="50">
        <v>22183.333333333332</v>
      </c>
      <c r="E82" s="51" t="s">
        <v>74</v>
      </c>
      <c r="F82" s="51" t="s">
        <v>74</v>
      </c>
      <c r="G82" s="52" t="s">
        <v>74</v>
      </c>
      <c r="H82" s="53">
        <v>22183.333333333332</v>
      </c>
      <c r="I82" s="6"/>
    </row>
    <row r="83" spans="1:9" ht="12.75">
      <c r="A83" s="16" t="str">
        <f>UPPER(" Canarias")</f>
        <v> CANARIAS</v>
      </c>
      <c r="B83" s="24">
        <v>38906.575</v>
      </c>
      <c r="C83" s="25">
        <v>587.1333333333333</v>
      </c>
      <c r="D83" s="19">
        <v>39493.70833333333</v>
      </c>
      <c r="E83" s="20" t="s">
        <v>74</v>
      </c>
      <c r="F83" s="20" t="s">
        <v>74</v>
      </c>
      <c r="G83" s="21" t="s">
        <v>74</v>
      </c>
      <c r="H83" s="22">
        <v>39493.70833333333</v>
      </c>
      <c r="I83" s="6"/>
    </row>
    <row r="84" spans="1:9" ht="12.75">
      <c r="A84" s="16"/>
      <c r="B84" s="24"/>
      <c r="C84" s="25"/>
      <c r="D84" s="19"/>
      <c r="E84" s="20"/>
      <c r="F84" s="20"/>
      <c r="G84" s="21"/>
      <c r="H84" s="58"/>
      <c r="I84" s="6"/>
    </row>
    <row r="85" spans="1:9" ht="13.5" thickBot="1">
      <c r="A85" s="28" t="s">
        <v>72</v>
      </c>
      <c r="B85" s="59">
        <v>1053919.8139586158</v>
      </c>
      <c r="C85" s="59">
        <v>39592.21264888237</v>
      </c>
      <c r="D85" s="59">
        <v>1093512.026607498</v>
      </c>
      <c r="E85" s="60">
        <v>115.43083333333333</v>
      </c>
      <c r="F85" s="60">
        <v>88.66083333333333</v>
      </c>
      <c r="G85" s="61">
        <v>5.346500000000001</v>
      </c>
      <c r="H85" s="62">
        <v>1093721.4647741646</v>
      </c>
      <c r="I85" s="6"/>
    </row>
    <row r="86" spans="8:9" ht="12.75">
      <c r="H86" s="31"/>
      <c r="I86" s="6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L86"/>
  <sheetViews>
    <sheetView showGridLines="0" zoomScale="75" zoomScaleNormal="75" workbookViewId="0" topLeftCell="A1">
      <selection activeCell="J36" sqref="J36"/>
    </sheetView>
  </sheetViews>
  <sheetFormatPr defaultColWidth="11.421875" defaultRowHeight="12.75"/>
  <cols>
    <col min="1" max="1" width="31.8515625" style="3" customWidth="1"/>
    <col min="2" max="8" width="13.7109375" style="3" customWidth="1"/>
    <col min="9" max="16384" width="11.421875" style="3" customWidth="1"/>
  </cols>
  <sheetData>
    <row r="1" spans="1:8" s="1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3" spans="1:12" ht="15">
      <c r="A3" s="32" t="s">
        <v>1</v>
      </c>
      <c r="B3" s="32"/>
      <c r="C3" s="32"/>
      <c r="D3" s="32"/>
      <c r="E3" s="32"/>
      <c r="F3" s="32"/>
      <c r="G3" s="32"/>
      <c r="H3" s="32"/>
      <c r="I3" s="2"/>
      <c r="J3" s="2"/>
      <c r="K3" s="2"/>
      <c r="L3" s="2"/>
    </row>
    <row r="4" spans="1:12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</row>
    <row r="5" spans="1:9" ht="12.75">
      <c r="A5" s="5" t="s">
        <v>2</v>
      </c>
      <c r="B5" s="34" t="s">
        <v>3</v>
      </c>
      <c r="C5" s="35"/>
      <c r="D5" s="36"/>
      <c r="E5" s="37" t="s">
        <v>4</v>
      </c>
      <c r="F5" s="37" t="s">
        <v>5</v>
      </c>
      <c r="G5" s="37" t="s">
        <v>6</v>
      </c>
      <c r="H5" s="40" t="s">
        <v>7</v>
      </c>
      <c r="I5" s="6"/>
    </row>
    <row r="6" spans="1:9" ht="12.75">
      <c r="A6" s="7" t="s">
        <v>8</v>
      </c>
      <c r="B6" s="43" t="s">
        <v>9</v>
      </c>
      <c r="C6" s="43" t="s">
        <v>10</v>
      </c>
      <c r="D6" s="43" t="s">
        <v>7</v>
      </c>
      <c r="E6" s="38"/>
      <c r="F6" s="38"/>
      <c r="G6" s="38"/>
      <c r="H6" s="41"/>
      <c r="I6" s="6"/>
    </row>
    <row r="7" spans="1:9" ht="13.5" thickBot="1">
      <c r="A7" s="8"/>
      <c r="B7" s="42"/>
      <c r="C7" s="42" t="s">
        <v>10</v>
      </c>
      <c r="D7" s="42" t="s">
        <v>7</v>
      </c>
      <c r="E7" s="39"/>
      <c r="F7" s="39"/>
      <c r="G7" s="39"/>
      <c r="H7" s="42"/>
      <c r="I7" s="6"/>
    </row>
    <row r="8" spans="1:9" ht="12.75">
      <c r="A8" s="9" t="s">
        <v>11</v>
      </c>
      <c r="B8" s="10">
        <v>4787.38</v>
      </c>
      <c r="C8" s="11">
        <v>5166.073333333334</v>
      </c>
      <c r="D8" s="11">
        <v>9953.453333333335</v>
      </c>
      <c r="E8" s="12">
        <v>1.56</v>
      </c>
      <c r="F8" s="12">
        <v>7.663333333333333</v>
      </c>
      <c r="G8" s="12">
        <v>0.17333333333333334</v>
      </c>
      <c r="H8" s="10">
        <v>9962.85</v>
      </c>
      <c r="I8" s="6"/>
    </row>
    <row r="9" spans="1:9" ht="12.75">
      <c r="A9" s="13" t="s">
        <v>12</v>
      </c>
      <c r="B9" s="14">
        <v>7400.22</v>
      </c>
      <c r="C9" s="15">
        <v>1707.3333333333333</v>
      </c>
      <c r="D9" s="15">
        <v>9107.553333333333</v>
      </c>
      <c r="E9" s="15" t="s">
        <v>13</v>
      </c>
      <c r="F9" s="15" t="s">
        <v>13</v>
      </c>
      <c r="G9" s="15" t="s">
        <v>13</v>
      </c>
      <c r="H9" s="14">
        <v>9107.553333333333</v>
      </c>
      <c r="I9" s="6"/>
    </row>
    <row r="10" spans="1:9" ht="12.75">
      <c r="A10" s="13" t="s">
        <v>14</v>
      </c>
      <c r="B10" s="14">
        <v>18802.958333333332</v>
      </c>
      <c r="C10" s="15">
        <v>1153.75</v>
      </c>
      <c r="D10" s="15">
        <v>19956.708333333332</v>
      </c>
      <c r="E10" s="15">
        <v>2.56</v>
      </c>
      <c r="F10" s="15">
        <v>11.18</v>
      </c>
      <c r="G10" s="15">
        <v>2.566666666666667</v>
      </c>
      <c r="H10" s="14">
        <v>19973.015</v>
      </c>
      <c r="I10" s="6"/>
    </row>
    <row r="11" spans="1:9" ht="12.75">
      <c r="A11" s="13" t="s">
        <v>15</v>
      </c>
      <c r="B11" s="14">
        <v>4803.75</v>
      </c>
      <c r="C11" s="15">
        <v>9133.333333333334</v>
      </c>
      <c r="D11" s="15">
        <v>13937.083333333334</v>
      </c>
      <c r="E11" s="15">
        <v>10.5</v>
      </c>
      <c r="F11" s="15">
        <v>10</v>
      </c>
      <c r="G11" s="15" t="s">
        <v>13</v>
      </c>
      <c r="H11" s="14">
        <v>13957.583333333334</v>
      </c>
      <c r="I11" s="6"/>
    </row>
    <row r="12" spans="1:9" ht="12.75">
      <c r="A12" s="16" t="s">
        <v>16</v>
      </c>
      <c r="B12" s="17">
        <v>35794.308333333334</v>
      </c>
      <c r="C12" s="17">
        <v>17160.49</v>
      </c>
      <c r="D12" s="17">
        <v>52954.79833333333</v>
      </c>
      <c r="E12" s="17">
        <v>14.62</v>
      </c>
      <c r="F12" s="17">
        <v>28.843333333333334</v>
      </c>
      <c r="G12" s="17">
        <v>2.74</v>
      </c>
      <c r="H12" s="18">
        <v>53001.00166666667</v>
      </c>
      <c r="I12" s="6"/>
    </row>
    <row r="13" spans="1:9" ht="12.75">
      <c r="A13" s="16"/>
      <c r="B13" s="19"/>
      <c r="C13" s="20"/>
      <c r="D13" s="19"/>
      <c r="E13" s="20"/>
      <c r="F13" s="20"/>
      <c r="G13" s="21"/>
      <c r="H13" s="22"/>
      <c r="I13" s="6"/>
    </row>
    <row r="14" spans="1:9" ht="12.75">
      <c r="A14" s="16" t="s">
        <v>17</v>
      </c>
      <c r="B14" s="23">
        <v>5510</v>
      </c>
      <c r="C14" s="18">
        <v>2041.6666666666667</v>
      </c>
      <c r="D14" s="18">
        <v>7551.666666666667</v>
      </c>
      <c r="E14" s="18" t="s">
        <v>13</v>
      </c>
      <c r="F14" s="18" t="s">
        <v>13</v>
      </c>
      <c r="G14" s="18" t="s">
        <v>13</v>
      </c>
      <c r="H14" s="23">
        <v>7551.666666666667</v>
      </c>
      <c r="I14" s="6"/>
    </row>
    <row r="15" spans="1:9" ht="12.75">
      <c r="A15" s="16"/>
      <c r="B15" s="24"/>
      <c r="C15" s="25"/>
      <c r="D15" s="19"/>
      <c r="E15" s="20"/>
      <c r="F15" s="20"/>
      <c r="G15" s="21"/>
      <c r="H15" s="22"/>
      <c r="I15" s="6"/>
    </row>
    <row r="16" spans="1:9" ht="12.75">
      <c r="A16" s="16" t="s">
        <v>18</v>
      </c>
      <c r="B16" s="23">
        <v>3964.725</v>
      </c>
      <c r="C16" s="18">
        <v>2861.325</v>
      </c>
      <c r="D16" s="18">
        <v>6826.05</v>
      </c>
      <c r="E16" s="18">
        <v>0.7850467289719626</v>
      </c>
      <c r="F16" s="18">
        <v>45.344</v>
      </c>
      <c r="G16" s="18">
        <v>6.107655502392345</v>
      </c>
      <c r="H16" s="23">
        <v>6878.286702231363</v>
      </c>
      <c r="I16" s="6"/>
    </row>
    <row r="17" spans="1:9" ht="12.75">
      <c r="A17" s="16"/>
      <c r="B17" s="19"/>
      <c r="C17" s="20"/>
      <c r="D17" s="19"/>
      <c r="E17" s="20"/>
      <c r="F17" s="20"/>
      <c r="G17" s="21"/>
      <c r="H17" s="22"/>
      <c r="I17" s="6"/>
    </row>
    <row r="18" spans="1:9" ht="12.75">
      <c r="A18" s="13" t="s">
        <v>19</v>
      </c>
      <c r="B18" s="14">
        <v>8302.5</v>
      </c>
      <c r="C18" s="15">
        <v>150</v>
      </c>
      <c r="D18" s="15">
        <v>8452.5</v>
      </c>
      <c r="E18" s="15" t="s">
        <v>13</v>
      </c>
      <c r="F18" s="15" t="s">
        <v>13</v>
      </c>
      <c r="G18" s="15" t="s">
        <v>13</v>
      </c>
      <c r="H18" s="14">
        <v>8452.5</v>
      </c>
      <c r="I18" s="6"/>
    </row>
    <row r="19" spans="1:9" ht="12.75">
      <c r="A19" s="13" t="s">
        <v>20</v>
      </c>
      <c r="B19" s="14">
        <v>11734.65</v>
      </c>
      <c r="C19" s="15">
        <v>301.0104166666667</v>
      </c>
      <c r="D19" s="15">
        <v>12035.660416666666</v>
      </c>
      <c r="E19" s="15" t="s">
        <v>13</v>
      </c>
      <c r="F19" s="15" t="s">
        <v>13</v>
      </c>
      <c r="G19" s="15" t="s">
        <v>13</v>
      </c>
      <c r="H19" s="14">
        <v>12035.660416666666</v>
      </c>
      <c r="I19" s="6"/>
    </row>
    <row r="20" spans="1:9" ht="12.75">
      <c r="A20" s="13" t="s">
        <v>21</v>
      </c>
      <c r="B20" s="14">
        <v>13717.5</v>
      </c>
      <c r="C20" s="15">
        <v>375</v>
      </c>
      <c r="D20" s="15">
        <v>14092.5</v>
      </c>
      <c r="E20" s="15" t="s">
        <v>13</v>
      </c>
      <c r="F20" s="15" t="s">
        <v>13</v>
      </c>
      <c r="G20" s="15" t="s">
        <v>13</v>
      </c>
      <c r="H20" s="14">
        <v>14092.5</v>
      </c>
      <c r="I20" s="6"/>
    </row>
    <row r="21" spans="1:9" ht="12.75">
      <c r="A21" s="16" t="s">
        <v>22</v>
      </c>
      <c r="B21" s="17">
        <v>33754.65</v>
      </c>
      <c r="C21" s="17">
        <v>826.0104166666667</v>
      </c>
      <c r="D21" s="17">
        <v>34580.660416666666</v>
      </c>
      <c r="E21" s="17" t="s">
        <v>13</v>
      </c>
      <c r="F21" s="17" t="s">
        <v>13</v>
      </c>
      <c r="G21" s="17" t="s">
        <v>13</v>
      </c>
      <c r="H21" s="18">
        <v>34580.660416666666</v>
      </c>
      <c r="I21" s="6"/>
    </row>
    <row r="22" spans="1:9" ht="12.75">
      <c r="A22" s="16"/>
      <c r="B22" s="19"/>
      <c r="C22" s="19"/>
      <c r="D22" s="19"/>
      <c r="E22" s="20"/>
      <c r="F22" s="20"/>
      <c r="G22" s="21"/>
      <c r="H22" s="22"/>
      <c r="I22" s="6"/>
    </row>
    <row r="23" spans="1:9" ht="12.75">
      <c r="A23" s="16" t="s">
        <v>23</v>
      </c>
      <c r="B23" s="23">
        <v>29613.024</v>
      </c>
      <c r="C23" s="18">
        <v>624.5733333333334</v>
      </c>
      <c r="D23" s="18">
        <v>30237.597333333335</v>
      </c>
      <c r="E23" s="18" t="s">
        <v>13</v>
      </c>
      <c r="F23" s="18" t="s">
        <v>13</v>
      </c>
      <c r="G23" s="18" t="s">
        <v>13</v>
      </c>
      <c r="H23" s="23">
        <v>30237.597333333335</v>
      </c>
      <c r="I23" s="6"/>
    </row>
    <row r="24" spans="1:9" ht="12.75">
      <c r="A24" s="16"/>
      <c r="B24" s="19"/>
      <c r="C24" s="19"/>
      <c r="D24" s="19"/>
      <c r="E24" s="20"/>
      <c r="F24" s="20"/>
      <c r="G24" s="21"/>
      <c r="H24" s="22"/>
      <c r="I24" s="6"/>
    </row>
    <row r="25" spans="1:9" ht="12.75">
      <c r="A25" s="16" t="s">
        <v>24</v>
      </c>
      <c r="B25" s="23">
        <v>3400.858333333333</v>
      </c>
      <c r="C25" s="18">
        <v>267.2083333333333</v>
      </c>
      <c r="D25" s="18">
        <v>3668.0666666666666</v>
      </c>
      <c r="E25" s="18" t="s">
        <v>13</v>
      </c>
      <c r="F25" s="18" t="s">
        <v>13</v>
      </c>
      <c r="G25" s="18" t="s">
        <v>13</v>
      </c>
      <c r="H25" s="23">
        <v>3668.0666666666666</v>
      </c>
      <c r="I25" s="6"/>
    </row>
    <row r="26" spans="1:9" ht="12.75">
      <c r="A26" s="16"/>
      <c r="B26" s="19"/>
      <c r="C26" s="19"/>
      <c r="D26" s="20"/>
      <c r="E26" s="20"/>
      <c r="F26" s="20"/>
      <c r="G26" s="21"/>
      <c r="H26" s="22"/>
      <c r="I26" s="6"/>
    </row>
    <row r="27" spans="1:9" ht="12.75">
      <c r="A27" s="13" t="s">
        <v>25</v>
      </c>
      <c r="B27" s="14">
        <v>14391.666666666666</v>
      </c>
      <c r="C27" s="15">
        <v>1108.3333333333333</v>
      </c>
      <c r="D27" s="15">
        <v>15500</v>
      </c>
      <c r="E27" s="15">
        <v>1.92</v>
      </c>
      <c r="F27" s="15">
        <v>2.08</v>
      </c>
      <c r="G27" s="15" t="s">
        <v>13</v>
      </c>
      <c r="H27" s="14">
        <v>15504</v>
      </c>
      <c r="I27" s="6"/>
    </row>
    <row r="28" spans="1:9" ht="12.75">
      <c r="A28" s="13" t="s">
        <v>26</v>
      </c>
      <c r="B28" s="14">
        <v>2481.320833333333</v>
      </c>
      <c r="C28" s="15">
        <v>464.96666666666664</v>
      </c>
      <c r="D28" s="15">
        <v>2946.2875</v>
      </c>
      <c r="E28" s="15" t="s">
        <v>13</v>
      </c>
      <c r="F28" s="15" t="s">
        <v>13</v>
      </c>
      <c r="G28" s="15" t="s">
        <v>13</v>
      </c>
      <c r="H28" s="14">
        <v>2946.2875</v>
      </c>
      <c r="I28" s="6"/>
    </row>
    <row r="29" spans="1:9" ht="12.75">
      <c r="A29" s="13" t="s">
        <v>27</v>
      </c>
      <c r="B29" s="14">
        <v>39000</v>
      </c>
      <c r="C29" s="15">
        <v>1166.6666666666667</v>
      </c>
      <c r="D29" s="15">
        <v>40166.666666666664</v>
      </c>
      <c r="E29" s="15" t="s">
        <v>13</v>
      </c>
      <c r="F29" s="15" t="s">
        <v>13</v>
      </c>
      <c r="G29" s="15" t="s">
        <v>13</v>
      </c>
      <c r="H29" s="14">
        <v>40166.666666666664</v>
      </c>
      <c r="I29" s="6"/>
    </row>
    <row r="30" spans="1:9" ht="12.75">
      <c r="A30" s="16" t="s">
        <v>28</v>
      </c>
      <c r="B30" s="17">
        <v>55872.9875</v>
      </c>
      <c r="C30" s="17">
        <v>2739.9666666666667</v>
      </c>
      <c r="D30" s="17">
        <v>58612.95416666666</v>
      </c>
      <c r="E30" s="17">
        <v>1.92</v>
      </c>
      <c r="F30" s="17">
        <v>2.08</v>
      </c>
      <c r="G30" s="17" t="s">
        <v>13</v>
      </c>
      <c r="H30" s="18">
        <v>58616.95416666666</v>
      </c>
      <c r="I30" s="6"/>
    </row>
    <row r="31" spans="1:9" ht="12.75">
      <c r="A31" s="16"/>
      <c r="B31" s="26"/>
      <c r="C31" s="26"/>
      <c r="D31" s="26"/>
      <c r="E31" s="26"/>
      <c r="F31" s="26"/>
      <c r="G31" s="27"/>
      <c r="H31" s="22"/>
      <c r="I31" s="6"/>
    </row>
    <row r="32" spans="1:9" ht="12.75">
      <c r="A32" s="13" t="s">
        <v>29</v>
      </c>
      <c r="B32" s="14">
        <v>20641.91016666667</v>
      </c>
      <c r="C32" s="15">
        <v>775.4266666666666</v>
      </c>
      <c r="D32" s="15">
        <v>21417.336833333335</v>
      </c>
      <c r="E32" s="15" t="s">
        <v>13</v>
      </c>
      <c r="F32" s="15" t="s">
        <v>13</v>
      </c>
      <c r="G32" s="15" t="s">
        <v>13</v>
      </c>
      <c r="H32" s="14">
        <v>21417.336833333335</v>
      </c>
      <c r="I32" s="6"/>
    </row>
    <row r="33" spans="1:9" ht="12.75">
      <c r="A33" s="13" t="s">
        <v>30</v>
      </c>
      <c r="B33" s="14">
        <v>11263.78</v>
      </c>
      <c r="C33" s="15">
        <v>1387.5</v>
      </c>
      <c r="D33" s="15">
        <v>12651.28</v>
      </c>
      <c r="E33" s="15" t="s">
        <v>13</v>
      </c>
      <c r="F33" s="15" t="s">
        <v>13</v>
      </c>
      <c r="G33" s="15" t="s">
        <v>13</v>
      </c>
      <c r="H33" s="14">
        <v>12651.28</v>
      </c>
      <c r="I33" s="6"/>
    </row>
    <row r="34" spans="1:9" ht="12.75">
      <c r="A34" s="13" t="s">
        <v>31</v>
      </c>
      <c r="B34" s="14">
        <v>35357.252</v>
      </c>
      <c r="C34" s="15">
        <v>266.6666666666667</v>
      </c>
      <c r="D34" s="15">
        <v>35623.918666666665</v>
      </c>
      <c r="E34" s="15" t="s">
        <v>13</v>
      </c>
      <c r="F34" s="15" t="s">
        <v>13</v>
      </c>
      <c r="G34" s="15" t="s">
        <v>13</v>
      </c>
      <c r="H34" s="14">
        <v>35623.918666666665</v>
      </c>
      <c r="I34" s="6"/>
    </row>
    <row r="35" spans="1:9" ht="12.75">
      <c r="A35" s="13" t="s">
        <v>32</v>
      </c>
      <c r="B35" s="14">
        <v>52925</v>
      </c>
      <c r="C35" s="15">
        <v>306</v>
      </c>
      <c r="D35" s="15">
        <v>53231</v>
      </c>
      <c r="E35" s="15" t="s">
        <v>13</v>
      </c>
      <c r="F35" s="15" t="s">
        <v>13</v>
      </c>
      <c r="G35" s="15" t="s">
        <v>13</v>
      </c>
      <c r="H35" s="14">
        <v>53231</v>
      </c>
      <c r="I35" s="6"/>
    </row>
    <row r="36" spans="1:9" ht="12.75">
      <c r="A36" s="16" t="s">
        <v>33</v>
      </c>
      <c r="B36" s="17">
        <v>120187.94216666667</v>
      </c>
      <c r="C36" s="17">
        <v>2735.5933333333332</v>
      </c>
      <c r="D36" s="17">
        <v>122923.5355</v>
      </c>
      <c r="E36" s="17" t="s">
        <v>13</v>
      </c>
      <c r="F36" s="17" t="s">
        <v>13</v>
      </c>
      <c r="G36" s="17" t="s">
        <v>13</v>
      </c>
      <c r="H36" s="18">
        <v>122923.5355</v>
      </c>
      <c r="I36" s="6"/>
    </row>
    <row r="37" spans="1:9" ht="12.75">
      <c r="A37" s="16"/>
      <c r="B37" s="19"/>
      <c r="C37" s="19"/>
      <c r="D37" s="20"/>
      <c r="E37" s="20"/>
      <c r="F37" s="20"/>
      <c r="G37" s="21"/>
      <c r="H37" s="22"/>
      <c r="I37" s="6"/>
    </row>
    <row r="38" spans="1:9" ht="12.75">
      <c r="A38" s="16" t="s">
        <v>34</v>
      </c>
      <c r="B38" s="23">
        <v>6517.82475</v>
      </c>
      <c r="C38" s="18">
        <v>469.06058333333334</v>
      </c>
      <c r="D38" s="18">
        <v>6986.885333333333</v>
      </c>
      <c r="E38" s="18">
        <v>0.02</v>
      </c>
      <c r="F38" s="18">
        <v>1.43</v>
      </c>
      <c r="G38" s="18">
        <v>0.265</v>
      </c>
      <c r="H38" s="23">
        <v>6988.600333333334</v>
      </c>
      <c r="I38" s="6"/>
    </row>
    <row r="39" spans="1:9" ht="12.75">
      <c r="A39" s="16"/>
      <c r="B39" s="19"/>
      <c r="C39" s="19"/>
      <c r="D39" s="20"/>
      <c r="E39" s="20"/>
      <c r="F39" s="20"/>
      <c r="G39" s="21"/>
      <c r="H39" s="22"/>
      <c r="I39" s="6"/>
    </row>
    <row r="40" spans="1:9" ht="12.75">
      <c r="A40" s="13" t="s">
        <v>35</v>
      </c>
      <c r="B40" s="14">
        <v>3375</v>
      </c>
      <c r="C40" s="15">
        <v>354.1666666666667</v>
      </c>
      <c r="D40" s="15">
        <v>3729.1666666666665</v>
      </c>
      <c r="E40" s="15" t="s">
        <v>13</v>
      </c>
      <c r="F40" s="15" t="s">
        <v>13</v>
      </c>
      <c r="G40" s="15" t="s">
        <v>13</v>
      </c>
      <c r="H40" s="14">
        <v>3729.1666666666665</v>
      </c>
      <c r="I40" s="6"/>
    </row>
    <row r="41" spans="1:9" ht="12.75">
      <c r="A41" s="13" t="s">
        <v>36</v>
      </c>
      <c r="B41" s="14">
        <v>31561.1325</v>
      </c>
      <c r="C41" s="15">
        <v>268.375</v>
      </c>
      <c r="D41" s="15">
        <v>31829.5075</v>
      </c>
      <c r="E41" s="15" t="s">
        <v>13</v>
      </c>
      <c r="F41" s="15" t="s">
        <v>13</v>
      </c>
      <c r="G41" s="15" t="s">
        <v>13</v>
      </c>
      <c r="H41" s="14">
        <v>31829.5075</v>
      </c>
      <c r="I41" s="6"/>
    </row>
    <row r="42" spans="1:9" ht="12.75">
      <c r="A42" s="13" t="s">
        <v>37</v>
      </c>
      <c r="B42" s="14">
        <v>875</v>
      </c>
      <c r="C42" s="15">
        <v>1695.375</v>
      </c>
      <c r="D42" s="15">
        <v>2570.375</v>
      </c>
      <c r="E42" s="15">
        <v>0.07083333333333333</v>
      </c>
      <c r="F42" s="15">
        <v>0.04</v>
      </c>
      <c r="G42" s="15">
        <v>0.014583333333333334</v>
      </c>
      <c r="H42" s="14">
        <v>2570.5004166666663</v>
      </c>
      <c r="I42" s="6"/>
    </row>
    <row r="43" spans="1:9" ht="12.75">
      <c r="A43" s="13" t="s">
        <v>38</v>
      </c>
      <c r="B43" s="14">
        <v>9538.74</v>
      </c>
      <c r="C43" s="15">
        <v>144.375</v>
      </c>
      <c r="D43" s="15">
        <v>9683.115</v>
      </c>
      <c r="E43" s="15" t="s">
        <v>13</v>
      </c>
      <c r="F43" s="15" t="s">
        <v>13</v>
      </c>
      <c r="G43" s="15" t="s">
        <v>13</v>
      </c>
      <c r="H43" s="14">
        <v>9683.115</v>
      </c>
      <c r="I43" s="6"/>
    </row>
    <row r="44" spans="1:9" ht="12.75">
      <c r="A44" s="13" t="s">
        <v>39</v>
      </c>
      <c r="B44" s="14">
        <v>832.5</v>
      </c>
      <c r="C44" s="15">
        <v>92.5</v>
      </c>
      <c r="D44" s="15">
        <v>925</v>
      </c>
      <c r="E44" s="15" t="s">
        <v>13</v>
      </c>
      <c r="F44" s="15" t="s">
        <v>13</v>
      </c>
      <c r="G44" s="15" t="s">
        <v>13</v>
      </c>
      <c r="H44" s="14">
        <v>925</v>
      </c>
      <c r="I44" s="6"/>
    </row>
    <row r="45" spans="1:9" ht="12.75">
      <c r="A45" s="13" t="s">
        <v>40</v>
      </c>
      <c r="B45" s="14">
        <v>26588.333333333332</v>
      </c>
      <c r="C45" s="15">
        <v>493.3333333333333</v>
      </c>
      <c r="D45" s="15">
        <v>27081.666666666664</v>
      </c>
      <c r="E45" s="15" t="s">
        <v>13</v>
      </c>
      <c r="F45" s="15" t="s">
        <v>13</v>
      </c>
      <c r="G45" s="15" t="s">
        <v>13</v>
      </c>
      <c r="H45" s="14">
        <v>27081.666666666664</v>
      </c>
      <c r="I45" s="6"/>
    </row>
    <row r="46" spans="1:9" ht="12.75">
      <c r="A46" s="13" t="s">
        <v>41</v>
      </c>
      <c r="B46" s="14">
        <v>1432.325</v>
      </c>
      <c r="C46" s="15">
        <v>13.875</v>
      </c>
      <c r="D46" s="15">
        <v>1446.2</v>
      </c>
      <c r="E46" s="15" t="s">
        <v>13</v>
      </c>
      <c r="F46" s="15" t="s">
        <v>13</v>
      </c>
      <c r="G46" s="15" t="s">
        <v>13</v>
      </c>
      <c r="H46" s="14">
        <v>1446.2</v>
      </c>
      <c r="I46" s="6"/>
    </row>
    <row r="47" spans="1:9" ht="12.75">
      <c r="A47" s="13" t="s">
        <v>42</v>
      </c>
      <c r="B47" s="14">
        <v>124876.215</v>
      </c>
      <c r="C47" s="15">
        <v>81.25</v>
      </c>
      <c r="D47" s="15">
        <v>124957.465</v>
      </c>
      <c r="E47" s="15">
        <v>0.25</v>
      </c>
      <c r="F47" s="15" t="s">
        <v>13</v>
      </c>
      <c r="G47" s="15" t="s">
        <v>13</v>
      </c>
      <c r="H47" s="14">
        <v>124957.715</v>
      </c>
      <c r="I47" s="6"/>
    </row>
    <row r="48" spans="1:9" ht="12.75">
      <c r="A48" s="13" t="s">
        <v>43</v>
      </c>
      <c r="B48" s="14" t="s">
        <v>13</v>
      </c>
      <c r="C48" s="15">
        <v>375</v>
      </c>
      <c r="D48" s="15">
        <v>375</v>
      </c>
      <c r="E48" s="15" t="s">
        <v>13</v>
      </c>
      <c r="F48" s="15" t="s">
        <v>13</v>
      </c>
      <c r="G48" s="15" t="s">
        <v>13</v>
      </c>
      <c r="H48" s="14">
        <v>375</v>
      </c>
      <c r="I48" s="6"/>
    </row>
    <row r="49" spans="1:9" ht="12.75">
      <c r="A49" s="16" t="s">
        <v>44</v>
      </c>
      <c r="B49" s="17">
        <v>199079.24583333332</v>
      </c>
      <c r="C49" s="17">
        <v>3518.25</v>
      </c>
      <c r="D49" s="17">
        <v>202597.49583333332</v>
      </c>
      <c r="E49" s="17">
        <v>0.3208333333333333</v>
      </c>
      <c r="F49" s="17">
        <v>0.04</v>
      </c>
      <c r="G49" s="17">
        <v>0.014583333333333334</v>
      </c>
      <c r="H49" s="18">
        <v>202597.87124999997</v>
      </c>
      <c r="I49" s="6"/>
    </row>
    <row r="50" spans="1:9" ht="12.75">
      <c r="A50" s="16"/>
      <c r="B50" s="19"/>
      <c r="C50" s="19"/>
      <c r="D50" s="19"/>
      <c r="E50" s="20"/>
      <c r="F50" s="20"/>
      <c r="G50" s="21"/>
      <c r="H50" s="22"/>
      <c r="I50" s="6"/>
    </row>
    <row r="51" spans="1:9" ht="12.75">
      <c r="A51" s="16" t="s">
        <v>45</v>
      </c>
      <c r="B51" s="23">
        <v>38336.47316666667</v>
      </c>
      <c r="C51" s="18" t="s">
        <v>13</v>
      </c>
      <c r="D51" s="18">
        <v>38336.47316666667</v>
      </c>
      <c r="E51" s="18" t="s">
        <v>13</v>
      </c>
      <c r="F51" s="18" t="s">
        <v>13</v>
      </c>
      <c r="G51" s="18" t="s">
        <v>13</v>
      </c>
      <c r="H51" s="23">
        <v>38336.47316666667</v>
      </c>
      <c r="I51" s="6"/>
    </row>
    <row r="52" spans="1:9" ht="12.75">
      <c r="A52" s="16"/>
      <c r="B52" s="19"/>
      <c r="C52" s="19"/>
      <c r="D52" s="19"/>
      <c r="E52" s="20"/>
      <c r="F52" s="20"/>
      <c r="G52" s="21"/>
      <c r="H52" s="22"/>
      <c r="I52" s="6"/>
    </row>
    <row r="53" spans="1:9" ht="12.75">
      <c r="A53" s="13" t="s">
        <v>46</v>
      </c>
      <c r="B53" s="14">
        <v>838.2833333333333</v>
      </c>
      <c r="C53" s="15">
        <v>130</v>
      </c>
      <c r="D53" s="15">
        <v>968.2833333333333</v>
      </c>
      <c r="E53" s="15" t="s">
        <v>13</v>
      </c>
      <c r="F53" s="15" t="s">
        <v>13</v>
      </c>
      <c r="G53" s="15" t="s">
        <v>13</v>
      </c>
      <c r="H53" s="14">
        <v>968.2833333333333</v>
      </c>
      <c r="I53" s="6"/>
    </row>
    <row r="54" spans="1:9" ht="12.75">
      <c r="A54" s="13" t="s">
        <v>47</v>
      </c>
      <c r="B54" s="14">
        <v>2940</v>
      </c>
      <c r="C54" s="15">
        <v>562.5</v>
      </c>
      <c r="D54" s="15">
        <v>3502.5</v>
      </c>
      <c r="E54" s="15">
        <v>0.20833333333333334</v>
      </c>
      <c r="F54" s="15" t="s">
        <v>13</v>
      </c>
      <c r="G54" s="15" t="s">
        <v>13</v>
      </c>
      <c r="H54" s="14">
        <v>3502.7083333333335</v>
      </c>
      <c r="I54" s="6"/>
    </row>
    <row r="55" spans="1:9" ht="12.75">
      <c r="A55" s="13" t="s">
        <v>48</v>
      </c>
      <c r="B55" s="14">
        <v>24357.84</v>
      </c>
      <c r="C55" s="15">
        <v>394.1</v>
      </c>
      <c r="D55" s="15">
        <v>24751.94</v>
      </c>
      <c r="E55" s="15" t="s">
        <v>13</v>
      </c>
      <c r="F55" s="15" t="s">
        <v>13</v>
      </c>
      <c r="G55" s="15" t="s">
        <v>13</v>
      </c>
      <c r="H55" s="14">
        <v>24751.94</v>
      </c>
      <c r="I55" s="6"/>
    </row>
    <row r="56" spans="1:9" ht="12.75">
      <c r="A56" s="13" t="s">
        <v>49</v>
      </c>
      <c r="B56" s="14">
        <v>153241.89833333335</v>
      </c>
      <c r="C56" s="15">
        <v>52.975</v>
      </c>
      <c r="D56" s="15">
        <v>153294.87333333335</v>
      </c>
      <c r="E56" s="15" t="s">
        <v>13</v>
      </c>
      <c r="F56" s="15" t="s">
        <v>13</v>
      </c>
      <c r="G56" s="15" t="s">
        <v>13</v>
      </c>
      <c r="H56" s="14">
        <v>153294.87333333335</v>
      </c>
      <c r="I56" s="6"/>
    </row>
    <row r="57" spans="1:9" ht="12.75">
      <c r="A57" s="13" t="s">
        <v>50</v>
      </c>
      <c r="B57" s="14">
        <v>88982.46</v>
      </c>
      <c r="C57" s="15">
        <v>326.1458333333333</v>
      </c>
      <c r="D57" s="15">
        <v>89308.60583333333</v>
      </c>
      <c r="E57" s="15">
        <v>0.5208333333333334</v>
      </c>
      <c r="F57" s="15">
        <v>2.5458333333333334</v>
      </c>
      <c r="G57" s="15">
        <v>0.2866666666666667</v>
      </c>
      <c r="H57" s="14">
        <v>89311.95916666667</v>
      </c>
      <c r="I57" s="6"/>
    </row>
    <row r="58" spans="1:9" ht="12.75">
      <c r="A58" s="16" t="s">
        <v>51</v>
      </c>
      <c r="B58" s="17">
        <v>270360.4816666667</v>
      </c>
      <c r="C58" s="17">
        <v>1465.720833333333</v>
      </c>
      <c r="D58" s="17">
        <v>271826.2025</v>
      </c>
      <c r="E58" s="17">
        <v>0.7291666666666667</v>
      </c>
      <c r="F58" s="17">
        <v>2.5458333333333334</v>
      </c>
      <c r="G58" s="17">
        <v>0.2866666666666667</v>
      </c>
      <c r="H58" s="18">
        <v>271829.76416666666</v>
      </c>
      <c r="I58" s="6"/>
    </row>
    <row r="59" spans="1:9" ht="12.75">
      <c r="A59" s="16"/>
      <c r="B59" s="19"/>
      <c r="C59" s="19"/>
      <c r="D59" s="20"/>
      <c r="E59" s="20"/>
      <c r="F59" s="20"/>
      <c r="G59" s="21"/>
      <c r="H59" s="22"/>
      <c r="I59" s="6"/>
    </row>
    <row r="60" spans="1:9" ht="12.75">
      <c r="A60" s="13" t="s">
        <v>52</v>
      </c>
      <c r="B60" s="14">
        <v>5476.683333333333</v>
      </c>
      <c r="C60" s="15">
        <v>57.96</v>
      </c>
      <c r="D60" s="15">
        <v>5534.643333333333</v>
      </c>
      <c r="E60" s="15" t="s">
        <v>13</v>
      </c>
      <c r="F60" s="15" t="s">
        <v>13</v>
      </c>
      <c r="G60" s="15" t="s">
        <v>13</v>
      </c>
      <c r="H60" s="14">
        <v>5534.643333333333</v>
      </c>
      <c r="I60" s="6"/>
    </row>
    <row r="61" spans="1:9" ht="12.75">
      <c r="A61" s="13" t="s">
        <v>53</v>
      </c>
      <c r="B61" s="14">
        <v>14015.56375</v>
      </c>
      <c r="C61" s="15" t="s">
        <v>13</v>
      </c>
      <c r="D61" s="15">
        <v>14015.56375</v>
      </c>
      <c r="E61" s="15" t="s">
        <v>13</v>
      </c>
      <c r="F61" s="15" t="s">
        <v>13</v>
      </c>
      <c r="G61" s="15" t="s">
        <v>13</v>
      </c>
      <c r="H61" s="14">
        <v>14015.56375</v>
      </c>
      <c r="I61" s="6"/>
    </row>
    <row r="62" spans="1:9" ht="12.75">
      <c r="A62" s="13" t="s">
        <v>54</v>
      </c>
      <c r="B62" s="14">
        <v>67746.94625</v>
      </c>
      <c r="C62" s="15">
        <v>657.9166666666666</v>
      </c>
      <c r="D62" s="15">
        <v>68404.86291666667</v>
      </c>
      <c r="E62" s="15" t="s">
        <v>13</v>
      </c>
      <c r="F62" s="15" t="s">
        <v>13</v>
      </c>
      <c r="G62" s="15" t="s">
        <v>13</v>
      </c>
      <c r="H62" s="14">
        <v>68404.86291666667</v>
      </c>
      <c r="I62" s="6"/>
    </row>
    <row r="63" spans="1:9" ht="12.75">
      <c r="A63" s="16" t="s">
        <v>55</v>
      </c>
      <c r="B63" s="17">
        <v>87239.19333333333</v>
      </c>
      <c r="C63" s="17">
        <v>715.8766666666667</v>
      </c>
      <c r="D63" s="17">
        <v>87955.07</v>
      </c>
      <c r="E63" s="17" t="s">
        <v>13</v>
      </c>
      <c r="F63" s="17" t="s">
        <v>13</v>
      </c>
      <c r="G63" s="17" t="s">
        <v>13</v>
      </c>
      <c r="H63" s="18">
        <v>87955.07</v>
      </c>
      <c r="I63" s="6"/>
    </row>
    <row r="64" spans="1:9" ht="12.75">
      <c r="A64" s="16"/>
      <c r="B64" s="19"/>
      <c r="C64" s="19"/>
      <c r="D64" s="19"/>
      <c r="E64" s="20"/>
      <c r="F64" s="20"/>
      <c r="G64" s="21"/>
      <c r="H64" s="22"/>
      <c r="I64" s="6"/>
    </row>
    <row r="65" spans="1:9" ht="12.75">
      <c r="A65" s="16" t="s">
        <v>56</v>
      </c>
      <c r="B65" s="23">
        <v>7660.237013116686</v>
      </c>
      <c r="C65" s="18">
        <v>283.5245305295755</v>
      </c>
      <c r="D65" s="18">
        <v>7943.761543646262</v>
      </c>
      <c r="E65" s="18">
        <v>15.785194730394842</v>
      </c>
      <c r="F65" s="18">
        <v>2.3355</v>
      </c>
      <c r="G65" s="18">
        <v>0.3929166666666667</v>
      </c>
      <c r="H65" s="23">
        <v>7962.275155043324</v>
      </c>
      <c r="I65" s="6"/>
    </row>
    <row r="66" spans="1:9" ht="12.75">
      <c r="A66" s="16"/>
      <c r="B66" s="19"/>
      <c r="C66" s="19"/>
      <c r="D66" s="19"/>
      <c r="E66" s="20"/>
      <c r="F66" s="20"/>
      <c r="G66" s="21"/>
      <c r="H66" s="22"/>
      <c r="I66" s="6"/>
    </row>
    <row r="67" spans="1:9" ht="12.75">
      <c r="A67" s="13" t="s">
        <v>57</v>
      </c>
      <c r="B67" s="14">
        <v>28575</v>
      </c>
      <c r="C67" s="15">
        <v>781.25</v>
      </c>
      <c r="D67" s="15">
        <v>29356.25</v>
      </c>
      <c r="E67" s="15" t="s">
        <v>13</v>
      </c>
      <c r="F67" s="15" t="s">
        <v>13</v>
      </c>
      <c r="G67" s="15" t="s">
        <v>13</v>
      </c>
      <c r="H67" s="14">
        <v>29356.25</v>
      </c>
      <c r="I67" s="6"/>
    </row>
    <row r="68" spans="1:9" ht="12.75">
      <c r="A68" s="13" t="s">
        <v>58</v>
      </c>
      <c r="B68" s="14">
        <v>1240</v>
      </c>
      <c r="C68" s="15">
        <v>937.5</v>
      </c>
      <c r="D68" s="15">
        <v>2177.5</v>
      </c>
      <c r="E68" s="15" t="s">
        <v>13</v>
      </c>
      <c r="F68" s="15" t="s">
        <v>13</v>
      </c>
      <c r="G68" s="15" t="s">
        <v>13</v>
      </c>
      <c r="H68" s="14">
        <v>2177.5</v>
      </c>
      <c r="I68" s="6"/>
    </row>
    <row r="69" spans="1:9" ht="12.75">
      <c r="A69" s="16" t="s">
        <v>59</v>
      </c>
      <c r="B69" s="17">
        <v>29815</v>
      </c>
      <c r="C69" s="17">
        <v>1718.75</v>
      </c>
      <c r="D69" s="17">
        <v>31533.75</v>
      </c>
      <c r="E69" s="17" t="s">
        <v>13</v>
      </c>
      <c r="F69" s="17" t="s">
        <v>13</v>
      </c>
      <c r="G69" s="17" t="s">
        <v>13</v>
      </c>
      <c r="H69" s="18">
        <v>31533.75</v>
      </c>
      <c r="I69" s="6"/>
    </row>
    <row r="70" spans="1:9" ht="12.75">
      <c r="A70" s="16"/>
      <c r="B70" s="19"/>
      <c r="C70" s="19"/>
      <c r="D70" s="19"/>
      <c r="E70" s="20"/>
      <c r="F70" s="20"/>
      <c r="G70" s="21"/>
      <c r="H70" s="22"/>
      <c r="I70" s="6"/>
    </row>
    <row r="71" spans="1:9" ht="12.75">
      <c r="A71" s="13" t="s">
        <v>60</v>
      </c>
      <c r="B71" s="14">
        <v>2097.766666666667</v>
      </c>
      <c r="C71" s="15">
        <v>40</v>
      </c>
      <c r="D71" s="15">
        <v>2137.766666666667</v>
      </c>
      <c r="E71" s="15" t="s">
        <v>13</v>
      </c>
      <c r="F71" s="15" t="s">
        <v>13</v>
      </c>
      <c r="G71" s="15" t="s">
        <v>13</v>
      </c>
      <c r="H71" s="14">
        <v>2137.766666666667</v>
      </c>
      <c r="I71" s="6"/>
    </row>
    <row r="72" spans="1:9" ht="12.75">
      <c r="A72" s="13" t="s">
        <v>61</v>
      </c>
      <c r="B72" s="14">
        <v>10182.375</v>
      </c>
      <c r="C72" s="15">
        <v>629.3807291666667</v>
      </c>
      <c r="D72" s="15">
        <v>10811.755729166667</v>
      </c>
      <c r="E72" s="15">
        <v>50.55</v>
      </c>
      <c r="F72" s="15">
        <v>4.033333333333333</v>
      </c>
      <c r="G72" s="15">
        <v>0.455</v>
      </c>
      <c r="H72" s="14">
        <v>10866.7940625</v>
      </c>
      <c r="I72" s="6"/>
    </row>
    <row r="73" spans="1:9" ht="12.75">
      <c r="A73" s="13" t="s">
        <v>62</v>
      </c>
      <c r="B73" s="14">
        <v>9667.276666666667</v>
      </c>
      <c r="C73" s="15">
        <v>130.12708333333333</v>
      </c>
      <c r="D73" s="15">
        <v>9797.40375</v>
      </c>
      <c r="E73" s="15" t="s">
        <v>13</v>
      </c>
      <c r="F73" s="15" t="s">
        <v>13</v>
      </c>
      <c r="G73" s="15" t="s">
        <v>13</v>
      </c>
      <c r="H73" s="14">
        <v>9797.40375</v>
      </c>
      <c r="I73" s="6"/>
    </row>
    <row r="74" spans="1:9" ht="12.75">
      <c r="A74" s="13" t="s">
        <v>63</v>
      </c>
      <c r="B74" s="14">
        <v>3019.5</v>
      </c>
      <c r="C74" s="15">
        <v>75.116</v>
      </c>
      <c r="D74" s="15">
        <v>3094.616</v>
      </c>
      <c r="E74" s="15" t="s">
        <v>13</v>
      </c>
      <c r="F74" s="15" t="s">
        <v>13</v>
      </c>
      <c r="G74" s="15" t="s">
        <v>13</v>
      </c>
      <c r="H74" s="14">
        <v>3094.616</v>
      </c>
      <c r="I74" s="6"/>
    </row>
    <row r="75" spans="1:9" ht="12.75">
      <c r="A75" s="13" t="s">
        <v>64</v>
      </c>
      <c r="B75" s="14">
        <v>3988.6916666666666</v>
      </c>
      <c r="C75" s="15" t="s">
        <v>13</v>
      </c>
      <c r="D75" s="15">
        <v>3988.6916666666666</v>
      </c>
      <c r="E75" s="15" t="s">
        <v>13</v>
      </c>
      <c r="F75" s="15" t="s">
        <v>13</v>
      </c>
      <c r="G75" s="15" t="s">
        <v>13</v>
      </c>
      <c r="H75" s="14">
        <v>3988.6916666666666</v>
      </c>
      <c r="I75" s="6"/>
    </row>
    <row r="76" spans="1:9" ht="12.75">
      <c r="A76" s="13" t="s">
        <v>65</v>
      </c>
      <c r="B76" s="14">
        <v>3500.1675</v>
      </c>
      <c r="C76" s="15">
        <v>81.87</v>
      </c>
      <c r="D76" s="15">
        <v>3582.0375</v>
      </c>
      <c r="E76" s="15">
        <v>9.45</v>
      </c>
      <c r="F76" s="15">
        <v>0.1575</v>
      </c>
      <c r="G76" s="15">
        <v>0.01</v>
      </c>
      <c r="H76" s="14">
        <v>3591.6549999999997</v>
      </c>
      <c r="I76" s="6"/>
    </row>
    <row r="77" spans="1:9" ht="12.75">
      <c r="A77" s="13" t="s">
        <v>66</v>
      </c>
      <c r="B77" s="14">
        <v>8633.534583333334</v>
      </c>
      <c r="C77" s="15" t="s">
        <v>13</v>
      </c>
      <c r="D77" s="15">
        <v>8633.534583333334</v>
      </c>
      <c r="E77" s="15" t="s">
        <v>13</v>
      </c>
      <c r="F77" s="15" t="s">
        <v>13</v>
      </c>
      <c r="G77" s="15" t="s">
        <v>13</v>
      </c>
      <c r="H77" s="14">
        <v>8633.534583333334</v>
      </c>
      <c r="I77" s="6"/>
    </row>
    <row r="78" spans="1:9" ht="12.75">
      <c r="A78" s="13" t="s">
        <v>67</v>
      </c>
      <c r="B78" s="14">
        <v>47280.1275</v>
      </c>
      <c r="C78" s="15">
        <v>1050</v>
      </c>
      <c r="D78" s="15">
        <v>48330.1275</v>
      </c>
      <c r="E78" s="15" t="s">
        <v>13</v>
      </c>
      <c r="F78" s="15" t="s">
        <v>13</v>
      </c>
      <c r="G78" s="15" t="s">
        <v>13</v>
      </c>
      <c r="H78" s="14">
        <v>48330.1275</v>
      </c>
      <c r="I78" s="6"/>
    </row>
    <row r="79" spans="1:9" ht="12.75">
      <c r="A79" s="16" t="s">
        <v>68</v>
      </c>
      <c r="B79" s="17">
        <v>88369.43958333334</v>
      </c>
      <c r="C79" s="17">
        <v>2006.4938124999999</v>
      </c>
      <c r="D79" s="17">
        <v>90375.93339583333</v>
      </c>
      <c r="E79" s="17">
        <v>60</v>
      </c>
      <c r="F79" s="17">
        <v>4.190833333333333</v>
      </c>
      <c r="G79" s="17">
        <v>0.465</v>
      </c>
      <c r="H79" s="18">
        <v>90440.58922916667</v>
      </c>
      <c r="I79" s="6"/>
    </row>
    <row r="80" spans="1:9" ht="12.75">
      <c r="A80" s="16"/>
      <c r="B80" s="19"/>
      <c r="C80" s="20"/>
      <c r="D80" s="19"/>
      <c r="E80" s="20"/>
      <c r="F80" s="20"/>
      <c r="G80" s="21"/>
      <c r="H80" s="22"/>
      <c r="I80" s="6"/>
    </row>
    <row r="81" spans="1:9" ht="12.75">
      <c r="A81" s="13" t="s">
        <v>69</v>
      </c>
      <c r="B81" s="14">
        <v>16237.65</v>
      </c>
      <c r="C81" s="15">
        <v>81.25</v>
      </c>
      <c r="D81" s="15">
        <v>16318.9</v>
      </c>
      <c r="E81" s="15" t="s">
        <v>13</v>
      </c>
      <c r="F81" s="15" t="s">
        <v>13</v>
      </c>
      <c r="G81" s="15" t="s">
        <v>13</v>
      </c>
      <c r="H81" s="14">
        <v>16318.9</v>
      </c>
      <c r="I81" s="6"/>
    </row>
    <row r="82" spans="1:9" ht="12.75">
      <c r="A82" s="13" t="s">
        <v>70</v>
      </c>
      <c r="B82" s="14">
        <v>19494</v>
      </c>
      <c r="C82" s="15">
        <v>550</v>
      </c>
      <c r="D82" s="15">
        <v>20044</v>
      </c>
      <c r="E82" s="15" t="s">
        <v>13</v>
      </c>
      <c r="F82" s="15" t="s">
        <v>13</v>
      </c>
      <c r="G82" s="15" t="s">
        <v>13</v>
      </c>
      <c r="H82" s="14">
        <v>20044</v>
      </c>
      <c r="I82" s="6"/>
    </row>
    <row r="83" spans="1:9" ht="12.75">
      <c r="A83" s="16" t="s">
        <v>71</v>
      </c>
      <c r="B83" s="17">
        <v>35731.65</v>
      </c>
      <c r="C83" s="17">
        <v>631.25</v>
      </c>
      <c r="D83" s="17">
        <v>36362.9</v>
      </c>
      <c r="E83" s="17" t="s">
        <v>13</v>
      </c>
      <c r="F83" s="17" t="s">
        <v>13</v>
      </c>
      <c r="G83" s="17" t="s">
        <v>13</v>
      </c>
      <c r="H83" s="18">
        <v>36362.9</v>
      </c>
      <c r="I83" s="6"/>
    </row>
    <row r="84" spans="1:9" ht="12.75">
      <c r="A84" s="16"/>
      <c r="B84" s="24"/>
      <c r="C84" s="25"/>
      <c r="D84" s="19"/>
      <c r="E84" s="20"/>
      <c r="F84" s="20"/>
      <c r="G84" s="21"/>
      <c r="H84" s="21"/>
      <c r="I84" s="6"/>
    </row>
    <row r="85" spans="1:9" ht="13.5" thickBot="1">
      <c r="A85" s="28" t="s">
        <v>72</v>
      </c>
      <c r="B85" s="29">
        <v>1051208.0406797833</v>
      </c>
      <c r="C85" s="29">
        <v>40065.76017636291</v>
      </c>
      <c r="D85" s="29">
        <v>1091273.8008561463</v>
      </c>
      <c r="E85" s="29">
        <v>94.18024145936681</v>
      </c>
      <c r="F85" s="29">
        <v>86.8095</v>
      </c>
      <c r="G85" s="29">
        <v>10.271822169059012</v>
      </c>
      <c r="H85" s="30">
        <v>1091465.0624197745</v>
      </c>
      <c r="I85" s="6"/>
    </row>
    <row r="86" spans="8:9" ht="12.75">
      <c r="H86" s="31"/>
      <c r="I86" s="6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2009-02-11T07:57:13Z</dcterms:created>
  <dcterms:modified xsi:type="dcterms:W3CDTF">2009-02-11T07:59:17Z</dcterms:modified>
  <cp:category/>
  <cp:version/>
  <cp:contentType/>
  <cp:contentStatus/>
</cp:coreProperties>
</file>