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2.4 (06)" sheetId="1" r:id="rId1"/>
    <sheet name="22.4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'[2]p395fao'!$B$75</definedName>
    <definedName name="\A" localSheetId="1">'[2]p395fao'!$B$75</definedName>
    <definedName name="\A">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>'[2]p395fao'!$B$81</definedName>
    <definedName name="\N" localSheetId="0">#REF!</definedName>
    <definedName name="\N" localSheetId="1">#REF!</definedName>
    <definedName name="\N">#REF!</definedName>
    <definedName name="\T">'[2]19.18-19'!#REF!</definedName>
    <definedName name="\x">'[10]Arlleg01'!$IR$8190</definedName>
    <definedName name="\z">'[10]Arlleg01'!$IR$8190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'[5]19.11-12'!$B$53</definedName>
    <definedName name="_xlnm.Print_Area" localSheetId="0">'22.4 (06)'!$A$1:$H$86</definedName>
    <definedName name="_xlnm.Print_Area" localSheetId="1">'22.4 (07)'!$A$1:$H$86</definedName>
    <definedName name="balan.xls" hidden="1">'[9]7.24'!$D$6:$D$27</definedName>
    <definedName name="DatosExternos_2" localSheetId="1">'22.4 (07)'!$B$8:$H$85</definedName>
    <definedName name="GUION">#REF!</definedName>
    <definedName name="Imprimir_área_IM" localSheetId="0">'[6]GANADE15'!$A$35:$AG$39</definedName>
    <definedName name="Imprimir_área_IM" localSheetId="1">'[6]GANADE15'!$A$35:$AG$39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<sst xmlns="http://schemas.openxmlformats.org/spreadsheetml/2006/main" count="401" uniqueCount="75">
  <si>
    <t>HUEVOS</t>
  </si>
  <si>
    <t>22.4.  HUEVOS: Análisis provincial del número de ponedoras, 2007</t>
  </si>
  <si>
    <t>Provincias y</t>
  </si>
  <si>
    <t>Gallinas</t>
  </si>
  <si>
    <t>Pavas</t>
  </si>
  <si>
    <t>Patas</t>
  </si>
  <si>
    <t>Ocas</t>
  </si>
  <si>
    <t>Total</t>
  </si>
  <si>
    <t>Comunidades Autónomas</t>
  </si>
  <si>
    <t>Selectas</t>
  </si>
  <si>
    <t>Camperas</t>
  </si>
  <si>
    <t>A Coruña</t>
  </si>
  <si>
    <t>Lugo</t>
  </si>
  <si>
    <t xml:space="preserve">–  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</si>
  <si>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</si>
  <si>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</si>
  <si>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</si>
  <si>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</si>
  <si>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</si>
  <si>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</si>
  <si>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</si>
  <si>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</si>
  <si>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</si>
  <si>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</si>
  <si>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</si>
  <si>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</si>
  <si>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</si>
  <si>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</si>
  <si>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</si>
  <si>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</si>
  <si>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</si>
  <si>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</si>
  <si>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</si>
  <si>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</si>
  <si>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</si>
  <si>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</si>
  <si>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</si>
  <si>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</si>
  <si>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</si>
  <si>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</si>
  <si>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</si>
  <si>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</si>
  <si>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</si>
  <si>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</si>
  <si>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</si>
  <si>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</si>
  <si>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</si>
  <si>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</si>
  <si>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</si>
  <si>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</si>
  <si>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</si>
  <si>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</si>
  <si>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</si>
  <si>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</si>
  <si>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</si>
  <si>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</si>
  <si>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</si>
  <si>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</si>
  <si>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</si>
  <si>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</si>
  <si>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</si>
  <si>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</si>
  <si>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</si>
  <si>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</si>
  <si>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</si>
  <si>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</si>
  <si>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</si>
  <si>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</si>
  <si>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</si>
  <si>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</si>
  <si>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</si>
  <si>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</si>
  <si>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</si>
  <si>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22.4.  HUEVOS: Análisis provincial del número de ponedoras, 2006</t>
  </si>
  <si>
    <t xml:space="preserve">–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</si>
</sst>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"/>
    <numFmt numFmtId="178" formatCode="#,##0.000_);\(#,##0.000\)"/>
    <numFmt numFmtId="179" formatCode="#,##0.0__"/>
    <numFmt numFmtId="180" formatCode="0.00__"/>
    <numFmt numFmtId="181" formatCode="#,##0;\(0.0\)"/>
    <numFmt numFmtId="182" formatCode="#,##0.0__;\–#,##0.0__;\–__;@__"/>
    <numFmt numFmtId="183" formatCode="0.000"/>
    <numFmt numFmtId="184" formatCode="#,##0.0_);\(#,##0.0\)"/>
    <numFmt numFmtId="185" formatCode="0.0"/>
    <numFmt numFmtId="186" formatCode="#,##0__;\–#,##0__;\–__;@__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__;\–#,##0__;0__;@__"/>
    <numFmt numFmtId="190" formatCode="#,##0_____;"/>
    <numFmt numFmtId="191" formatCode="#,##0.000000_);\(#,##0.000000\)"/>
    <numFmt numFmtId="192" formatCode="#,##0.000"/>
    <numFmt numFmtId="193" formatCode="#,##0.00__"/>
    <numFmt numFmtId="194" formatCode="#,##0;\-#,##0;\-\-"/>
    <numFmt numFmtId="195" formatCode="#,##0.0;\-#,##0.0;\-\-"/>
    <numFmt numFmtId="196" formatCode="#,##0.000__"/>
    <numFmt numFmtId="197" formatCode="#,##0____"/>
    <numFmt numFmtId="198" formatCode="#,##0.0____"/>
    <numFmt numFmtId="199" formatCode="#,##0;\(#,##0\);\–"/>
    <numFmt numFmtId="200" formatCode="#,##0__;\–#,##0__;;@__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/>
    </xf>
    <xf numFmtId="3" fontId="0" fillId="2" borderId="6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8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8" fillId="2" borderId="1" xfId="0" applyNumberFormat="1" applyFont="1" applyFill="1" applyBorder="1" applyAlignment="1" applyProtection="1">
      <alignment horizontal="right"/>
      <protection/>
    </xf>
    <xf numFmtId="3" fontId="8" fillId="2" borderId="8" xfId="0" applyNumberFormat="1" applyFont="1" applyFill="1" applyBorder="1" applyAlignment="1" applyProtection="1">
      <alignment horizontal="right"/>
      <protection/>
    </xf>
    <xf numFmtId="200" fontId="8" fillId="2" borderId="1" xfId="0" applyNumberFormat="1" applyFont="1" applyFill="1" applyBorder="1" applyAlignment="1" applyProtection="1">
      <alignment horizontal="right"/>
      <protection/>
    </xf>
    <xf numFmtId="200" fontId="8" fillId="2" borderId="3" xfId="0" applyNumberFormat="1" applyFont="1" applyFill="1" applyBorder="1" applyAlignment="1" applyProtection="1">
      <alignment horizontal="right"/>
      <protection/>
    </xf>
    <xf numFmtId="189" fontId="8" fillId="2" borderId="3" xfId="0" applyNumberFormat="1" applyFont="1" applyFill="1" applyBorder="1" applyAlignment="1" applyProtection="1">
      <alignment horizontal="right"/>
      <protection/>
    </xf>
    <xf numFmtId="200" fontId="8" fillId="2" borderId="8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200" fontId="8" fillId="2" borderId="1" xfId="0" applyNumberFormat="1" applyFont="1" applyFill="1" applyBorder="1" applyAlignment="1" applyProtection="1" quotePrefix="1">
      <alignment horizontal="right"/>
      <protection/>
    </xf>
    <xf numFmtId="200" fontId="8" fillId="2" borderId="3" xfId="0" applyNumberFormat="1" applyFont="1" applyFill="1" applyBorder="1" applyAlignment="1" applyProtection="1" quotePrefix="1">
      <alignment horizontal="right"/>
      <protection/>
    </xf>
    <xf numFmtId="0" fontId="8" fillId="2" borderId="0" xfId="0" applyFont="1" applyFill="1" applyBorder="1" applyAlignment="1">
      <alignment/>
    </xf>
    <xf numFmtId="200" fontId="8" fillId="2" borderId="8" xfId="0" applyNumberFormat="1" applyFont="1" applyFill="1" applyBorder="1" applyAlignment="1" applyProtection="1">
      <alignment horizontal="right"/>
      <protection/>
    </xf>
    <xf numFmtId="189" fontId="8" fillId="2" borderId="8" xfId="0" applyNumberFormat="1" applyFont="1" applyFill="1" applyBorder="1" applyAlignment="1" applyProtection="1">
      <alignment horizontal="right"/>
      <protection/>
    </xf>
    <xf numFmtId="200" fontId="8" fillId="2" borderId="0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/>
    </xf>
    <xf numFmtId="3" fontId="8" fillId="2" borderId="9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200" fontId="0" fillId="2" borderId="0" xfId="0" applyNumberFormat="1" applyFont="1" applyFill="1" applyBorder="1" applyAlignment="1">
      <alignment horizontal="right"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0" fillId="2" borderId="2" xfId="0" applyNumberFormat="1" applyFont="1" applyFill="1" applyBorder="1" applyAlignment="1" applyProtection="1">
      <alignment horizontal="right"/>
      <protection/>
    </xf>
    <xf numFmtId="189" fontId="0" fillId="2" borderId="2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>
      <alignment horizontal="right"/>
    </xf>
    <xf numFmtId="200" fontId="0" fillId="2" borderId="1" xfId="0" applyNumberFormat="1" applyFont="1" applyFill="1" applyBorder="1" applyAlignment="1" applyProtection="1" quotePrefix="1">
      <alignment horizontal="right"/>
      <protection/>
    </xf>
    <xf numFmtId="200" fontId="0" fillId="2" borderId="1" xfId="0" applyNumberFormat="1" applyFont="1" applyFill="1" applyBorder="1" applyAlignment="1" applyProtection="1">
      <alignment horizontal="right"/>
      <protection/>
    </xf>
    <xf numFmtId="200" fontId="0" fillId="2" borderId="3" xfId="0" applyNumberFormat="1" applyFont="1" applyFill="1" applyBorder="1" applyAlignment="1" applyProtection="1">
      <alignment horizontal="right"/>
      <protection/>
    </xf>
    <xf numFmtId="189" fontId="0" fillId="2" borderId="3" xfId="0" applyNumberFormat="1" applyFont="1" applyFill="1" applyBorder="1" applyAlignment="1" applyProtection="1">
      <alignment horizontal="right"/>
      <protection/>
    </xf>
    <xf numFmtId="200" fontId="0" fillId="2" borderId="8" xfId="0" applyNumberFormat="1" applyFont="1" applyFill="1" applyBorder="1" applyAlignment="1">
      <alignment horizontal="right"/>
    </xf>
    <xf numFmtId="200" fontId="0" fillId="2" borderId="3" xfId="0" applyNumberFormat="1" applyFont="1" applyFill="1" applyBorder="1" applyAlignment="1" applyProtection="1" quotePrefix="1">
      <alignment horizontal="right"/>
      <protection/>
    </xf>
    <xf numFmtId="189" fontId="8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8" xfId="0" applyNumberFormat="1" applyFont="1" applyFill="1" applyBorder="1" applyAlignment="1" quotePrefix="1">
      <alignment horizontal="right"/>
    </xf>
    <xf numFmtId="189" fontId="0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9" xfId="0" applyNumberFormat="1" applyFont="1" applyFill="1" applyBorder="1" applyAlignment="1">
      <alignment horizontal="right"/>
    </xf>
    <xf numFmtId="200" fontId="8" fillId="2" borderId="4" xfId="0" applyNumberFormat="1" applyFont="1" applyFill="1" applyBorder="1" applyAlignment="1">
      <alignment horizontal="right"/>
    </xf>
    <xf numFmtId="189" fontId="8" fillId="2" borderId="4" xfId="0" applyNumberFormat="1" applyFont="1" applyFill="1" applyBorder="1" applyAlignment="1">
      <alignment horizontal="right"/>
    </xf>
    <xf numFmtId="200" fontId="8" fillId="2" borderId="15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K86"/>
  <sheetViews>
    <sheetView showGridLines="0" tabSelected="1" zoomScale="75" zoomScaleNormal="75" workbookViewId="0" topLeftCell="A1">
      <selection activeCell="J18" sqref="J18"/>
    </sheetView>
  </sheetViews>
  <sheetFormatPr defaultColWidth="11.421875" defaultRowHeight="12.75"/>
  <cols>
    <col min="1" max="1" width="26.421875" style="3" bestFit="1" customWidth="1"/>
    <col min="2" max="2" width="14.7109375" style="3" bestFit="1" customWidth="1"/>
    <col min="3" max="3" width="13.57421875" style="3" bestFit="1" customWidth="1"/>
    <col min="4" max="4" width="15.00390625" style="3" bestFit="1" customWidth="1"/>
    <col min="5" max="5" width="9.8515625" style="3" bestFit="1" customWidth="1"/>
    <col min="6" max="6" width="10.00390625" style="3" bestFit="1" customWidth="1"/>
    <col min="7" max="7" width="7.8515625" style="3" bestFit="1" customWidth="1"/>
    <col min="8" max="8" width="15.00390625" style="3" bestFit="1" customWidth="1"/>
    <col min="9" max="16384" width="11.421875" style="3" customWidth="1"/>
  </cols>
  <sheetData>
    <row r="1" spans="1:8" s="1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3" spans="1:11" ht="15">
      <c r="A3" s="35" t="s">
        <v>73</v>
      </c>
      <c r="B3" s="35"/>
      <c r="C3" s="35"/>
      <c r="D3" s="35"/>
      <c r="E3" s="35"/>
      <c r="F3" s="35"/>
      <c r="G3" s="35"/>
      <c r="H3" s="35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</row>
    <row r="5" spans="1:9" ht="12.75">
      <c r="A5" s="5" t="s">
        <v>2</v>
      </c>
      <c r="B5" s="36" t="s">
        <v>3</v>
      </c>
      <c r="C5" s="37"/>
      <c r="D5" s="38"/>
      <c r="E5" s="39" t="s">
        <v>4</v>
      </c>
      <c r="F5" s="39" t="s">
        <v>5</v>
      </c>
      <c r="G5" s="39" t="s">
        <v>6</v>
      </c>
      <c r="H5" s="42" t="s">
        <v>7</v>
      </c>
      <c r="I5" s="6"/>
    </row>
    <row r="6" spans="1:9" ht="12.75">
      <c r="A6" s="7" t="s">
        <v>8</v>
      </c>
      <c r="B6" s="45" t="s">
        <v>9</v>
      </c>
      <c r="C6" s="45" t="s">
        <v>10</v>
      </c>
      <c r="D6" s="45" t="s">
        <v>7</v>
      </c>
      <c r="E6" s="40"/>
      <c r="F6" s="40"/>
      <c r="G6" s="40"/>
      <c r="H6" s="43"/>
      <c r="I6" s="6"/>
    </row>
    <row r="7" spans="1:9" ht="13.5" thickBot="1">
      <c r="A7" s="8"/>
      <c r="B7" s="44"/>
      <c r="C7" s="44" t="s">
        <v>10</v>
      </c>
      <c r="D7" s="44" t="s">
        <v>7</v>
      </c>
      <c r="E7" s="41"/>
      <c r="F7" s="41"/>
      <c r="G7" s="41"/>
      <c r="H7" s="44"/>
      <c r="I7" s="6"/>
    </row>
    <row r="8" spans="1:9" ht="12.75">
      <c r="A8" s="46" t="s">
        <v>11</v>
      </c>
      <c r="B8" s="47">
        <v>256000</v>
      </c>
      <c r="C8" s="48">
        <v>390000</v>
      </c>
      <c r="D8" s="48">
        <v>646000</v>
      </c>
      <c r="E8" s="49">
        <v>360</v>
      </c>
      <c r="F8" s="49">
        <v>850</v>
      </c>
      <c r="G8" s="50">
        <v>100</v>
      </c>
      <c r="H8" s="51">
        <v>647310</v>
      </c>
      <c r="I8" s="6"/>
    </row>
    <row r="9" spans="1:9" ht="12.75">
      <c r="A9" s="15" t="s">
        <v>12</v>
      </c>
      <c r="B9" s="52">
        <v>435000</v>
      </c>
      <c r="C9" s="53">
        <v>169589</v>
      </c>
      <c r="D9" s="53">
        <v>604589</v>
      </c>
      <c r="E9" s="54" t="s">
        <v>74</v>
      </c>
      <c r="F9" s="54" t="s">
        <v>74</v>
      </c>
      <c r="G9" s="55" t="s">
        <v>74</v>
      </c>
      <c r="H9" s="56">
        <v>604589</v>
      </c>
      <c r="I9" s="6"/>
    </row>
    <row r="10" spans="1:9" ht="12.75">
      <c r="A10" s="15" t="s">
        <v>14</v>
      </c>
      <c r="B10" s="52">
        <v>902542</v>
      </c>
      <c r="C10" s="57">
        <v>92300</v>
      </c>
      <c r="D10" s="53">
        <v>994842</v>
      </c>
      <c r="E10" s="54">
        <v>512</v>
      </c>
      <c r="F10" s="54">
        <v>1118</v>
      </c>
      <c r="G10" s="55">
        <v>560</v>
      </c>
      <c r="H10" s="56">
        <v>997032</v>
      </c>
      <c r="I10" s="6"/>
    </row>
    <row r="11" spans="1:9" ht="12.75">
      <c r="A11" s="15" t="s">
        <v>15</v>
      </c>
      <c r="B11" s="52">
        <v>380000</v>
      </c>
      <c r="C11" s="53">
        <v>685000</v>
      </c>
      <c r="D11" s="53">
        <v>1065000</v>
      </c>
      <c r="E11" s="54">
        <v>2100</v>
      </c>
      <c r="F11" s="54">
        <v>1200</v>
      </c>
      <c r="G11" s="55" t="s">
        <v>74</v>
      </c>
      <c r="H11" s="56">
        <v>1068300</v>
      </c>
      <c r="I11" s="6"/>
    </row>
    <row r="12" spans="1:9" ht="12.75">
      <c r="A12" s="16" t="str">
        <f>UPPER(" Galicia")</f>
        <v> GALICIA</v>
      </c>
      <c r="B12" s="19">
        <v>1973542</v>
      </c>
      <c r="C12" s="19">
        <v>1336889</v>
      </c>
      <c r="D12" s="19">
        <v>3310431</v>
      </c>
      <c r="E12" s="20">
        <v>2972</v>
      </c>
      <c r="F12" s="20">
        <v>3168</v>
      </c>
      <c r="G12" s="21">
        <v>660</v>
      </c>
      <c r="H12" s="22">
        <v>3317231</v>
      </c>
      <c r="I12" s="6"/>
    </row>
    <row r="13" spans="1:9" ht="12.75">
      <c r="A13" s="16"/>
      <c r="B13" s="19"/>
      <c r="C13" s="20"/>
      <c r="D13" s="19"/>
      <c r="E13" s="20"/>
      <c r="F13" s="20"/>
      <c r="G13" s="21"/>
      <c r="H13" s="22"/>
      <c r="I13" s="6"/>
    </row>
    <row r="14" spans="1:9" ht="12.75">
      <c r="A14" s="16" t="str">
        <f>UPPER(" P. de Asturias")</f>
        <v> P. DE ASTURIAS</v>
      </c>
      <c r="B14" s="24">
        <v>275500</v>
      </c>
      <c r="C14" s="25">
        <v>185000</v>
      </c>
      <c r="D14" s="19">
        <v>460500</v>
      </c>
      <c r="E14" s="20" t="s">
        <v>74</v>
      </c>
      <c r="F14" s="20" t="s">
        <v>74</v>
      </c>
      <c r="G14" s="21" t="s">
        <v>74</v>
      </c>
      <c r="H14" s="22">
        <v>460500</v>
      </c>
      <c r="I14" s="6"/>
    </row>
    <row r="15" spans="1:9" ht="12.75">
      <c r="A15" s="16"/>
      <c r="B15" s="24"/>
      <c r="C15" s="25"/>
      <c r="D15" s="19"/>
      <c r="E15" s="20"/>
      <c r="F15" s="20"/>
      <c r="G15" s="21"/>
      <c r="H15" s="22"/>
      <c r="I15" s="6"/>
    </row>
    <row r="16" spans="1:9" ht="12.75">
      <c r="A16" s="16" t="str">
        <f>UPPER(" Cantabria")</f>
        <v> CANTABRIA</v>
      </c>
      <c r="B16" s="24">
        <v>185484.82</v>
      </c>
      <c r="C16" s="25">
        <v>195452.92</v>
      </c>
      <c r="D16" s="19">
        <v>380937.74</v>
      </c>
      <c r="E16" s="20" t="s">
        <v>74</v>
      </c>
      <c r="F16" s="20">
        <v>2964</v>
      </c>
      <c r="G16" s="21" t="s">
        <v>74</v>
      </c>
      <c r="H16" s="22">
        <v>383901.74</v>
      </c>
      <c r="I16" s="6"/>
    </row>
    <row r="17" spans="1:9" ht="12.75">
      <c r="A17" s="16"/>
      <c r="B17" s="24"/>
      <c r="C17" s="25"/>
      <c r="D17" s="19"/>
      <c r="E17" s="20"/>
      <c r="F17" s="20"/>
      <c r="G17" s="21"/>
      <c r="H17" s="22"/>
      <c r="I17" s="6"/>
    </row>
    <row r="18" spans="1:9" ht="12.75">
      <c r="A18" s="15" t="s">
        <v>19</v>
      </c>
      <c r="B18" s="52">
        <v>369000</v>
      </c>
      <c r="C18" s="53">
        <v>10000</v>
      </c>
      <c r="D18" s="53">
        <v>379000</v>
      </c>
      <c r="E18" s="54" t="s">
        <v>74</v>
      </c>
      <c r="F18" s="54" t="s">
        <v>74</v>
      </c>
      <c r="G18" s="55" t="s">
        <v>74</v>
      </c>
      <c r="H18" s="56">
        <v>379000</v>
      </c>
      <c r="I18" s="6"/>
    </row>
    <row r="19" spans="1:9" ht="12.75">
      <c r="A19" s="15" t="s">
        <v>20</v>
      </c>
      <c r="B19" s="52">
        <v>521540</v>
      </c>
      <c r="C19" s="57">
        <v>19525</v>
      </c>
      <c r="D19" s="53">
        <v>541065</v>
      </c>
      <c r="E19" s="54" t="s">
        <v>74</v>
      </c>
      <c r="F19" s="54" t="s">
        <v>74</v>
      </c>
      <c r="G19" s="55" t="s">
        <v>74</v>
      </c>
      <c r="H19" s="56">
        <v>541065</v>
      </c>
      <c r="I19" s="6"/>
    </row>
    <row r="20" spans="1:9" ht="12.75">
      <c r="A20" s="15" t="s">
        <v>21</v>
      </c>
      <c r="B20" s="52">
        <v>595940</v>
      </c>
      <c r="C20" s="57">
        <v>25000</v>
      </c>
      <c r="D20" s="53">
        <v>620940</v>
      </c>
      <c r="E20" s="54" t="s">
        <v>74</v>
      </c>
      <c r="F20" s="54" t="s">
        <v>74</v>
      </c>
      <c r="G20" s="55" t="s">
        <v>74</v>
      </c>
      <c r="H20" s="56">
        <v>620940</v>
      </c>
      <c r="I20" s="6"/>
    </row>
    <row r="21" spans="1:9" ht="12.75">
      <c r="A21" s="16" t="str">
        <f>UPPER(" País Vasco")</f>
        <v> PAÍS VASCO</v>
      </c>
      <c r="B21" s="24">
        <v>1486480</v>
      </c>
      <c r="C21" s="19">
        <v>54525</v>
      </c>
      <c r="D21" s="19">
        <v>1541005</v>
      </c>
      <c r="E21" s="20" t="s">
        <v>74</v>
      </c>
      <c r="F21" s="20" t="s">
        <v>74</v>
      </c>
      <c r="G21" s="21" t="s">
        <v>74</v>
      </c>
      <c r="H21" s="22">
        <v>1541005</v>
      </c>
      <c r="I21" s="6"/>
    </row>
    <row r="22" spans="1:9" ht="12.75">
      <c r="A22" s="16"/>
      <c r="B22" s="24"/>
      <c r="C22" s="19"/>
      <c r="D22" s="19"/>
      <c r="E22" s="20"/>
      <c r="F22" s="20"/>
      <c r="G22" s="21"/>
      <c r="H22" s="22"/>
      <c r="I22" s="6"/>
    </row>
    <row r="23" spans="1:9" ht="12.75">
      <c r="A23" s="16" t="str">
        <f>UPPER(" Navarra")</f>
        <v> NAVARRA</v>
      </c>
      <c r="B23" s="24">
        <v>1224650</v>
      </c>
      <c r="C23" s="19">
        <v>55109</v>
      </c>
      <c r="D23" s="19">
        <v>1279759</v>
      </c>
      <c r="E23" s="20" t="s">
        <v>74</v>
      </c>
      <c r="F23" s="20" t="s">
        <v>74</v>
      </c>
      <c r="G23" s="21" t="s">
        <v>74</v>
      </c>
      <c r="H23" s="22">
        <v>1279759</v>
      </c>
      <c r="I23" s="6"/>
    </row>
    <row r="24" spans="1:9" ht="12.75">
      <c r="A24" s="16"/>
      <c r="B24" s="24"/>
      <c r="C24" s="19"/>
      <c r="D24" s="19"/>
      <c r="E24" s="20"/>
      <c r="F24" s="20"/>
      <c r="G24" s="21"/>
      <c r="H24" s="22"/>
      <c r="I24" s="6"/>
    </row>
    <row r="25" spans="1:9" ht="12.75">
      <c r="A25" s="16" t="str">
        <f>UPPER(" La Rioja")</f>
        <v> LA RIOJA</v>
      </c>
      <c r="B25" s="19">
        <v>142485</v>
      </c>
      <c r="C25" s="19">
        <v>14100</v>
      </c>
      <c r="D25" s="19">
        <v>156585</v>
      </c>
      <c r="E25" s="20" t="s">
        <v>74</v>
      </c>
      <c r="F25" s="20" t="s">
        <v>74</v>
      </c>
      <c r="G25" s="21" t="s">
        <v>74</v>
      </c>
      <c r="H25" s="22">
        <v>156585</v>
      </c>
      <c r="I25" s="6"/>
    </row>
    <row r="26" spans="1:9" ht="12.75">
      <c r="A26" s="16"/>
      <c r="B26" s="19"/>
      <c r="C26" s="19"/>
      <c r="D26" s="20"/>
      <c r="E26" s="20"/>
      <c r="F26" s="20"/>
      <c r="G26" s="21"/>
      <c r="H26" s="22"/>
      <c r="I26" s="6"/>
    </row>
    <row r="27" spans="1:9" ht="12.75">
      <c r="A27" s="15" t="s">
        <v>25</v>
      </c>
      <c r="B27" s="24">
        <v>732466</v>
      </c>
      <c r="C27" s="53">
        <v>40000</v>
      </c>
      <c r="D27" s="57">
        <v>772466</v>
      </c>
      <c r="E27" s="54">
        <v>500</v>
      </c>
      <c r="F27" s="54">
        <v>300</v>
      </c>
      <c r="G27" s="55" t="s">
        <v>74</v>
      </c>
      <c r="H27" s="56">
        <v>773266</v>
      </c>
      <c r="I27" s="6"/>
    </row>
    <row r="28" spans="1:9" ht="12.75">
      <c r="A28" s="15" t="s">
        <v>26</v>
      </c>
      <c r="B28" s="53">
        <v>127550</v>
      </c>
      <c r="C28" s="53">
        <v>27500</v>
      </c>
      <c r="D28" s="53">
        <v>155050</v>
      </c>
      <c r="E28" s="54" t="s">
        <v>74</v>
      </c>
      <c r="F28" s="54" t="s">
        <v>74</v>
      </c>
      <c r="G28" s="55" t="s">
        <v>74</v>
      </c>
      <c r="H28" s="56">
        <v>155050</v>
      </c>
      <c r="I28" s="6"/>
    </row>
    <row r="29" spans="1:9" ht="12.75">
      <c r="A29" s="15" t="s">
        <v>27</v>
      </c>
      <c r="B29" s="52">
        <v>2050000</v>
      </c>
      <c r="C29" s="53">
        <v>50000</v>
      </c>
      <c r="D29" s="57">
        <v>2100000</v>
      </c>
      <c r="E29" s="54" t="s">
        <v>74</v>
      </c>
      <c r="F29" s="54" t="s">
        <v>74</v>
      </c>
      <c r="G29" s="55" t="s">
        <v>74</v>
      </c>
      <c r="H29" s="56">
        <v>2100000</v>
      </c>
      <c r="I29" s="6"/>
    </row>
    <row r="30" spans="1:9" ht="12.75">
      <c r="A30" s="16" t="str">
        <f>UPPER(" Aragón")</f>
        <v> ARAGÓN</v>
      </c>
      <c r="B30" s="19">
        <v>2910016</v>
      </c>
      <c r="C30" s="19">
        <v>117500</v>
      </c>
      <c r="D30" s="19">
        <v>3027516</v>
      </c>
      <c r="E30" s="20">
        <v>500</v>
      </c>
      <c r="F30" s="20">
        <v>300</v>
      </c>
      <c r="G30" s="21" t="s">
        <v>74</v>
      </c>
      <c r="H30" s="22">
        <v>3028316</v>
      </c>
      <c r="I30" s="6"/>
    </row>
    <row r="31" spans="1:9" ht="12.75">
      <c r="A31" s="16"/>
      <c r="B31" s="19"/>
      <c r="C31" s="19"/>
      <c r="D31" s="19"/>
      <c r="E31" s="20"/>
      <c r="F31" s="20"/>
      <c r="G31" s="21"/>
      <c r="H31" s="22"/>
      <c r="I31" s="6"/>
    </row>
    <row r="32" spans="1:9" ht="12.75">
      <c r="A32" s="15" t="s">
        <v>29</v>
      </c>
      <c r="B32" s="52">
        <v>1011142</v>
      </c>
      <c r="C32" s="53">
        <v>53218</v>
      </c>
      <c r="D32" s="53">
        <v>1064360</v>
      </c>
      <c r="E32" s="54" t="s">
        <v>74</v>
      </c>
      <c r="F32" s="54" t="s">
        <v>74</v>
      </c>
      <c r="G32" s="55" t="s">
        <v>74</v>
      </c>
      <c r="H32" s="56">
        <v>1064360</v>
      </c>
      <c r="I32" s="6"/>
    </row>
    <row r="33" spans="1:9" ht="12.75">
      <c r="A33" s="15" t="s">
        <v>30</v>
      </c>
      <c r="B33" s="52">
        <v>539886</v>
      </c>
      <c r="C33" s="53">
        <v>90000</v>
      </c>
      <c r="D33" s="57">
        <v>629886</v>
      </c>
      <c r="E33" s="54" t="s">
        <v>74</v>
      </c>
      <c r="F33" s="54" t="s">
        <v>74</v>
      </c>
      <c r="G33" s="55" t="s">
        <v>74</v>
      </c>
      <c r="H33" s="56">
        <v>629886</v>
      </c>
      <c r="I33" s="6"/>
    </row>
    <row r="34" spans="1:9" ht="12.75">
      <c r="A34" s="15" t="s">
        <v>31</v>
      </c>
      <c r="B34" s="52">
        <v>1677266</v>
      </c>
      <c r="C34" s="53">
        <v>21000</v>
      </c>
      <c r="D34" s="57">
        <v>1698266</v>
      </c>
      <c r="E34" s="54" t="s">
        <v>74</v>
      </c>
      <c r="F34" s="54" t="s">
        <v>74</v>
      </c>
      <c r="G34" s="55" t="s">
        <v>74</v>
      </c>
      <c r="H34" s="56">
        <v>1698266</v>
      </c>
      <c r="I34" s="6"/>
    </row>
    <row r="35" spans="1:9" ht="12.75">
      <c r="A35" s="15" t="s">
        <v>32</v>
      </c>
      <c r="B35" s="52">
        <v>2189950</v>
      </c>
      <c r="C35" s="53">
        <v>20500</v>
      </c>
      <c r="D35" s="53">
        <v>2210450</v>
      </c>
      <c r="E35" s="54" t="s">
        <v>74</v>
      </c>
      <c r="F35" s="54" t="s">
        <v>74</v>
      </c>
      <c r="G35" s="55" t="s">
        <v>74</v>
      </c>
      <c r="H35" s="56">
        <v>2210450</v>
      </c>
      <c r="I35" s="6"/>
    </row>
    <row r="36" spans="1:9" ht="12.75">
      <c r="A36" s="16" t="str">
        <f>UPPER(" Cataluña")</f>
        <v> CATALUÑA</v>
      </c>
      <c r="B36" s="24">
        <v>5418244</v>
      </c>
      <c r="C36" s="19">
        <v>184718</v>
      </c>
      <c r="D36" s="19">
        <v>5602962</v>
      </c>
      <c r="E36" s="20" t="s">
        <v>74</v>
      </c>
      <c r="F36" s="20" t="s">
        <v>74</v>
      </c>
      <c r="G36" s="21" t="s">
        <v>74</v>
      </c>
      <c r="H36" s="22">
        <v>5602962</v>
      </c>
      <c r="I36" s="6"/>
    </row>
    <row r="37" spans="1:9" ht="12.75">
      <c r="A37" s="16"/>
      <c r="B37" s="24"/>
      <c r="C37" s="19"/>
      <c r="D37" s="20"/>
      <c r="E37" s="20"/>
      <c r="F37" s="20"/>
      <c r="G37" s="21"/>
      <c r="H37" s="22"/>
      <c r="I37" s="6"/>
    </row>
    <row r="38" spans="1:9" ht="12.75">
      <c r="A38" s="16" t="str">
        <f>UPPER(" Baleares")</f>
        <v> BALEARES</v>
      </c>
      <c r="B38" s="24">
        <v>299142</v>
      </c>
      <c r="C38" s="19">
        <v>36454</v>
      </c>
      <c r="D38" s="25">
        <v>335596</v>
      </c>
      <c r="E38" s="20" t="s">
        <v>74</v>
      </c>
      <c r="F38" s="25">
        <v>47</v>
      </c>
      <c r="G38" s="58">
        <v>60</v>
      </c>
      <c r="H38" s="22">
        <v>335703</v>
      </c>
      <c r="I38" s="6"/>
    </row>
    <row r="39" spans="1:9" ht="12.75">
      <c r="A39" s="16"/>
      <c r="B39" s="24"/>
      <c r="C39" s="19"/>
      <c r="D39" s="25"/>
      <c r="E39" s="20"/>
      <c r="F39" s="25"/>
      <c r="G39" s="58"/>
      <c r="H39" s="22"/>
      <c r="I39" s="6"/>
    </row>
    <row r="40" spans="1:9" ht="12.75">
      <c r="A40" s="15" t="s">
        <v>35</v>
      </c>
      <c r="B40" s="53">
        <v>151000</v>
      </c>
      <c r="C40" s="53">
        <v>25000</v>
      </c>
      <c r="D40" s="53">
        <v>176000</v>
      </c>
      <c r="E40" s="54" t="s">
        <v>74</v>
      </c>
      <c r="F40" s="54" t="s">
        <v>74</v>
      </c>
      <c r="G40" s="55" t="s">
        <v>74</v>
      </c>
      <c r="H40" s="56">
        <v>176000</v>
      </c>
      <c r="I40" s="6"/>
    </row>
    <row r="41" spans="1:9" ht="12.75">
      <c r="A41" s="15" t="s">
        <v>36</v>
      </c>
      <c r="B41" s="52">
        <v>1407272</v>
      </c>
      <c r="C41" s="53">
        <v>10750</v>
      </c>
      <c r="D41" s="53">
        <v>1418022</v>
      </c>
      <c r="E41" s="54" t="s">
        <v>74</v>
      </c>
      <c r="F41" s="54" t="s">
        <v>74</v>
      </c>
      <c r="G41" s="55" t="s">
        <v>74</v>
      </c>
      <c r="H41" s="56">
        <v>1418022</v>
      </c>
      <c r="I41" s="6"/>
    </row>
    <row r="42" spans="1:9" ht="12.75">
      <c r="A42" s="15" t="s">
        <v>37</v>
      </c>
      <c r="B42" s="53">
        <v>113212</v>
      </c>
      <c r="C42" s="53">
        <v>115000</v>
      </c>
      <c r="D42" s="53">
        <v>228212</v>
      </c>
      <c r="E42" s="54">
        <v>10</v>
      </c>
      <c r="F42" s="54">
        <v>4</v>
      </c>
      <c r="G42" s="55">
        <v>10</v>
      </c>
      <c r="H42" s="56">
        <v>228236</v>
      </c>
      <c r="I42" s="6"/>
    </row>
    <row r="43" spans="1:9" ht="12.75">
      <c r="A43" s="15" t="s">
        <v>38</v>
      </c>
      <c r="B43" s="52">
        <v>350834</v>
      </c>
      <c r="C43" s="52">
        <v>7500</v>
      </c>
      <c r="D43" s="53">
        <v>358334</v>
      </c>
      <c r="E43" s="54" t="s">
        <v>74</v>
      </c>
      <c r="F43" s="54" t="s">
        <v>74</v>
      </c>
      <c r="G43" s="55" t="s">
        <v>74</v>
      </c>
      <c r="H43" s="56">
        <v>358334</v>
      </c>
      <c r="I43" s="6"/>
    </row>
    <row r="44" spans="1:9" ht="12.75">
      <c r="A44" s="15" t="s">
        <v>39</v>
      </c>
      <c r="B44" s="52">
        <v>32000</v>
      </c>
      <c r="C44" s="53">
        <v>6000</v>
      </c>
      <c r="D44" s="53">
        <v>38000</v>
      </c>
      <c r="E44" s="54" t="s">
        <v>74</v>
      </c>
      <c r="F44" s="54" t="s">
        <v>74</v>
      </c>
      <c r="G44" s="55" t="s">
        <v>74</v>
      </c>
      <c r="H44" s="56">
        <v>38000</v>
      </c>
      <c r="I44" s="6"/>
    </row>
    <row r="45" spans="1:9" ht="12.75">
      <c r="A45" s="15" t="s">
        <v>40</v>
      </c>
      <c r="B45" s="53">
        <v>1281448</v>
      </c>
      <c r="C45" s="53">
        <v>30000</v>
      </c>
      <c r="D45" s="53">
        <v>1311448</v>
      </c>
      <c r="E45" s="54" t="s">
        <v>74</v>
      </c>
      <c r="F45" s="54" t="s">
        <v>74</v>
      </c>
      <c r="G45" s="55" t="s">
        <v>74</v>
      </c>
      <c r="H45" s="56">
        <v>1311448</v>
      </c>
      <c r="I45" s="6"/>
    </row>
    <row r="46" spans="1:9" ht="12.75">
      <c r="A46" s="15" t="s">
        <v>41</v>
      </c>
      <c r="B46" s="53">
        <v>134800</v>
      </c>
      <c r="C46" s="53">
        <v>400</v>
      </c>
      <c r="D46" s="53">
        <v>135200</v>
      </c>
      <c r="E46" s="54" t="s">
        <v>74</v>
      </c>
      <c r="F46" s="54" t="s">
        <v>74</v>
      </c>
      <c r="G46" s="55" t="s">
        <v>74</v>
      </c>
      <c r="H46" s="56">
        <v>135200</v>
      </c>
      <c r="I46" s="6"/>
    </row>
    <row r="47" spans="1:9" ht="12.75">
      <c r="A47" s="15" t="s">
        <v>42</v>
      </c>
      <c r="B47" s="52">
        <v>5946633</v>
      </c>
      <c r="C47" s="53">
        <v>6426</v>
      </c>
      <c r="D47" s="53">
        <v>5953059</v>
      </c>
      <c r="E47" s="54">
        <v>80</v>
      </c>
      <c r="F47" s="54" t="s">
        <v>74</v>
      </c>
      <c r="G47" s="55" t="s">
        <v>74</v>
      </c>
      <c r="H47" s="56">
        <v>5953139</v>
      </c>
      <c r="I47" s="6"/>
    </row>
    <row r="48" spans="1:9" ht="12.75">
      <c r="A48" s="15" t="s">
        <v>43</v>
      </c>
      <c r="B48" s="53" t="s">
        <v>74</v>
      </c>
      <c r="C48" s="53">
        <v>25000</v>
      </c>
      <c r="D48" s="53">
        <v>25000</v>
      </c>
      <c r="E48" s="54" t="s">
        <v>74</v>
      </c>
      <c r="F48" s="54" t="s">
        <v>74</v>
      </c>
      <c r="G48" s="55" t="s">
        <v>74</v>
      </c>
      <c r="H48" s="56">
        <v>25000</v>
      </c>
      <c r="I48" s="6"/>
    </row>
    <row r="49" spans="1:9" ht="12.75">
      <c r="A49" s="16" t="str">
        <f>UPPER(" Castilla y León")</f>
        <v> CASTILLA Y LEÓN</v>
      </c>
      <c r="B49" s="19">
        <v>9417199</v>
      </c>
      <c r="C49" s="19">
        <v>226076</v>
      </c>
      <c r="D49" s="19">
        <v>9643275</v>
      </c>
      <c r="E49" s="20">
        <v>90</v>
      </c>
      <c r="F49" s="20">
        <v>4</v>
      </c>
      <c r="G49" s="21">
        <v>10</v>
      </c>
      <c r="H49" s="22">
        <v>9643379</v>
      </c>
      <c r="I49" s="6"/>
    </row>
    <row r="50" spans="1:9" ht="12.75">
      <c r="A50" s="16"/>
      <c r="B50" s="19"/>
      <c r="C50" s="19"/>
      <c r="D50" s="19"/>
      <c r="E50" s="20"/>
      <c r="F50" s="20"/>
      <c r="G50" s="21"/>
      <c r="H50" s="22"/>
      <c r="I50" s="6"/>
    </row>
    <row r="51" spans="1:9" ht="12.75">
      <c r="A51" s="16" t="str">
        <f>UPPER(" Madrid")</f>
        <v> MADRID</v>
      </c>
      <c r="B51" s="19">
        <v>1856490</v>
      </c>
      <c r="C51" s="19" t="s">
        <v>74</v>
      </c>
      <c r="D51" s="19">
        <v>1856490</v>
      </c>
      <c r="E51" s="20" t="s">
        <v>74</v>
      </c>
      <c r="F51" s="20" t="s">
        <v>74</v>
      </c>
      <c r="G51" s="21" t="s">
        <v>74</v>
      </c>
      <c r="H51" s="22">
        <v>1856490</v>
      </c>
      <c r="I51" s="6"/>
    </row>
    <row r="52" spans="1:9" ht="12.75">
      <c r="A52" s="16"/>
      <c r="B52" s="19"/>
      <c r="C52" s="19"/>
      <c r="D52" s="19"/>
      <c r="E52" s="20"/>
      <c r="F52" s="20"/>
      <c r="G52" s="21"/>
      <c r="H52" s="22"/>
      <c r="I52" s="6"/>
    </row>
    <row r="53" spans="1:9" ht="12.75">
      <c r="A53" s="15" t="s">
        <v>46</v>
      </c>
      <c r="B53" s="52">
        <v>41286</v>
      </c>
      <c r="C53" s="53">
        <v>15000</v>
      </c>
      <c r="D53" s="52">
        <v>56286</v>
      </c>
      <c r="E53" s="57">
        <v>80</v>
      </c>
      <c r="F53" s="54" t="s">
        <v>74</v>
      </c>
      <c r="G53" s="55" t="s">
        <v>74</v>
      </c>
      <c r="H53" s="56">
        <v>56366</v>
      </c>
      <c r="I53" s="6"/>
    </row>
    <row r="54" spans="1:9" ht="12.75">
      <c r="A54" s="15" t="s">
        <v>47</v>
      </c>
      <c r="B54" s="53">
        <v>163000</v>
      </c>
      <c r="C54" s="53">
        <v>42800</v>
      </c>
      <c r="D54" s="52">
        <v>205800</v>
      </c>
      <c r="E54" s="57">
        <v>100</v>
      </c>
      <c r="F54" s="54" t="s">
        <v>74</v>
      </c>
      <c r="G54" s="55" t="s">
        <v>74</v>
      </c>
      <c r="H54" s="56">
        <v>205900</v>
      </c>
      <c r="I54" s="6"/>
    </row>
    <row r="55" spans="1:9" ht="12.75">
      <c r="A55" s="15" t="s">
        <v>48</v>
      </c>
      <c r="B55" s="53">
        <v>1183678</v>
      </c>
      <c r="C55" s="53">
        <v>25260</v>
      </c>
      <c r="D55" s="57">
        <v>1208938</v>
      </c>
      <c r="E55" s="54" t="s">
        <v>74</v>
      </c>
      <c r="F55" s="54" t="s">
        <v>74</v>
      </c>
      <c r="G55" s="55" t="s">
        <v>74</v>
      </c>
      <c r="H55" s="56">
        <v>1208938</v>
      </c>
      <c r="I55" s="6"/>
    </row>
    <row r="56" spans="1:9" ht="12.75">
      <c r="A56" s="15" t="s">
        <v>49</v>
      </c>
      <c r="B56" s="52">
        <v>6132493</v>
      </c>
      <c r="C56" s="53">
        <v>3260</v>
      </c>
      <c r="D56" s="52">
        <v>6135753</v>
      </c>
      <c r="E56" s="54" t="s">
        <v>74</v>
      </c>
      <c r="F56" s="54" t="s">
        <v>74</v>
      </c>
      <c r="G56" s="55" t="s">
        <v>74</v>
      </c>
      <c r="H56" s="56">
        <v>6135753</v>
      </c>
      <c r="I56" s="6"/>
    </row>
    <row r="57" spans="1:9" ht="12.75">
      <c r="A57" s="15" t="s">
        <v>50</v>
      </c>
      <c r="B57" s="53">
        <v>4192985</v>
      </c>
      <c r="C57" s="53">
        <v>18150</v>
      </c>
      <c r="D57" s="53">
        <v>4211135</v>
      </c>
      <c r="E57" s="54">
        <v>225</v>
      </c>
      <c r="F57" s="54">
        <v>525</v>
      </c>
      <c r="G57" s="55">
        <v>125</v>
      </c>
      <c r="H57" s="56">
        <v>4212010</v>
      </c>
      <c r="I57" s="6"/>
    </row>
    <row r="58" spans="1:9" ht="12.75">
      <c r="A58" s="16" t="str">
        <f>UPPER(" Castilla-La Mancha")</f>
        <v> CASTILLA-LA MANCHA</v>
      </c>
      <c r="B58" s="19">
        <v>11713442</v>
      </c>
      <c r="C58" s="19">
        <v>104470</v>
      </c>
      <c r="D58" s="19">
        <v>11817912</v>
      </c>
      <c r="E58" s="20">
        <v>405</v>
      </c>
      <c r="F58" s="20">
        <v>525</v>
      </c>
      <c r="G58" s="21">
        <v>125</v>
      </c>
      <c r="H58" s="22">
        <v>11818967</v>
      </c>
      <c r="I58" s="6"/>
    </row>
    <row r="59" spans="1:9" ht="12.75">
      <c r="A59" s="16"/>
      <c r="B59" s="19"/>
      <c r="C59" s="19"/>
      <c r="D59" s="20"/>
      <c r="E59" s="20"/>
      <c r="F59" s="20"/>
      <c r="G59" s="21"/>
      <c r="H59" s="22"/>
      <c r="I59" s="6"/>
    </row>
    <row r="60" spans="1:9" ht="12.75">
      <c r="A60" s="15" t="s">
        <v>52</v>
      </c>
      <c r="B60" s="52">
        <v>305138</v>
      </c>
      <c r="C60" s="53">
        <v>5705</v>
      </c>
      <c r="D60" s="57">
        <v>310843</v>
      </c>
      <c r="E60" s="54" t="s">
        <v>74</v>
      </c>
      <c r="F60" s="54" t="s">
        <v>74</v>
      </c>
      <c r="G60" s="55" t="s">
        <v>74</v>
      </c>
      <c r="H60" s="56">
        <v>310843</v>
      </c>
      <c r="I60" s="6"/>
    </row>
    <row r="61" spans="1:9" ht="12.75">
      <c r="A61" s="15" t="s">
        <v>53</v>
      </c>
      <c r="B61" s="52">
        <v>633394</v>
      </c>
      <c r="C61" s="53">
        <v>3250</v>
      </c>
      <c r="D61" s="57">
        <v>636644</v>
      </c>
      <c r="E61" s="54" t="s">
        <v>74</v>
      </c>
      <c r="F61" s="54" t="s">
        <v>74</v>
      </c>
      <c r="G61" s="55" t="s">
        <v>74</v>
      </c>
      <c r="H61" s="56">
        <v>636644</v>
      </c>
      <c r="I61" s="6"/>
    </row>
    <row r="62" spans="1:9" ht="12.75">
      <c r="A62" s="15" t="s">
        <v>54</v>
      </c>
      <c r="B62" s="53">
        <v>2770850</v>
      </c>
      <c r="C62" s="53">
        <v>31580</v>
      </c>
      <c r="D62" s="53">
        <v>2802430</v>
      </c>
      <c r="E62" s="54" t="s">
        <v>74</v>
      </c>
      <c r="F62" s="54" t="s">
        <v>74</v>
      </c>
      <c r="G62" s="55" t="s">
        <v>74</v>
      </c>
      <c r="H62" s="56">
        <v>2802430</v>
      </c>
      <c r="I62" s="6"/>
    </row>
    <row r="63" spans="1:9" ht="12.75">
      <c r="A63" s="16" t="str">
        <f>UPPER(" C. Valenciana")</f>
        <v> C. VALENCIANA</v>
      </c>
      <c r="B63" s="19">
        <v>3709382</v>
      </c>
      <c r="C63" s="19">
        <v>40535</v>
      </c>
      <c r="D63" s="19">
        <v>3749917</v>
      </c>
      <c r="E63" s="20" t="s">
        <v>74</v>
      </c>
      <c r="F63" s="20" t="s">
        <v>74</v>
      </c>
      <c r="G63" s="21" t="s">
        <v>74</v>
      </c>
      <c r="H63" s="22">
        <v>3749917</v>
      </c>
      <c r="I63" s="6"/>
    </row>
    <row r="64" spans="1:9" ht="12.75">
      <c r="A64" s="16"/>
      <c r="B64" s="19"/>
      <c r="C64" s="19"/>
      <c r="D64" s="19"/>
      <c r="E64" s="20"/>
      <c r="F64" s="20"/>
      <c r="G64" s="21"/>
      <c r="H64" s="22"/>
      <c r="I64" s="6"/>
    </row>
    <row r="65" spans="1:9" ht="12.75">
      <c r="A65" s="16" t="str">
        <f>UPPER(" R. de Murcia")</f>
        <v> R. DE MURCIA</v>
      </c>
      <c r="B65" s="24">
        <v>389577.11310867575</v>
      </c>
      <c r="C65" s="19">
        <v>21041.82815640252</v>
      </c>
      <c r="D65" s="19">
        <v>410618.94126507826</v>
      </c>
      <c r="E65" s="20">
        <v>3875</v>
      </c>
      <c r="F65" s="20">
        <v>165</v>
      </c>
      <c r="G65" s="21">
        <v>119</v>
      </c>
      <c r="H65" s="22">
        <v>414777.94126507826</v>
      </c>
      <c r="I65" s="6"/>
    </row>
    <row r="66" spans="1:9" ht="12.75">
      <c r="A66" s="16"/>
      <c r="B66" s="24"/>
      <c r="C66" s="19"/>
      <c r="D66" s="19"/>
      <c r="E66" s="20"/>
      <c r="F66" s="20"/>
      <c r="G66" s="21"/>
      <c r="H66" s="22"/>
      <c r="I66" s="6"/>
    </row>
    <row r="67" spans="1:9" ht="12.75">
      <c r="A67" s="15" t="s">
        <v>57</v>
      </c>
      <c r="B67" s="53">
        <v>1383000</v>
      </c>
      <c r="C67" s="53">
        <v>60000</v>
      </c>
      <c r="D67" s="53">
        <v>1443000</v>
      </c>
      <c r="E67" s="54">
        <v>400</v>
      </c>
      <c r="F67" s="54">
        <v>180</v>
      </c>
      <c r="G67" s="55">
        <v>100</v>
      </c>
      <c r="H67" s="56">
        <v>1443680</v>
      </c>
      <c r="I67" s="6"/>
    </row>
    <row r="68" spans="1:9" ht="12.75">
      <c r="A68" s="15" t="s">
        <v>58</v>
      </c>
      <c r="B68" s="53">
        <v>66500</v>
      </c>
      <c r="C68" s="53">
        <v>90000</v>
      </c>
      <c r="D68" s="53">
        <v>156500</v>
      </c>
      <c r="E68" s="54">
        <v>500</v>
      </c>
      <c r="F68" s="54">
        <v>300</v>
      </c>
      <c r="G68" s="55">
        <v>150</v>
      </c>
      <c r="H68" s="56">
        <v>157450</v>
      </c>
      <c r="I68" s="6"/>
    </row>
    <row r="69" spans="1:9" ht="12.75">
      <c r="A69" s="16" t="str">
        <f>UPPER(" Extremadura")</f>
        <v> EXTREMADURA</v>
      </c>
      <c r="B69" s="19">
        <v>1449500</v>
      </c>
      <c r="C69" s="19">
        <v>150000</v>
      </c>
      <c r="D69" s="19">
        <v>1599500</v>
      </c>
      <c r="E69" s="20">
        <v>900</v>
      </c>
      <c r="F69" s="20">
        <v>480</v>
      </c>
      <c r="G69" s="21">
        <v>250</v>
      </c>
      <c r="H69" s="59">
        <v>1601130</v>
      </c>
      <c r="I69" s="6"/>
    </row>
    <row r="70" spans="1:9" ht="12.75">
      <c r="A70" s="16"/>
      <c r="B70" s="19"/>
      <c r="C70" s="19"/>
      <c r="D70" s="19"/>
      <c r="E70" s="20"/>
      <c r="F70" s="20"/>
      <c r="G70" s="21"/>
      <c r="H70" s="59"/>
      <c r="I70" s="6"/>
    </row>
    <row r="71" spans="1:9" ht="12.75">
      <c r="A71" s="15" t="s">
        <v>60</v>
      </c>
      <c r="B71" s="53">
        <v>87257</v>
      </c>
      <c r="C71" s="53">
        <v>5000</v>
      </c>
      <c r="D71" s="53">
        <v>92257</v>
      </c>
      <c r="E71" s="54" t="s">
        <v>74</v>
      </c>
      <c r="F71" s="54" t="s">
        <v>74</v>
      </c>
      <c r="G71" s="55" t="s">
        <v>74</v>
      </c>
      <c r="H71" s="56">
        <v>92257</v>
      </c>
      <c r="I71" s="6"/>
    </row>
    <row r="72" spans="1:9" ht="12.75">
      <c r="A72" s="15" t="s">
        <v>61</v>
      </c>
      <c r="B72" s="53">
        <v>458368</v>
      </c>
      <c r="C72" s="53">
        <v>57635</v>
      </c>
      <c r="D72" s="53">
        <v>516003</v>
      </c>
      <c r="E72" s="54">
        <v>14500</v>
      </c>
      <c r="F72" s="54">
        <v>480</v>
      </c>
      <c r="G72" s="60">
        <v>115</v>
      </c>
      <c r="H72" s="56">
        <v>531098</v>
      </c>
      <c r="I72" s="6"/>
    </row>
    <row r="73" spans="1:9" ht="12.75">
      <c r="A73" s="15" t="s">
        <v>62</v>
      </c>
      <c r="B73" s="53">
        <v>593013</v>
      </c>
      <c r="C73" s="53">
        <v>9656</v>
      </c>
      <c r="D73" s="53">
        <v>602669</v>
      </c>
      <c r="E73" s="54" t="s">
        <v>74</v>
      </c>
      <c r="F73" s="54" t="s">
        <v>74</v>
      </c>
      <c r="G73" s="55" t="s">
        <v>74</v>
      </c>
      <c r="H73" s="56">
        <v>602669</v>
      </c>
      <c r="I73" s="6"/>
    </row>
    <row r="74" spans="1:9" ht="12.75">
      <c r="A74" s="15" t="s">
        <v>63</v>
      </c>
      <c r="B74" s="52">
        <v>108749</v>
      </c>
      <c r="C74" s="53">
        <v>3800</v>
      </c>
      <c r="D74" s="53">
        <v>112549</v>
      </c>
      <c r="E74" s="54" t="s">
        <v>74</v>
      </c>
      <c r="F74" s="54" t="s">
        <v>74</v>
      </c>
      <c r="G74" s="55" t="s">
        <v>74</v>
      </c>
      <c r="H74" s="56">
        <v>112549</v>
      </c>
      <c r="I74" s="6"/>
    </row>
    <row r="75" spans="1:9" ht="12.75">
      <c r="A75" s="15" t="s">
        <v>64</v>
      </c>
      <c r="B75" s="53">
        <v>126330</v>
      </c>
      <c r="C75" s="53" t="s">
        <v>74</v>
      </c>
      <c r="D75" s="53">
        <v>126330</v>
      </c>
      <c r="E75" s="54" t="s">
        <v>74</v>
      </c>
      <c r="F75" s="54" t="s">
        <v>74</v>
      </c>
      <c r="G75" s="55" t="s">
        <v>74</v>
      </c>
      <c r="H75" s="56">
        <v>126330</v>
      </c>
      <c r="I75" s="6"/>
    </row>
    <row r="76" spans="1:9" ht="12.75">
      <c r="A76" s="15" t="s">
        <v>65</v>
      </c>
      <c r="B76" s="53">
        <v>122582</v>
      </c>
      <c r="C76" s="53">
        <v>6452</v>
      </c>
      <c r="D76" s="53">
        <v>129034</v>
      </c>
      <c r="E76" s="54">
        <v>1910</v>
      </c>
      <c r="F76" s="54">
        <v>11</v>
      </c>
      <c r="G76" s="60">
        <v>2</v>
      </c>
      <c r="H76" s="56">
        <v>130957</v>
      </c>
      <c r="I76" s="6"/>
    </row>
    <row r="77" spans="1:9" ht="12.75">
      <c r="A77" s="15" t="s">
        <v>66</v>
      </c>
      <c r="B77" s="53">
        <v>479240</v>
      </c>
      <c r="C77" s="53" t="s">
        <v>74</v>
      </c>
      <c r="D77" s="53">
        <v>479240</v>
      </c>
      <c r="E77" s="54" t="s">
        <v>74</v>
      </c>
      <c r="F77" s="54" t="s">
        <v>74</v>
      </c>
      <c r="G77" s="55" t="s">
        <v>74</v>
      </c>
      <c r="H77" s="56">
        <v>479240</v>
      </c>
      <c r="I77" s="6"/>
    </row>
    <row r="78" spans="1:9" ht="12.75">
      <c r="A78" s="15" t="s">
        <v>67</v>
      </c>
      <c r="B78" s="53">
        <v>2054794</v>
      </c>
      <c r="C78" s="53">
        <v>70000</v>
      </c>
      <c r="D78" s="53">
        <v>2124794</v>
      </c>
      <c r="E78" s="54" t="s">
        <v>74</v>
      </c>
      <c r="F78" s="54" t="s">
        <v>74</v>
      </c>
      <c r="G78" s="55" t="s">
        <v>74</v>
      </c>
      <c r="H78" s="56">
        <v>2124794</v>
      </c>
      <c r="I78" s="6"/>
    </row>
    <row r="79" spans="1:9" ht="12.75">
      <c r="A79" s="16" t="str">
        <f>UPPER(" Andalucía")</f>
        <v> ANDALUCÍA</v>
      </c>
      <c r="B79" s="19">
        <v>4030333</v>
      </c>
      <c r="C79" s="19">
        <v>152543</v>
      </c>
      <c r="D79" s="19">
        <v>4182876</v>
      </c>
      <c r="E79" s="20">
        <v>16410</v>
      </c>
      <c r="F79" s="20">
        <v>491</v>
      </c>
      <c r="G79" s="21">
        <v>117</v>
      </c>
      <c r="H79" s="22">
        <v>4199894</v>
      </c>
      <c r="I79" s="6"/>
    </row>
    <row r="80" spans="1:9" ht="12.75">
      <c r="A80" s="16"/>
      <c r="B80" s="19"/>
      <c r="C80" s="20"/>
      <c r="D80" s="19"/>
      <c r="E80" s="20"/>
      <c r="F80" s="20"/>
      <c r="G80" s="21"/>
      <c r="H80" s="22"/>
      <c r="I80" s="6"/>
    </row>
    <row r="81" spans="1:9" ht="12.75">
      <c r="A81" s="15" t="s">
        <v>69</v>
      </c>
      <c r="B81" s="52">
        <v>798765</v>
      </c>
      <c r="C81" s="57">
        <v>228</v>
      </c>
      <c r="D81" s="53">
        <v>798993</v>
      </c>
      <c r="E81" s="54" t="s">
        <v>74</v>
      </c>
      <c r="F81" s="54" t="s">
        <v>74</v>
      </c>
      <c r="G81" s="55" t="s">
        <v>74</v>
      </c>
      <c r="H81" s="56">
        <v>798993</v>
      </c>
      <c r="I81" s="6"/>
    </row>
    <row r="82" spans="1:9" ht="12.75">
      <c r="A82" s="15" t="s">
        <v>70</v>
      </c>
      <c r="B82" s="52">
        <v>900000</v>
      </c>
      <c r="C82" s="57">
        <v>35000</v>
      </c>
      <c r="D82" s="53">
        <v>935000</v>
      </c>
      <c r="E82" s="54" t="s">
        <v>74</v>
      </c>
      <c r="F82" s="54" t="s">
        <v>74</v>
      </c>
      <c r="G82" s="55" t="s">
        <v>74</v>
      </c>
      <c r="H82" s="56">
        <v>935000</v>
      </c>
      <c r="I82" s="6"/>
    </row>
    <row r="83" spans="1:9" ht="12.75">
      <c r="A83" s="16" t="str">
        <f>UPPER(" Canarias")</f>
        <v> CANARIAS</v>
      </c>
      <c r="B83" s="24">
        <v>1698765</v>
      </c>
      <c r="C83" s="25">
        <v>35228</v>
      </c>
      <c r="D83" s="19">
        <v>1733993</v>
      </c>
      <c r="E83" s="20" t="s">
        <v>74</v>
      </c>
      <c r="F83" s="20" t="s">
        <v>74</v>
      </c>
      <c r="G83" s="21" t="s">
        <v>74</v>
      </c>
      <c r="H83" s="22">
        <v>1733993</v>
      </c>
      <c r="I83" s="6"/>
    </row>
    <row r="84" spans="1:9" ht="12.75">
      <c r="A84" s="16"/>
      <c r="B84" s="24"/>
      <c r="C84" s="25"/>
      <c r="D84" s="19"/>
      <c r="E84" s="20"/>
      <c r="F84" s="20"/>
      <c r="G84" s="21"/>
      <c r="H84" s="29"/>
      <c r="I84" s="6"/>
    </row>
    <row r="85" spans="1:9" ht="13.5" thickBot="1">
      <c r="A85" s="30" t="s">
        <v>72</v>
      </c>
      <c r="B85" s="61">
        <v>48180231.93310868</v>
      </c>
      <c r="C85" s="61">
        <v>2909641.7481564023</v>
      </c>
      <c r="D85" s="61">
        <v>51089873.68126508</v>
      </c>
      <c r="E85" s="62">
        <v>25152</v>
      </c>
      <c r="F85" s="62">
        <v>8144</v>
      </c>
      <c r="G85" s="63">
        <v>1341</v>
      </c>
      <c r="H85" s="64">
        <v>51124510.68126508</v>
      </c>
      <c r="I85" s="6"/>
    </row>
    <row r="86" spans="8:9" ht="12.75">
      <c r="H86" s="33"/>
      <c r="I86" s="6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K86"/>
  <sheetViews>
    <sheetView showGridLines="0" zoomScale="75" zoomScaleNormal="75" workbookViewId="0" topLeftCell="A1">
      <selection activeCell="I10" sqref="I10"/>
    </sheetView>
  </sheetViews>
  <sheetFormatPr defaultColWidth="11.421875" defaultRowHeight="12.75"/>
  <cols>
    <col min="1" max="1" width="26.421875" style="3" bestFit="1" customWidth="1"/>
    <col min="2" max="2" width="14.7109375" style="3" bestFit="1" customWidth="1"/>
    <col min="3" max="3" width="13.57421875" style="3" bestFit="1" customWidth="1"/>
    <col min="4" max="4" width="15.00390625" style="3" bestFit="1" customWidth="1"/>
    <col min="5" max="5" width="9.8515625" style="3" bestFit="1" customWidth="1"/>
    <col min="6" max="6" width="10.00390625" style="3" bestFit="1" customWidth="1"/>
    <col min="7" max="7" width="7.8515625" style="3" bestFit="1" customWidth="1"/>
    <col min="8" max="8" width="15.00390625" style="3" bestFit="1" customWidth="1"/>
    <col min="9" max="16384" width="11.421875" style="3" customWidth="1"/>
  </cols>
  <sheetData>
    <row r="1" spans="1:8" s="1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3" spans="1:11" ht="15">
      <c r="A3" s="35" t="s">
        <v>1</v>
      </c>
      <c r="B3" s="35"/>
      <c r="C3" s="35"/>
      <c r="D3" s="35"/>
      <c r="E3" s="35"/>
      <c r="F3" s="35"/>
      <c r="G3" s="35"/>
      <c r="H3" s="35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</row>
    <row r="5" spans="1:9" ht="12.75">
      <c r="A5" s="5" t="s">
        <v>2</v>
      </c>
      <c r="B5" s="36" t="s">
        <v>3</v>
      </c>
      <c r="C5" s="37"/>
      <c r="D5" s="38"/>
      <c r="E5" s="39" t="s">
        <v>4</v>
      </c>
      <c r="F5" s="39" t="s">
        <v>5</v>
      </c>
      <c r="G5" s="39" t="s">
        <v>6</v>
      </c>
      <c r="H5" s="42" t="s">
        <v>7</v>
      </c>
      <c r="I5" s="6"/>
    </row>
    <row r="6" spans="1:9" ht="12.75">
      <c r="A6" s="7" t="s">
        <v>8</v>
      </c>
      <c r="B6" s="45" t="s">
        <v>9</v>
      </c>
      <c r="C6" s="45" t="s">
        <v>10</v>
      </c>
      <c r="D6" s="45" t="s">
        <v>7</v>
      </c>
      <c r="E6" s="40"/>
      <c r="F6" s="40"/>
      <c r="G6" s="40"/>
      <c r="H6" s="43"/>
      <c r="I6" s="6"/>
    </row>
    <row r="7" spans="1:9" ht="13.5" thickBot="1">
      <c r="A7" s="8"/>
      <c r="B7" s="44"/>
      <c r="C7" s="44" t="s">
        <v>10</v>
      </c>
      <c r="D7" s="44" t="s">
        <v>7</v>
      </c>
      <c r="E7" s="41"/>
      <c r="F7" s="41"/>
      <c r="G7" s="41"/>
      <c r="H7" s="44"/>
      <c r="I7" s="6"/>
    </row>
    <row r="8" spans="1:9" ht="12.75">
      <c r="A8" s="9" t="s">
        <v>11</v>
      </c>
      <c r="B8" s="10">
        <v>239369</v>
      </c>
      <c r="C8" s="11">
        <v>364664</v>
      </c>
      <c r="D8" s="11">
        <v>604033</v>
      </c>
      <c r="E8" s="12">
        <v>312</v>
      </c>
      <c r="F8" s="12">
        <v>760</v>
      </c>
      <c r="G8" s="12">
        <v>40</v>
      </c>
      <c r="H8" s="10">
        <v>605145</v>
      </c>
      <c r="I8" s="6"/>
    </row>
    <row r="9" spans="1:9" ht="12.75">
      <c r="A9" s="6" t="s">
        <v>12</v>
      </c>
      <c r="B9" s="13">
        <v>370011</v>
      </c>
      <c r="C9" s="14">
        <v>157600</v>
      </c>
      <c r="D9" s="14">
        <v>527611</v>
      </c>
      <c r="E9" s="14" t="s">
        <v>13</v>
      </c>
      <c r="F9" s="14" t="s">
        <v>13</v>
      </c>
      <c r="G9" s="14" t="s">
        <v>13</v>
      </c>
      <c r="H9" s="13">
        <v>527611</v>
      </c>
      <c r="I9" s="6"/>
    </row>
    <row r="10" spans="1:9" ht="12.75">
      <c r="A10" s="15" t="s">
        <v>14</v>
      </c>
      <c r="B10" s="13">
        <v>902542</v>
      </c>
      <c r="C10" s="14">
        <v>92300</v>
      </c>
      <c r="D10" s="14">
        <v>994842</v>
      </c>
      <c r="E10" s="14">
        <v>512</v>
      </c>
      <c r="F10" s="14">
        <v>1118</v>
      </c>
      <c r="G10" s="14">
        <v>560</v>
      </c>
      <c r="H10" s="13">
        <v>997032</v>
      </c>
      <c r="I10" s="6"/>
    </row>
    <row r="11" spans="1:9" ht="12.75">
      <c r="A11" s="15" t="s">
        <v>15</v>
      </c>
      <c r="B11" s="13">
        <v>213500</v>
      </c>
      <c r="C11" s="14">
        <v>685000</v>
      </c>
      <c r="D11" s="14">
        <v>898500</v>
      </c>
      <c r="E11" s="14">
        <v>1800</v>
      </c>
      <c r="F11" s="14">
        <v>1000</v>
      </c>
      <c r="G11" s="14" t="s">
        <v>13</v>
      </c>
      <c r="H11" s="13">
        <v>901300</v>
      </c>
      <c r="I11" s="6"/>
    </row>
    <row r="12" spans="1:9" ht="12.75">
      <c r="A12" s="16" t="s">
        <v>16</v>
      </c>
      <c r="B12" s="17">
        <v>1725422</v>
      </c>
      <c r="C12" s="17">
        <v>1299564</v>
      </c>
      <c r="D12" s="17">
        <v>3024986</v>
      </c>
      <c r="E12" s="17">
        <v>2624</v>
      </c>
      <c r="F12" s="17">
        <v>2878</v>
      </c>
      <c r="G12" s="17">
        <v>600</v>
      </c>
      <c r="H12" s="18">
        <v>3031088</v>
      </c>
      <c r="I12" s="6"/>
    </row>
    <row r="13" spans="1:9" ht="12.75">
      <c r="A13" s="16"/>
      <c r="B13" s="19"/>
      <c r="C13" s="20"/>
      <c r="D13" s="19"/>
      <c r="E13" s="20"/>
      <c r="F13" s="20"/>
      <c r="G13" s="21"/>
      <c r="H13" s="22"/>
      <c r="I13" s="6"/>
    </row>
    <row r="14" spans="1:9" ht="12.75">
      <c r="A14" s="16" t="s">
        <v>17</v>
      </c>
      <c r="B14" s="23">
        <v>275500</v>
      </c>
      <c r="C14" s="18">
        <v>175000</v>
      </c>
      <c r="D14" s="18">
        <v>450500</v>
      </c>
      <c r="E14" s="18" t="s">
        <v>13</v>
      </c>
      <c r="F14" s="18" t="s">
        <v>13</v>
      </c>
      <c r="G14" s="18" t="s">
        <v>13</v>
      </c>
      <c r="H14" s="23">
        <v>450500</v>
      </c>
      <c r="I14" s="6"/>
    </row>
    <row r="15" spans="1:9" ht="12.75">
      <c r="A15" s="16"/>
      <c r="B15" s="24"/>
      <c r="C15" s="25"/>
      <c r="D15" s="19"/>
      <c r="E15" s="20"/>
      <c r="F15" s="20"/>
      <c r="G15" s="21"/>
      <c r="H15" s="22"/>
      <c r="I15" s="6"/>
    </row>
    <row r="16" spans="1:9" ht="12.75">
      <c r="A16" s="16" t="s">
        <v>18</v>
      </c>
      <c r="B16" s="23">
        <v>176210</v>
      </c>
      <c r="C16" s="18">
        <v>190755</v>
      </c>
      <c r="D16" s="18">
        <v>366965</v>
      </c>
      <c r="E16" s="18">
        <v>180</v>
      </c>
      <c r="F16" s="18">
        <v>2834</v>
      </c>
      <c r="G16" s="18">
        <v>2553</v>
      </c>
      <c r="H16" s="23">
        <v>372532</v>
      </c>
      <c r="I16" s="6"/>
    </row>
    <row r="17" spans="1:9" ht="12.75">
      <c r="A17" s="16"/>
      <c r="B17" s="19"/>
      <c r="C17" s="20"/>
      <c r="D17" s="19"/>
      <c r="E17" s="20"/>
      <c r="F17" s="20"/>
      <c r="G17" s="21"/>
      <c r="H17" s="22"/>
      <c r="I17" s="6"/>
    </row>
    <row r="18" spans="1:9" ht="12.75">
      <c r="A18" s="15" t="s">
        <v>19</v>
      </c>
      <c r="B18" s="13">
        <v>369000</v>
      </c>
      <c r="C18" s="14">
        <v>10000</v>
      </c>
      <c r="D18" s="14">
        <v>379000</v>
      </c>
      <c r="E18" s="14" t="s">
        <v>13</v>
      </c>
      <c r="F18" s="14" t="s">
        <v>13</v>
      </c>
      <c r="G18" s="14" t="s">
        <v>13</v>
      </c>
      <c r="H18" s="13">
        <v>379000</v>
      </c>
      <c r="I18" s="6"/>
    </row>
    <row r="19" spans="1:9" ht="12.75">
      <c r="A19" s="15" t="s">
        <v>20</v>
      </c>
      <c r="B19" s="13">
        <v>521540</v>
      </c>
      <c r="C19" s="14">
        <v>19525</v>
      </c>
      <c r="D19" s="14">
        <v>541065</v>
      </c>
      <c r="E19" s="14" t="s">
        <v>13</v>
      </c>
      <c r="F19" s="14" t="s">
        <v>13</v>
      </c>
      <c r="G19" s="14" t="s">
        <v>13</v>
      </c>
      <c r="H19" s="13">
        <v>541065</v>
      </c>
      <c r="I19" s="6"/>
    </row>
    <row r="20" spans="1:9" ht="12.75">
      <c r="A20" s="15" t="s">
        <v>21</v>
      </c>
      <c r="B20" s="13">
        <v>618000</v>
      </c>
      <c r="C20" s="14">
        <v>25000</v>
      </c>
      <c r="D20" s="14">
        <v>643000</v>
      </c>
      <c r="E20" s="14" t="s">
        <v>13</v>
      </c>
      <c r="F20" s="14" t="s">
        <v>13</v>
      </c>
      <c r="G20" s="14" t="s">
        <v>13</v>
      </c>
      <c r="H20" s="13">
        <v>643000</v>
      </c>
      <c r="I20" s="6"/>
    </row>
    <row r="21" spans="1:9" ht="12.75">
      <c r="A21" s="16" t="s">
        <v>22</v>
      </c>
      <c r="B21" s="17">
        <v>1508540</v>
      </c>
      <c r="C21" s="17">
        <v>54525</v>
      </c>
      <c r="D21" s="17">
        <v>1563065</v>
      </c>
      <c r="E21" s="17" t="s">
        <v>13</v>
      </c>
      <c r="F21" s="17" t="s">
        <v>13</v>
      </c>
      <c r="G21" s="17" t="s">
        <v>13</v>
      </c>
      <c r="H21" s="18">
        <v>1563065</v>
      </c>
      <c r="I21" s="6"/>
    </row>
    <row r="22" spans="1:9" ht="12.75">
      <c r="A22" s="16"/>
      <c r="B22" s="19"/>
      <c r="C22" s="19"/>
      <c r="D22" s="19"/>
      <c r="E22" s="20"/>
      <c r="F22" s="20"/>
      <c r="G22" s="21"/>
      <c r="H22" s="22"/>
      <c r="I22" s="6"/>
    </row>
    <row r="23" spans="1:9" ht="12.75">
      <c r="A23" s="16" t="s">
        <v>23</v>
      </c>
      <c r="B23" s="23">
        <v>1200528</v>
      </c>
      <c r="C23" s="18">
        <v>46843</v>
      </c>
      <c r="D23" s="18">
        <v>1247371</v>
      </c>
      <c r="E23" s="18" t="s">
        <v>13</v>
      </c>
      <c r="F23" s="18" t="s">
        <v>13</v>
      </c>
      <c r="G23" s="18" t="s">
        <v>13</v>
      </c>
      <c r="H23" s="23">
        <v>1247371</v>
      </c>
      <c r="I23" s="6"/>
    </row>
    <row r="24" spans="1:9" ht="12.75">
      <c r="A24" s="16"/>
      <c r="B24" s="19"/>
      <c r="C24" s="19"/>
      <c r="D24" s="19"/>
      <c r="E24" s="20"/>
      <c r="F24" s="20"/>
      <c r="G24" s="21"/>
      <c r="H24" s="22"/>
      <c r="I24" s="6"/>
    </row>
    <row r="25" spans="1:9" ht="12.75">
      <c r="A25" s="16" t="s">
        <v>24</v>
      </c>
      <c r="B25" s="23">
        <v>138340</v>
      </c>
      <c r="C25" s="18">
        <v>14575</v>
      </c>
      <c r="D25" s="18">
        <v>152915</v>
      </c>
      <c r="E25" s="18" t="s">
        <v>13</v>
      </c>
      <c r="F25" s="18" t="s">
        <v>13</v>
      </c>
      <c r="G25" s="18" t="s">
        <v>13</v>
      </c>
      <c r="H25" s="23">
        <v>152915</v>
      </c>
      <c r="I25" s="6"/>
    </row>
    <row r="26" spans="1:9" ht="12.75">
      <c r="A26" s="16"/>
      <c r="B26" s="19"/>
      <c r="C26" s="19"/>
      <c r="D26" s="20"/>
      <c r="E26" s="20"/>
      <c r="F26" s="20"/>
      <c r="G26" s="21"/>
      <c r="H26" s="22"/>
      <c r="I26" s="6"/>
    </row>
    <row r="27" spans="1:9" ht="12.75">
      <c r="A27" s="15" t="s">
        <v>25</v>
      </c>
      <c r="B27" s="13">
        <v>785000</v>
      </c>
      <c r="C27" s="14">
        <v>70000</v>
      </c>
      <c r="D27" s="14">
        <v>855000</v>
      </c>
      <c r="E27" s="14">
        <v>230</v>
      </c>
      <c r="F27" s="14">
        <v>250</v>
      </c>
      <c r="G27" s="14" t="s">
        <v>13</v>
      </c>
      <c r="H27" s="13">
        <v>855480</v>
      </c>
      <c r="I27" s="6"/>
    </row>
    <row r="28" spans="1:9" ht="12.75">
      <c r="A28" s="15" t="s">
        <v>26</v>
      </c>
      <c r="B28" s="13">
        <v>120550</v>
      </c>
      <c r="C28" s="14">
        <v>30160</v>
      </c>
      <c r="D28" s="14">
        <v>150710</v>
      </c>
      <c r="E28" s="14" t="s">
        <v>13</v>
      </c>
      <c r="F28" s="14" t="s">
        <v>13</v>
      </c>
      <c r="G28" s="14" t="s">
        <v>13</v>
      </c>
      <c r="H28" s="13">
        <v>150710</v>
      </c>
      <c r="I28" s="6"/>
    </row>
    <row r="29" spans="1:9" ht="12.75">
      <c r="A29" s="15" t="s">
        <v>27</v>
      </c>
      <c r="B29" s="13">
        <v>1950000</v>
      </c>
      <c r="C29" s="14">
        <v>70000</v>
      </c>
      <c r="D29" s="14">
        <v>2020000</v>
      </c>
      <c r="E29" s="14" t="s">
        <v>13</v>
      </c>
      <c r="F29" s="14" t="s">
        <v>13</v>
      </c>
      <c r="G29" s="14" t="s">
        <v>13</v>
      </c>
      <c r="H29" s="13">
        <v>2020000</v>
      </c>
      <c r="I29" s="6"/>
    </row>
    <row r="30" spans="1:9" ht="12.75">
      <c r="A30" s="16" t="s">
        <v>28</v>
      </c>
      <c r="B30" s="17">
        <v>2855550</v>
      </c>
      <c r="C30" s="17">
        <v>170160</v>
      </c>
      <c r="D30" s="17">
        <v>3025710</v>
      </c>
      <c r="E30" s="17">
        <v>230</v>
      </c>
      <c r="F30" s="17">
        <v>250</v>
      </c>
      <c r="G30" s="17" t="s">
        <v>13</v>
      </c>
      <c r="H30" s="18">
        <v>3026190</v>
      </c>
      <c r="I30" s="6"/>
    </row>
    <row r="31" spans="1:9" ht="12.75">
      <c r="A31" s="26"/>
      <c r="B31" s="27"/>
      <c r="C31" s="27"/>
      <c r="D31" s="27"/>
      <c r="E31" s="27"/>
      <c r="F31" s="27"/>
      <c r="G31" s="28"/>
      <c r="H31" s="22"/>
      <c r="I31" s="6"/>
    </row>
    <row r="32" spans="1:9" ht="12.75">
      <c r="A32" s="6" t="s">
        <v>29</v>
      </c>
      <c r="B32" s="13">
        <v>945431</v>
      </c>
      <c r="C32" s="14">
        <v>49760</v>
      </c>
      <c r="D32" s="14">
        <v>995191</v>
      </c>
      <c r="E32" s="14" t="s">
        <v>13</v>
      </c>
      <c r="F32" s="14" t="s">
        <v>13</v>
      </c>
      <c r="G32" s="14" t="s">
        <v>13</v>
      </c>
      <c r="H32" s="13">
        <v>995191</v>
      </c>
      <c r="I32" s="6"/>
    </row>
    <row r="33" spans="1:9" ht="12.75">
      <c r="A33" s="15" t="s">
        <v>30</v>
      </c>
      <c r="B33" s="13">
        <v>510058</v>
      </c>
      <c r="C33" s="14">
        <v>90000</v>
      </c>
      <c r="D33" s="14">
        <v>600058</v>
      </c>
      <c r="E33" s="14" t="s">
        <v>13</v>
      </c>
      <c r="F33" s="14" t="s">
        <v>13</v>
      </c>
      <c r="G33" s="14" t="s">
        <v>13</v>
      </c>
      <c r="H33" s="13">
        <v>600058</v>
      </c>
      <c r="I33" s="6"/>
    </row>
    <row r="34" spans="1:9" ht="12.75">
      <c r="A34" s="15" t="s">
        <v>31</v>
      </c>
      <c r="B34" s="13">
        <v>1595064</v>
      </c>
      <c r="C34" s="14">
        <v>20000</v>
      </c>
      <c r="D34" s="14">
        <v>1615064</v>
      </c>
      <c r="E34" s="14" t="s">
        <v>13</v>
      </c>
      <c r="F34" s="14" t="s">
        <v>13</v>
      </c>
      <c r="G34" s="14" t="s">
        <v>13</v>
      </c>
      <c r="H34" s="13">
        <v>1615064</v>
      </c>
      <c r="I34" s="6"/>
    </row>
    <row r="35" spans="1:9" ht="12.75">
      <c r="A35" s="15" t="s">
        <v>32</v>
      </c>
      <c r="B35" s="13">
        <v>2352244</v>
      </c>
      <c r="C35" s="14">
        <v>21000</v>
      </c>
      <c r="D35" s="14">
        <v>2373244</v>
      </c>
      <c r="E35" s="14" t="s">
        <v>13</v>
      </c>
      <c r="F35" s="14" t="s">
        <v>13</v>
      </c>
      <c r="G35" s="14" t="s">
        <v>13</v>
      </c>
      <c r="H35" s="13">
        <v>2373244</v>
      </c>
      <c r="I35" s="6"/>
    </row>
    <row r="36" spans="1:9" ht="12.75">
      <c r="A36" s="16" t="s">
        <v>33</v>
      </c>
      <c r="B36" s="17">
        <v>5402797</v>
      </c>
      <c r="C36" s="17">
        <v>180760</v>
      </c>
      <c r="D36" s="17">
        <v>5583557</v>
      </c>
      <c r="E36" s="17" t="s">
        <v>13</v>
      </c>
      <c r="F36" s="17" t="s">
        <v>13</v>
      </c>
      <c r="G36" s="17" t="s">
        <v>13</v>
      </c>
      <c r="H36" s="18">
        <v>5583557</v>
      </c>
      <c r="I36" s="6"/>
    </row>
    <row r="37" spans="1:9" ht="12.75">
      <c r="A37" s="16"/>
      <c r="B37" s="19"/>
      <c r="C37" s="19"/>
      <c r="D37" s="20"/>
      <c r="E37" s="20"/>
      <c r="F37" s="20"/>
      <c r="G37" s="21"/>
      <c r="H37" s="22"/>
      <c r="I37" s="6"/>
    </row>
    <row r="38" spans="1:9" ht="12.75">
      <c r="A38" s="16" t="s">
        <v>34</v>
      </c>
      <c r="B38" s="23">
        <v>289681.1</v>
      </c>
      <c r="C38" s="18">
        <v>43297.9</v>
      </c>
      <c r="D38" s="18">
        <v>332979</v>
      </c>
      <c r="E38" s="18">
        <v>4</v>
      </c>
      <c r="F38" s="18">
        <v>104</v>
      </c>
      <c r="G38" s="18">
        <v>53</v>
      </c>
      <c r="H38" s="23">
        <v>333140</v>
      </c>
      <c r="I38" s="6"/>
    </row>
    <row r="39" spans="1:9" ht="12.75">
      <c r="A39" s="16"/>
      <c r="B39" s="19"/>
      <c r="C39" s="19"/>
      <c r="D39" s="20"/>
      <c r="E39" s="20"/>
      <c r="F39" s="20"/>
      <c r="G39" s="21"/>
      <c r="H39" s="22"/>
      <c r="I39" s="6"/>
    </row>
    <row r="40" spans="1:9" ht="12.75">
      <c r="A40" s="15" t="s">
        <v>35</v>
      </c>
      <c r="B40" s="13">
        <v>150000</v>
      </c>
      <c r="C40" s="14">
        <v>25000</v>
      </c>
      <c r="D40" s="14">
        <v>175000</v>
      </c>
      <c r="E40" s="14" t="s">
        <v>13</v>
      </c>
      <c r="F40" s="14" t="s">
        <v>13</v>
      </c>
      <c r="G40" s="14" t="s">
        <v>13</v>
      </c>
      <c r="H40" s="13">
        <v>175000</v>
      </c>
      <c r="I40" s="6"/>
    </row>
    <row r="41" spans="1:9" ht="12.75">
      <c r="A41" s="15" t="s">
        <v>36</v>
      </c>
      <c r="B41" s="13">
        <v>1402717</v>
      </c>
      <c r="C41" s="14">
        <v>16950</v>
      </c>
      <c r="D41" s="14">
        <v>1419667</v>
      </c>
      <c r="E41" s="14" t="s">
        <v>13</v>
      </c>
      <c r="F41" s="14" t="s">
        <v>13</v>
      </c>
      <c r="G41" s="14" t="s">
        <v>13</v>
      </c>
      <c r="H41" s="13">
        <v>1419667</v>
      </c>
      <c r="I41" s="6"/>
    </row>
    <row r="42" spans="1:9" ht="12.75">
      <c r="A42" s="15" t="s">
        <v>37</v>
      </c>
      <c r="B42" s="13">
        <v>42000</v>
      </c>
      <c r="C42" s="14">
        <v>123300</v>
      </c>
      <c r="D42" s="14">
        <v>165300</v>
      </c>
      <c r="E42" s="14">
        <v>17</v>
      </c>
      <c r="F42" s="14">
        <v>4</v>
      </c>
      <c r="G42" s="14">
        <v>5</v>
      </c>
      <c r="H42" s="13">
        <v>165326</v>
      </c>
      <c r="I42" s="6"/>
    </row>
    <row r="43" spans="1:9" ht="12.75">
      <c r="A43" s="15" t="s">
        <v>38</v>
      </c>
      <c r="B43" s="13">
        <v>423944</v>
      </c>
      <c r="C43" s="14">
        <v>10500</v>
      </c>
      <c r="D43" s="14">
        <v>434444</v>
      </c>
      <c r="E43" s="14" t="s">
        <v>13</v>
      </c>
      <c r="F43" s="14" t="s">
        <v>13</v>
      </c>
      <c r="G43" s="14" t="s">
        <v>13</v>
      </c>
      <c r="H43" s="13">
        <v>434444</v>
      </c>
      <c r="I43" s="6"/>
    </row>
    <row r="44" spans="1:9" ht="12.75">
      <c r="A44" s="15" t="s">
        <v>39</v>
      </c>
      <c r="B44" s="13">
        <v>37000</v>
      </c>
      <c r="C44" s="14">
        <v>6000</v>
      </c>
      <c r="D44" s="14">
        <v>43000</v>
      </c>
      <c r="E44" s="14" t="s">
        <v>13</v>
      </c>
      <c r="F44" s="14" t="s">
        <v>13</v>
      </c>
      <c r="G44" s="14" t="s">
        <v>13</v>
      </c>
      <c r="H44" s="13">
        <v>43000</v>
      </c>
      <c r="I44" s="6"/>
    </row>
    <row r="45" spans="1:9" ht="12.75">
      <c r="A45" s="15" t="s">
        <v>40</v>
      </c>
      <c r="B45" s="13">
        <v>1204000</v>
      </c>
      <c r="C45" s="14">
        <v>32000</v>
      </c>
      <c r="D45" s="14">
        <v>1236000</v>
      </c>
      <c r="E45" s="14" t="s">
        <v>13</v>
      </c>
      <c r="F45" s="14" t="s">
        <v>13</v>
      </c>
      <c r="G45" s="14" t="s">
        <v>13</v>
      </c>
      <c r="H45" s="13">
        <v>1236000</v>
      </c>
      <c r="I45" s="6"/>
    </row>
    <row r="46" spans="1:9" ht="12.75">
      <c r="A46" s="15" t="s">
        <v>41</v>
      </c>
      <c r="B46" s="13">
        <v>64860</v>
      </c>
      <c r="C46" s="14">
        <v>900</v>
      </c>
      <c r="D46" s="14">
        <v>65760</v>
      </c>
      <c r="E46" s="14" t="s">
        <v>13</v>
      </c>
      <c r="F46" s="14" t="s">
        <v>13</v>
      </c>
      <c r="G46" s="14" t="s">
        <v>13</v>
      </c>
      <c r="H46" s="13">
        <v>65760</v>
      </c>
      <c r="I46" s="6"/>
    </row>
    <row r="47" spans="1:9" ht="12.75">
      <c r="A47" s="15" t="s">
        <v>42</v>
      </c>
      <c r="B47" s="13">
        <v>5654772</v>
      </c>
      <c r="C47" s="14">
        <v>6500</v>
      </c>
      <c r="D47" s="14">
        <v>5661272</v>
      </c>
      <c r="E47" s="14">
        <v>50</v>
      </c>
      <c r="F47" s="14" t="s">
        <v>13</v>
      </c>
      <c r="G47" s="14" t="s">
        <v>13</v>
      </c>
      <c r="H47" s="13">
        <v>5661322</v>
      </c>
      <c r="I47" s="6"/>
    </row>
    <row r="48" spans="1:9" ht="12.75">
      <c r="A48" s="15" t="s">
        <v>43</v>
      </c>
      <c r="B48" s="13" t="s">
        <v>13</v>
      </c>
      <c r="C48" s="14">
        <v>22500</v>
      </c>
      <c r="D48" s="14">
        <v>22500</v>
      </c>
      <c r="E48" s="14" t="s">
        <v>13</v>
      </c>
      <c r="F48" s="14" t="s">
        <v>13</v>
      </c>
      <c r="G48" s="14" t="s">
        <v>13</v>
      </c>
      <c r="H48" s="13">
        <v>22500</v>
      </c>
      <c r="I48" s="6"/>
    </row>
    <row r="49" spans="1:9" ht="12.75">
      <c r="A49" s="16" t="s">
        <v>44</v>
      </c>
      <c r="B49" s="17">
        <v>8979293</v>
      </c>
      <c r="C49" s="17">
        <v>243650</v>
      </c>
      <c r="D49" s="17">
        <v>9222943</v>
      </c>
      <c r="E49" s="17">
        <v>67</v>
      </c>
      <c r="F49" s="17">
        <v>4</v>
      </c>
      <c r="G49" s="17">
        <v>5</v>
      </c>
      <c r="H49" s="18">
        <v>9223019</v>
      </c>
      <c r="I49" s="6"/>
    </row>
    <row r="50" spans="1:9" ht="12.75">
      <c r="A50" s="16"/>
      <c r="B50" s="19"/>
      <c r="C50" s="19"/>
      <c r="D50" s="19"/>
      <c r="E50" s="20"/>
      <c r="F50" s="20"/>
      <c r="G50" s="21"/>
      <c r="H50" s="22"/>
      <c r="I50" s="6"/>
    </row>
    <row r="51" spans="1:9" ht="12.75">
      <c r="A51" s="16" t="s">
        <v>45</v>
      </c>
      <c r="B51" s="23">
        <v>1755869</v>
      </c>
      <c r="C51" s="18" t="s">
        <v>13</v>
      </c>
      <c r="D51" s="18">
        <v>1755869</v>
      </c>
      <c r="E51" s="18" t="s">
        <v>13</v>
      </c>
      <c r="F51" s="18" t="s">
        <v>13</v>
      </c>
      <c r="G51" s="18" t="s">
        <v>13</v>
      </c>
      <c r="H51" s="23">
        <v>1755869</v>
      </c>
      <c r="I51" s="6"/>
    </row>
    <row r="52" spans="1:9" ht="12.75">
      <c r="A52" s="16"/>
      <c r="B52" s="19"/>
      <c r="C52" s="19"/>
      <c r="D52" s="19"/>
      <c r="E52" s="20"/>
      <c r="F52" s="20"/>
      <c r="G52" s="21"/>
      <c r="H52" s="22"/>
      <c r="I52" s="6"/>
    </row>
    <row r="53" spans="1:9" ht="12.75">
      <c r="A53" s="15" t="s">
        <v>46</v>
      </c>
      <c r="B53" s="13">
        <v>38690</v>
      </c>
      <c r="C53" s="14">
        <v>13000</v>
      </c>
      <c r="D53" s="14">
        <v>51690</v>
      </c>
      <c r="E53" s="14" t="s">
        <v>13</v>
      </c>
      <c r="F53" s="14" t="s">
        <v>13</v>
      </c>
      <c r="G53" s="14" t="s">
        <v>13</v>
      </c>
      <c r="H53" s="13">
        <v>51690</v>
      </c>
      <c r="I53" s="6"/>
    </row>
    <row r="54" spans="1:9" ht="12.75">
      <c r="A54" s="15" t="s">
        <v>47</v>
      </c>
      <c r="B54" s="13">
        <v>144000</v>
      </c>
      <c r="C54" s="14">
        <v>45000</v>
      </c>
      <c r="D54" s="14">
        <v>189000</v>
      </c>
      <c r="E54" s="14">
        <v>50</v>
      </c>
      <c r="F54" s="14" t="s">
        <v>13</v>
      </c>
      <c r="G54" s="14" t="s">
        <v>13</v>
      </c>
      <c r="H54" s="13">
        <v>189050</v>
      </c>
      <c r="I54" s="6"/>
    </row>
    <row r="55" spans="1:9" ht="12.75">
      <c r="A55" s="15" t="s">
        <v>48</v>
      </c>
      <c r="B55" s="13">
        <v>1124208</v>
      </c>
      <c r="C55" s="14">
        <v>33780</v>
      </c>
      <c r="D55" s="14">
        <v>1157988</v>
      </c>
      <c r="E55" s="14" t="s">
        <v>13</v>
      </c>
      <c r="F55" s="14" t="s">
        <v>13</v>
      </c>
      <c r="G55" s="14" t="s">
        <v>13</v>
      </c>
      <c r="H55" s="13">
        <v>1157988</v>
      </c>
      <c r="I55" s="6"/>
    </row>
    <row r="56" spans="1:9" ht="12.75">
      <c r="A56" s="15" t="s">
        <v>49</v>
      </c>
      <c r="B56" s="13">
        <v>7072703</v>
      </c>
      <c r="C56" s="14">
        <v>3260</v>
      </c>
      <c r="D56" s="14">
        <v>7075963</v>
      </c>
      <c r="E56" s="14" t="s">
        <v>13</v>
      </c>
      <c r="F56" s="14" t="s">
        <v>13</v>
      </c>
      <c r="G56" s="14" t="s">
        <v>13</v>
      </c>
      <c r="H56" s="13">
        <v>7075963</v>
      </c>
      <c r="I56" s="6"/>
    </row>
    <row r="57" spans="1:9" ht="12.75">
      <c r="A57" s="15" t="s">
        <v>50</v>
      </c>
      <c r="B57" s="13">
        <v>3954776</v>
      </c>
      <c r="C57" s="14">
        <v>25250</v>
      </c>
      <c r="D57" s="14">
        <v>3980026</v>
      </c>
      <c r="E57" s="14">
        <v>125</v>
      </c>
      <c r="F57" s="14">
        <v>235</v>
      </c>
      <c r="G57" s="14">
        <v>86</v>
      </c>
      <c r="H57" s="13">
        <v>3980472</v>
      </c>
      <c r="I57" s="6"/>
    </row>
    <row r="58" spans="1:9" ht="12.75">
      <c r="A58" s="16" t="s">
        <v>51</v>
      </c>
      <c r="B58" s="17">
        <v>12334377</v>
      </c>
      <c r="C58" s="17">
        <v>120290</v>
      </c>
      <c r="D58" s="17">
        <v>12454667</v>
      </c>
      <c r="E58" s="17">
        <v>175</v>
      </c>
      <c r="F58" s="17">
        <v>235</v>
      </c>
      <c r="G58" s="17">
        <v>86</v>
      </c>
      <c r="H58" s="18">
        <v>12455163</v>
      </c>
      <c r="I58" s="6"/>
    </row>
    <row r="59" spans="1:9" ht="12.75">
      <c r="A59" s="16"/>
      <c r="B59" s="19"/>
      <c r="C59" s="19"/>
      <c r="D59" s="20"/>
      <c r="E59" s="20"/>
      <c r="F59" s="20"/>
      <c r="G59" s="21"/>
      <c r="H59" s="22"/>
      <c r="I59" s="6"/>
    </row>
    <row r="60" spans="1:9" ht="12.75">
      <c r="A60" s="15" t="s">
        <v>52</v>
      </c>
      <c r="B60" s="13">
        <v>285740</v>
      </c>
      <c r="C60" s="14">
        <v>5796</v>
      </c>
      <c r="D60" s="14">
        <v>291536</v>
      </c>
      <c r="E60" s="14" t="s">
        <v>13</v>
      </c>
      <c r="F60" s="14" t="s">
        <v>13</v>
      </c>
      <c r="G60" s="14" t="s">
        <v>13</v>
      </c>
      <c r="H60" s="13">
        <v>291536</v>
      </c>
      <c r="I60" s="6"/>
    </row>
    <row r="61" spans="1:9" ht="12.75">
      <c r="A61" s="15" t="s">
        <v>53</v>
      </c>
      <c r="B61" s="13">
        <v>590129</v>
      </c>
      <c r="C61" s="14" t="s">
        <v>13</v>
      </c>
      <c r="D61" s="14">
        <v>590129</v>
      </c>
      <c r="E61" s="14" t="s">
        <v>13</v>
      </c>
      <c r="F61" s="14" t="s">
        <v>13</v>
      </c>
      <c r="G61" s="14" t="s">
        <v>13</v>
      </c>
      <c r="H61" s="13">
        <v>590129</v>
      </c>
      <c r="I61" s="6"/>
    </row>
    <row r="62" spans="1:9" ht="12.75">
      <c r="A62" s="15" t="s">
        <v>54</v>
      </c>
      <c r="B62" s="13">
        <v>2652503</v>
      </c>
      <c r="C62" s="14">
        <v>31580</v>
      </c>
      <c r="D62" s="14">
        <v>2684083</v>
      </c>
      <c r="E62" s="14" t="s">
        <v>13</v>
      </c>
      <c r="F62" s="14" t="s">
        <v>13</v>
      </c>
      <c r="G62" s="14" t="s">
        <v>13</v>
      </c>
      <c r="H62" s="13">
        <v>2684083</v>
      </c>
      <c r="I62" s="6"/>
    </row>
    <row r="63" spans="1:9" ht="12.75">
      <c r="A63" s="16" t="s">
        <v>55</v>
      </c>
      <c r="B63" s="17">
        <v>3528372</v>
      </c>
      <c r="C63" s="17">
        <v>37376</v>
      </c>
      <c r="D63" s="17">
        <v>3565748</v>
      </c>
      <c r="E63" s="17" t="s">
        <v>13</v>
      </c>
      <c r="F63" s="17" t="s">
        <v>13</v>
      </c>
      <c r="G63" s="17" t="s">
        <v>13</v>
      </c>
      <c r="H63" s="18">
        <v>3565748</v>
      </c>
      <c r="I63" s="6"/>
    </row>
    <row r="64" spans="1:9" ht="12.75">
      <c r="A64" s="16"/>
      <c r="B64" s="19"/>
      <c r="C64" s="19"/>
      <c r="D64" s="19"/>
      <c r="E64" s="20"/>
      <c r="F64" s="20"/>
      <c r="G64" s="21"/>
      <c r="H64" s="22"/>
      <c r="I64" s="6"/>
    </row>
    <row r="65" spans="1:9" ht="12.75">
      <c r="A65" s="16" t="s">
        <v>56</v>
      </c>
      <c r="B65" s="23">
        <v>366226.4707466145</v>
      </c>
      <c r="C65" s="18">
        <v>19780.781199737823</v>
      </c>
      <c r="D65" s="18">
        <v>386007.2519463523</v>
      </c>
      <c r="E65" s="18">
        <v>3642.737245475733</v>
      </c>
      <c r="F65" s="18">
        <v>162</v>
      </c>
      <c r="G65" s="18">
        <v>115</v>
      </c>
      <c r="H65" s="23">
        <v>389926.98919182806</v>
      </c>
      <c r="I65" s="6"/>
    </row>
    <row r="66" spans="1:9" ht="12.75">
      <c r="A66" s="16"/>
      <c r="B66" s="19"/>
      <c r="C66" s="19"/>
      <c r="D66" s="19"/>
      <c r="E66" s="20"/>
      <c r="F66" s="20"/>
      <c r="G66" s="21"/>
      <c r="H66" s="22"/>
      <c r="I66" s="6"/>
    </row>
    <row r="67" spans="1:9" ht="12.75">
      <c r="A67" s="15" t="s">
        <v>57</v>
      </c>
      <c r="B67" s="13">
        <v>1350000</v>
      </c>
      <c r="C67" s="14">
        <v>75000</v>
      </c>
      <c r="D67" s="14">
        <v>1425000</v>
      </c>
      <c r="E67" s="14" t="s">
        <v>13</v>
      </c>
      <c r="F67" s="14" t="s">
        <v>13</v>
      </c>
      <c r="G67" s="14" t="s">
        <v>13</v>
      </c>
      <c r="H67" s="13">
        <v>1425000</v>
      </c>
      <c r="I67" s="6"/>
    </row>
    <row r="68" spans="1:9" ht="12.75">
      <c r="A68" s="15" t="s">
        <v>58</v>
      </c>
      <c r="B68" s="13">
        <v>60000</v>
      </c>
      <c r="C68" s="14">
        <v>90000</v>
      </c>
      <c r="D68" s="14">
        <v>150000</v>
      </c>
      <c r="E68" s="14" t="s">
        <v>13</v>
      </c>
      <c r="F68" s="14" t="s">
        <v>13</v>
      </c>
      <c r="G68" s="14" t="s">
        <v>13</v>
      </c>
      <c r="H68" s="13">
        <v>150000</v>
      </c>
      <c r="I68" s="6"/>
    </row>
    <row r="69" spans="1:9" ht="12.75">
      <c r="A69" s="16" t="s">
        <v>59</v>
      </c>
      <c r="B69" s="17">
        <v>1410000</v>
      </c>
      <c r="C69" s="17">
        <v>165000</v>
      </c>
      <c r="D69" s="17">
        <v>1575000</v>
      </c>
      <c r="E69" s="17" t="s">
        <v>13</v>
      </c>
      <c r="F69" s="17" t="s">
        <v>13</v>
      </c>
      <c r="G69" s="17" t="s">
        <v>13</v>
      </c>
      <c r="H69" s="18">
        <v>1575000</v>
      </c>
      <c r="I69" s="6"/>
    </row>
    <row r="70" spans="1:9" ht="12.75">
      <c r="A70" s="16"/>
      <c r="B70" s="19"/>
      <c r="C70" s="19"/>
      <c r="D70" s="19"/>
      <c r="E70" s="20"/>
      <c r="F70" s="20"/>
      <c r="G70" s="21"/>
      <c r="H70" s="22"/>
      <c r="I70" s="6"/>
    </row>
    <row r="71" spans="1:9" ht="12.75">
      <c r="A71" s="15" t="s">
        <v>60</v>
      </c>
      <c r="B71" s="13">
        <v>96820</v>
      </c>
      <c r="C71" s="14">
        <v>4000</v>
      </c>
      <c r="D71" s="14">
        <v>100820</v>
      </c>
      <c r="E71" s="14" t="s">
        <v>13</v>
      </c>
      <c r="F71" s="14" t="s">
        <v>13</v>
      </c>
      <c r="G71" s="14" t="s">
        <v>13</v>
      </c>
      <c r="H71" s="13">
        <v>100820</v>
      </c>
      <c r="I71" s="6"/>
    </row>
    <row r="72" spans="1:9" ht="12.75">
      <c r="A72" s="15" t="s">
        <v>61</v>
      </c>
      <c r="B72" s="13">
        <v>452550</v>
      </c>
      <c r="C72" s="14">
        <v>57325</v>
      </c>
      <c r="D72" s="14">
        <v>509875</v>
      </c>
      <c r="E72" s="14">
        <v>12000</v>
      </c>
      <c r="F72" s="14">
        <v>400</v>
      </c>
      <c r="G72" s="14">
        <v>105</v>
      </c>
      <c r="H72" s="13">
        <v>522380</v>
      </c>
      <c r="I72" s="6"/>
    </row>
    <row r="73" spans="1:9" ht="12.75">
      <c r="A73" s="15" t="s">
        <v>62</v>
      </c>
      <c r="B73" s="13">
        <v>446182</v>
      </c>
      <c r="C73" s="14">
        <v>8923</v>
      </c>
      <c r="D73" s="14">
        <v>455105</v>
      </c>
      <c r="E73" s="14" t="s">
        <v>13</v>
      </c>
      <c r="F73" s="14" t="s">
        <v>13</v>
      </c>
      <c r="G73" s="14" t="s">
        <v>13</v>
      </c>
      <c r="H73" s="13">
        <v>455105</v>
      </c>
      <c r="I73" s="6"/>
    </row>
    <row r="74" spans="1:9" ht="12.75">
      <c r="A74" s="15" t="s">
        <v>63</v>
      </c>
      <c r="B74" s="13">
        <v>144936</v>
      </c>
      <c r="C74" s="14">
        <v>5064</v>
      </c>
      <c r="D74" s="14">
        <v>150000</v>
      </c>
      <c r="E74" s="14" t="s">
        <v>13</v>
      </c>
      <c r="F74" s="14" t="s">
        <v>13</v>
      </c>
      <c r="G74" s="14" t="s">
        <v>13</v>
      </c>
      <c r="H74" s="13">
        <v>150000</v>
      </c>
      <c r="I74" s="6"/>
    </row>
    <row r="75" spans="1:9" ht="12.75">
      <c r="A75" s="15" t="s">
        <v>64</v>
      </c>
      <c r="B75" s="13">
        <v>180620</v>
      </c>
      <c r="C75" s="14" t="s">
        <v>13</v>
      </c>
      <c r="D75" s="14">
        <v>180620</v>
      </c>
      <c r="E75" s="14" t="s">
        <v>13</v>
      </c>
      <c r="F75" s="14" t="s">
        <v>13</v>
      </c>
      <c r="G75" s="14" t="s">
        <v>13</v>
      </c>
      <c r="H75" s="13">
        <v>180620</v>
      </c>
      <c r="I75" s="6"/>
    </row>
    <row r="76" spans="1:9" ht="12.75">
      <c r="A76" s="15" t="s">
        <v>65</v>
      </c>
      <c r="B76" s="13">
        <v>155563</v>
      </c>
      <c r="C76" s="14">
        <v>8187</v>
      </c>
      <c r="D76" s="14">
        <v>163750</v>
      </c>
      <c r="E76" s="14">
        <v>1620</v>
      </c>
      <c r="F76" s="14">
        <v>14</v>
      </c>
      <c r="G76" s="14">
        <v>3</v>
      </c>
      <c r="H76" s="13">
        <v>165387</v>
      </c>
      <c r="I76" s="6"/>
    </row>
    <row r="77" spans="1:9" ht="12.75">
      <c r="A77" s="15" t="s">
        <v>66</v>
      </c>
      <c r="B77" s="13">
        <v>422867</v>
      </c>
      <c r="C77" s="14" t="s">
        <v>13</v>
      </c>
      <c r="D77" s="14">
        <v>422867</v>
      </c>
      <c r="E77" s="14" t="s">
        <v>13</v>
      </c>
      <c r="F77" s="14" t="s">
        <v>13</v>
      </c>
      <c r="G77" s="14" t="s">
        <v>13</v>
      </c>
      <c r="H77" s="13">
        <v>422867</v>
      </c>
      <c r="I77" s="6"/>
    </row>
    <row r="78" spans="1:9" ht="12.75">
      <c r="A78" s="15" t="s">
        <v>67</v>
      </c>
      <c r="B78" s="13">
        <v>2101339</v>
      </c>
      <c r="C78" s="14">
        <v>60000</v>
      </c>
      <c r="D78" s="14">
        <v>2161339</v>
      </c>
      <c r="E78" s="14" t="s">
        <v>13</v>
      </c>
      <c r="F78" s="14" t="s">
        <v>13</v>
      </c>
      <c r="G78" s="14" t="s">
        <v>13</v>
      </c>
      <c r="H78" s="13">
        <v>2161339</v>
      </c>
      <c r="I78" s="6"/>
    </row>
    <row r="79" spans="1:9" ht="12.75">
      <c r="A79" s="16" t="s">
        <v>68</v>
      </c>
      <c r="B79" s="17">
        <v>4000877</v>
      </c>
      <c r="C79" s="17">
        <v>143499</v>
      </c>
      <c r="D79" s="17">
        <v>4144376</v>
      </c>
      <c r="E79" s="17">
        <v>13620</v>
      </c>
      <c r="F79" s="17">
        <v>414</v>
      </c>
      <c r="G79" s="17">
        <v>108</v>
      </c>
      <c r="H79" s="18">
        <v>4158518</v>
      </c>
      <c r="I79" s="6"/>
    </row>
    <row r="80" spans="1:9" ht="12.75">
      <c r="A80" s="16"/>
      <c r="B80" s="19"/>
      <c r="C80" s="20"/>
      <c r="D80" s="19"/>
      <c r="E80" s="20"/>
      <c r="F80" s="20"/>
      <c r="G80" s="21"/>
      <c r="H80" s="22"/>
      <c r="I80" s="6"/>
    </row>
    <row r="81" spans="1:9" ht="12.75">
      <c r="A81" s="15" t="s">
        <v>69</v>
      </c>
      <c r="B81" s="13">
        <v>749430</v>
      </c>
      <c r="C81" s="14">
        <v>4875</v>
      </c>
      <c r="D81" s="14">
        <v>754305</v>
      </c>
      <c r="E81" s="14" t="s">
        <v>13</v>
      </c>
      <c r="F81" s="14" t="s">
        <v>13</v>
      </c>
      <c r="G81" s="14" t="s">
        <v>13</v>
      </c>
      <c r="H81" s="13">
        <v>754305</v>
      </c>
      <c r="I81" s="6"/>
    </row>
    <row r="82" spans="1:9" ht="12.75">
      <c r="A82" s="15" t="s">
        <v>70</v>
      </c>
      <c r="B82" s="13">
        <v>855000</v>
      </c>
      <c r="C82" s="14">
        <v>33000</v>
      </c>
      <c r="D82" s="14">
        <v>888000</v>
      </c>
      <c r="E82" s="14" t="s">
        <v>13</v>
      </c>
      <c r="F82" s="14" t="s">
        <v>13</v>
      </c>
      <c r="G82" s="14" t="s">
        <v>13</v>
      </c>
      <c r="H82" s="13">
        <v>888000</v>
      </c>
      <c r="I82" s="6"/>
    </row>
    <row r="83" spans="1:9" ht="12.75">
      <c r="A83" s="16" t="s">
        <v>71</v>
      </c>
      <c r="B83" s="17">
        <v>1604430</v>
      </c>
      <c r="C83" s="17">
        <v>37875</v>
      </c>
      <c r="D83" s="17">
        <v>1642305</v>
      </c>
      <c r="E83" s="17" t="s">
        <v>13</v>
      </c>
      <c r="F83" s="17" t="s">
        <v>13</v>
      </c>
      <c r="G83" s="17" t="s">
        <v>13</v>
      </c>
      <c r="H83" s="18">
        <v>1642305</v>
      </c>
      <c r="I83" s="6"/>
    </row>
    <row r="84" spans="1:9" ht="12.75">
      <c r="A84" s="16"/>
      <c r="B84" s="24"/>
      <c r="C84" s="25"/>
      <c r="D84" s="19"/>
      <c r="E84" s="20"/>
      <c r="F84" s="20"/>
      <c r="G84" s="21"/>
      <c r="H84" s="29"/>
      <c r="I84" s="6"/>
    </row>
    <row r="85" spans="1:9" ht="13.5" thickBot="1">
      <c r="A85" s="30" t="s">
        <v>72</v>
      </c>
      <c r="B85" s="31">
        <v>47552012.570746616</v>
      </c>
      <c r="C85" s="31">
        <v>2942950.681199738</v>
      </c>
      <c r="D85" s="31">
        <v>50494963.25194635</v>
      </c>
      <c r="E85" s="31">
        <v>20542.73724547573</v>
      </c>
      <c r="F85" s="31">
        <v>6881</v>
      </c>
      <c r="G85" s="31">
        <v>3520</v>
      </c>
      <c r="H85" s="32">
        <v>50525906.98919183</v>
      </c>
      <c r="I85" s="6"/>
    </row>
    <row r="86" spans="8:9" ht="12.75">
      <c r="H86" s="33"/>
      <c r="I86" s="6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2009-02-11T07:57:13Z</dcterms:created>
  <dcterms:modified xsi:type="dcterms:W3CDTF">2009-02-11T07:58:29Z</dcterms:modified>
  <cp:category/>
  <cp:version/>
  <cp:contentType/>
  <cp:contentStatus/>
</cp:coreProperties>
</file>