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1"/>
  </bookViews>
  <sheets>
    <sheet name="24.3 (2004)" sheetId="1" r:id="rId1"/>
    <sheet name="24.3 (2005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'[2]p395fao'!$B$75</definedName>
    <definedName name="\A" localSheetId="1">'[2]p395fao'!$B$75</definedName>
    <definedName name="\A">#REF!</definedName>
    <definedName name="\B" localSheetId="0">'[3]p405'!#REF!</definedName>
    <definedName name="\B" localSheetId="1">'[3]p405'!#REF!</definedName>
    <definedName name="\B">'[3]p405'!#REF!</definedName>
    <definedName name="\C" localSheetId="0">'[2]p395fao'!$B$77</definedName>
    <definedName name="\C" localSheetId="1">'[2]p395fao'!$B$77</definedName>
    <definedName name="\C">#REF!</definedName>
    <definedName name="\D" localSheetId="0">'[2]p395fao'!$B$79</definedName>
    <definedName name="\D" localSheetId="1">'[2]p395fao'!$B$79</definedName>
    <definedName name="\D">'[2]p395fao'!$B$79</definedName>
    <definedName name="\G" localSheetId="0">'[2]p395fao'!#REF!</definedName>
    <definedName name="\G" localSheetId="1">'[2]p395fao'!#REF!</definedName>
    <definedName name="\G">#REF!</definedName>
    <definedName name="\I">#REF!</definedName>
    <definedName name="\L" localSheetId="0">'[2]p395fao'!$B$81</definedName>
    <definedName name="\L" localSheetId="1">'[2]p395fao'!$B$81</definedName>
    <definedName name="\L">'[2]p395fao'!$B$81</definedName>
    <definedName name="\N" localSheetId="0">#REF!</definedName>
    <definedName name="\N" localSheetId="1">#REF!</definedName>
    <definedName name="\N">#REF!</definedName>
    <definedName name="\T" localSheetId="0">'[2]19.18-19'!#REF!</definedName>
    <definedName name="\T" localSheetId="1">'[2]19.18-19'!#REF!</definedName>
    <definedName name="\T">'[2]19.18-19'!#REF!</definedName>
    <definedName name="\x">'[9]Arlleg01'!$IR$8190</definedName>
    <definedName name="\z">'[9]Arlleg01'!$IR$8190</definedName>
    <definedName name="__123Graph_A" localSheetId="0" hidden="1">'[2]p399fao'!#REF!</definedName>
    <definedName name="__123Graph_A" localSheetId="1" hidden="1">'[2]p399fao'!#REF!</definedName>
    <definedName name="__123Graph_A" hidden="1">'[2]p399fao'!#REF!</definedName>
    <definedName name="__123Graph_ACurrent" localSheetId="0" hidden="1">'[2]p399fao'!#REF!</definedName>
    <definedName name="__123Graph_ACurrent" localSheetId="1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localSheetId="1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1" hidden="1">'[2]p399fao'!#REF!</definedName>
    <definedName name="__123Graph_B" hidden="1">'[1]p122'!#REF!</definedName>
    <definedName name="__123Graph_BCurrent" localSheetId="0" hidden="1">'[2]p399fao'!#REF!</definedName>
    <definedName name="__123Graph_BCurrent" localSheetId="1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localSheetId="1" hidden="1">'[2]p399fao'!#REF!</definedName>
    <definedName name="__123Graph_BGrßfico1" hidden="1">'[2]p399fao'!#REF!</definedName>
    <definedName name="__123Graph_C" localSheetId="0" hidden="1">'[2]p399fao'!#REF!</definedName>
    <definedName name="__123Graph_C" localSheetId="1" hidden="1">'[2]p399fao'!#REF!</definedName>
    <definedName name="__123Graph_C" hidden="1">'[2]p399fao'!#REF!</definedName>
    <definedName name="__123Graph_CCurrent" localSheetId="0" hidden="1">'[2]p399fao'!#REF!</definedName>
    <definedName name="__123Graph_CCurrent" localSheetId="1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localSheetId="1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1" hidden="1">'[2]p399fao'!#REF!</definedName>
    <definedName name="__123Graph_D" hidden="1">'[1]p122'!#REF!</definedName>
    <definedName name="__123Graph_DCurrent" localSheetId="0" hidden="1">'[2]p399fao'!#REF!</definedName>
    <definedName name="__123Graph_DCurrent" localSheetId="1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localSheetId="1" hidden="1">'[2]p399fao'!#REF!</definedName>
    <definedName name="__123Graph_DGrßfico1" hidden="1">'[2]p399fao'!#REF!</definedName>
    <definedName name="__123Graph_E" localSheetId="0" hidden="1">'[2]p399fao'!#REF!</definedName>
    <definedName name="__123Graph_E" localSheetId="1" hidden="1">'[2]p399fao'!#REF!</definedName>
    <definedName name="__123Graph_E" hidden="1">'[2]p399fao'!#REF!</definedName>
    <definedName name="__123Graph_ECurrent" localSheetId="0" hidden="1">'[2]p399fao'!#REF!</definedName>
    <definedName name="__123Graph_ECurrent" localSheetId="1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localSheetId="1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1" hidden="1">'[2]p399fao'!#REF!</definedName>
    <definedName name="__123Graph_F" hidden="1">'[1]p122'!#REF!</definedName>
    <definedName name="__123Graph_FCurrent" localSheetId="0" hidden="1">'[2]p399fao'!#REF!</definedName>
    <definedName name="__123Graph_FCurrent" localSheetId="1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localSheetId="1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1" hidden="1">'[2]p399fao'!#REF!</definedName>
    <definedName name="__123Graph_X" hidden="1">'[1]p122'!#REF!</definedName>
    <definedName name="__123Graph_XCurrent" localSheetId="0" hidden="1">'[2]p399fao'!#REF!</definedName>
    <definedName name="__123Graph_XCurrent" localSheetId="1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localSheetId="1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'24.3 (2004)'!$A$1:$G$85</definedName>
    <definedName name="_xlnm.Print_Area" localSheetId="1">'24.3 (2005)'!$A$1:$G$85</definedName>
    <definedName name="balan.xls" hidden="1">'[8]7.24'!$D$6:$D$27</definedName>
    <definedName name="DatosExternos_1" localSheetId="0">'24.3 (2004)'!$B$8:$D$85</definedName>
    <definedName name="DatosExternos_2" localSheetId="0">'24.3 (2004)'!$E$8:$G$85</definedName>
    <definedName name="DatosExternos_3" localSheetId="1">'24.3 (2005)'!$E$8:$G$85</definedName>
    <definedName name="DatosExternos_4" localSheetId="1">'24.3 (2005)'!$B$8:$D$85</definedName>
    <definedName name="GUION">#REF!</definedName>
    <definedName name="Imprimir_área_IM" localSheetId="0">'[5]GANADE15'!$A$35:$AG$39</definedName>
    <definedName name="Imprimir_área_IM" localSheetId="1">'[5]GANADE15'!$A$35:$AG$39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'[2]19.11-12'!$B$51</definedName>
    <definedName name="PEP2">'[5]GANADE1'!$B$75</definedName>
    <definedName name="PEP3">'[2]19.11-12'!$B$53</definedName>
    <definedName name="PEP4" hidden="1">'[2]19.14-15'!$B$34:$B$37</definedName>
    <definedName name="PP1">'[5]GANADE1'!$B$77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'[5]GANADE1'!$B$79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<sst xmlns="http://schemas.openxmlformats.org/spreadsheetml/2006/main" count="193" uniqueCount="57">
  <si>
    <t>MIEL Y CERA</t>
  </si>
  <si>
    <t>24.3.  MIEL Y CERA: Análisis provincial de producción, 2004 (Kilogramos)</t>
  </si>
  <si>
    <t>Provincias y</t>
  </si>
  <si>
    <t>Miel</t>
  </si>
  <si>
    <t>Cera</t>
  </si>
  <si>
    <t>Colmenas movilistas</t>
  </si>
  <si>
    <t>Colmenas fijistas</t>
  </si>
  <si>
    <t>Total</t>
  </si>
  <si>
    <t>Comunidades Autónomas</t>
  </si>
  <si>
    <t>Entrefina</t>
  </si>
  <si>
    <t>Basta</t>
  </si>
  <si>
    <t>A Coruña</t>
  </si>
  <si>
    <t>Lugo</t>
  </si>
  <si>
    <t>Ourense</t>
  </si>
  <si>
    <t>Pontevedra</t>
  </si>
  <si>
    <t>Alava</t>
  </si>
  <si>
    <t>–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</si>
  <si>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</si>
  <si>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</si>
  <si>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</si>
  <si>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</si>
  <si>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</si>
  <si>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</si>
  <si>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</si>
  <si>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</si>
  <si>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</si>
  <si>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</si>
  <si>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</si>
  <si>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</si>
  <si>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</si>
  <si>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</si>
  <si>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</si>
  <si>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</si>
  <si>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</si>
  <si>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</si>
  <si>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</si>
  <si>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</si>
  <si>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</si>
  <si>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</si>
  <si>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</si>
  <si>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</si>
  <si>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</si>
  <si>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</si>
  <si>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</si>
  <si>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</si>
  <si>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</si>
  <si>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</si>
  <si>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</si>
  <si>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</si>
  <si>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</si>
  <si>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</si>
  <si>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</si>
  <si>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</si>
  <si>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</si>
  <si>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</si>
  <si>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</si>
  <si>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24.3.  MIEL Y CERA: Análisis provincial de producción, 2005 (Kilogramos)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</si>
</sst>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__;"/>
    <numFmt numFmtId="202" formatCode="#,##0_____;"/>
    <numFmt numFmtId="203" formatCode="#,##0__;\–#,##0__;0__;@__"/>
    <numFmt numFmtId="204" formatCode="#,##0__;;;@__"/>
    <numFmt numFmtId="205" formatCode="#,##0__;#,##0__;;@__"/>
    <numFmt numFmtId="206" formatCode="#,##0__;\-#,##0__;;@__"/>
    <numFmt numFmtId="207" formatCode="#,##0__;\–#,##0__;;@__"/>
    <numFmt numFmtId="208" formatCode="#,##0.00__;\–#,##0.00__;0__;@__"/>
    <numFmt numFmtId="209" formatCode="#,##0.000__;\–#,##0.000__;0.0__;@__"/>
    <numFmt numFmtId="210" formatCode="#,##0__;\–#,##0.0__;;@__"/>
    <numFmt numFmtId="211" formatCode="#,##0__;\–#,##0.00__;;@__"/>
    <numFmt numFmtId="212" formatCode="#,##0__;\–#,##0.000__;;@__"/>
    <numFmt numFmtId="213" formatCode="#,##0__;\–#,##0.0000__;;@__"/>
    <numFmt numFmtId="214" formatCode="_-* #,##0.00\ [$€]_-;\-* #,##0.00\ [$€]_-;_-* &quot;-&quot;??\ [$€]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203" fontId="0" fillId="2" borderId="0" xfId="0" applyNumberFormat="1" applyFont="1" applyFill="1" applyBorder="1" applyAlignment="1">
      <alignment horizontal="right"/>
    </xf>
    <xf numFmtId="203" fontId="0" fillId="2" borderId="4" xfId="0" applyNumberFormat="1" applyFont="1" applyFill="1" applyBorder="1" applyAlignment="1" applyProtection="1">
      <alignment horizontal="right"/>
      <protection/>
    </xf>
    <xf numFmtId="203" fontId="0" fillId="2" borderId="2" xfId="0" applyNumberFormat="1" applyFont="1" applyFill="1" applyBorder="1" applyAlignment="1" applyProtection="1">
      <alignment horizontal="right"/>
      <protection/>
    </xf>
    <xf numFmtId="203" fontId="0" fillId="2" borderId="5" xfId="0" applyNumberFormat="1" applyFont="1" applyFill="1" applyBorder="1" applyAlignment="1" applyProtection="1">
      <alignment horizontal="right"/>
      <protection/>
    </xf>
    <xf numFmtId="203" fontId="0" fillId="2" borderId="6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203" fontId="0" fillId="2" borderId="1" xfId="0" applyNumberFormat="1" applyFont="1" applyFill="1" applyBorder="1" applyAlignment="1" applyProtection="1" quotePrefix="1">
      <alignment horizontal="right"/>
      <protection/>
    </xf>
    <xf numFmtId="203" fontId="0" fillId="2" borderId="1" xfId="0" applyNumberFormat="1" applyFont="1" applyFill="1" applyBorder="1" applyAlignment="1" applyProtection="1">
      <alignment horizontal="right"/>
      <protection/>
    </xf>
    <xf numFmtId="203" fontId="0" fillId="2" borderId="3" xfId="0" applyNumberFormat="1" applyFont="1" applyFill="1" applyBorder="1" applyAlignment="1" applyProtection="1" quotePrefix="1">
      <alignment horizontal="right"/>
      <protection/>
    </xf>
    <xf numFmtId="203" fontId="0" fillId="2" borderId="0" xfId="0" applyNumberFormat="1" applyFont="1" applyFill="1" applyBorder="1" applyAlignment="1" applyProtection="1" quotePrefix="1">
      <alignment horizontal="right"/>
      <protection/>
    </xf>
    <xf numFmtId="203" fontId="0" fillId="2" borderId="7" xfId="0" applyNumberFormat="1" applyFont="1" applyFill="1" applyBorder="1" applyAlignment="1">
      <alignment horizontal="right"/>
    </xf>
    <xf numFmtId="203" fontId="0" fillId="2" borderId="3" xfId="0" applyNumberFormat="1" applyFont="1" applyFill="1" applyBorder="1" applyAlignment="1" applyProtection="1">
      <alignment horizontal="right"/>
      <protection/>
    </xf>
    <xf numFmtId="203" fontId="0" fillId="2" borderId="0" xfId="0" applyNumberFormat="1" applyFont="1" applyFill="1" applyBorder="1" applyAlignment="1" applyProtection="1">
      <alignment horizontal="right"/>
      <protection/>
    </xf>
    <xf numFmtId="0" fontId="8" fillId="2" borderId="3" xfId="0" applyFont="1" applyFill="1" applyBorder="1" applyAlignment="1">
      <alignment/>
    </xf>
    <xf numFmtId="203" fontId="8" fillId="2" borderId="1" xfId="0" applyNumberFormat="1" applyFont="1" applyFill="1" applyBorder="1" applyAlignment="1" applyProtection="1">
      <alignment horizontal="right"/>
      <protection/>
    </xf>
    <xf numFmtId="203" fontId="8" fillId="2" borderId="3" xfId="0" applyNumberFormat="1" applyFont="1" applyFill="1" applyBorder="1" applyAlignment="1" applyProtection="1">
      <alignment horizontal="right"/>
      <protection/>
    </xf>
    <xf numFmtId="203" fontId="8" fillId="2" borderId="0" xfId="0" applyNumberFormat="1" applyFont="1" applyFill="1" applyBorder="1" applyAlignment="1" applyProtection="1">
      <alignment horizontal="right"/>
      <protection/>
    </xf>
    <xf numFmtId="203" fontId="8" fillId="2" borderId="7" xfId="0" applyNumberFormat="1" applyFont="1" applyFill="1" applyBorder="1" applyAlignment="1">
      <alignment horizontal="right"/>
    </xf>
    <xf numFmtId="203" fontId="8" fillId="2" borderId="1" xfId="0" applyNumberFormat="1" applyFont="1" applyFill="1" applyBorder="1" applyAlignment="1" applyProtection="1" quotePrefix="1">
      <alignment horizontal="right"/>
      <protection/>
    </xf>
    <xf numFmtId="203" fontId="8" fillId="2" borderId="3" xfId="0" applyNumberFormat="1" applyFont="1" applyFill="1" applyBorder="1" applyAlignment="1" applyProtection="1" quotePrefix="1">
      <alignment horizontal="right"/>
      <protection/>
    </xf>
    <xf numFmtId="203" fontId="8" fillId="2" borderId="0" xfId="0" applyNumberFormat="1" applyFont="1" applyFill="1" applyBorder="1" applyAlignment="1" applyProtection="1" quotePrefix="1">
      <alignment horizontal="right"/>
      <protection/>
    </xf>
    <xf numFmtId="203" fontId="8" fillId="2" borderId="7" xfId="0" applyNumberFormat="1" applyFont="1" applyFill="1" applyBorder="1" applyAlignment="1" quotePrefix="1">
      <alignment horizontal="right"/>
    </xf>
    <xf numFmtId="0" fontId="8" fillId="2" borderId="8" xfId="0" applyFont="1" applyFill="1" applyBorder="1" applyAlignment="1">
      <alignment/>
    </xf>
    <xf numFmtId="203" fontId="8" fillId="2" borderId="9" xfId="0" applyNumberFormat="1" applyFont="1" applyFill="1" applyBorder="1" applyAlignment="1">
      <alignment horizontal="right"/>
    </xf>
    <xf numFmtId="203" fontId="8" fillId="2" borderId="8" xfId="0" applyNumberFormat="1" applyFont="1" applyFill="1" applyBorder="1" applyAlignment="1">
      <alignment horizontal="right"/>
    </xf>
    <xf numFmtId="203" fontId="8" fillId="2" borderId="10" xfId="0" applyNumberFormat="1" applyFont="1" applyFill="1" applyBorder="1" applyAlignment="1">
      <alignment horizontal="right"/>
    </xf>
    <xf numFmtId="203" fontId="8" fillId="2" borderId="11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203" fontId="0" fillId="0" borderId="3" xfId="0" applyNumberFormat="1" applyFont="1" applyFill="1" applyBorder="1" applyAlignment="1" applyProtection="1" quotePrefix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9"/>
  <dimension ref="A1:K86"/>
  <sheetViews>
    <sheetView showGridLines="0" zoomScale="75" zoomScaleNormal="75" workbookViewId="0" topLeftCell="A8">
      <selection activeCell="K36" sqref="K36"/>
    </sheetView>
  </sheetViews>
  <sheetFormatPr defaultColWidth="11.421875" defaultRowHeight="12.75"/>
  <cols>
    <col min="1" max="1" width="30.7109375" style="3" customWidth="1"/>
    <col min="2" max="7" width="15.8515625" style="3" customWidth="1"/>
    <col min="8" max="16384" width="11.421875" style="3" customWidth="1"/>
  </cols>
  <sheetData>
    <row r="1" spans="1:7" s="1" customFormat="1" ht="18">
      <c r="A1" s="37" t="s">
        <v>0</v>
      </c>
      <c r="B1" s="37"/>
      <c r="C1" s="37"/>
      <c r="D1" s="37"/>
      <c r="E1" s="37"/>
      <c r="F1" s="37"/>
      <c r="G1" s="37"/>
    </row>
    <row r="3" spans="1:11" ht="15">
      <c r="A3" s="38" t="s">
        <v>1</v>
      </c>
      <c r="B3" s="38"/>
      <c r="C3" s="38"/>
      <c r="D3" s="38"/>
      <c r="E3" s="38"/>
      <c r="F3" s="38"/>
      <c r="G3" s="38"/>
      <c r="H3" s="2"/>
      <c r="I3" s="2"/>
      <c r="J3" s="2"/>
      <c r="K3" s="2"/>
    </row>
    <row r="4" spans="1:11" ht="15" thickBot="1">
      <c r="A4" s="2"/>
      <c r="B4" s="2"/>
      <c r="C4" s="2"/>
      <c r="D4" s="2"/>
      <c r="E4" s="2"/>
      <c r="F4" s="2"/>
      <c r="G4" s="2"/>
      <c r="H4" s="4"/>
      <c r="I4" s="2"/>
      <c r="J4" s="2"/>
      <c r="K4" s="2"/>
    </row>
    <row r="5" spans="1:8" ht="12.75">
      <c r="A5" s="5" t="s">
        <v>2</v>
      </c>
      <c r="B5" s="39" t="s">
        <v>3</v>
      </c>
      <c r="C5" s="40"/>
      <c r="D5" s="41"/>
      <c r="E5" s="39" t="s">
        <v>4</v>
      </c>
      <c r="F5" s="40"/>
      <c r="G5" s="40"/>
      <c r="H5" s="6"/>
    </row>
    <row r="6" spans="1:8" ht="12.75">
      <c r="A6" s="7"/>
      <c r="B6" s="42" t="s">
        <v>5</v>
      </c>
      <c r="C6" s="42" t="s">
        <v>6</v>
      </c>
      <c r="D6" s="42" t="s">
        <v>7</v>
      </c>
      <c r="E6" s="42" t="s">
        <v>5</v>
      </c>
      <c r="F6" s="42" t="s">
        <v>6</v>
      </c>
      <c r="G6" s="44" t="s">
        <v>7</v>
      </c>
      <c r="H6" s="6"/>
    </row>
    <row r="7" spans="1:8" ht="13.5" thickBot="1">
      <c r="A7" s="7" t="s">
        <v>8</v>
      </c>
      <c r="B7" s="43"/>
      <c r="C7" s="43" t="s">
        <v>9</v>
      </c>
      <c r="D7" s="43" t="s">
        <v>10</v>
      </c>
      <c r="E7" s="43"/>
      <c r="F7" s="43"/>
      <c r="G7" s="45"/>
      <c r="H7" s="6"/>
    </row>
    <row r="8" spans="1:8" ht="12.75">
      <c r="A8" s="8" t="s">
        <v>11</v>
      </c>
      <c r="B8" s="9">
        <v>364500</v>
      </c>
      <c r="C8" s="10">
        <v>7500</v>
      </c>
      <c r="D8" s="10">
        <v>372000</v>
      </c>
      <c r="E8" s="11">
        <v>17010</v>
      </c>
      <c r="F8" s="12">
        <v>450</v>
      </c>
      <c r="G8" s="13">
        <v>17460</v>
      </c>
      <c r="H8" s="6"/>
    </row>
    <row r="9" spans="1:8" ht="12.75">
      <c r="A9" s="14" t="s">
        <v>12</v>
      </c>
      <c r="B9" s="15">
        <v>421512</v>
      </c>
      <c r="C9" s="16">
        <v>15264</v>
      </c>
      <c r="D9" s="16">
        <v>436776</v>
      </c>
      <c r="E9" s="17">
        <v>31613.4</v>
      </c>
      <c r="F9" s="18">
        <v>1908</v>
      </c>
      <c r="G9" s="19">
        <v>33521.4</v>
      </c>
      <c r="H9" s="6"/>
    </row>
    <row r="10" spans="1:8" ht="12.75">
      <c r="A10" s="14" t="s">
        <v>13</v>
      </c>
      <c r="B10" s="15">
        <v>1085568</v>
      </c>
      <c r="C10" s="17">
        <v>3462</v>
      </c>
      <c r="D10" s="16">
        <v>1089030</v>
      </c>
      <c r="E10" s="20">
        <v>49344</v>
      </c>
      <c r="F10" s="21">
        <v>173.1</v>
      </c>
      <c r="G10" s="19">
        <v>49517.1</v>
      </c>
      <c r="H10" s="6"/>
    </row>
    <row r="11" spans="1:8" ht="12.75">
      <c r="A11" s="14" t="s">
        <v>14</v>
      </c>
      <c r="B11" s="15">
        <v>286000</v>
      </c>
      <c r="C11" s="16">
        <v>3200</v>
      </c>
      <c r="D11" s="16">
        <v>289200</v>
      </c>
      <c r="E11" s="20">
        <v>13000</v>
      </c>
      <c r="F11" s="21">
        <v>280</v>
      </c>
      <c r="G11" s="19">
        <v>13280</v>
      </c>
      <c r="H11" s="6"/>
    </row>
    <row r="12" spans="1:8" ht="12.75">
      <c r="A12" s="22" t="str">
        <f>UPPER(" Galicia")</f>
        <v> GALICIA</v>
      </c>
      <c r="B12" s="23">
        <v>2157580</v>
      </c>
      <c r="C12" s="23">
        <v>29426</v>
      </c>
      <c r="D12" s="23">
        <v>2187006</v>
      </c>
      <c r="E12" s="24">
        <v>110967.4</v>
      </c>
      <c r="F12" s="25">
        <v>2811.1</v>
      </c>
      <c r="G12" s="26">
        <v>113778.5</v>
      </c>
      <c r="H12" s="6"/>
    </row>
    <row r="13" spans="1:8" ht="12.75">
      <c r="A13" s="22"/>
      <c r="B13" s="23"/>
      <c r="C13" s="24"/>
      <c r="D13" s="23"/>
      <c r="E13" s="24"/>
      <c r="F13" s="25"/>
      <c r="G13" s="26"/>
      <c r="H13" s="6"/>
    </row>
    <row r="14" spans="1:8" ht="12.75">
      <c r="A14" s="22" t="str">
        <f>UPPER(" P. de Asturias")</f>
        <v> P. DE ASTURIAS</v>
      </c>
      <c r="B14" s="27">
        <v>472500</v>
      </c>
      <c r="C14" s="28">
        <v>8550</v>
      </c>
      <c r="D14" s="23">
        <v>481050</v>
      </c>
      <c r="E14" s="28">
        <v>31500</v>
      </c>
      <c r="F14" s="29">
        <v>1330</v>
      </c>
      <c r="G14" s="26">
        <v>32830</v>
      </c>
      <c r="H14" s="6"/>
    </row>
    <row r="15" spans="1:8" ht="12.75">
      <c r="A15" s="22"/>
      <c r="B15" s="27"/>
      <c r="C15" s="28"/>
      <c r="D15" s="23"/>
      <c r="E15" s="28"/>
      <c r="F15" s="29"/>
      <c r="G15" s="26"/>
      <c r="H15" s="6"/>
    </row>
    <row r="16" spans="1:8" ht="12.75">
      <c r="A16" s="22" t="str">
        <f>UPPER(" Cantabria")</f>
        <v> CANTABRIA</v>
      </c>
      <c r="B16" s="27">
        <v>191324</v>
      </c>
      <c r="C16" s="28">
        <v>137919.5</v>
      </c>
      <c r="D16" s="23">
        <v>329243.5</v>
      </c>
      <c r="E16" s="24">
        <v>4099.8</v>
      </c>
      <c r="F16" s="25">
        <v>5396.85</v>
      </c>
      <c r="G16" s="26">
        <v>9496.65</v>
      </c>
      <c r="H16" s="6"/>
    </row>
    <row r="17" spans="1:8" ht="12.75">
      <c r="A17" s="22"/>
      <c r="B17" s="27"/>
      <c r="C17" s="28"/>
      <c r="D17" s="23"/>
      <c r="E17" s="24"/>
      <c r="F17" s="25"/>
      <c r="G17" s="26"/>
      <c r="H17" s="6"/>
    </row>
    <row r="18" spans="1:8" ht="12.75">
      <c r="A18" s="14" t="s">
        <v>15</v>
      </c>
      <c r="B18" s="15">
        <v>104000</v>
      </c>
      <c r="C18" s="16" t="s">
        <v>16</v>
      </c>
      <c r="D18" s="16">
        <v>104000</v>
      </c>
      <c r="E18" s="17">
        <v>3120</v>
      </c>
      <c r="F18" s="21" t="s">
        <v>16</v>
      </c>
      <c r="G18" s="19">
        <v>3120</v>
      </c>
      <c r="H18" s="6"/>
    </row>
    <row r="19" spans="1:8" ht="12.75">
      <c r="A19" s="14" t="s">
        <v>17</v>
      </c>
      <c r="B19" s="15">
        <v>106887.5</v>
      </c>
      <c r="C19" s="20" t="s">
        <v>16</v>
      </c>
      <c r="D19" s="16">
        <v>106887.5</v>
      </c>
      <c r="E19" s="17">
        <v>2565.3</v>
      </c>
      <c r="F19" s="21" t="s">
        <v>16</v>
      </c>
      <c r="G19" s="19">
        <v>2565.3</v>
      </c>
      <c r="H19" s="6"/>
    </row>
    <row r="20" spans="1:8" ht="12.75">
      <c r="A20" s="14" t="s">
        <v>18</v>
      </c>
      <c r="B20" s="15">
        <v>103500</v>
      </c>
      <c r="C20" s="20" t="s">
        <v>16</v>
      </c>
      <c r="D20" s="16">
        <v>103500</v>
      </c>
      <c r="E20" s="17">
        <v>2700</v>
      </c>
      <c r="F20" s="21" t="s">
        <v>16</v>
      </c>
      <c r="G20" s="19">
        <v>2700</v>
      </c>
      <c r="H20" s="6"/>
    </row>
    <row r="21" spans="1:8" ht="12.75">
      <c r="A21" s="22" t="str">
        <f>UPPER(" País Vasco")</f>
        <v> PAÍS VASCO</v>
      </c>
      <c r="B21" s="27">
        <v>314387.5</v>
      </c>
      <c r="C21" s="23" t="s">
        <v>16</v>
      </c>
      <c r="D21" s="23">
        <v>314387.5</v>
      </c>
      <c r="E21" s="28">
        <v>8385.3</v>
      </c>
      <c r="F21" s="25" t="s">
        <v>16</v>
      </c>
      <c r="G21" s="26">
        <v>8385.3</v>
      </c>
      <c r="H21" s="6"/>
    </row>
    <row r="22" spans="1:8" ht="12.75">
      <c r="A22" s="22"/>
      <c r="B22" s="27"/>
      <c r="C22" s="23"/>
      <c r="D22" s="23"/>
      <c r="E22" s="28"/>
      <c r="F22" s="25"/>
      <c r="G22" s="26"/>
      <c r="H22" s="6"/>
    </row>
    <row r="23" spans="1:8" ht="12.75">
      <c r="A23" s="22" t="str">
        <f>UPPER(" Navarra")</f>
        <v> NAVARRA</v>
      </c>
      <c r="B23" s="27">
        <v>105077.9</v>
      </c>
      <c r="C23" s="23">
        <v>4335</v>
      </c>
      <c r="D23" s="23">
        <v>109412.9</v>
      </c>
      <c r="E23" s="28">
        <v>2261.17</v>
      </c>
      <c r="F23" s="29">
        <v>246.5</v>
      </c>
      <c r="G23" s="26">
        <v>2507.67</v>
      </c>
      <c r="H23" s="6"/>
    </row>
    <row r="24" spans="1:8" ht="12.75">
      <c r="A24" s="22"/>
      <c r="B24" s="27"/>
      <c r="C24" s="23"/>
      <c r="D24" s="23"/>
      <c r="E24" s="28"/>
      <c r="F24" s="29"/>
      <c r="G24" s="26"/>
      <c r="H24" s="6"/>
    </row>
    <row r="25" spans="1:8" ht="12.75">
      <c r="A25" s="22" t="str">
        <f>UPPER(" La Rioja")</f>
        <v> LA RIOJA</v>
      </c>
      <c r="B25" s="23">
        <v>175950</v>
      </c>
      <c r="C25" s="23">
        <v>24750</v>
      </c>
      <c r="D25" s="23">
        <v>200700</v>
      </c>
      <c r="E25" s="24">
        <v>7762.5</v>
      </c>
      <c r="F25" s="25">
        <v>1402.5</v>
      </c>
      <c r="G25" s="26">
        <v>9165</v>
      </c>
      <c r="H25" s="6"/>
    </row>
    <row r="26" spans="1:8" ht="12.75">
      <c r="A26" s="22"/>
      <c r="B26" s="23"/>
      <c r="C26" s="23"/>
      <c r="D26" s="24"/>
      <c r="E26" s="24"/>
      <c r="F26" s="25"/>
      <c r="G26" s="26"/>
      <c r="H26" s="6"/>
    </row>
    <row r="27" spans="1:8" ht="12.75">
      <c r="A27" s="14" t="s">
        <v>19</v>
      </c>
      <c r="B27" s="15">
        <v>193889.7</v>
      </c>
      <c r="C27" s="16">
        <v>38150</v>
      </c>
      <c r="D27" s="17">
        <v>232039.7</v>
      </c>
      <c r="E27" s="20">
        <v>9598.5</v>
      </c>
      <c r="F27" s="21">
        <v>2725</v>
      </c>
      <c r="G27" s="19">
        <v>12323.5</v>
      </c>
      <c r="H27" s="6"/>
    </row>
    <row r="28" spans="1:8" ht="12.75">
      <c r="A28" s="14" t="s">
        <v>20</v>
      </c>
      <c r="B28" s="16">
        <v>358488</v>
      </c>
      <c r="C28" s="16">
        <v>56440</v>
      </c>
      <c r="D28" s="16">
        <v>414928</v>
      </c>
      <c r="E28" s="20">
        <v>18920.2</v>
      </c>
      <c r="F28" s="21">
        <v>1693.2</v>
      </c>
      <c r="G28" s="19">
        <v>20613.4</v>
      </c>
      <c r="H28" s="6"/>
    </row>
    <row r="29" spans="1:8" ht="12.75">
      <c r="A29" s="14" t="s">
        <v>21</v>
      </c>
      <c r="B29" s="15">
        <v>1238116</v>
      </c>
      <c r="C29" s="16" t="s">
        <v>16</v>
      </c>
      <c r="D29" s="17">
        <v>1238116</v>
      </c>
      <c r="E29" s="20">
        <v>56278</v>
      </c>
      <c r="F29" s="21" t="s">
        <v>16</v>
      </c>
      <c r="G29" s="19">
        <v>56278</v>
      </c>
      <c r="H29" s="6"/>
    </row>
    <row r="30" spans="1:8" ht="12.75">
      <c r="A30" s="22" t="str">
        <f>UPPER(" Aragón")</f>
        <v> ARAGÓN</v>
      </c>
      <c r="B30" s="23">
        <v>1790493.7</v>
      </c>
      <c r="C30" s="23">
        <v>94590</v>
      </c>
      <c r="D30" s="23">
        <v>1885083.7</v>
      </c>
      <c r="E30" s="24">
        <v>84796.7</v>
      </c>
      <c r="F30" s="25">
        <v>4418.2</v>
      </c>
      <c r="G30" s="26">
        <v>89214.9</v>
      </c>
      <c r="H30" s="6"/>
    </row>
    <row r="31" spans="1:8" ht="12.75">
      <c r="A31" s="22"/>
      <c r="B31" s="23"/>
      <c r="C31" s="23"/>
      <c r="D31" s="23"/>
      <c r="E31" s="24"/>
      <c r="F31" s="25"/>
      <c r="G31" s="26"/>
      <c r="H31" s="6"/>
    </row>
    <row r="32" spans="1:8" ht="12.75">
      <c r="A32" s="14" t="s">
        <v>22</v>
      </c>
      <c r="B32" s="15">
        <v>332650</v>
      </c>
      <c r="C32" s="16">
        <v>13965</v>
      </c>
      <c r="D32" s="16">
        <v>346615</v>
      </c>
      <c r="E32" s="20">
        <v>20624.3</v>
      </c>
      <c r="F32" s="21">
        <v>2793</v>
      </c>
      <c r="G32" s="19">
        <v>23417.3</v>
      </c>
      <c r="H32" s="6"/>
    </row>
    <row r="33" spans="1:8" ht="12.75">
      <c r="A33" s="14" t="s">
        <v>23</v>
      </c>
      <c r="B33" s="15">
        <v>655845</v>
      </c>
      <c r="C33" s="16">
        <v>14000</v>
      </c>
      <c r="D33" s="17">
        <v>669845</v>
      </c>
      <c r="E33" s="17">
        <v>65584.5</v>
      </c>
      <c r="F33" s="18">
        <v>5000</v>
      </c>
      <c r="G33" s="19">
        <v>70584.5</v>
      </c>
      <c r="H33" s="6"/>
    </row>
    <row r="34" spans="1:8" ht="12.75">
      <c r="A34" s="14" t="s">
        <v>24</v>
      </c>
      <c r="B34" s="15">
        <v>697424</v>
      </c>
      <c r="C34" s="16">
        <v>40764</v>
      </c>
      <c r="D34" s="17">
        <v>738188</v>
      </c>
      <c r="E34" s="20">
        <v>29889.6</v>
      </c>
      <c r="F34" s="21">
        <v>4076.4</v>
      </c>
      <c r="G34" s="19">
        <v>33966</v>
      </c>
      <c r="H34" s="6"/>
    </row>
    <row r="35" spans="1:8" ht="12.75">
      <c r="A35" s="14" t="s">
        <v>25</v>
      </c>
      <c r="B35" s="15">
        <v>591000</v>
      </c>
      <c r="C35" s="16">
        <v>139400</v>
      </c>
      <c r="D35" s="16">
        <v>730400</v>
      </c>
      <c r="E35" s="20">
        <v>49250</v>
      </c>
      <c r="F35" s="21">
        <v>16400</v>
      </c>
      <c r="G35" s="19">
        <v>65650</v>
      </c>
      <c r="H35" s="6"/>
    </row>
    <row r="36" spans="1:8" ht="12.75">
      <c r="A36" s="22" t="str">
        <f>UPPER(" Cataluña")</f>
        <v> CATALUÑA</v>
      </c>
      <c r="B36" s="27">
        <v>2276919</v>
      </c>
      <c r="C36" s="23">
        <v>208129</v>
      </c>
      <c r="D36" s="23">
        <v>2485048</v>
      </c>
      <c r="E36" s="24">
        <v>165348.4</v>
      </c>
      <c r="F36" s="25">
        <v>28269.4</v>
      </c>
      <c r="G36" s="26">
        <v>193617.8</v>
      </c>
      <c r="H36" s="6"/>
    </row>
    <row r="37" spans="1:8" ht="12.75">
      <c r="A37" s="22"/>
      <c r="B37" s="27"/>
      <c r="C37" s="23"/>
      <c r="D37" s="24"/>
      <c r="E37" s="24"/>
      <c r="F37" s="25"/>
      <c r="G37" s="26"/>
      <c r="H37" s="6"/>
    </row>
    <row r="38" spans="1:8" ht="12.75">
      <c r="A38" s="22" t="str">
        <f>UPPER(" Baleares")</f>
        <v> BALEARES</v>
      </c>
      <c r="B38" s="27">
        <v>12720</v>
      </c>
      <c r="C38" s="23">
        <v>130896</v>
      </c>
      <c r="D38" s="28">
        <v>143616</v>
      </c>
      <c r="E38" s="24" t="s">
        <v>16</v>
      </c>
      <c r="F38" s="25" t="s">
        <v>16</v>
      </c>
      <c r="G38" s="26" t="s">
        <v>16</v>
      </c>
      <c r="H38" s="6"/>
    </row>
    <row r="39" spans="1:8" ht="12.75">
      <c r="A39" s="22"/>
      <c r="B39" s="27"/>
      <c r="C39" s="23"/>
      <c r="D39" s="28"/>
      <c r="E39" s="24"/>
      <c r="F39" s="25"/>
      <c r="G39" s="26"/>
      <c r="H39" s="6"/>
    </row>
    <row r="40" spans="1:8" ht="12.75">
      <c r="A40" s="14" t="s">
        <v>26</v>
      </c>
      <c r="B40" s="16">
        <v>125600</v>
      </c>
      <c r="C40" s="16" t="s">
        <v>16</v>
      </c>
      <c r="D40" s="16">
        <v>125600</v>
      </c>
      <c r="E40" s="20">
        <v>7850</v>
      </c>
      <c r="F40" s="21" t="s">
        <v>16</v>
      </c>
      <c r="G40" s="19">
        <v>7850</v>
      </c>
      <c r="H40" s="6"/>
    </row>
    <row r="41" spans="1:8" ht="12.75">
      <c r="A41" s="14" t="s">
        <v>27</v>
      </c>
      <c r="B41" s="15">
        <v>525600</v>
      </c>
      <c r="C41" s="16">
        <v>300</v>
      </c>
      <c r="D41" s="16">
        <v>525900</v>
      </c>
      <c r="E41" s="20">
        <v>13140</v>
      </c>
      <c r="F41" s="21">
        <v>18.5</v>
      </c>
      <c r="G41" s="19">
        <v>13158.5</v>
      </c>
      <c r="H41" s="6"/>
    </row>
    <row r="42" spans="1:8" ht="12.75">
      <c r="A42" s="14" t="s">
        <v>28</v>
      </c>
      <c r="B42" s="16">
        <v>1010570</v>
      </c>
      <c r="C42" s="16">
        <v>16920</v>
      </c>
      <c r="D42" s="16">
        <v>1027490</v>
      </c>
      <c r="E42" s="20">
        <v>13780.5</v>
      </c>
      <c r="F42" s="21">
        <v>493.5</v>
      </c>
      <c r="G42" s="19">
        <v>14274</v>
      </c>
      <c r="H42" s="6"/>
    </row>
    <row r="43" spans="1:8" ht="12.75">
      <c r="A43" s="14" t="s">
        <v>29</v>
      </c>
      <c r="B43" s="15">
        <v>222015</v>
      </c>
      <c r="C43" s="15">
        <v>736</v>
      </c>
      <c r="D43" s="16">
        <v>222751</v>
      </c>
      <c r="E43" s="20">
        <v>8880.6</v>
      </c>
      <c r="F43" s="21">
        <v>92</v>
      </c>
      <c r="G43" s="19">
        <v>8972.6</v>
      </c>
      <c r="H43" s="6"/>
    </row>
    <row r="44" spans="1:8" ht="12.75">
      <c r="A44" s="14" t="s">
        <v>30</v>
      </c>
      <c r="B44" s="15">
        <v>1950000</v>
      </c>
      <c r="C44" s="16">
        <v>116000</v>
      </c>
      <c r="D44" s="16">
        <v>2066000</v>
      </c>
      <c r="E44" s="20">
        <v>78000</v>
      </c>
      <c r="F44" s="21">
        <v>8000</v>
      </c>
      <c r="G44" s="19">
        <v>86000</v>
      </c>
      <c r="H44" s="6"/>
    </row>
    <row r="45" spans="1:8" ht="12.75">
      <c r="A45" s="14" t="s">
        <v>31</v>
      </c>
      <c r="B45" s="16">
        <v>174120</v>
      </c>
      <c r="C45" s="16" t="s">
        <v>16</v>
      </c>
      <c r="D45" s="16">
        <v>174120</v>
      </c>
      <c r="E45" s="20">
        <v>8125.6</v>
      </c>
      <c r="F45" s="21" t="s">
        <v>16</v>
      </c>
      <c r="G45" s="19">
        <v>8125.6</v>
      </c>
      <c r="H45" s="6"/>
    </row>
    <row r="46" spans="1:8" ht="12.75">
      <c r="A46" s="14" t="s">
        <v>32</v>
      </c>
      <c r="B46" s="16">
        <v>166440</v>
      </c>
      <c r="C46" s="16">
        <v>10794</v>
      </c>
      <c r="D46" s="16">
        <v>177234</v>
      </c>
      <c r="E46" s="20">
        <v>4854.5</v>
      </c>
      <c r="F46" s="21">
        <v>771</v>
      </c>
      <c r="G46" s="19">
        <v>5625.5</v>
      </c>
      <c r="H46" s="6"/>
    </row>
    <row r="47" spans="1:8" ht="12.75">
      <c r="A47" s="14" t="s">
        <v>33</v>
      </c>
      <c r="B47" s="15">
        <v>40040</v>
      </c>
      <c r="C47" s="16" t="s">
        <v>16</v>
      </c>
      <c r="D47" s="16">
        <v>40040</v>
      </c>
      <c r="E47" s="20">
        <v>1201.2</v>
      </c>
      <c r="F47" s="21" t="s">
        <v>16</v>
      </c>
      <c r="G47" s="19">
        <v>1201.2</v>
      </c>
      <c r="H47" s="6"/>
    </row>
    <row r="48" spans="1:8" ht="12.75">
      <c r="A48" s="14" t="s">
        <v>34</v>
      </c>
      <c r="B48" s="15">
        <v>658854</v>
      </c>
      <c r="C48" s="16" t="s">
        <v>16</v>
      </c>
      <c r="D48" s="16">
        <v>658854</v>
      </c>
      <c r="E48" s="20">
        <v>15687</v>
      </c>
      <c r="F48" s="21" t="s">
        <v>16</v>
      </c>
      <c r="G48" s="19">
        <v>15687</v>
      </c>
      <c r="H48" s="6"/>
    </row>
    <row r="49" spans="1:8" ht="12.75">
      <c r="A49" s="22" t="str">
        <f>UPPER(" Castilla y León")</f>
        <v> CASTILLA Y LEÓN</v>
      </c>
      <c r="B49" s="23">
        <v>4873239</v>
      </c>
      <c r="C49" s="23">
        <v>144750</v>
      </c>
      <c r="D49" s="23">
        <v>5017989</v>
      </c>
      <c r="E49" s="24">
        <v>151519.4</v>
      </c>
      <c r="F49" s="25">
        <v>9375</v>
      </c>
      <c r="G49" s="26">
        <v>160894.4</v>
      </c>
      <c r="H49" s="6"/>
    </row>
    <row r="50" spans="1:8" ht="12.75">
      <c r="A50" s="22"/>
      <c r="B50" s="23"/>
      <c r="C50" s="23"/>
      <c r="D50" s="23"/>
      <c r="E50" s="24"/>
      <c r="F50" s="25"/>
      <c r="G50" s="26"/>
      <c r="H50" s="6"/>
    </row>
    <row r="51" spans="1:8" ht="12.75">
      <c r="A51" s="22" t="str">
        <f>UPPER(" Madrid")</f>
        <v> MADRID</v>
      </c>
      <c r="B51" s="23">
        <v>224000</v>
      </c>
      <c r="C51" s="23">
        <v>63990</v>
      </c>
      <c r="D51" s="23">
        <v>287990</v>
      </c>
      <c r="E51" s="28">
        <v>7840</v>
      </c>
      <c r="F51" s="29">
        <v>6399</v>
      </c>
      <c r="G51" s="26">
        <v>14239</v>
      </c>
      <c r="H51" s="6"/>
    </row>
    <row r="52" spans="1:8" ht="12.75">
      <c r="A52" s="22"/>
      <c r="B52" s="23"/>
      <c r="C52" s="23"/>
      <c r="D52" s="23"/>
      <c r="E52" s="28"/>
      <c r="F52" s="29"/>
      <c r="G52" s="26"/>
      <c r="H52" s="6"/>
    </row>
    <row r="53" spans="1:8" ht="12.75">
      <c r="A53" s="14" t="s">
        <v>35</v>
      </c>
      <c r="B53" s="15">
        <v>457200</v>
      </c>
      <c r="C53" s="16">
        <v>9600</v>
      </c>
      <c r="D53" s="15">
        <v>466800</v>
      </c>
      <c r="E53" s="20">
        <v>38100</v>
      </c>
      <c r="F53" s="21">
        <v>1440</v>
      </c>
      <c r="G53" s="19">
        <v>39540</v>
      </c>
      <c r="H53" s="6"/>
    </row>
    <row r="54" spans="1:8" ht="12.75">
      <c r="A54" s="14" t="s">
        <v>36</v>
      </c>
      <c r="B54" s="16">
        <v>603136</v>
      </c>
      <c r="C54" s="16">
        <v>6520</v>
      </c>
      <c r="D54" s="15">
        <v>609656</v>
      </c>
      <c r="E54" s="20">
        <v>37696</v>
      </c>
      <c r="F54" s="21">
        <v>1630</v>
      </c>
      <c r="G54" s="19">
        <v>39326</v>
      </c>
      <c r="H54" s="6"/>
    </row>
    <row r="55" spans="1:8" ht="12.75">
      <c r="A55" s="14" t="s">
        <v>37</v>
      </c>
      <c r="B55" s="16">
        <v>743400</v>
      </c>
      <c r="C55" s="16">
        <v>61200</v>
      </c>
      <c r="D55" s="17">
        <v>804600</v>
      </c>
      <c r="E55" s="20">
        <v>20650</v>
      </c>
      <c r="F55" s="21">
        <v>1530</v>
      </c>
      <c r="G55" s="19">
        <v>22180</v>
      </c>
      <c r="H55" s="6"/>
    </row>
    <row r="56" spans="1:8" ht="12.75">
      <c r="A56" s="14" t="s">
        <v>38</v>
      </c>
      <c r="B56" s="15">
        <v>364870</v>
      </c>
      <c r="C56" s="16">
        <v>4590</v>
      </c>
      <c r="D56" s="15">
        <v>369460</v>
      </c>
      <c r="E56" s="20">
        <v>33170</v>
      </c>
      <c r="F56" s="21">
        <v>405</v>
      </c>
      <c r="G56" s="19">
        <v>33575</v>
      </c>
      <c r="H56" s="6"/>
    </row>
    <row r="57" spans="1:8" ht="12.75">
      <c r="A57" s="14" t="s">
        <v>39</v>
      </c>
      <c r="B57" s="16">
        <v>370622</v>
      </c>
      <c r="C57" s="16">
        <v>10600</v>
      </c>
      <c r="D57" s="16">
        <v>381222</v>
      </c>
      <c r="E57" s="20">
        <v>26473</v>
      </c>
      <c r="F57" s="21">
        <v>2120</v>
      </c>
      <c r="G57" s="19">
        <v>28593</v>
      </c>
      <c r="H57" s="6"/>
    </row>
    <row r="58" spans="1:8" ht="12.75">
      <c r="A58" s="22" t="str">
        <f>UPPER(" Castilla-La Mancha")</f>
        <v> CASTILLA-LA MANCHA</v>
      </c>
      <c r="B58" s="23">
        <v>2539228</v>
      </c>
      <c r="C58" s="23">
        <v>92510</v>
      </c>
      <c r="D58" s="23">
        <v>2631738</v>
      </c>
      <c r="E58" s="24">
        <v>156089</v>
      </c>
      <c r="F58" s="25">
        <v>7125</v>
      </c>
      <c r="G58" s="26">
        <v>163214</v>
      </c>
      <c r="H58" s="6"/>
    </row>
    <row r="59" spans="1:8" ht="12.75">
      <c r="A59" s="22"/>
      <c r="B59" s="23"/>
      <c r="C59" s="23"/>
      <c r="D59" s="24"/>
      <c r="E59" s="24"/>
      <c r="F59" s="25"/>
      <c r="G59" s="26"/>
      <c r="H59" s="6"/>
    </row>
    <row r="60" spans="1:8" ht="12.75">
      <c r="A60" s="14" t="s">
        <v>40</v>
      </c>
      <c r="B60" s="15">
        <v>1373050</v>
      </c>
      <c r="C60" s="16">
        <v>12564</v>
      </c>
      <c r="D60" s="17">
        <v>1385614</v>
      </c>
      <c r="E60" s="17">
        <v>35699.3</v>
      </c>
      <c r="F60" s="18">
        <v>680.55</v>
      </c>
      <c r="G60" s="19">
        <v>36379.85</v>
      </c>
      <c r="H60" s="6"/>
    </row>
    <row r="61" spans="1:8" ht="12.75">
      <c r="A61" s="14" t="s">
        <v>41</v>
      </c>
      <c r="B61" s="15">
        <v>2517360</v>
      </c>
      <c r="C61" s="16" t="s">
        <v>16</v>
      </c>
      <c r="D61" s="17">
        <v>2517360</v>
      </c>
      <c r="E61" s="20">
        <v>125868</v>
      </c>
      <c r="F61" s="21" t="s">
        <v>16</v>
      </c>
      <c r="G61" s="19">
        <v>125868</v>
      </c>
      <c r="H61" s="6"/>
    </row>
    <row r="62" spans="1:8" ht="12.75">
      <c r="A62" s="14" t="s">
        <v>42</v>
      </c>
      <c r="B62" s="16">
        <v>4541084</v>
      </c>
      <c r="C62" s="16">
        <v>17000</v>
      </c>
      <c r="D62" s="16">
        <v>4558084</v>
      </c>
      <c r="E62" s="20">
        <v>368196</v>
      </c>
      <c r="F62" s="21">
        <v>9000</v>
      </c>
      <c r="G62" s="19">
        <v>377196</v>
      </c>
      <c r="H62" s="6"/>
    </row>
    <row r="63" spans="1:8" ht="12.75">
      <c r="A63" s="22" t="str">
        <f>UPPER(" C. Valenciana")</f>
        <v> C. VALENCIANA</v>
      </c>
      <c r="B63" s="23">
        <v>8431494</v>
      </c>
      <c r="C63" s="23">
        <v>29564</v>
      </c>
      <c r="D63" s="23">
        <v>8461058</v>
      </c>
      <c r="E63" s="24">
        <v>529763.3</v>
      </c>
      <c r="F63" s="25">
        <v>9680.55</v>
      </c>
      <c r="G63" s="26">
        <v>539443.85</v>
      </c>
      <c r="H63" s="6"/>
    </row>
    <row r="64" spans="1:8" ht="12.75">
      <c r="A64" s="22"/>
      <c r="B64" s="23"/>
      <c r="C64" s="23"/>
      <c r="D64" s="23"/>
      <c r="E64" s="24"/>
      <c r="F64" s="25"/>
      <c r="G64" s="26"/>
      <c r="H64" s="6"/>
    </row>
    <row r="65" spans="1:8" ht="12.75">
      <c r="A65" s="22" t="str">
        <f>UPPER(" R. de Murcia")</f>
        <v> R. DE MURCIA</v>
      </c>
      <c r="B65" s="27">
        <v>1560000</v>
      </c>
      <c r="C65" s="23" t="s">
        <v>16</v>
      </c>
      <c r="D65" s="23">
        <v>1560000</v>
      </c>
      <c r="E65" s="24">
        <v>26000</v>
      </c>
      <c r="F65" s="25" t="s">
        <v>16</v>
      </c>
      <c r="G65" s="26">
        <v>26000</v>
      </c>
      <c r="H65" s="6"/>
    </row>
    <row r="66" spans="1:8" ht="12.75">
      <c r="A66" s="22"/>
      <c r="B66" s="27"/>
      <c r="C66" s="23"/>
      <c r="D66" s="23"/>
      <c r="E66" s="24"/>
      <c r="F66" s="25"/>
      <c r="G66" s="26"/>
      <c r="H66" s="6"/>
    </row>
    <row r="67" spans="1:8" ht="12.75">
      <c r="A67" s="14" t="s">
        <v>43</v>
      </c>
      <c r="B67" s="16">
        <v>2092125</v>
      </c>
      <c r="C67" s="16" t="s">
        <v>16</v>
      </c>
      <c r="D67" s="16">
        <v>2092125</v>
      </c>
      <c r="E67" s="20">
        <v>199250</v>
      </c>
      <c r="F67" s="21">
        <v>8020</v>
      </c>
      <c r="G67" s="19">
        <v>207270</v>
      </c>
      <c r="H67" s="6"/>
    </row>
    <row r="68" spans="1:8" ht="12.75">
      <c r="A68" s="14" t="s">
        <v>44</v>
      </c>
      <c r="B68" s="16">
        <v>1273354</v>
      </c>
      <c r="C68" s="16" t="s">
        <v>16</v>
      </c>
      <c r="D68" s="16">
        <v>1273354</v>
      </c>
      <c r="E68" s="20">
        <v>170920</v>
      </c>
      <c r="F68" s="21">
        <v>7030</v>
      </c>
      <c r="G68" s="19">
        <v>177950</v>
      </c>
      <c r="H68" s="6"/>
    </row>
    <row r="69" spans="1:8" ht="12.75">
      <c r="A69" s="22" t="str">
        <f>UPPER(" Extremadura")</f>
        <v> EXTREMADURA</v>
      </c>
      <c r="B69" s="23">
        <v>3365479</v>
      </c>
      <c r="C69" s="23" t="s">
        <v>16</v>
      </c>
      <c r="D69" s="23">
        <v>3365479</v>
      </c>
      <c r="E69" s="24">
        <v>370170</v>
      </c>
      <c r="F69" s="25">
        <v>15050</v>
      </c>
      <c r="G69" s="30">
        <v>385220</v>
      </c>
      <c r="H69" s="6"/>
    </row>
    <row r="70" spans="1:8" ht="12.75">
      <c r="A70" s="22"/>
      <c r="B70" s="23"/>
      <c r="C70" s="23"/>
      <c r="D70" s="23"/>
      <c r="E70" s="24"/>
      <c r="F70" s="25"/>
      <c r="G70" s="30"/>
      <c r="H70" s="6"/>
    </row>
    <row r="71" spans="1:8" ht="12.75">
      <c r="A71" s="14" t="s">
        <v>45</v>
      </c>
      <c r="B71" s="16">
        <v>500019</v>
      </c>
      <c r="C71" s="16">
        <v>180</v>
      </c>
      <c r="D71" s="16">
        <v>500199</v>
      </c>
      <c r="E71" s="20" t="s">
        <v>16</v>
      </c>
      <c r="F71" s="21" t="s">
        <v>16</v>
      </c>
      <c r="G71" s="19" t="s">
        <v>16</v>
      </c>
      <c r="H71" s="6"/>
    </row>
    <row r="72" spans="1:8" ht="12.75">
      <c r="A72" s="14" t="s">
        <v>46</v>
      </c>
      <c r="B72" s="16">
        <v>177000</v>
      </c>
      <c r="C72" s="16">
        <v>116800</v>
      </c>
      <c r="D72" s="16">
        <v>293800</v>
      </c>
      <c r="E72" s="17">
        <v>7080</v>
      </c>
      <c r="F72" s="18">
        <v>14600</v>
      </c>
      <c r="G72" s="19">
        <v>21680</v>
      </c>
      <c r="H72" s="6"/>
    </row>
    <row r="73" spans="1:8" ht="12.75">
      <c r="A73" s="14" t="s">
        <v>47</v>
      </c>
      <c r="B73" s="16">
        <v>149259.6</v>
      </c>
      <c r="C73" s="16">
        <v>4400</v>
      </c>
      <c r="D73" s="16">
        <v>153659.6</v>
      </c>
      <c r="E73" s="17">
        <v>29437.31</v>
      </c>
      <c r="F73" s="18">
        <v>2112</v>
      </c>
      <c r="G73" s="19">
        <v>31549.31</v>
      </c>
      <c r="H73" s="6"/>
    </row>
    <row r="74" spans="1:8" ht="12.75">
      <c r="A74" s="14" t="s">
        <v>48</v>
      </c>
      <c r="B74" s="15">
        <v>655845</v>
      </c>
      <c r="C74" s="16">
        <v>14000</v>
      </c>
      <c r="D74" s="16">
        <v>669845</v>
      </c>
      <c r="E74" s="17">
        <v>65584.5</v>
      </c>
      <c r="F74" s="18">
        <v>5000</v>
      </c>
      <c r="G74" s="19">
        <v>70584.5</v>
      </c>
      <c r="H74" s="6"/>
    </row>
    <row r="75" spans="1:8" ht="12.75">
      <c r="A75" s="14" t="s">
        <v>49</v>
      </c>
      <c r="B75" s="16">
        <v>513600</v>
      </c>
      <c r="C75" s="16">
        <v>13840</v>
      </c>
      <c r="D75" s="16">
        <v>527440</v>
      </c>
      <c r="E75" s="20">
        <v>30816</v>
      </c>
      <c r="F75" s="21">
        <v>2768</v>
      </c>
      <c r="G75" s="19">
        <v>33584</v>
      </c>
      <c r="H75" s="6"/>
    </row>
    <row r="76" spans="1:8" ht="12.75">
      <c r="A76" s="14" t="s">
        <v>50</v>
      </c>
      <c r="B76" s="16">
        <v>672066</v>
      </c>
      <c r="C76" s="16">
        <v>46150</v>
      </c>
      <c r="D76" s="16">
        <v>718216</v>
      </c>
      <c r="E76" s="17">
        <v>22402.2</v>
      </c>
      <c r="F76" s="18">
        <v>2769</v>
      </c>
      <c r="G76" s="19">
        <v>25171.2</v>
      </c>
      <c r="H76" s="6"/>
    </row>
    <row r="77" spans="1:8" ht="12.75">
      <c r="A77" s="14" t="s">
        <v>51</v>
      </c>
      <c r="B77" s="16">
        <v>765084</v>
      </c>
      <c r="C77" s="16" t="s">
        <v>16</v>
      </c>
      <c r="D77" s="16">
        <v>765084</v>
      </c>
      <c r="E77" s="20">
        <v>41442.05</v>
      </c>
      <c r="F77" s="21" t="s">
        <v>16</v>
      </c>
      <c r="G77" s="19">
        <v>41442.05</v>
      </c>
      <c r="H77" s="6"/>
    </row>
    <row r="78" spans="1:8" ht="12.75">
      <c r="A78" s="14" t="s">
        <v>52</v>
      </c>
      <c r="B78" s="16">
        <v>894061.31</v>
      </c>
      <c r="C78" s="16">
        <v>29994.8</v>
      </c>
      <c r="D78" s="16">
        <v>924056.11</v>
      </c>
      <c r="E78" s="20">
        <v>35618.83</v>
      </c>
      <c r="F78" s="21">
        <v>1874.68</v>
      </c>
      <c r="G78" s="19">
        <v>37493.5</v>
      </c>
      <c r="H78" s="6"/>
    </row>
    <row r="79" spans="1:8" ht="12.75">
      <c r="A79" s="22" t="str">
        <f>UPPER(" Andalucía")</f>
        <v> ANDALUCÍA</v>
      </c>
      <c r="B79" s="23">
        <v>4326934.91</v>
      </c>
      <c r="C79" s="23">
        <v>225364.8</v>
      </c>
      <c r="D79" s="23">
        <v>4552299.71</v>
      </c>
      <c r="E79" s="24">
        <v>232380.89</v>
      </c>
      <c r="F79" s="25">
        <v>29123.68</v>
      </c>
      <c r="G79" s="26">
        <v>261504.56</v>
      </c>
      <c r="H79" s="6"/>
    </row>
    <row r="80" spans="1:8" ht="12.75">
      <c r="A80" s="22"/>
      <c r="B80" s="23"/>
      <c r="C80" s="24"/>
      <c r="D80" s="23"/>
      <c r="E80" s="24"/>
      <c r="F80" s="25"/>
      <c r="G80" s="26"/>
      <c r="H80" s="6"/>
    </row>
    <row r="81" spans="1:8" ht="12.75">
      <c r="A81" s="14" t="s">
        <v>53</v>
      </c>
      <c r="B81" s="15">
        <v>47200</v>
      </c>
      <c r="C81" s="20" t="s">
        <v>16</v>
      </c>
      <c r="D81" s="16">
        <v>47200</v>
      </c>
      <c r="E81" s="20" t="s">
        <v>16</v>
      </c>
      <c r="F81" s="21" t="s">
        <v>16</v>
      </c>
      <c r="G81" s="19" t="s">
        <v>16</v>
      </c>
      <c r="H81" s="6"/>
    </row>
    <row r="82" spans="1:8" ht="12.75">
      <c r="A82" s="14" t="s">
        <v>54</v>
      </c>
      <c r="B82" s="15">
        <v>151980</v>
      </c>
      <c r="C82" s="20" t="s">
        <v>16</v>
      </c>
      <c r="D82" s="16">
        <v>151980</v>
      </c>
      <c r="E82" s="20">
        <v>3400</v>
      </c>
      <c r="F82" s="21" t="s">
        <v>16</v>
      </c>
      <c r="G82" s="19">
        <v>3400</v>
      </c>
      <c r="H82" s="6"/>
    </row>
    <row r="83" spans="1:8" ht="12.75">
      <c r="A83" s="22" t="str">
        <f>UPPER(" Canarias")</f>
        <v> CANARIAS</v>
      </c>
      <c r="B83" s="27">
        <v>199180</v>
      </c>
      <c r="C83" s="24" t="s">
        <v>16</v>
      </c>
      <c r="D83" s="23">
        <v>199180</v>
      </c>
      <c r="E83" s="24">
        <v>3400</v>
      </c>
      <c r="F83" s="25" t="s">
        <v>16</v>
      </c>
      <c r="G83" s="26">
        <v>3400</v>
      </c>
      <c r="H83" s="6"/>
    </row>
    <row r="84" spans="1:8" ht="12.75">
      <c r="A84" s="22"/>
      <c r="B84" s="27"/>
      <c r="C84" s="24"/>
      <c r="D84" s="23"/>
      <c r="E84" s="24"/>
      <c r="F84" s="25"/>
      <c r="G84" s="26"/>
      <c r="H84" s="6"/>
    </row>
    <row r="85" spans="1:8" ht="13.5" thickBot="1">
      <c r="A85" s="31" t="s">
        <v>55</v>
      </c>
      <c r="B85" s="32">
        <v>33016507.01</v>
      </c>
      <c r="C85" s="32">
        <v>1194774.3</v>
      </c>
      <c r="D85" s="32">
        <v>34211281.31</v>
      </c>
      <c r="E85" s="33">
        <v>1892283.86</v>
      </c>
      <c r="F85" s="34">
        <v>120627.78</v>
      </c>
      <c r="G85" s="35">
        <v>2012911.63</v>
      </c>
      <c r="H85" s="6"/>
    </row>
    <row r="86" spans="7:8" ht="12.75">
      <c r="G86" s="36"/>
      <c r="H86" s="6"/>
    </row>
  </sheetData>
  <mergeCells count="10">
    <mergeCell ref="F6:F7"/>
    <mergeCell ref="G6:G7"/>
    <mergeCell ref="B6:B7"/>
    <mergeCell ref="C6:C7"/>
    <mergeCell ref="D6:D7"/>
    <mergeCell ref="E6:E7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0"/>
  <dimension ref="A1:K86"/>
  <sheetViews>
    <sheetView showGridLines="0" tabSelected="1" zoomScale="75" zoomScaleNormal="75" workbookViewId="0" topLeftCell="A45">
      <selection activeCell="K56" sqref="K56"/>
    </sheetView>
  </sheetViews>
  <sheetFormatPr defaultColWidth="11.421875" defaultRowHeight="12.75"/>
  <cols>
    <col min="1" max="1" width="30.7109375" style="3" customWidth="1"/>
    <col min="2" max="7" width="15.8515625" style="3" customWidth="1"/>
    <col min="8" max="16384" width="11.421875" style="3" customWidth="1"/>
  </cols>
  <sheetData>
    <row r="1" spans="1:7" s="1" customFormat="1" ht="18">
      <c r="A1" s="37" t="s">
        <v>0</v>
      </c>
      <c r="B1" s="37"/>
      <c r="C1" s="37"/>
      <c r="D1" s="37"/>
      <c r="E1" s="37"/>
      <c r="F1" s="37"/>
      <c r="G1" s="37"/>
    </row>
    <row r="3" spans="1:11" ht="15">
      <c r="A3" s="38" t="s">
        <v>56</v>
      </c>
      <c r="B3" s="38"/>
      <c r="C3" s="38"/>
      <c r="D3" s="38"/>
      <c r="E3" s="38"/>
      <c r="F3" s="38"/>
      <c r="G3" s="38"/>
      <c r="H3" s="2"/>
      <c r="I3" s="2"/>
      <c r="J3" s="2"/>
      <c r="K3" s="2"/>
    </row>
    <row r="4" spans="1:11" ht="15" thickBot="1">
      <c r="A4" s="2"/>
      <c r="B4" s="2"/>
      <c r="C4" s="2"/>
      <c r="D4" s="2"/>
      <c r="E4" s="2"/>
      <c r="F4" s="2"/>
      <c r="G4" s="2"/>
      <c r="H4" s="4"/>
      <c r="I4" s="2"/>
      <c r="J4" s="2"/>
      <c r="K4" s="2"/>
    </row>
    <row r="5" spans="1:8" ht="12.75">
      <c r="A5" s="5" t="s">
        <v>2</v>
      </c>
      <c r="B5" s="39" t="s">
        <v>3</v>
      </c>
      <c r="C5" s="40"/>
      <c r="D5" s="41"/>
      <c r="E5" s="39" t="s">
        <v>4</v>
      </c>
      <c r="F5" s="40"/>
      <c r="G5" s="40"/>
      <c r="H5" s="6"/>
    </row>
    <row r="6" spans="1:8" ht="12.75" customHeight="1">
      <c r="A6" s="7"/>
      <c r="B6" s="42" t="s">
        <v>5</v>
      </c>
      <c r="C6" s="42" t="s">
        <v>6</v>
      </c>
      <c r="D6" s="42" t="s">
        <v>7</v>
      </c>
      <c r="E6" s="42" t="s">
        <v>5</v>
      </c>
      <c r="F6" s="42" t="s">
        <v>6</v>
      </c>
      <c r="G6" s="44" t="s">
        <v>7</v>
      </c>
      <c r="H6" s="6"/>
    </row>
    <row r="7" spans="1:8" ht="13.5" thickBot="1">
      <c r="A7" s="7" t="s">
        <v>8</v>
      </c>
      <c r="B7" s="43"/>
      <c r="C7" s="43" t="s">
        <v>9</v>
      </c>
      <c r="D7" s="43" t="s">
        <v>10</v>
      </c>
      <c r="E7" s="43"/>
      <c r="F7" s="43"/>
      <c r="G7" s="45"/>
      <c r="H7" s="6"/>
    </row>
    <row r="8" spans="1:8" ht="12.75">
      <c r="A8" s="8" t="s">
        <v>11</v>
      </c>
      <c r="B8" s="9">
        <v>335250</v>
      </c>
      <c r="C8" s="10">
        <v>8250</v>
      </c>
      <c r="D8" s="10">
        <v>343500</v>
      </c>
      <c r="E8" s="11">
        <v>15645</v>
      </c>
      <c r="F8" s="12">
        <v>495</v>
      </c>
      <c r="G8" s="13">
        <v>16140</v>
      </c>
      <c r="H8" s="6"/>
    </row>
    <row r="9" spans="1:8" ht="12.75">
      <c r="A9" s="14" t="s">
        <v>12</v>
      </c>
      <c r="B9" s="15">
        <v>419112</v>
      </c>
      <c r="C9" s="16">
        <v>14448</v>
      </c>
      <c r="D9" s="16">
        <v>433560</v>
      </c>
      <c r="E9" s="17">
        <v>17463</v>
      </c>
      <c r="F9" s="18">
        <v>3250.8</v>
      </c>
      <c r="G9" s="19">
        <v>20713.8</v>
      </c>
      <c r="H9" s="6"/>
    </row>
    <row r="10" spans="1:8" ht="12.75">
      <c r="A10" s="14" t="s">
        <v>13</v>
      </c>
      <c r="B10" s="15">
        <v>1085700</v>
      </c>
      <c r="C10" s="17">
        <v>3480</v>
      </c>
      <c r="D10" s="16">
        <v>1089180</v>
      </c>
      <c r="E10" s="20">
        <v>49350</v>
      </c>
      <c r="F10" s="21">
        <v>174</v>
      </c>
      <c r="G10" s="19">
        <v>49524</v>
      </c>
      <c r="H10" s="6"/>
    </row>
    <row r="11" spans="1:8" ht="12.75">
      <c r="A11" s="14" t="s">
        <v>14</v>
      </c>
      <c r="B11" s="15">
        <v>275000</v>
      </c>
      <c r="C11" s="16">
        <v>2400</v>
      </c>
      <c r="D11" s="16">
        <v>277400</v>
      </c>
      <c r="E11" s="20">
        <v>11000</v>
      </c>
      <c r="F11" s="21">
        <v>210</v>
      </c>
      <c r="G11" s="19">
        <v>11210</v>
      </c>
      <c r="H11" s="6"/>
    </row>
    <row r="12" spans="1:8" ht="12.75">
      <c r="A12" s="22" t="str">
        <f>UPPER(" Galicia")</f>
        <v> GALICIA</v>
      </c>
      <c r="B12" s="23">
        <v>2115062</v>
      </c>
      <c r="C12" s="23">
        <v>28578</v>
      </c>
      <c r="D12" s="23">
        <v>2143640</v>
      </c>
      <c r="E12" s="24">
        <v>93458</v>
      </c>
      <c r="F12" s="25">
        <v>4129.8</v>
      </c>
      <c r="G12" s="26">
        <v>97587.8</v>
      </c>
      <c r="H12" s="6"/>
    </row>
    <row r="13" spans="1:8" ht="12.75">
      <c r="A13" s="22"/>
      <c r="B13" s="23"/>
      <c r="C13" s="24"/>
      <c r="D13" s="23"/>
      <c r="E13" s="24"/>
      <c r="F13" s="25"/>
      <c r="G13" s="26"/>
      <c r="H13" s="6"/>
    </row>
    <row r="14" spans="1:8" ht="12.75">
      <c r="A14" s="22" t="str">
        <f>UPPER(" P. de Asturias")</f>
        <v> P. DE ASTURIAS</v>
      </c>
      <c r="B14" s="27">
        <v>561000</v>
      </c>
      <c r="C14" s="28">
        <v>7875</v>
      </c>
      <c r="D14" s="23">
        <v>568875</v>
      </c>
      <c r="E14" s="28">
        <v>26400</v>
      </c>
      <c r="F14" s="29">
        <v>1785</v>
      </c>
      <c r="G14" s="26">
        <v>28185</v>
      </c>
      <c r="H14" s="6"/>
    </row>
    <row r="15" spans="1:8" ht="12.75">
      <c r="A15" s="22"/>
      <c r="B15" s="27"/>
      <c r="C15" s="28"/>
      <c r="D15" s="23"/>
      <c r="E15" s="28"/>
      <c r="F15" s="29"/>
      <c r="G15" s="26"/>
      <c r="H15" s="6"/>
    </row>
    <row r="16" spans="1:8" ht="12.75">
      <c r="A16" s="22" t="str">
        <f>UPPER(" Cantabria")</f>
        <v> CANTABRIA</v>
      </c>
      <c r="B16" s="27">
        <v>154340.77</v>
      </c>
      <c r="C16" s="28">
        <v>111259.45</v>
      </c>
      <c r="D16" s="23">
        <v>265600.22</v>
      </c>
      <c r="E16" s="24">
        <v>3307.3</v>
      </c>
      <c r="F16" s="25">
        <v>4353.63</v>
      </c>
      <c r="G16" s="26">
        <v>7660.93</v>
      </c>
      <c r="H16" s="6"/>
    </row>
    <row r="17" spans="1:8" ht="12.75">
      <c r="A17" s="22"/>
      <c r="B17" s="27"/>
      <c r="C17" s="28"/>
      <c r="D17" s="23"/>
      <c r="E17" s="24"/>
      <c r="F17" s="25"/>
      <c r="G17" s="26"/>
      <c r="H17" s="6"/>
    </row>
    <row r="18" spans="1:8" ht="12.75">
      <c r="A18" s="14" t="s">
        <v>15</v>
      </c>
      <c r="B18" s="15">
        <v>123600</v>
      </c>
      <c r="C18" s="16" t="s">
        <v>16</v>
      </c>
      <c r="D18" s="16">
        <v>123600</v>
      </c>
      <c r="E18" s="17">
        <v>3090</v>
      </c>
      <c r="F18" s="21" t="s">
        <v>16</v>
      </c>
      <c r="G18" s="19">
        <v>3090</v>
      </c>
      <c r="H18" s="6"/>
    </row>
    <row r="19" spans="1:8" ht="12.75">
      <c r="A19" s="14" t="s">
        <v>17</v>
      </c>
      <c r="B19" s="15">
        <v>75000</v>
      </c>
      <c r="C19" s="20" t="s">
        <v>16</v>
      </c>
      <c r="D19" s="16">
        <v>75000</v>
      </c>
      <c r="E19" s="17">
        <v>2250</v>
      </c>
      <c r="F19" s="21" t="s">
        <v>16</v>
      </c>
      <c r="G19" s="19">
        <v>2250</v>
      </c>
      <c r="H19" s="6"/>
    </row>
    <row r="20" spans="1:8" ht="12.75">
      <c r="A20" s="14" t="s">
        <v>18</v>
      </c>
      <c r="B20" s="15">
        <v>115000</v>
      </c>
      <c r="C20" s="20" t="s">
        <v>16</v>
      </c>
      <c r="D20" s="16">
        <v>115000</v>
      </c>
      <c r="E20" s="17">
        <v>3000</v>
      </c>
      <c r="F20" s="21" t="s">
        <v>16</v>
      </c>
      <c r="G20" s="19">
        <v>3000</v>
      </c>
      <c r="H20" s="6"/>
    </row>
    <row r="21" spans="1:8" ht="12.75">
      <c r="A21" s="22" t="str">
        <f>UPPER(" País Vasco")</f>
        <v> PAÍS VASCO</v>
      </c>
      <c r="B21" s="27">
        <v>313600</v>
      </c>
      <c r="C21" s="23" t="s">
        <v>16</v>
      </c>
      <c r="D21" s="23">
        <v>313600</v>
      </c>
      <c r="E21" s="28">
        <v>8340</v>
      </c>
      <c r="F21" s="25" t="s">
        <v>16</v>
      </c>
      <c r="G21" s="26">
        <v>8340</v>
      </c>
      <c r="H21" s="6"/>
    </row>
    <row r="22" spans="1:8" ht="12.75">
      <c r="A22" s="22"/>
      <c r="B22" s="27"/>
      <c r="C22" s="23"/>
      <c r="D22" s="23"/>
      <c r="E22" s="28"/>
      <c r="F22" s="25"/>
      <c r="G22" s="26"/>
      <c r="H22" s="6"/>
    </row>
    <row r="23" spans="1:8" ht="12.75">
      <c r="A23" s="22" t="str">
        <f>UPPER(" Navarra")</f>
        <v> NAVARRA</v>
      </c>
      <c r="B23" s="27">
        <v>109714.47</v>
      </c>
      <c r="C23" s="23">
        <v>4413.72</v>
      </c>
      <c r="D23" s="23">
        <v>114128.19</v>
      </c>
      <c r="E23" s="28">
        <v>2360.62</v>
      </c>
      <c r="F23" s="29">
        <v>250.85</v>
      </c>
      <c r="G23" s="26">
        <v>2611.47</v>
      </c>
      <c r="H23" s="6"/>
    </row>
    <row r="24" spans="1:8" ht="12.75">
      <c r="A24" s="22"/>
      <c r="B24" s="27"/>
      <c r="C24" s="23"/>
      <c r="D24" s="23"/>
      <c r="E24" s="28"/>
      <c r="F24" s="29"/>
      <c r="G24" s="26"/>
      <c r="H24" s="6"/>
    </row>
    <row r="25" spans="1:8" ht="12.75">
      <c r="A25" s="22" t="str">
        <f>UPPER(" La Rioja")</f>
        <v> LA RIOJA</v>
      </c>
      <c r="B25" s="23">
        <v>117585</v>
      </c>
      <c r="C25" s="23">
        <v>62557.5</v>
      </c>
      <c r="D25" s="23">
        <v>180142.5</v>
      </c>
      <c r="E25" s="24">
        <v>6097</v>
      </c>
      <c r="F25" s="25">
        <v>3292.5</v>
      </c>
      <c r="G25" s="26">
        <v>9389.5</v>
      </c>
      <c r="H25" s="6"/>
    </row>
    <row r="26" spans="1:8" ht="12.75">
      <c r="A26" s="22"/>
      <c r="B26" s="23"/>
      <c r="C26" s="23"/>
      <c r="D26" s="24"/>
      <c r="E26" s="24"/>
      <c r="F26" s="25"/>
      <c r="G26" s="26"/>
      <c r="H26" s="6"/>
    </row>
    <row r="27" spans="1:8" ht="12.75">
      <c r="A27" s="14" t="s">
        <v>19</v>
      </c>
      <c r="B27" s="27">
        <v>156410.52</v>
      </c>
      <c r="C27" s="16">
        <v>30775.55</v>
      </c>
      <c r="D27" s="17">
        <v>187186.07</v>
      </c>
      <c r="E27" s="20">
        <v>7743.1</v>
      </c>
      <c r="F27" s="21">
        <v>2198.25</v>
      </c>
      <c r="G27" s="19">
        <v>9941.35</v>
      </c>
      <c r="H27" s="6"/>
    </row>
    <row r="28" spans="1:8" ht="12.75">
      <c r="A28" s="14" t="s">
        <v>20</v>
      </c>
      <c r="B28" s="16">
        <v>335045</v>
      </c>
      <c r="C28" s="16">
        <v>39150</v>
      </c>
      <c r="D28" s="16">
        <v>374195</v>
      </c>
      <c r="E28" s="20">
        <v>29650</v>
      </c>
      <c r="F28" s="21">
        <v>4350</v>
      </c>
      <c r="G28" s="19">
        <v>34000</v>
      </c>
      <c r="H28" s="6"/>
    </row>
    <row r="29" spans="1:8" ht="12.75">
      <c r="A29" s="14" t="s">
        <v>21</v>
      </c>
      <c r="B29" s="15">
        <v>998786.92</v>
      </c>
      <c r="C29" s="16" t="s">
        <v>16</v>
      </c>
      <c r="D29" s="17">
        <v>998786.92</v>
      </c>
      <c r="E29" s="20">
        <v>45399.41</v>
      </c>
      <c r="F29" s="21" t="s">
        <v>16</v>
      </c>
      <c r="G29" s="19">
        <v>45399.41</v>
      </c>
      <c r="H29" s="6"/>
    </row>
    <row r="30" spans="1:8" ht="12.75">
      <c r="A30" s="22" t="str">
        <f>UPPER(" Aragón")</f>
        <v> ARAGÓN</v>
      </c>
      <c r="B30" s="23">
        <v>1490242.44</v>
      </c>
      <c r="C30" s="23">
        <v>69925.55</v>
      </c>
      <c r="D30" s="23">
        <v>1560167.99</v>
      </c>
      <c r="E30" s="24">
        <v>82792.51</v>
      </c>
      <c r="F30" s="25">
        <v>6548.25</v>
      </c>
      <c r="G30" s="26">
        <v>89340.76</v>
      </c>
      <c r="H30" s="6"/>
    </row>
    <row r="31" spans="1:8" ht="12.75">
      <c r="A31" s="22"/>
      <c r="B31" s="23"/>
      <c r="C31" s="23"/>
      <c r="D31" s="23"/>
      <c r="E31" s="24"/>
      <c r="F31" s="25"/>
      <c r="G31" s="26"/>
      <c r="H31" s="6"/>
    </row>
    <row r="32" spans="1:8" ht="12.75">
      <c r="A32" s="14" t="s">
        <v>22</v>
      </c>
      <c r="B32" s="15">
        <v>292600</v>
      </c>
      <c r="C32" s="16">
        <v>12859</v>
      </c>
      <c r="D32" s="16">
        <v>305459</v>
      </c>
      <c r="E32" s="20">
        <v>17556</v>
      </c>
      <c r="F32" s="21">
        <v>2505</v>
      </c>
      <c r="G32" s="19">
        <v>20061</v>
      </c>
      <c r="H32" s="6"/>
    </row>
    <row r="33" spans="1:8" ht="12.75">
      <c r="A33" s="14" t="s">
        <v>23</v>
      </c>
      <c r="B33" s="15">
        <v>270000</v>
      </c>
      <c r="C33" s="16">
        <v>24650</v>
      </c>
      <c r="D33" s="17">
        <v>294650</v>
      </c>
      <c r="E33" s="17">
        <v>13500</v>
      </c>
      <c r="F33" s="18">
        <v>2900</v>
      </c>
      <c r="G33" s="19">
        <v>16400</v>
      </c>
      <c r="H33" s="6"/>
    </row>
    <row r="34" spans="1:8" ht="12.75">
      <c r="A34" s="14" t="s">
        <v>24</v>
      </c>
      <c r="B34" s="15">
        <v>745164</v>
      </c>
      <c r="C34" s="16">
        <v>43548</v>
      </c>
      <c r="D34" s="17">
        <v>788712</v>
      </c>
      <c r="E34" s="20">
        <v>31935.6</v>
      </c>
      <c r="F34" s="21">
        <v>4354.8</v>
      </c>
      <c r="G34" s="19">
        <v>36290.4</v>
      </c>
      <c r="H34" s="6"/>
    </row>
    <row r="35" spans="1:8" ht="12.75">
      <c r="A35" s="14" t="s">
        <v>25</v>
      </c>
      <c r="B35" s="15">
        <v>341260</v>
      </c>
      <c r="C35" s="16">
        <v>89240</v>
      </c>
      <c r="D35" s="16">
        <v>430500</v>
      </c>
      <c r="E35" s="20">
        <v>20340</v>
      </c>
      <c r="F35" s="21">
        <v>4850</v>
      </c>
      <c r="G35" s="19">
        <v>25190</v>
      </c>
      <c r="H35" s="6"/>
    </row>
    <row r="36" spans="1:8" ht="12.75">
      <c r="A36" s="22" t="str">
        <f>UPPER(" Cataluña")</f>
        <v> CATALUÑA</v>
      </c>
      <c r="B36" s="27">
        <v>1649024</v>
      </c>
      <c r="C36" s="23">
        <v>170297</v>
      </c>
      <c r="D36" s="23">
        <v>1819321</v>
      </c>
      <c r="E36" s="24">
        <v>83331.6</v>
      </c>
      <c r="F36" s="25">
        <v>14609.8</v>
      </c>
      <c r="G36" s="26">
        <v>97941.4</v>
      </c>
      <c r="H36" s="6"/>
    </row>
    <row r="37" spans="1:8" ht="12.75">
      <c r="A37" s="22"/>
      <c r="B37" s="27"/>
      <c r="C37" s="23"/>
      <c r="D37" s="24"/>
      <c r="E37" s="24"/>
      <c r="F37" s="25"/>
      <c r="G37" s="26"/>
      <c r="H37" s="6"/>
    </row>
    <row r="38" spans="1:8" ht="12.75">
      <c r="A38" s="22" t="str">
        <f>UPPER(" Baleares")</f>
        <v> BALEARES</v>
      </c>
      <c r="B38" s="27">
        <v>15940</v>
      </c>
      <c r="C38" s="23">
        <v>99018.95</v>
      </c>
      <c r="D38" s="28">
        <v>114958.95</v>
      </c>
      <c r="E38" s="28">
        <v>478.2</v>
      </c>
      <c r="F38" s="29">
        <v>3040.5</v>
      </c>
      <c r="G38" s="26">
        <v>3518.7</v>
      </c>
      <c r="H38" s="6"/>
    </row>
    <row r="39" spans="1:8" ht="12.75">
      <c r="A39" s="22"/>
      <c r="B39" s="27"/>
      <c r="C39" s="23"/>
      <c r="D39" s="28"/>
      <c r="E39" s="28"/>
      <c r="F39" s="29"/>
      <c r="G39" s="26"/>
      <c r="H39" s="6"/>
    </row>
    <row r="40" spans="1:8" ht="12.75">
      <c r="A40" s="14" t="s">
        <v>26</v>
      </c>
      <c r="B40" s="16">
        <v>64350</v>
      </c>
      <c r="C40" s="16" t="s">
        <v>16</v>
      </c>
      <c r="D40" s="16">
        <v>64350</v>
      </c>
      <c r="E40" s="20">
        <v>5850</v>
      </c>
      <c r="F40" s="21" t="s">
        <v>16</v>
      </c>
      <c r="G40" s="19">
        <v>5850</v>
      </c>
      <c r="H40" s="6"/>
    </row>
    <row r="41" spans="1:8" ht="12.75">
      <c r="A41" s="14" t="s">
        <v>27</v>
      </c>
      <c r="B41" s="15">
        <v>394200</v>
      </c>
      <c r="C41" s="16">
        <v>240</v>
      </c>
      <c r="D41" s="16">
        <v>394440</v>
      </c>
      <c r="E41" s="20">
        <v>11826</v>
      </c>
      <c r="F41" s="21">
        <v>16</v>
      </c>
      <c r="G41" s="19">
        <v>11842</v>
      </c>
      <c r="H41" s="6"/>
    </row>
    <row r="42" spans="1:8" ht="12.75">
      <c r="A42" s="14" t="s">
        <v>28</v>
      </c>
      <c r="B42" s="16">
        <v>565644</v>
      </c>
      <c r="C42" s="16">
        <v>3640</v>
      </c>
      <c r="D42" s="16">
        <v>569284</v>
      </c>
      <c r="E42" s="20">
        <v>14141.1</v>
      </c>
      <c r="F42" s="21">
        <v>182</v>
      </c>
      <c r="G42" s="19">
        <v>14323.1</v>
      </c>
      <c r="H42" s="6"/>
    </row>
    <row r="43" spans="1:8" ht="12.75">
      <c r="A43" s="14" t="s">
        <v>29</v>
      </c>
      <c r="B43" s="15">
        <v>114900</v>
      </c>
      <c r="C43" s="15">
        <v>5500</v>
      </c>
      <c r="D43" s="16">
        <v>120400</v>
      </c>
      <c r="E43" s="20">
        <v>5745</v>
      </c>
      <c r="F43" s="21">
        <v>700</v>
      </c>
      <c r="G43" s="19">
        <v>6445</v>
      </c>
      <c r="H43" s="6"/>
    </row>
    <row r="44" spans="1:8" ht="12.75">
      <c r="A44" s="14" t="s">
        <v>30</v>
      </c>
      <c r="B44" s="15">
        <v>1900000</v>
      </c>
      <c r="C44" s="16">
        <v>81000</v>
      </c>
      <c r="D44" s="16">
        <v>1981000</v>
      </c>
      <c r="E44" s="20">
        <v>72200</v>
      </c>
      <c r="F44" s="21">
        <v>6840</v>
      </c>
      <c r="G44" s="19">
        <v>79040</v>
      </c>
      <c r="H44" s="6"/>
    </row>
    <row r="45" spans="1:8" ht="12.75">
      <c r="A45" s="14" t="s">
        <v>31</v>
      </c>
      <c r="B45" s="16">
        <v>117910</v>
      </c>
      <c r="C45" s="16" t="s">
        <v>16</v>
      </c>
      <c r="D45" s="16">
        <v>117910</v>
      </c>
      <c r="E45" s="20">
        <v>5895.5</v>
      </c>
      <c r="F45" s="21" t="s">
        <v>16</v>
      </c>
      <c r="G45" s="19">
        <v>5895.5</v>
      </c>
      <c r="H45" s="6"/>
    </row>
    <row r="46" spans="1:8" ht="12.75">
      <c r="A46" s="14" t="s">
        <v>32</v>
      </c>
      <c r="B46" s="16">
        <v>111000</v>
      </c>
      <c r="C46" s="16">
        <v>4320</v>
      </c>
      <c r="D46" s="16">
        <v>115320</v>
      </c>
      <c r="E46" s="20">
        <v>4440</v>
      </c>
      <c r="F46" s="21">
        <v>540</v>
      </c>
      <c r="G46" s="19">
        <v>4980</v>
      </c>
      <c r="H46" s="6"/>
    </row>
    <row r="47" spans="1:8" ht="12.75">
      <c r="A47" s="14" t="s">
        <v>33</v>
      </c>
      <c r="B47" s="15">
        <v>39000</v>
      </c>
      <c r="C47" s="16" t="s">
        <v>16</v>
      </c>
      <c r="D47" s="16">
        <v>39000</v>
      </c>
      <c r="E47" s="20">
        <v>3900</v>
      </c>
      <c r="F47" s="21" t="s">
        <v>16</v>
      </c>
      <c r="G47" s="19">
        <v>3900</v>
      </c>
      <c r="H47" s="6"/>
    </row>
    <row r="48" spans="1:8" ht="12.75">
      <c r="A48" s="14" t="s">
        <v>34</v>
      </c>
      <c r="B48" s="15">
        <v>594657</v>
      </c>
      <c r="C48" s="16" t="s">
        <v>16</v>
      </c>
      <c r="D48" s="16">
        <v>594657</v>
      </c>
      <c r="E48" s="20">
        <v>14158.5</v>
      </c>
      <c r="F48" s="21" t="s">
        <v>16</v>
      </c>
      <c r="G48" s="19">
        <v>14158.5</v>
      </c>
      <c r="H48" s="6"/>
    </row>
    <row r="49" spans="1:8" ht="12.75">
      <c r="A49" s="22" t="str">
        <f>UPPER(" Castilla y León")</f>
        <v> CASTILLA Y LEÓN</v>
      </c>
      <c r="B49" s="23">
        <v>3901661</v>
      </c>
      <c r="C49" s="23">
        <v>94700</v>
      </c>
      <c r="D49" s="23">
        <v>3996361</v>
      </c>
      <c r="E49" s="24">
        <v>138156.1</v>
      </c>
      <c r="F49" s="25">
        <v>8278</v>
      </c>
      <c r="G49" s="26">
        <v>146434.1</v>
      </c>
      <c r="H49" s="6"/>
    </row>
    <row r="50" spans="1:8" ht="12.75">
      <c r="A50" s="22"/>
      <c r="B50" s="23"/>
      <c r="C50" s="23"/>
      <c r="D50" s="23"/>
      <c r="E50" s="24"/>
      <c r="F50" s="25"/>
      <c r="G50" s="26"/>
      <c r="H50" s="6"/>
    </row>
    <row r="51" spans="1:8" ht="12.75">
      <c r="A51" s="22" t="str">
        <f>UPPER(" Madrid")</f>
        <v> MADRID</v>
      </c>
      <c r="B51" s="23">
        <v>151400</v>
      </c>
      <c r="C51" s="23">
        <v>68040</v>
      </c>
      <c r="D51" s="23">
        <v>219440</v>
      </c>
      <c r="E51" s="28">
        <v>5299</v>
      </c>
      <c r="F51" s="29">
        <v>5670</v>
      </c>
      <c r="G51" s="26">
        <v>10969</v>
      </c>
      <c r="H51" s="6"/>
    </row>
    <row r="52" spans="1:8" ht="12.75">
      <c r="A52" s="22"/>
      <c r="B52" s="23"/>
      <c r="C52" s="23"/>
      <c r="D52" s="23"/>
      <c r="E52" s="28"/>
      <c r="F52" s="29"/>
      <c r="G52" s="26"/>
      <c r="H52" s="6"/>
    </row>
    <row r="53" spans="1:8" ht="12.75">
      <c r="A53" s="14" t="s">
        <v>35</v>
      </c>
      <c r="B53" s="15">
        <v>457200</v>
      </c>
      <c r="C53" s="16">
        <v>9600</v>
      </c>
      <c r="D53" s="15">
        <v>466800</v>
      </c>
      <c r="E53" s="20">
        <v>38100</v>
      </c>
      <c r="F53" s="21">
        <v>1440</v>
      </c>
      <c r="G53" s="19">
        <v>39540</v>
      </c>
      <c r="H53" s="6"/>
    </row>
    <row r="54" spans="1:8" ht="12.75">
      <c r="A54" s="14" t="s">
        <v>36</v>
      </c>
      <c r="B54" s="16">
        <v>379969.38</v>
      </c>
      <c r="C54" s="16">
        <v>6688</v>
      </c>
      <c r="D54" s="15">
        <v>386657.38</v>
      </c>
      <c r="E54" s="20">
        <v>33507</v>
      </c>
      <c r="F54" s="21">
        <v>1672</v>
      </c>
      <c r="G54" s="19">
        <v>35179</v>
      </c>
      <c r="H54" s="6"/>
    </row>
    <row r="55" spans="1:8" ht="12.75">
      <c r="A55" s="14" t="s">
        <v>37</v>
      </c>
      <c r="B55" s="16">
        <v>432718</v>
      </c>
      <c r="C55" s="16">
        <v>119160</v>
      </c>
      <c r="D55" s="17">
        <v>551878</v>
      </c>
      <c r="E55" s="20">
        <v>8321.5</v>
      </c>
      <c r="F55" s="21">
        <v>1986</v>
      </c>
      <c r="G55" s="19">
        <v>10307.5</v>
      </c>
      <c r="H55" s="6"/>
    </row>
    <row r="56" spans="1:8" ht="12.75">
      <c r="A56" s="14" t="s">
        <v>38</v>
      </c>
      <c r="B56" s="15">
        <v>342681.3</v>
      </c>
      <c r="C56" s="16">
        <v>5031</v>
      </c>
      <c r="D56" s="15">
        <v>347712.3</v>
      </c>
      <c r="E56" s="20">
        <v>14939.2</v>
      </c>
      <c r="F56" s="21">
        <v>180</v>
      </c>
      <c r="G56" s="19">
        <v>15119.2</v>
      </c>
      <c r="H56" s="6"/>
    </row>
    <row r="57" spans="1:8" ht="12.75">
      <c r="A57" s="14" t="s">
        <v>39</v>
      </c>
      <c r="B57" s="16">
        <v>221016</v>
      </c>
      <c r="C57" s="16">
        <v>3900</v>
      </c>
      <c r="D57" s="16">
        <v>224916</v>
      </c>
      <c r="E57" s="20">
        <v>27627</v>
      </c>
      <c r="F57" s="21">
        <v>1300</v>
      </c>
      <c r="G57" s="19">
        <v>28927</v>
      </c>
      <c r="H57" s="6"/>
    </row>
    <row r="58" spans="1:8" ht="12.75">
      <c r="A58" s="22" t="str">
        <f>UPPER(" Castilla-La Mancha")</f>
        <v> CASTILLA-LA MANCHA</v>
      </c>
      <c r="B58" s="23">
        <v>1833584.68</v>
      </c>
      <c r="C58" s="23">
        <v>144379</v>
      </c>
      <c r="D58" s="23">
        <v>1977963.68</v>
      </c>
      <c r="E58" s="24">
        <v>122494.7</v>
      </c>
      <c r="F58" s="25">
        <v>6578</v>
      </c>
      <c r="G58" s="26">
        <v>129072.7</v>
      </c>
      <c r="H58" s="6"/>
    </row>
    <row r="59" spans="1:8" ht="12.75">
      <c r="A59" s="22"/>
      <c r="B59" s="23"/>
      <c r="C59" s="23"/>
      <c r="D59" s="24"/>
      <c r="E59" s="24"/>
      <c r="F59" s="25"/>
      <c r="G59" s="26"/>
      <c r="H59" s="6"/>
    </row>
    <row r="60" spans="1:8" ht="12.75">
      <c r="A60" s="14" t="s">
        <v>40</v>
      </c>
      <c r="B60" s="15">
        <v>1105000</v>
      </c>
      <c r="C60" s="16">
        <v>11407</v>
      </c>
      <c r="D60" s="17">
        <v>1116407</v>
      </c>
      <c r="E60" s="17">
        <v>35912.5</v>
      </c>
      <c r="F60" s="18">
        <v>674.05</v>
      </c>
      <c r="G60" s="19">
        <v>36586.55</v>
      </c>
      <c r="H60" s="6"/>
    </row>
    <row r="61" spans="1:8" ht="12.75">
      <c r="A61" s="14" t="s">
        <v>41</v>
      </c>
      <c r="B61" s="15">
        <v>1229376</v>
      </c>
      <c r="C61" s="16" t="s">
        <v>16</v>
      </c>
      <c r="D61" s="17">
        <v>1229376</v>
      </c>
      <c r="E61" s="20">
        <v>51224</v>
      </c>
      <c r="F61" s="21" t="s">
        <v>16</v>
      </c>
      <c r="G61" s="19">
        <v>51224</v>
      </c>
      <c r="H61" s="6"/>
    </row>
    <row r="62" spans="1:8" ht="12.75">
      <c r="A62" s="14" t="s">
        <v>42</v>
      </c>
      <c r="B62" s="16">
        <v>3777526.5</v>
      </c>
      <c r="C62" s="16">
        <v>15558.27</v>
      </c>
      <c r="D62" s="16">
        <v>3793084.77</v>
      </c>
      <c r="E62" s="20">
        <v>190417.04</v>
      </c>
      <c r="F62" s="21">
        <v>2219</v>
      </c>
      <c r="G62" s="19">
        <v>192636.04</v>
      </c>
      <c r="H62" s="6"/>
    </row>
    <row r="63" spans="1:8" ht="12.75">
      <c r="A63" s="22" t="str">
        <f>UPPER(" C. Valenciana")</f>
        <v> C. VALENCIANA</v>
      </c>
      <c r="B63" s="23">
        <v>6111902.5</v>
      </c>
      <c r="C63" s="23">
        <v>26965.27</v>
      </c>
      <c r="D63" s="23">
        <v>6138867.77</v>
      </c>
      <c r="E63" s="24">
        <v>277553.54</v>
      </c>
      <c r="F63" s="25">
        <v>2893.05</v>
      </c>
      <c r="G63" s="26">
        <v>280446.59</v>
      </c>
      <c r="H63" s="6"/>
    </row>
    <row r="64" spans="1:8" ht="12.75">
      <c r="A64" s="22"/>
      <c r="B64" s="23"/>
      <c r="C64" s="23"/>
      <c r="D64" s="23"/>
      <c r="E64" s="24"/>
      <c r="F64" s="25"/>
      <c r="G64" s="26"/>
      <c r="H64" s="6"/>
    </row>
    <row r="65" spans="1:8" ht="12.75">
      <c r="A65" s="22" t="str">
        <f>UPPER(" R. de Murcia")</f>
        <v> R. DE MURCIA</v>
      </c>
      <c r="B65" s="27">
        <v>1375750</v>
      </c>
      <c r="C65" s="23" t="s">
        <v>16</v>
      </c>
      <c r="D65" s="23">
        <v>1375750</v>
      </c>
      <c r="E65" s="24">
        <v>31146.28</v>
      </c>
      <c r="F65" s="25" t="s">
        <v>16</v>
      </c>
      <c r="G65" s="26">
        <v>31146.28</v>
      </c>
      <c r="H65" s="6"/>
    </row>
    <row r="66" spans="1:8" ht="12.75">
      <c r="A66" s="22"/>
      <c r="B66" s="27"/>
      <c r="C66" s="23"/>
      <c r="D66" s="23"/>
      <c r="E66" s="24"/>
      <c r="F66" s="25"/>
      <c r="G66" s="26"/>
      <c r="H66" s="6"/>
    </row>
    <row r="67" spans="1:8" ht="12.75">
      <c r="A67" s="14" t="s">
        <v>43</v>
      </c>
      <c r="B67" s="16">
        <v>1196746.8</v>
      </c>
      <c r="C67" s="16" t="s">
        <v>16</v>
      </c>
      <c r="D67" s="16">
        <v>1196746.8</v>
      </c>
      <c r="E67" s="20">
        <v>127522.2</v>
      </c>
      <c r="F67" s="21">
        <v>5175.3</v>
      </c>
      <c r="G67" s="19">
        <v>132697.5</v>
      </c>
      <c r="H67" s="6"/>
    </row>
    <row r="68" spans="1:8" ht="12.75">
      <c r="A68" s="14" t="s">
        <v>44</v>
      </c>
      <c r="B68" s="16">
        <v>801592.13</v>
      </c>
      <c r="C68" s="16" t="s">
        <v>16</v>
      </c>
      <c r="D68" s="16">
        <v>801592.13</v>
      </c>
      <c r="E68" s="20">
        <v>108775.55</v>
      </c>
      <c r="F68" s="21">
        <v>4473.95</v>
      </c>
      <c r="G68" s="19">
        <v>113249.5</v>
      </c>
      <c r="H68" s="6"/>
    </row>
    <row r="69" spans="1:8" ht="12.75">
      <c r="A69" s="22" t="str">
        <f>UPPER(" Extremadura")</f>
        <v> EXTREMADURA</v>
      </c>
      <c r="B69" s="23">
        <v>1998338.93</v>
      </c>
      <c r="C69" s="23" t="s">
        <v>16</v>
      </c>
      <c r="D69" s="23">
        <v>1998338.93</v>
      </c>
      <c r="E69" s="24">
        <v>236297.75</v>
      </c>
      <c r="F69" s="25">
        <v>9649.25</v>
      </c>
      <c r="G69" s="30">
        <v>245947</v>
      </c>
      <c r="H69" s="6"/>
    </row>
    <row r="70" spans="1:8" ht="12.75">
      <c r="A70" s="22"/>
      <c r="B70" s="23"/>
      <c r="C70" s="23"/>
      <c r="D70" s="23"/>
      <c r="E70" s="24"/>
      <c r="F70" s="25"/>
      <c r="G70" s="30"/>
      <c r="H70" s="6"/>
    </row>
    <row r="71" spans="1:8" ht="12.75">
      <c r="A71" s="14" t="s">
        <v>45</v>
      </c>
      <c r="B71" s="16">
        <v>373020</v>
      </c>
      <c r="C71" s="16">
        <v>1137.5</v>
      </c>
      <c r="D71" s="16">
        <v>374157.5</v>
      </c>
      <c r="E71" s="20" t="s">
        <v>16</v>
      </c>
      <c r="F71" s="21" t="s">
        <v>16</v>
      </c>
      <c r="G71" s="19" t="s">
        <v>16</v>
      </c>
      <c r="H71" s="6"/>
    </row>
    <row r="72" spans="1:8" ht="12.75">
      <c r="A72" s="14" t="s">
        <v>46</v>
      </c>
      <c r="B72" s="16">
        <v>177000</v>
      </c>
      <c r="C72" s="16">
        <v>111750</v>
      </c>
      <c r="D72" s="16">
        <v>288750</v>
      </c>
      <c r="E72" s="17">
        <v>6600</v>
      </c>
      <c r="F72" s="18">
        <v>14155</v>
      </c>
      <c r="G72" s="19">
        <v>20755</v>
      </c>
      <c r="H72" s="6"/>
    </row>
    <row r="73" spans="1:8" ht="12.75">
      <c r="A73" s="14" t="s">
        <v>47</v>
      </c>
      <c r="B73" s="16">
        <v>125703</v>
      </c>
      <c r="C73" s="16">
        <v>4042</v>
      </c>
      <c r="D73" s="16">
        <v>129745</v>
      </c>
      <c r="E73" s="17">
        <v>20950.5</v>
      </c>
      <c r="F73" s="18">
        <v>2021</v>
      </c>
      <c r="G73" s="19">
        <v>22971.5</v>
      </c>
      <c r="H73" s="6"/>
    </row>
    <row r="74" spans="1:8" ht="12.75">
      <c r="A74" s="14" t="s">
        <v>48</v>
      </c>
      <c r="B74" s="15">
        <v>671355</v>
      </c>
      <c r="C74" s="16">
        <v>15400</v>
      </c>
      <c r="D74" s="16">
        <v>686755</v>
      </c>
      <c r="E74" s="17">
        <v>67135.5</v>
      </c>
      <c r="F74" s="18">
        <v>5500</v>
      </c>
      <c r="G74" s="19">
        <v>72635.5</v>
      </c>
      <c r="H74" s="6"/>
    </row>
    <row r="75" spans="1:8" ht="12.75">
      <c r="A75" s="14" t="s">
        <v>49</v>
      </c>
      <c r="B75" s="16">
        <v>432824</v>
      </c>
      <c r="C75" s="16">
        <v>11757</v>
      </c>
      <c r="D75" s="16">
        <v>444581</v>
      </c>
      <c r="E75" s="20">
        <v>43282.4</v>
      </c>
      <c r="F75" s="21">
        <v>3527.1</v>
      </c>
      <c r="G75" s="19">
        <v>46809.5</v>
      </c>
      <c r="H75" s="6"/>
    </row>
    <row r="76" spans="1:8" ht="12.75">
      <c r="A76" s="14" t="s">
        <v>50</v>
      </c>
      <c r="B76" s="16">
        <v>668340</v>
      </c>
      <c r="C76" s="16">
        <v>45890</v>
      </c>
      <c r="D76" s="16">
        <v>714230</v>
      </c>
      <c r="E76" s="17">
        <v>22278</v>
      </c>
      <c r="F76" s="18">
        <v>2753.4</v>
      </c>
      <c r="G76" s="19">
        <v>25031.4</v>
      </c>
      <c r="H76" s="6"/>
    </row>
    <row r="77" spans="1:8" ht="12.75">
      <c r="A77" s="14" t="s">
        <v>51</v>
      </c>
      <c r="B77" s="16">
        <v>438210.5</v>
      </c>
      <c r="C77" s="16" t="s">
        <v>16</v>
      </c>
      <c r="D77" s="16">
        <v>438210.5</v>
      </c>
      <c r="E77" s="20">
        <v>33708.5</v>
      </c>
      <c r="F77" s="21" t="s">
        <v>16</v>
      </c>
      <c r="G77" s="19">
        <v>33708.5</v>
      </c>
      <c r="H77" s="6"/>
    </row>
    <row r="78" spans="1:8" ht="12.75">
      <c r="A78" s="14" t="s">
        <v>52</v>
      </c>
      <c r="B78" s="16">
        <v>826918</v>
      </c>
      <c r="C78" s="16">
        <v>29994.8</v>
      </c>
      <c r="D78" s="16">
        <v>856912.8</v>
      </c>
      <c r="E78" s="20">
        <v>33076.72</v>
      </c>
      <c r="F78" s="21">
        <v>1499.74</v>
      </c>
      <c r="G78" s="19">
        <v>34576.46</v>
      </c>
      <c r="H78" s="6"/>
    </row>
    <row r="79" spans="1:8" ht="12.75">
      <c r="A79" s="22" t="str">
        <f>UPPER(" Andalucía")</f>
        <v> ANDALUCÍA</v>
      </c>
      <c r="B79" s="23">
        <v>3713370.5</v>
      </c>
      <c r="C79" s="23">
        <v>219971.3</v>
      </c>
      <c r="D79" s="23">
        <v>3933341.8</v>
      </c>
      <c r="E79" s="24">
        <v>227031.62</v>
      </c>
      <c r="F79" s="25">
        <v>29456.24</v>
      </c>
      <c r="G79" s="26">
        <v>256487.86</v>
      </c>
      <c r="H79" s="6"/>
    </row>
    <row r="80" spans="1:8" ht="12.75">
      <c r="A80" s="22"/>
      <c r="B80" s="23"/>
      <c r="C80" s="24"/>
      <c r="D80" s="23"/>
      <c r="E80" s="24"/>
      <c r="F80" s="25"/>
      <c r="G80" s="26"/>
      <c r="H80" s="6"/>
    </row>
    <row r="81" spans="1:8" ht="12.75">
      <c r="A81" s="14" t="s">
        <v>53</v>
      </c>
      <c r="B81" s="15">
        <v>102840</v>
      </c>
      <c r="C81" s="20" t="s">
        <v>16</v>
      </c>
      <c r="D81" s="16">
        <v>102840</v>
      </c>
      <c r="E81" s="46">
        <v>1371.2</v>
      </c>
      <c r="F81" s="21" t="s">
        <v>16</v>
      </c>
      <c r="G81" s="19">
        <v>1371.2</v>
      </c>
      <c r="H81" s="6"/>
    </row>
    <row r="82" spans="1:8" ht="12.75">
      <c r="A82" s="14" t="s">
        <v>54</v>
      </c>
      <c r="B82" s="15">
        <v>406467</v>
      </c>
      <c r="C82" s="20" t="s">
        <v>16</v>
      </c>
      <c r="D82" s="16">
        <v>406467</v>
      </c>
      <c r="E82" s="20">
        <v>3420</v>
      </c>
      <c r="F82" s="21" t="s">
        <v>16</v>
      </c>
      <c r="G82" s="19">
        <v>3420</v>
      </c>
      <c r="H82" s="6"/>
    </row>
    <row r="83" spans="1:8" ht="12.75">
      <c r="A83" s="22" t="str">
        <f>UPPER(" Canarias")</f>
        <v> CANARIAS</v>
      </c>
      <c r="B83" s="27">
        <v>509307</v>
      </c>
      <c r="C83" s="24" t="s">
        <v>16</v>
      </c>
      <c r="D83" s="23">
        <v>509307</v>
      </c>
      <c r="E83" s="24">
        <v>4791.2</v>
      </c>
      <c r="F83" s="25" t="s">
        <v>16</v>
      </c>
      <c r="G83" s="26">
        <v>4791.2</v>
      </c>
      <c r="H83" s="6"/>
    </row>
    <row r="84" spans="1:8" ht="12.75">
      <c r="A84" s="22"/>
      <c r="B84" s="27"/>
      <c r="C84" s="24"/>
      <c r="D84" s="23"/>
      <c r="E84" s="24"/>
      <c r="F84" s="25"/>
      <c r="G84" s="26"/>
      <c r="H84" s="6"/>
    </row>
    <row r="85" spans="1:8" ht="13.5" thickBot="1">
      <c r="A85" s="31" t="s">
        <v>55</v>
      </c>
      <c r="B85" s="32">
        <v>26121823.29</v>
      </c>
      <c r="C85" s="32">
        <v>1107980.74</v>
      </c>
      <c r="D85" s="32">
        <v>27229804.03</v>
      </c>
      <c r="E85" s="33">
        <v>1349335.42</v>
      </c>
      <c r="F85" s="34">
        <v>100534.87</v>
      </c>
      <c r="G85" s="35">
        <v>1449870.29</v>
      </c>
      <c r="H85" s="6"/>
    </row>
    <row r="86" ht="12.75">
      <c r="H86" s="6"/>
    </row>
  </sheetData>
  <mergeCells count="10">
    <mergeCell ref="F6:F7"/>
    <mergeCell ref="G6:G7"/>
    <mergeCell ref="B6:B7"/>
    <mergeCell ref="C6:C7"/>
    <mergeCell ref="D6:D7"/>
    <mergeCell ref="E6:E7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apab</cp:lastModifiedBy>
  <cp:lastPrinted>2007-07-25T13:26:01Z</cp:lastPrinted>
  <dcterms:created xsi:type="dcterms:W3CDTF">2007-07-19T20:50:14Z</dcterms:created>
  <dcterms:modified xsi:type="dcterms:W3CDTF">2007-07-25T13:26:25Z</dcterms:modified>
  <cp:category/>
  <cp:version/>
  <cp:contentType/>
  <cp:contentStatus/>
</cp:coreProperties>
</file>