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10485" activeTab="0"/>
  </bookViews>
  <sheets>
    <sheet name="23.2 (2004)" sheetId="1" r:id="rId1"/>
    <sheet name="23.2 (2005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'[3]p395fao'!$B$75</definedName>
    <definedName name="\A" localSheetId="1">'[3]p395fao'!$B$75</definedName>
    <definedName name="\A">#REF!</definedName>
    <definedName name="\B">'[7]p405'!#REF!</definedName>
    <definedName name="\C" localSheetId="0">'[3]p395fao'!$B$77</definedName>
    <definedName name="\C" localSheetId="1">'[3]p395fao'!$B$77</definedName>
    <definedName name="\C">#REF!</definedName>
    <definedName name="\D">'[3]p395fao'!$B$79</definedName>
    <definedName name="\G" localSheetId="0">'[3]p395fao'!#REF!</definedName>
    <definedName name="\G" localSheetId="1">'[3]p395fao'!#REF!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'23.2 (2004)'!$A$1:$F$85</definedName>
    <definedName name="_xlnm.Print_Area" localSheetId="1">'23.2 (2005)'!$A$1:$F$85</definedName>
    <definedName name="balan.xls" hidden="1">'[8]7.24'!$D$6:$D$27</definedName>
    <definedName name="DatosExternos_1" localSheetId="0">'23.2 (2004)'!$B$7:$F$84</definedName>
    <definedName name="DatosExternos_2" localSheetId="1">'23.2 (2005)'!$B$7:$F$84</definedName>
    <definedName name="DatosExternos76" localSheetId="1">'23.2 (2005)'!$B$7:$F$84</definedName>
    <definedName name="DatosExternos76">'23.2 (2004)'!$B$7:$F$84</definedName>
    <definedName name="GUION">#REF!</definedName>
    <definedName name="Imprimir_área_IM" localSheetId="0">'[2]GANADE15'!$A$35:$AG$39</definedName>
    <definedName name="Imprimir_área_IM" localSheetId="1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<sst xmlns="http://schemas.openxmlformats.org/spreadsheetml/2006/main" count="268" uniqueCount="56">
  <si>
    <t>LANA Y PIELES</t>
  </si>
  <si>
    <t>23.2.  LANA: Análisis provincial del número de animales esquilados, 2004</t>
  </si>
  <si>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</si>
  <si>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</si>
  <si>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</si>
  <si>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</si>
  <si>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</si>
  <si>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</si>
  <si>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</si>
  <si>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</si>
  <si>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</si>
  <si>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–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</si>
  <si>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</si>
  <si>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</si>
  <si>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</si>
  <si>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</si>
  <si>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</si>
  <si>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</si>
  <si>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</si>
  <si>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</si>
  <si>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</si>
  <si>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</si>
  <si>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</si>
  <si>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</si>
  <si>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</si>
  <si>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</si>
  <si>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</si>
  <si>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</si>
  <si>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</si>
  <si>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</si>
  <si>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</si>
  <si>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</si>
  <si>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</si>
  <si>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</si>
  <si>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</si>
  <si>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</si>
  <si>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</si>
  <si>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</si>
  <si>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</si>
  <si>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</si>
  <si>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</si>
  <si>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</si>
  <si>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</si>
  <si>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</si>
  <si>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</si>
  <si>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</si>
  <si>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</si>
  <si>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</si>
  <si>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</si>
  <si>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</si>
  <si>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</si>
  <si>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</si>
  <si>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</si>
  <si>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</si>
  <si>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</si>
  <si>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23.2.  LANA: Análisis provincial del número de animales esquilados, 2005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</si>
</sst>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81" fontId="0" fillId="2" borderId="1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181" fontId="0" fillId="2" borderId="5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 applyProtection="1">
      <alignment horizontal="right"/>
      <protection/>
    </xf>
    <xf numFmtId="0" fontId="8" fillId="2" borderId="3" xfId="0" applyFont="1" applyFill="1" applyBorder="1" applyAlignment="1">
      <alignment/>
    </xf>
    <xf numFmtId="181" fontId="8" fillId="2" borderId="1" xfId="0" applyNumberFormat="1" applyFont="1" applyFill="1" applyBorder="1" applyAlignment="1" applyProtection="1">
      <alignment horizontal="right"/>
      <protection/>
    </xf>
    <xf numFmtId="182" fontId="8" fillId="2" borderId="3" xfId="0" applyNumberFormat="1" applyFont="1" applyFill="1" applyBorder="1" applyAlignment="1" applyProtection="1">
      <alignment horizontal="right"/>
      <protection/>
    </xf>
    <xf numFmtId="181" fontId="8" fillId="2" borderId="5" xfId="0" applyNumberFormat="1" applyFont="1" applyFill="1" applyBorder="1" applyAlignment="1">
      <alignment horizontal="right"/>
    </xf>
    <xf numFmtId="181" fontId="8" fillId="2" borderId="3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 quotePrefix="1">
      <alignment horizontal="right"/>
      <protection/>
    </xf>
    <xf numFmtId="181" fontId="8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8" fillId="2" borderId="5" xfId="0" applyNumberFormat="1" applyFont="1" applyFill="1" applyBorder="1" applyAlignment="1" quotePrefix="1">
      <alignment horizontal="right"/>
    </xf>
    <xf numFmtId="181" fontId="8" fillId="2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181" fontId="8" fillId="2" borderId="9" xfId="0" applyNumberFormat="1" applyFont="1" applyFill="1" applyBorder="1" applyAlignment="1">
      <alignment horizontal="right"/>
    </xf>
    <xf numFmtId="182" fontId="8" fillId="2" borderId="8" xfId="0" applyNumberFormat="1" applyFont="1" applyFill="1" applyBorder="1" applyAlignment="1">
      <alignment horizontal="right"/>
    </xf>
    <xf numFmtId="181" fontId="8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5"/>
  <sheetViews>
    <sheetView showGridLines="0" tabSelected="1" zoomScale="75" zoomScaleNormal="75" workbookViewId="0" topLeftCell="A1">
      <selection activeCell="J23" sqref="J23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35" t="s">
        <v>0</v>
      </c>
      <c r="B1" s="35"/>
      <c r="C1" s="35"/>
      <c r="D1" s="35"/>
      <c r="E1" s="35"/>
      <c r="F1" s="35"/>
    </row>
    <row r="3" spans="1:10" ht="15">
      <c r="A3" s="36" t="s">
        <v>1</v>
      </c>
      <c r="B3" s="36"/>
      <c r="C3" s="36"/>
      <c r="D3" s="36"/>
      <c r="E3" s="36"/>
      <c r="F3" s="36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7" t="s">
        <v>3</v>
      </c>
      <c r="C5" s="38"/>
      <c r="D5" s="39"/>
      <c r="E5" s="40" t="s">
        <v>4</v>
      </c>
      <c r="F5" s="42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41"/>
      <c r="F6" s="43"/>
      <c r="G6" s="6"/>
    </row>
    <row r="7" spans="1:7" ht="12.75">
      <c r="A7" s="10" t="s">
        <v>10</v>
      </c>
      <c r="B7" s="11" t="s">
        <v>11</v>
      </c>
      <c r="C7" s="12" t="s">
        <v>11</v>
      </c>
      <c r="D7" s="12">
        <v>20000</v>
      </c>
      <c r="E7" s="13" t="s">
        <v>11</v>
      </c>
      <c r="F7" s="14">
        <v>20000</v>
      </c>
      <c r="G7" s="6"/>
    </row>
    <row r="8" spans="1:7" ht="12.75">
      <c r="A8" s="15" t="s">
        <v>12</v>
      </c>
      <c r="B8" s="16" t="s">
        <v>11</v>
      </c>
      <c r="C8" s="16">
        <v>8619</v>
      </c>
      <c r="D8" s="16">
        <v>70819</v>
      </c>
      <c r="E8" s="17" t="s">
        <v>11</v>
      </c>
      <c r="F8" s="18">
        <v>79438</v>
      </c>
      <c r="G8" s="6"/>
    </row>
    <row r="9" spans="1:7" ht="12.75">
      <c r="A9" s="15" t="s">
        <v>13</v>
      </c>
      <c r="B9" s="16" t="s">
        <v>11</v>
      </c>
      <c r="C9" s="19" t="s">
        <v>11</v>
      </c>
      <c r="D9" s="16">
        <v>87695</v>
      </c>
      <c r="E9" s="17">
        <v>1000</v>
      </c>
      <c r="F9" s="18">
        <v>88695</v>
      </c>
      <c r="G9" s="6"/>
    </row>
    <row r="10" spans="1:7" ht="12.75">
      <c r="A10" s="15" t="s">
        <v>14</v>
      </c>
      <c r="B10" s="16" t="s">
        <v>11</v>
      </c>
      <c r="C10" s="16">
        <v>1942</v>
      </c>
      <c r="D10" s="16">
        <v>45160</v>
      </c>
      <c r="E10" s="17">
        <v>1456</v>
      </c>
      <c r="F10" s="18">
        <v>48558</v>
      </c>
      <c r="G10" s="6"/>
    </row>
    <row r="11" spans="1:7" ht="12.75">
      <c r="A11" s="20" t="str">
        <f>UPPER(" Galicia")</f>
        <v> GALICIA</v>
      </c>
      <c r="B11" s="21" t="s">
        <v>11</v>
      </c>
      <c r="C11" s="21">
        <v>10561</v>
      </c>
      <c r="D11" s="21">
        <v>223674</v>
      </c>
      <c r="E11" s="22">
        <v>2456</v>
      </c>
      <c r="F11" s="23">
        <v>236691</v>
      </c>
      <c r="G11" s="6"/>
    </row>
    <row r="12" spans="1:7" ht="12.75">
      <c r="A12" s="20"/>
      <c r="B12" s="21"/>
      <c r="C12" s="24"/>
      <c r="D12" s="21"/>
      <c r="E12" s="22"/>
      <c r="F12" s="23"/>
      <c r="G12" s="6"/>
    </row>
    <row r="13" spans="1:7" ht="12.75">
      <c r="A13" s="20" t="str">
        <f>UPPER(" P. de Asturias")</f>
        <v> P. DE ASTURIAS</v>
      </c>
      <c r="B13" s="21" t="s">
        <v>11</v>
      </c>
      <c r="C13" s="24" t="s">
        <v>11</v>
      </c>
      <c r="D13" s="21">
        <v>74671</v>
      </c>
      <c r="E13" s="22" t="s">
        <v>11</v>
      </c>
      <c r="F13" s="23">
        <v>74671</v>
      </c>
      <c r="G13" s="6"/>
    </row>
    <row r="14" spans="1:7" ht="12.75">
      <c r="A14" s="20"/>
      <c r="B14" s="21"/>
      <c r="C14" s="24"/>
      <c r="D14" s="21"/>
      <c r="E14" s="22"/>
      <c r="F14" s="23"/>
      <c r="G14" s="6"/>
    </row>
    <row r="15" spans="1:7" ht="12.75">
      <c r="A15" s="20" t="str">
        <f>UPPER(" Cantabria")</f>
        <v> CANTABRIA</v>
      </c>
      <c r="B15" s="21" t="s">
        <v>11</v>
      </c>
      <c r="C15" s="24" t="s">
        <v>11</v>
      </c>
      <c r="D15" s="21">
        <v>59250</v>
      </c>
      <c r="E15" s="22">
        <v>40</v>
      </c>
      <c r="F15" s="23">
        <v>59290</v>
      </c>
      <c r="G15" s="6"/>
    </row>
    <row r="16" spans="1:7" ht="12.75">
      <c r="A16" s="20"/>
      <c r="B16" s="21"/>
      <c r="C16" s="24"/>
      <c r="D16" s="21"/>
      <c r="E16" s="22"/>
      <c r="F16" s="23"/>
      <c r="G16" s="6"/>
    </row>
    <row r="17" spans="1:7" ht="12.75">
      <c r="A17" s="15" t="s">
        <v>15</v>
      </c>
      <c r="B17" s="16" t="s">
        <v>11</v>
      </c>
      <c r="C17" s="16">
        <v>19625</v>
      </c>
      <c r="D17" s="16">
        <v>49812</v>
      </c>
      <c r="E17" s="17" t="s">
        <v>11</v>
      </c>
      <c r="F17" s="18">
        <v>69437</v>
      </c>
      <c r="G17" s="6"/>
    </row>
    <row r="18" spans="1:7" ht="12.75">
      <c r="A18" s="15" t="s">
        <v>16</v>
      </c>
      <c r="B18" s="16" t="s">
        <v>11</v>
      </c>
      <c r="C18" s="19" t="s">
        <v>11</v>
      </c>
      <c r="D18" s="16">
        <v>156135</v>
      </c>
      <c r="E18" s="17" t="s">
        <v>11</v>
      </c>
      <c r="F18" s="18">
        <v>156135</v>
      </c>
      <c r="G18" s="6"/>
    </row>
    <row r="19" spans="1:7" ht="12.75">
      <c r="A19" s="15" t="s">
        <v>17</v>
      </c>
      <c r="B19" s="16" t="s">
        <v>11</v>
      </c>
      <c r="C19" s="19" t="s">
        <v>11</v>
      </c>
      <c r="D19" s="16">
        <v>67380</v>
      </c>
      <c r="E19" s="17" t="s">
        <v>11</v>
      </c>
      <c r="F19" s="18">
        <v>67380</v>
      </c>
      <c r="G19" s="6"/>
    </row>
    <row r="20" spans="1:7" ht="12.75">
      <c r="A20" s="20" t="str">
        <f>UPPER(" País Vasco")</f>
        <v> PAÍS VASCO</v>
      </c>
      <c r="B20" s="21" t="s">
        <v>11</v>
      </c>
      <c r="C20" s="21">
        <v>19625</v>
      </c>
      <c r="D20" s="21">
        <v>273327</v>
      </c>
      <c r="E20" s="22" t="s">
        <v>11</v>
      </c>
      <c r="F20" s="23">
        <v>292952</v>
      </c>
      <c r="G20" s="6"/>
    </row>
    <row r="21" spans="1:7" ht="12.75">
      <c r="A21" s="20"/>
      <c r="B21" s="21"/>
      <c r="C21" s="21"/>
      <c r="D21" s="21"/>
      <c r="E21" s="22"/>
      <c r="F21" s="23"/>
      <c r="G21" s="6"/>
    </row>
    <row r="22" spans="1:7" ht="12.75">
      <c r="A22" s="20" t="str">
        <f>UPPER(" Navarra")</f>
        <v> NAVARRA</v>
      </c>
      <c r="B22" s="21" t="s">
        <v>11</v>
      </c>
      <c r="C22" s="21">
        <v>504269</v>
      </c>
      <c r="D22" s="21">
        <v>231164</v>
      </c>
      <c r="E22" s="22" t="s">
        <v>11</v>
      </c>
      <c r="F22" s="23">
        <v>735433</v>
      </c>
      <c r="G22" s="6"/>
    </row>
    <row r="23" spans="1:7" ht="12.75">
      <c r="A23" s="20"/>
      <c r="B23" s="21"/>
      <c r="C23" s="21"/>
      <c r="D23" s="21"/>
      <c r="E23" s="22"/>
      <c r="F23" s="23"/>
      <c r="G23" s="6"/>
    </row>
    <row r="24" spans="1:7" ht="12.75">
      <c r="A24" s="20" t="str">
        <f>UPPER(" La Rioja")</f>
        <v> LA RIOJA</v>
      </c>
      <c r="B24" s="21" t="s">
        <v>11</v>
      </c>
      <c r="C24" s="21">
        <v>143989</v>
      </c>
      <c r="D24" s="21">
        <v>14102</v>
      </c>
      <c r="E24" s="22">
        <v>10612</v>
      </c>
      <c r="F24" s="23">
        <v>168703</v>
      </c>
      <c r="G24" s="6"/>
    </row>
    <row r="25" spans="1:7" ht="12.75">
      <c r="A25" s="20"/>
      <c r="B25" s="21"/>
      <c r="C25" s="21"/>
      <c r="D25" s="24"/>
      <c r="E25" s="22"/>
      <c r="F25" s="23"/>
      <c r="G25" s="6"/>
    </row>
    <row r="26" spans="1:7" ht="12.75">
      <c r="A26" s="15" t="s">
        <v>18</v>
      </c>
      <c r="B26" s="21" t="s">
        <v>11</v>
      </c>
      <c r="C26" s="16">
        <v>809252</v>
      </c>
      <c r="D26" s="19" t="s">
        <v>11</v>
      </c>
      <c r="E26" s="17">
        <v>150</v>
      </c>
      <c r="F26" s="18">
        <v>809402</v>
      </c>
      <c r="G26" s="6"/>
    </row>
    <row r="27" spans="1:7" ht="12.75">
      <c r="A27" s="15" t="s">
        <v>19</v>
      </c>
      <c r="B27" s="16">
        <v>21475</v>
      </c>
      <c r="C27" s="16">
        <v>832100</v>
      </c>
      <c r="D27" s="16">
        <v>32195</v>
      </c>
      <c r="E27" s="17">
        <v>8950</v>
      </c>
      <c r="F27" s="18">
        <v>894720</v>
      </c>
      <c r="G27" s="6"/>
    </row>
    <row r="28" spans="1:7" ht="12.75">
      <c r="A28" s="15" t="s">
        <v>20</v>
      </c>
      <c r="B28" s="16" t="s">
        <v>11</v>
      </c>
      <c r="C28" s="16">
        <v>905704</v>
      </c>
      <c r="D28" s="19" t="s">
        <v>11</v>
      </c>
      <c r="E28" s="17">
        <v>21500</v>
      </c>
      <c r="F28" s="18">
        <v>927204</v>
      </c>
      <c r="G28" s="6"/>
    </row>
    <row r="29" spans="1:7" ht="12.75">
      <c r="A29" s="20" t="str">
        <f>UPPER(" Aragón")</f>
        <v> ARAGÓN</v>
      </c>
      <c r="B29" s="21">
        <v>21475</v>
      </c>
      <c r="C29" s="21">
        <v>2547056</v>
      </c>
      <c r="D29" s="21">
        <v>32195</v>
      </c>
      <c r="E29" s="22">
        <v>30600</v>
      </c>
      <c r="F29" s="23">
        <v>2631326</v>
      </c>
      <c r="G29" s="6"/>
    </row>
    <row r="30" spans="1:7" ht="12.75">
      <c r="A30" s="20"/>
      <c r="B30" s="21"/>
      <c r="C30" s="21"/>
      <c r="D30" s="21"/>
      <c r="E30" s="22"/>
      <c r="F30" s="23"/>
      <c r="G30" s="6"/>
    </row>
    <row r="31" spans="1:7" ht="12.75">
      <c r="A31" s="15" t="s">
        <v>21</v>
      </c>
      <c r="B31" s="16" t="s">
        <v>11</v>
      </c>
      <c r="C31" s="16">
        <v>176014</v>
      </c>
      <c r="D31" s="16">
        <v>6680</v>
      </c>
      <c r="E31" s="17">
        <v>2780</v>
      </c>
      <c r="F31" s="18">
        <v>185474</v>
      </c>
      <c r="G31" s="6"/>
    </row>
    <row r="32" spans="1:7" ht="12.75">
      <c r="A32" s="15" t="s">
        <v>22</v>
      </c>
      <c r="B32" s="16" t="s">
        <v>11</v>
      </c>
      <c r="C32" s="16" t="s">
        <v>11</v>
      </c>
      <c r="D32" s="25">
        <v>153983</v>
      </c>
      <c r="E32" s="17" t="s">
        <v>11</v>
      </c>
      <c r="F32" s="18">
        <v>153983</v>
      </c>
      <c r="G32" s="6"/>
    </row>
    <row r="33" spans="1:7" ht="12.75">
      <c r="A33" s="15" t="s">
        <v>23</v>
      </c>
      <c r="B33" s="16" t="s">
        <v>11</v>
      </c>
      <c r="C33" s="16">
        <v>203120</v>
      </c>
      <c r="D33" s="19" t="s">
        <v>11</v>
      </c>
      <c r="E33" s="17">
        <v>4800</v>
      </c>
      <c r="F33" s="18">
        <v>207920</v>
      </c>
      <c r="G33" s="6"/>
    </row>
    <row r="34" spans="1:7" ht="12.75">
      <c r="A34" s="15" t="s">
        <v>24</v>
      </c>
      <c r="B34" s="16" t="s">
        <v>11</v>
      </c>
      <c r="C34" s="16">
        <v>61328</v>
      </c>
      <c r="D34" s="16">
        <v>15206</v>
      </c>
      <c r="E34" s="17">
        <v>115</v>
      </c>
      <c r="F34" s="18">
        <v>76649</v>
      </c>
      <c r="G34" s="6"/>
    </row>
    <row r="35" spans="1:7" ht="12.75">
      <c r="A35" s="20" t="str">
        <f>UPPER(" Cataluña")</f>
        <v> CATALUÑA</v>
      </c>
      <c r="B35" s="21" t="s">
        <v>11</v>
      </c>
      <c r="C35" s="21">
        <v>440462</v>
      </c>
      <c r="D35" s="21">
        <v>175869</v>
      </c>
      <c r="E35" s="22">
        <v>7695</v>
      </c>
      <c r="F35" s="23">
        <v>624026</v>
      </c>
      <c r="G35" s="6"/>
    </row>
    <row r="36" spans="1:7" ht="12.75">
      <c r="A36" s="20"/>
      <c r="B36" s="21"/>
      <c r="C36" s="21"/>
      <c r="D36" s="24"/>
      <c r="E36" s="22"/>
      <c r="F36" s="23"/>
      <c r="G36" s="6"/>
    </row>
    <row r="37" spans="1:7" ht="12.75">
      <c r="A37" s="20" t="str">
        <f>UPPER(" Baleares")</f>
        <v> BALEARES</v>
      </c>
      <c r="B37" s="21" t="s">
        <v>11</v>
      </c>
      <c r="C37" s="21">
        <v>196300</v>
      </c>
      <c r="D37" s="26">
        <v>94501</v>
      </c>
      <c r="E37" s="22" t="s">
        <v>11</v>
      </c>
      <c r="F37" s="23">
        <v>290801</v>
      </c>
      <c r="G37" s="6"/>
    </row>
    <row r="38" spans="1:7" ht="12.75">
      <c r="A38" s="20"/>
      <c r="B38" s="21"/>
      <c r="C38" s="21"/>
      <c r="D38" s="26"/>
      <c r="E38" s="22"/>
      <c r="F38" s="23"/>
      <c r="G38" s="6"/>
    </row>
    <row r="39" spans="1:7" ht="12.75">
      <c r="A39" s="15" t="s">
        <v>25</v>
      </c>
      <c r="B39" s="16">
        <v>5250</v>
      </c>
      <c r="C39" s="16">
        <v>215363</v>
      </c>
      <c r="D39" s="16">
        <v>35620</v>
      </c>
      <c r="E39" s="17">
        <v>3652</v>
      </c>
      <c r="F39" s="18">
        <v>259885</v>
      </c>
      <c r="G39" s="6"/>
    </row>
    <row r="40" spans="1:7" ht="12.75">
      <c r="A40" s="15" t="s">
        <v>26</v>
      </c>
      <c r="B40" s="16" t="s">
        <v>11</v>
      </c>
      <c r="C40" s="16">
        <v>12000</v>
      </c>
      <c r="D40" s="16">
        <v>316826</v>
      </c>
      <c r="E40" s="17">
        <v>92</v>
      </c>
      <c r="F40" s="18">
        <v>328918</v>
      </c>
      <c r="G40" s="6"/>
    </row>
    <row r="41" spans="1:7" ht="12.75">
      <c r="A41" s="15" t="s">
        <v>27</v>
      </c>
      <c r="B41" s="16">
        <v>103800</v>
      </c>
      <c r="C41" s="16">
        <v>5500</v>
      </c>
      <c r="D41" s="16">
        <v>385000</v>
      </c>
      <c r="E41" s="17">
        <v>1600</v>
      </c>
      <c r="F41" s="18">
        <v>495900</v>
      </c>
      <c r="G41" s="6"/>
    </row>
    <row r="42" spans="1:7" ht="12.75">
      <c r="A42" s="15" t="s">
        <v>28</v>
      </c>
      <c r="B42" s="16" t="s">
        <v>11</v>
      </c>
      <c r="C42" s="27">
        <v>60000</v>
      </c>
      <c r="D42" s="16">
        <v>252650</v>
      </c>
      <c r="E42" s="17">
        <v>320</v>
      </c>
      <c r="F42" s="18">
        <v>312970</v>
      </c>
      <c r="G42" s="6"/>
    </row>
    <row r="43" spans="1:7" ht="12.75">
      <c r="A43" s="15" t="s">
        <v>29</v>
      </c>
      <c r="B43" s="27">
        <v>1405</v>
      </c>
      <c r="C43" s="16">
        <v>327560</v>
      </c>
      <c r="D43" s="16">
        <v>146078</v>
      </c>
      <c r="E43" s="17">
        <v>1592</v>
      </c>
      <c r="F43" s="18">
        <v>476635</v>
      </c>
      <c r="G43" s="6"/>
    </row>
    <row r="44" spans="1:7" ht="12.75">
      <c r="A44" s="15" t="s">
        <v>30</v>
      </c>
      <c r="B44" s="16">
        <v>60000</v>
      </c>
      <c r="C44" s="16">
        <v>237600</v>
      </c>
      <c r="D44" s="16">
        <v>126000</v>
      </c>
      <c r="E44" s="17">
        <v>400</v>
      </c>
      <c r="F44" s="18">
        <v>424000</v>
      </c>
      <c r="G44" s="6"/>
    </row>
    <row r="45" spans="1:7" ht="12.75">
      <c r="A45" s="15" t="s">
        <v>31</v>
      </c>
      <c r="B45" s="16">
        <v>27557</v>
      </c>
      <c r="C45" s="16">
        <v>348409</v>
      </c>
      <c r="D45" s="16">
        <v>7390</v>
      </c>
      <c r="E45" s="17">
        <v>10659</v>
      </c>
      <c r="F45" s="18">
        <v>394015</v>
      </c>
      <c r="G45" s="6"/>
    </row>
    <row r="46" spans="1:7" ht="12.75">
      <c r="A46" s="15" t="s">
        <v>32</v>
      </c>
      <c r="B46" s="16" t="s">
        <v>11</v>
      </c>
      <c r="C46" s="16">
        <v>84970</v>
      </c>
      <c r="D46" s="16">
        <v>306755</v>
      </c>
      <c r="E46" s="17">
        <v>500</v>
      </c>
      <c r="F46" s="18">
        <v>392225</v>
      </c>
      <c r="G46" s="6"/>
    </row>
    <row r="47" spans="1:7" ht="12.75">
      <c r="A47" s="15" t="s">
        <v>33</v>
      </c>
      <c r="B47" s="16" t="s">
        <v>11</v>
      </c>
      <c r="C47" s="16">
        <v>155560</v>
      </c>
      <c r="D47" s="16">
        <v>499474</v>
      </c>
      <c r="E47" s="17">
        <v>14520</v>
      </c>
      <c r="F47" s="18">
        <v>669554</v>
      </c>
      <c r="G47" s="6"/>
    </row>
    <row r="48" spans="1:7" ht="12.75">
      <c r="A48" s="20" t="str">
        <f>UPPER(" Castilla y León")</f>
        <v> CASTILLA Y LEÓN</v>
      </c>
      <c r="B48" s="21">
        <v>198012</v>
      </c>
      <c r="C48" s="21">
        <v>1446962</v>
      </c>
      <c r="D48" s="21">
        <v>2075793</v>
      </c>
      <c r="E48" s="22">
        <v>33335</v>
      </c>
      <c r="F48" s="23">
        <v>3754102</v>
      </c>
      <c r="G48" s="6"/>
    </row>
    <row r="49" spans="1:7" ht="12.75">
      <c r="A49" s="20"/>
      <c r="B49" s="21"/>
      <c r="C49" s="21"/>
      <c r="D49" s="21"/>
      <c r="E49" s="22"/>
      <c r="F49" s="23"/>
      <c r="G49" s="6"/>
    </row>
    <row r="50" spans="1:7" ht="12.75">
      <c r="A50" s="20" t="str">
        <f>UPPER(" Madrid")</f>
        <v> MADRID</v>
      </c>
      <c r="B50" s="21" t="s">
        <v>11</v>
      </c>
      <c r="C50" s="21">
        <v>113900</v>
      </c>
      <c r="D50" s="21">
        <v>65600</v>
      </c>
      <c r="E50" s="22" t="s">
        <v>11</v>
      </c>
      <c r="F50" s="23">
        <v>179500</v>
      </c>
      <c r="G50" s="6"/>
    </row>
    <row r="51" spans="1:7" ht="12.75">
      <c r="A51" s="20"/>
      <c r="B51" s="21"/>
      <c r="C51" s="21"/>
      <c r="D51" s="21"/>
      <c r="E51" s="22"/>
      <c r="F51" s="23"/>
      <c r="G51" s="6"/>
    </row>
    <row r="52" spans="1:7" ht="12.75">
      <c r="A52" s="15" t="s">
        <v>34</v>
      </c>
      <c r="B52" s="16" t="s">
        <v>11</v>
      </c>
      <c r="C52" s="16">
        <v>596524</v>
      </c>
      <c r="D52" s="16" t="s">
        <v>11</v>
      </c>
      <c r="E52" s="17">
        <v>12174</v>
      </c>
      <c r="F52" s="18">
        <v>608698</v>
      </c>
      <c r="G52" s="6"/>
    </row>
    <row r="53" spans="1:7" ht="12.75">
      <c r="A53" s="15" t="s">
        <v>35</v>
      </c>
      <c r="B53" s="16">
        <v>226700</v>
      </c>
      <c r="C53" s="16">
        <v>828202</v>
      </c>
      <c r="D53" s="16" t="s">
        <v>11</v>
      </c>
      <c r="E53" s="17">
        <v>4150</v>
      </c>
      <c r="F53" s="18">
        <v>1059052</v>
      </c>
      <c r="G53" s="6"/>
    </row>
    <row r="54" spans="1:7" ht="12.75">
      <c r="A54" s="15" t="s">
        <v>36</v>
      </c>
      <c r="B54" s="16">
        <v>38000</v>
      </c>
      <c r="C54" s="16">
        <v>381616</v>
      </c>
      <c r="D54" s="25">
        <v>32738</v>
      </c>
      <c r="E54" s="17">
        <v>11448</v>
      </c>
      <c r="F54" s="18">
        <v>463802</v>
      </c>
      <c r="G54" s="6"/>
    </row>
    <row r="55" spans="1:7" ht="12.75">
      <c r="A55" s="15" t="s">
        <v>37</v>
      </c>
      <c r="B55" s="16" t="s">
        <v>11</v>
      </c>
      <c r="C55" s="16">
        <v>324732</v>
      </c>
      <c r="D55" s="16" t="s">
        <v>11</v>
      </c>
      <c r="E55" s="17">
        <v>3100</v>
      </c>
      <c r="F55" s="18">
        <v>327832</v>
      </c>
      <c r="G55" s="6"/>
    </row>
    <row r="56" spans="1:7" ht="12.75">
      <c r="A56" s="15" t="s">
        <v>38</v>
      </c>
      <c r="B56" s="16">
        <v>15992</v>
      </c>
      <c r="C56" s="16">
        <v>379407</v>
      </c>
      <c r="D56" s="16">
        <v>3998</v>
      </c>
      <c r="E56" s="17">
        <v>400</v>
      </c>
      <c r="F56" s="18">
        <v>399797</v>
      </c>
      <c r="G56" s="6"/>
    </row>
    <row r="57" spans="1:7" ht="12.75">
      <c r="A57" s="20" t="str">
        <f>UPPER(" Castilla-La Mancha")</f>
        <v> CASTILLA-LA MANCHA</v>
      </c>
      <c r="B57" s="21">
        <v>280692</v>
      </c>
      <c r="C57" s="21">
        <v>2510481</v>
      </c>
      <c r="D57" s="21">
        <v>36736</v>
      </c>
      <c r="E57" s="22">
        <v>31272</v>
      </c>
      <c r="F57" s="23">
        <v>2859181</v>
      </c>
      <c r="G57" s="6"/>
    </row>
    <row r="58" spans="1:7" ht="12.75">
      <c r="A58" s="20"/>
      <c r="B58" s="21"/>
      <c r="C58" s="21"/>
      <c r="D58" s="24"/>
      <c r="E58" s="22"/>
      <c r="F58" s="23"/>
      <c r="G58" s="6"/>
    </row>
    <row r="59" spans="1:7" ht="12.75">
      <c r="A59" s="15" t="s">
        <v>39</v>
      </c>
      <c r="B59" s="16" t="s">
        <v>11</v>
      </c>
      <c r="C59" s="16">
        <v>34200</v>
      </c>
      <c r="D59" s="25">
        <v>12899</v>
      </c>
      <c r="E59" s="17" t="s">
        <v>11</v>
      </c>
      <c r="F59" s="18">
        <v>47099</v>
      </c>
      <c r="G59" s="6"/>
    </row>
    <row r="60" spans="1:7" ht="12.75">
      <c r="A60" s="15" t="s">
        <v>40</v>
      </c>
      <c r="B60" s="16" t="s">
        <v>11</v>
      </c>
      <c r="C60" s="16">
        <v>123413</v>
      </c>
      <c r="D60" s="25">
        <v>22140</v>
      </c>
      <c r="E60" s="17">
        <v>490</v>
      </c>
      <c r="F60" s="18">
        <v>146043</v>
      </c>
      <c r="G60" s="6"/>
    </row>
    <row r="61" spans="1:7" ht="12.75">
      <c r="A61" s="15" t="s">
        <v>41</v>
      </c>
      <c r="B61" s="16">
        <v>620</v>
      </c>
      <c r="C61" s="16">
        <v>85674</v>
      </c>
      <c r="D61" s="16">
        <v>45595</v>
      </c>
      <c r="E61" s="17">
        <v>750</v>
      </c>
      <c r="F61" s="18">
        <v>132639</v>
      </c>
      <c r="G61" s="6"/>
    </row>
    <row r="62" spans="1:7" ht="12.75">
      <c r="A62" s="20" t="str">
        <f>UPPER(" C. Valenciana")</f>
        <v> C. VALENCIANA</v>
      </c>
      <c r="B62" s="21">
        <v>620</v>
      </c>
      <c r="C62" s="21">
        <v>243287</v>
      </c>
      <c r="D62" s="21">
        <v>80634</v>
      </c>
      <c r="E62" s="22">
        <v>1240</v>
      </c>
      <c r="F62" s="23">
        <v>325781</v>
      </c>
      <c r="G62" s="6"/>
    </row>
    <row r="63" spans="1:7" ht="12.75">
      <c r="A63" s="20"/>
      <c r="B63" s="21"/>
      <c r="C63" s="21"/>
      <c r="D63" s="21"/>
      <c r="E63" s="22"/>
      <c r="F63" s="23"/>
      <c r="G63" s="6"/>
    </row>
    <row r="64" spans="1:7" ht="12.75">
      <c r="A64" s="20" t="str">
        <f>UPPER(" R. de Murcia")</f>
        <v> R. DE MURCIA</v>
      </c>
      <c r="B64" s="21" t="s">
        <v>11</v>
      </c>
      <c r="C64" s="21">
        <v>404344.38</v>
      </c>
      <c r="D64" s="21">
        <v>126778.93</v>
      </c>
      <c r="E64" s="22">
        <v>21410.69</v>
      </c>
      <c r="F64" s="23">
        <v>552534</v>
      </c>
      <c r="G64" s="6"/>
    </row>
    <row r="65" spans="1:7" ht="12.75">
      <c r="A65" s="20"/>
      <c r="B65" s="21"/>
      <c r="C65" s="21"/>
      <c r="D65" s="21"/>
      <c r="E65" s="22"/>
      <c r="F65" s="23"/>
      <c r="G65" s="6"/>
    </row>
    <row r="66" spans="1:7" ht="12.75">
      <c r="A66" s="15" t="s">
        <v>42</v>
      </c>
      <c r="B66" s="16">
        <v>1701232</v>
      </c>
      <c r="C66" s="16">
        <v>254067</v>
      </c>
      <c r="D66" s="16">
        <v>75204</v>
      </c>
      <c r="E66" s="17">
        <v>2033</v>
      </c>
      <c r="F66" s="18">
        <v>2032536</v>
      </c>
      <c r="G66" s="6"/>
    </row>
    <row r="67" spans="1:7" ht="12.75">
      <c r="A67" s="15" t="s">
        <v>43</v>
      </c>
      <c r="B67" s="16">
        <v>494202</v>
      </c>
      <c r="C67" s="16">
        <v>735031</v>
      </c>
      <c r="D67" s="16">
        <v>16306</v>
      </c>
      <c r="E67" s="17">
        <v>8780</v>
      </c>
      <c r="F67" s="18">
        <v>1254319</v>
      </c>
      <c r="G67" s="6"/>
    </row>
    <row r="68" spans="1:7" ht="12.75">
      <c r="A68" s="20" t="str">
        <f>UPPER(" Extremadura")</f>
        <v> EXTREMADURA</v>
      </c>
      <c r="B68" s="21">
        <v>2195434</v>
      </c>
      <c r="C68" s="21">
        <v>989098</v>
      </c>
      <c r="D68" s="21">
        <v>91510</v>
      </c>
      <c r="E68" s="22">
        <v>10813</v>
      </c>
      <c r="F68" s="28">
        <v>3286855</v>
      </c>
      <c r="G68" s="6"/>
    </row>
    <row r="69" spans="1:7" ht="12.75">
      <c r="A69" s="20"/>
      <c r="B69" s="21"/>
      <c r="C69" s="21"/>
      <c r="D69" s="21"/>
      <c r="E69" s="22"/>
      <c r="F69" s="28"/>
      <c r="G69" s="6"/>
    </row>
    <row r="70" spans="1:7" ht="12.75">
      <c r="A70" s="15" t="s">
        <v>44</v>
      </c>
      <c r="B70" s="16">
        <v>11007</v>
      </c>
      <c r="C70" s="16">
        <v>33021</v>
      </c>
      <c r="D70" s="16">
        <v>169505</v>
      </c>
      <c r="E70" s="17">
        <v>6604</v>
      </c>
      <c r="F70" s="18">
        <v>220137</v>
      </c>
      <c r="G70" s="6"/>
    </row>
    <row r="71" spans="1:7" ht="12.75">
      <c r="A71" s="15" t="s">
        <v>45</v>
      </c>
      <c r="B71" s="16">
        <v>2100</v>
      </c>
      <c r="C71" s="16">
        <v>11200</v>
      </c>
      <c r="D71" s="16">
        <v>400</v>
      </c>
      <c r="E71" s="17" t="s">
        <v>11</v>
      </c>
      <c r="F71" s="18">
        <v>13700</v>
      </c>
      <c r="G71" s="6"/>
    </row>
    <row r="72" spans="1:7" ht="12.75">
      <c r="A72" s="15" t="s">
        <v>46</v>
      </c>
      <c r="B72" s="16">
        <v>58797</v>
      </c>
      <c r="C72" s="16">
        <v>382178</v>
      </c>
      <c r="D72" s="16">
        <v>146972</v>
      </c>
      <c r="E72" s="17" t="s">
        <v>11</v>
      </c>
      <c r="F72" s="18">
        <v>587947</v>
      </c>
      <c r="G72" s="6"/>
    </row>
    <row r="73" spans="1:7" ht="12.75">
      <c r="A73" s="15" t="s">
        <v>47</v>
      </c>
      <c r="B73" s="16" t="s">
        <v>11</v>
      </c>
      <c r="C73" s="16">
        <v>120925</v>
      </c>
      <c r="D73" s="16">
        <v>497385</v>
      </c>
      <c r="E73" s="17" t="s">
        <v>11</v>
      </c>
      <c r="F73" s="18">
        <v>618310</v>
      </c>
      <c r="G73" s="6"/>
    </row>
    <row r="74" spans="1:7" ht="12.75">
      <c r="A74" s="15" t="s">
        <v>48</v>
      </c>
      <c r="B74" s="16">
        <v>230000</v>
      </c>
      <c r="C74" s="16" t="s">
        <v>11</v>
      </c>
      <c r="D74" s="16" t="s">
        <v>11</v>
      </c>
      <c r="E74" s="17" t="s">
        <v>11</v>
      </c>
      <c r="F74" s="18">
        <v>230000</v>
      </c>
      <c r="G74" s="6"/>
    </row>
    <row r="75" spans="1:7" ht="12.75">
      <c r="A75" s="15" t="s">
        <v>49</v>
      </c>
      <c r="B75" s="16" t="s">
        <v>11</v>
      </c>
      <c r="C75" s="16">
        <v>205643</v>
      </c>
      <c r="D75" s="16">
        <v>51411</v>
      </c>
      <c r="E75" s="17" t="s">
        <v>11</v>
      </c>
      <c r="F75" s="18">
        <v>257054</v>
      </c>
      <c r="G75" s="6"/>
    </row>
    <row r="76" spans="1:7" ht="12.75">
      <c r="A76" s="15" t="s">
        <v>50</v>
      </c>
      <c r="B76" s="16" t="s">
        <v>11</v>
      </c>
      <c r="C76" s="16" t="s">
        <v>11</v>
      </c>
      <c r="D76" s="16" t="s">
        <v>11</v>
      </c>
      <c r="E76" s="17" t="s">
        <v>11</v>
      </c>
      <c r="F76" s="18" t="s">
        <v>11</v>
      </c>
      <c r="G76" s="6"/>
    </row>
    <row r="77" spans="1:7" ht="12.75">
      <c r="A77" s="15" t="s">
        <v>51</v>
      </c>
      <c r="B77" s="16">
        <v>90325</v>
      </c>
      <c r="C77" s="16">
        <v>240617</v>
      </c>
      <c r="D77" s="16">
        <v>2000</v>
      </c>
      <c r="E77" s="17">
        <v>560</v>
      </c>
      <c r="F77" s="18">
        <v>333502</v>
      </c>
      <c r="G77" s="6"/>
    </row>
    <row r="78" spans="1:7" ht="12.75">
      <c r="A78" s="20" t="str">
        <f>UPPER(" Andalucía")</f>
        <v> ANDALUCÍA</v>
      </c>
      <c r="B78" s="21">
        <v>392229</v>
      </c>
      <c r="C78" s="21">
        <v>993584</v>
      </c>
      <c r="D78" s="21">
        <v>867673</v>
      </c>
      <c r="E78" s="22">
        <v>7164</v>
      </c>
      <c r="F78" s="23">
        <v>2260650</v>
      </c>
      <c r="G78" s="6"/>
    </row>
    <row r="79" spans="1:7" ht="12.75">
      <c r="A79" s="20"/>
      <c r="B79" s="21"/>
      <c r="C79" s="24"/>
      <c r="D79" s="21"/>
      <c r="E79" s="22"/>
      <c r="F79" s="23"/>
      <c r="G79" s="6"/>
    </row>
    <row r="80" spans="1:7" ht="12.75">
      <c r="A80" s="15" t="s">
        <v>52</v>
      </c>
      <c r="B80" s="16" t="s">
        <v>11</v>
      </c>
      <c r="C80" s="19" t="s">
        <v>11</v>
      </c>
      <c r="D80" s="16">
        <v>30170</v>
      </c>
      <c r="E80" s="17" t="s">
        <v>11</v>
      </c>
      <c r="F80" s="18">
        <v>30170</v>
      </c>
      <c r="G80" s="6"/>
    </row>
    <row r="81" spans="1:7" ht="12.75">
      <c r="A81" s="15" t="s">
        <v>53</v>
      </c>
      <c r="B81" s="16" t="s">
        <v>11</v>
      </c>
      <c r="C81" s="19" t="s">
        <v>11</v>
      </c>
      <c r="D81" s="16">
        <v>9939</v>
      </c>
      <c r="E81" s="17">
        <v>1104</v>
      </c>
      <c r="F81" s="18">
        <v>11043</v>
      </c>
      <c r="G81" s="6"/>
    </row>
    <row r="82" spans="1:7" ht="12.75">
      <c r="A82" s="20" t="str">
        <f>UPPER(" Canarias")</f>
        <v> CANARIAS</v>
      </c>
      <c r="B82" s="21" t="s">
        <v>11</v>
      </c>
      <c r="C82" s="24" t="s">
        <v>11</v>
      </c>
      <c r="D82" s="21">
        <v>40109</v>
      </c>
      <c r="E82" s="22">
        <v>1104</v>
      </c>
      <c r="F82" s="23">
        <v>41213</v>
      </c>
      <c r="G82" s="6"/>
    </row>
    <row r="83" spans="1:7" ht="12.75">
      <c r="A83" s="20"/>
      <c r="B83" s="21"/>
      <c r="C83" s="24"/>
      <c r="D83" s="21"/>
      <c r="E83" s="22"/>
      <c r="F83" s="29"/>
      <c r="G83" s="6"/>
    </row>
    <row r="84" spans="1:7" ht="13.5" thickBot="1">
      <c r="A84" s="30" t="s">
        <v>54</v>
      </c>
      <c r="B84" s="31">
        <v>3088462</v>
      </c>
      <c r="C84" s="31">
        <v>10563918.38</v>
      </c>
      <c r="D84" s="31">
        <v>4563586.93</v>
      </c>
      <c r="E84" s="32">
        <v>157741.69</v>
      </c>
      <c r="F84" s="33">
        <v>18373709</v>
      </c>
      <c r="G84" s="6"/>
    </row>
    <row r="85" spans="6:7" ht="12.75">
      <c r="F85" s="34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J85"/>
  <sheetViews>
    <sheetView showGridLines="0" zoomScale="75" zoomScaleNormal="75" workbookViewId="0" topLeftCell="A1">
      <selection activeCell="C23" sqref="C23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35" t="s">
        <v>0</v>
      </c>
      <c r="B1" s="35"/>
      <c r="C1" s="35"/>
      <c r="D1" s="35"/>
      <c r="E1" s="35"/>
      <c r="F1" s="35"/>
    </row>
    <row r="3" spans="1:10" ht="15">
      <c r="A3" s="36" t="s">
        <v>55</v>
      </c>
      <c r="B3" s="36"/>
      <c r="C3" s="36"/>
      <c r="D3" s="36"/>
      <c r="E3" s="36"/>
      <c r="F3" s="36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7" t="s">
        <v>3</v>
      </c>
      <c r="C5" s="38"/>
      <c r="D5" s="39"/>
      <c r="E5" s="40" t="s">
        <v>4</v>
      </c>
      <c r="F5" s="42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41"/>
      <c r="F6" s="43"/>
      <c r="G6" s="6"/>
    </row>
    <row r="7" spans="1:7" ht="12.75">
      <c r="A7" s="10" t="s">
        <v>10</v>
      </c>
      <c r="B7" s="11" t="s">
        <v>11</v>
      </c>
      <c r="C7" s="12" t="s">
        <v>11</v>
      </c>
      <c r="D7" s="12">
        <v>18000</v>
      </c>
      <c r="E7" s="13" t="s">
        <v>11</v>
      </c>
      <c r="F7" s="14">
        <v>18000</v>
      </c>
      <c r="G7" s="6"/>
    </row>
    <row r="8" spans="1:7" ht="12.75">
      <c r="A8" s="15" t="s">
        <v>12</v>
      </c>
      <c r="B8" s="16" t="s">
        <v>11</v>
      </c>
      <c r="C8" s="16" t="s">
        <v>11</v>
      </c>
      <c r="D8" s="16">
        <v>83084</v>
      </c>
      <c r="E8" s="17" t="s">
        <v>11</v>
      </c>
      <c r="F8" s="18">
        <v>83084</v>
      </c>
      <c r="G8" s="6"/>
    </row>
    <row r="9" spans="1:7" ht="12.75">
      <c r="A9" s="15" t="s">
        <v>13</v>
      </c>
      <c r="B9" s="16" t="s">
        <v>11</v>
      </c>
      <c r="C9" s="19" t="s">
        <v>11</v>
      </c>
      <c r="D9" s="16">
        <v>88102</v>
      </c>
      <c r="E9" s="17">
        <v>900</v>
      </c>
      <c r="F9" s="18">
        <v>89002</v>
      </c>
      <c r="G9" s="6"/>
    </row>
    <row r="10" spans="1:7" ht="12.75">
      <c r="A10" s="15" t="s">
        <v>14</v>
      </c>
      <c r="B10" s="16" t="s">
        <v>11</v>
      </c>
      <c r="C10" s="16" t="s">
        <v>11</v>
      </c>
      <c r="D10" s="16">
        <v>48000</v>
      </c>
      <c r="E10" s="17" t="s">
        <v>11</v>
      </c>
      <c r="F10" s="18">
        <v>48000</v>
      </c>
      <c r="G10" s="6"/>
    </row>
    <row r="11" spans="1:7" ht="12.75">
      <c r="A11" s="20" t="str">
        <f>UPPER(" Galicia")</f>
        <v> GALICIA</v>
      </c>
      <c r="B11" s="21" t="s">
        <v>11</v>
      </c>
      <c r="C11" s="21" t="s">
        <v>11</v>
      </c>
      <c r="D11" s="21">
        <v>237186</v>
      </c>
      <c r="E11" s="22">
        <v>900</v>
      </c>
      <c r="F11" s="23">
        <v>238086</v>
      </c>
      <c r="G11" s="6"/>
    </row>
    <row r="12" spans="1:7" ht="12.75">
      <c r="A12" s="20"/>
      <c r="B12" s="21"/>
      <c r="C12" s="24"/>
      <c r="D12" s="21"/>
      <c r="E12" s="22"/>
      <c r="F12" s="23"/>
      <c r="G12" s="6"/>
    </row>
    <row r="13" spans="1:7" ht="12.75">
      <c r="A13" s="20" t="str">
        <f>UPPER(" P. de Asturias")</f>
        <v> P. DE ASTURIAS</v>
      </c>
      <c r="B13" s="21" t="s">
        <v>11</v>
      </c>
      <c r="C13" s="26">
        <v>60844</v>
      </c>
      <c r="D13" s="21" t="s">
        <v>11</v>
      </c>
      <c r="E13" s="22" t="s">
        <v>11</v>
      </c>
      <c r="F13" s="23">
        <v>60844</v>
      </c>
      <c r="G13" s="6"/>
    </row>
    <row r="14" spans="1:7" ht="12.75">
      <c r="A14" s="20"/>
      <c r="B14" s="21"/>
      <c r="C14" s="26"/>
      <c r="D14" s="21"/>
      <c r="E14" s="22"/>
      <c r="F14" s="23"/>
      <c r="G14" s="6"/>
    </row>
    <row r="15" spans="1:7" ht="12.75">
      <c r="A15" s="20" t="str">
        <f>UPPER(" Cantabria")</f>
        <v> CANTABRIA</v>
      </c>
      <c r="B15" s="21" t="s">
        <v>11</v>
      </c>
      <c r="C15" s="24" t="s">
        <v>11</v>
      </c>
      <c r="D15" s="21">
        <v>59441</v>
      </c>
      <c r="E15" s="22">
        <v>40</v>
      </c>
      <c r="F15" s="23">
        <v>59481</v>
      </c>
      <c r="G15" s="6"/>
    </row>
    <row r="16" spans="1:7" ht="12.75">
      <c r="A16" s="20"/>
      <c r="B16" s="21"/>
      <c r="C16" s="24"/>
      <c r="D16" s="21"/>
      <c r="E16" s="22"/>
      <c r="F16" s="23"/>
      <c r="G16" s="6"/>
    </row>
    <row r="17" spans="1:7" ht="12.75">
      <c r="A17" s="15" t="s">
        <v>15</v>
      </c>
      <c r="B17" s="16" t="s">
        <v>11</v>
      </c>
      <c r="C17" s="16">
        <v>20966</v>
      </c>
      <c r="D17" s="16">
        <v>55742</v>
      </c>
      <c r="E17" s="17" t="s">
        <v>11</v>
      </c>
      <c r="F17" s="18">
        <v>76708</v>
      </c>
      <c r="G17" s="6"/>
    </row>
    <row r="18" spans="1:7" ht="12.75">
      <c r="A18" s="15" t="s">
        <v>16</v>
      </c>
      <c r="B18" s="16" t="s">
        <v>11</v>
      </c>
      <c r="C18" s="19" t="s">
        <v>11</v>
      </c>
      <c r="D18" s="16">
        <v>153483</v>
      </c>
      <c r="E18" s="17" t="s">
        <v>11</v>
      </c>
      <c r="F18" s="18">
        <v>153483</v>
      </c>
      <c r="G18" s="6"/>
    </row>
    <row r="19" spans="1:7" ht="12.75">
      <c r="A19" s="15" t="s">
        <v>17</v>
      </c>
      <c r="B19" s="16" t="s">
        <v>11</v>
      </c>
      <c r="C19" s="19" t="s">
        <v>11</v>
      </c>
      <c r="D19" s="16">
        <v>67974</v>
      </c>
      <c r="E19" s="17" t="s">
        <v>11</v>
      </c>
      <c r="F19" s="18">
        <v>67974</v>
      </c>
      <c r="G19" s="6"/>
    </row>
    <row r="20" spans="1:7" ht="12.75">
      <c r="A20" s="20" t="str">
        <f>UPPER(" País Vasco")</f>
        <v> PAÍS VASCO</v>
      </c>
      <c r="B20" s="21" t="s">
        <v>11</v>
      </c>
      <c r="C20" s="21">
        <v>20966</v>
      </c>
      <c r="D20" s="21">
        <v>277199</v>
      </c>
      <c r="E20" s="22" t="s">
        <v>11</v>
      </c>
      <c r="F20" s="23">
        <v>298165</v>
      </c>
      <c r="G20" s="6"/>
    </row>
    <row r="21" spans="1:7" ht="12.75">
      <c r="A21" s="20"/>
      <c r="B21" s="21"/>
      <c r="C21" s="21"/>
      <c r="D21" s="21"/>
      <c r="E21" s="22"/>
      <c r="F21" s="23"/>
      <c r="G21" s="6"/>
    </row>
    <row r="22" spans="1:7" ht="12.75">
      <c r="A22" s="20" t="str">
        <f>UPPER(" Navarra")</f>
        <v> NAVARRA</v>
      </c>
      <c r="B22" s="21" t="s">
        <v>11</v>
      </c>
      <c r="C22" s="21">
        <v>513242.33</v>
      </c>
      <c r="D22" s="21">
        <v>235277.5</v>
      </c>
      <c r="E22" s="22" t="s">
        <v>11</v>
      </c>
      <c r="F22" s="23">
        <v>748519.83</v>
      </c>
      <c r="G22" s="6"/>
    </row>
    <row r="23" spans="1:7" ht="12.75">
      <c r="A23" s="20"/>
      <c r="B23" s="21"/>
      <c r="C23" s="21"/>
      <c r="D23" s="21"/>
      <c r="E23" s="22"/>
      <c r="F23" s="23"/>
      <c r="G23" s="6"/>
    </row>
    <row r="24" spans="1:7" ht="12.75">
      <c r="A24" s="20" t="str">
        <f>UPPER(" La Rioja")</f>
        <v> LA RIOJA</v>
      </c>
      <c r="B24" s="21" t="s">
        <v>11</v>
      </c>
      <c r="C24" s="21">
        <v>127113</v>
      </c>
      <c r="D24" s="21">
        <v>13560</v>
      </c>
      <c r="E24" s="22">
        <v>5149</v>
      </c>
      <c r="F24" s="23">
        <v>145822</v>
      </c>
      <c r="G24" s="6"/>
    </row>
    <row r="25" spans="1:7" ht="12.75">
      <c r="A25" s="20"/>
      <c r="B25" s="21"/>
      <c r="C25" s="21"/>
      <c r="D25" s="24"/>
      <c r="E25" s="22"/>
      <c r="F25" s="23"/>
      <c r="G25" s="6"/>
    </row>
    <row r="26" spans="1:7" ht="12.75">
      <c r="A26" s="15" t="s">
        <v>18</v>
      </c>
      <c r="B26" s="21" t="s">
        <v>11</v>
      </c>
      <c r="C26" s="16">
        <v>810670</v>
      </c>
      <c r="D26" s="19" t="s">
        <v>11</v>
      </c>
      <c r="E26" s="17">
        <v>150</v>
      </c>
      <c r="F26" s="18">
        <v>810820</v>
      </c>
      <c r="G26" s="6"/>
    </row>
    <row r="27" spans="1:7" ht="12.75">
      <c r="A27" s="15" t="s">
        <v>19</v>
      </c>
      <c r="B27" s="16">
        <v>16867</v>
      </c>
      <c r="C27" s="16">
        <v>740900</v>
      </c>
      <c r="D27" s="16">
        <v>30424</v>
      </c>
      <c r="E27" s="17">
        <v>7914</v>
      </c>
      <c r="F27" s="18">
        <v>796105</v>
      </c>
      <c r="G27" s="6"/>
    </row>
    <row r="28" spans="1:7" ht="12.75">
      <c r="A28" s="15" t="s">
        <v>20</v>
      </c>
      <c r="B28" s="16" t="s">
        <v>11</v>
      </c>
      <c r="C28" s="16">
        <v>907291</v>
      </c>
      <c r="D28" s="19" t="s">
        <v>11</v>
      </c>
      <c r="E28" s="17">
        <v>21538</v>
      </c>
      <c r="F28" s="18">
        <v>928829</v>
      </c>
      <c r="G28" s="6"/>
    </row>
    <row r="29" spans="1:7" ht="12.75">
      <c r="A29" s="20" t="str">
        <f>UPPER(" Aragón")</f>
        <v> ARAGÓN</v>
      </c>
      <c r="B29" s="21">
        <v>16867</v>
      </c>
      <c r="C29" s="21">
        <v>2458861</v>
      </c>
      <c r="D29" s="21">
        <v>30424</v>
      </c>
      <c r="E29" s="22">
        <v>29602</v>
      </c>
      <c r="F29" s="23">
        <v>2535754</v>
      </c>
      <c r="G29" s="6"/>
    </row>
    <row r="30" spans="1:7" ht="12.75">
      <c r="A30" s="20"/>
      <c r="B30" s="21"/>
      <c r="C30" s="21"/>
      <c r="D30" s="21"/>
      <c r="E30" s="22"/>
      <c r="F30" s="23"/>
      <c r="G30" s="6"/>
    </row>
    <row r="31" spans="1:7" ht="12.75">
      <c r="A31" s="15" t="s">
        <v>21</v>
      </c>
      <c r="B31" s="16" t="s">
        <v>11</v>
      </c>
      <c r="C31" s="16">
        <v>176014</v>
      </c>
      <c r="D31" s="16">
        <v>6680</v>
      </c>
      <c r="E31" s="17">
        <v>2780</v>
      </c>
      <c r="F31" s="18">
        <v>185474</v>
      </c>
      <c r="G31" s="6"/>
    </row>
    <row r="32" spans="1:7" ht="12.75">
      <c r="A32" s="15" t="s">
        <v>22</v>
      </c>
      <c r="B32" s="16" t="s">
        <v>11</v>
      </c>
      <c r="C32" s="16" t="s">
        <v>11</v>
      </c>
      <c r="D32" s="25">
        <v>153983</v>
      </c>
      <c r="E32" s="17" t="s">
        <v>11</v>
      </c>
      <c r="F32" s="18">
        <v>153983</v>
      </c>
      <c r="G32" s="6"/>
    </row>
    <row r="33" spans="1:7" ht="12.75">
      <c r="A33" s="15" t="s">
        <v>23</v>
      </c>
      <c r="B33" s="16" t="s">
        <v>11</v>
      </c>
      <c r="C33" s="16">
        <v>224874</v>
      </c>
      <c r="D33" s="19" t="s">
        <v>11</v>
      </c>
      <c r="E33" s="17">
        <v>5000</v>
      </c>
      <c r="F33" s="18">
        <v>229874</v>
      </c>
      <c r="G33" s="6"/>
    </row>
    <row r="34" spans="1:7" ht="12.75">
      <c r="A34" s="15" t="s">
        <v>24</v>
      </c>
      <c r="B34" s="16" t="s">
        <v>11</v>
      </c>
      <c r="C34" s="16">
        <v>64026</v>
      </c>
      <c r="D34" s="16">
        <v>15875</v>
      </c>
      <c r="E34" s="17">
        <v>120</v>
      </c>
      <c r="F34" s="18">
        <v>80021</v>
      </c>
      <c r="G34" s="6"/>
    </row>
    <row r="35" spans="1:7" ht="12.75">
      <c r="A35" s="20" t="str">
        <f>UPPER(" Cataluña")</f>
        <v> CATALUÑA</v>
      </c>
      <c r="B35" s="21" t="s">
        <v>11</v>
      </c>
      <c r="C35" s="21">
        <v>464914</v>
      </c>
      <c r="D35" s="21">
        <v>176538</v>
      </c>
      <c r="E35" s="22">
        <v>7900</v>
      </c>
      <c r="F35" s="23">
        <v>649352</v>
      </c>
      <c r="G35" s="6"/>
    </row>
    <row r="36" spans="1:7" ht="12.75">
      <c r="A36" s="20"/>
      <c r="B36" s="21"/>
      <c r="C36" s="21"/>
      <c r="D36" s="24"/>
      <c r="E36" s="22"/>
      <c r="F36" s="23"/>
      <c r="G36" s="6"/>
    </row>
    <row r="37" spans="1:7" ht="12.75">
      <c r="A37" s="20" t="str">
        <f>UPPER(" Baleares")</f>
        <v> BALEARES</v>
      </c>
      <c r="B37" s="21" t="s">
        <v>11</v>
      </c>
      <c r="C37" s="21">
        <v>189000</v>
      </c>
      <c r="D37" s="26">
        <v>91000</v>
      </c>
      <c r="E37" s="22" t="s">
        <v>11</v>
      </c>
      <c r="F37" s="23">
        <v>280000</v>
      </c>
      <c r="G37" s="6"/>
    </row>
    <row r="38" spans="1:7" ht="12.75">
      <c r="A38" s="20"/>
      <c r="B38" s="21"/>
      <c r="C38" s="21"/>
      <c r="D38" s="26"/>
      <c r="E38" s="22"/>
      <c r="F38" s="23"/>
      <c r="G38" s="6"/>
    </row>
    <row r="39" spans="1:7" ht="12.75">
      <c r="A39" s="15" t="s">
        <v>25</v>
      </c>
      <c r="B39" s="16">
        <v>1500</v>
      </c>
      <c r="C39" s="16">
        <v>220150</v>
      </c>
      <c r="D39" s="16">
        <v>30560</v>
      </c>
      <c r="E39" s="17">
        <v>2500</v>
      </c>
      <c r="F39" s="18">
        <v>254710</v>
      </c>
      <c r="G39" s="6"/>
    </row>
    <row r="40" spans="1:7" ht="12.75">
      <c r="A40" s="15" t="s">
        <v>26</v>
      </c>
      <c r="B40" s="16" t="s">
        <v>11</v>
      </c>
      <c r="C40" s="16">
        <v>20500</v>
      </c>
      <c r="D40" s="16">
        <v>284462</v>
      </c>
      <c r="E40" s="17">
        <v>152</v>
      </c>
      <c r="F40" s="18">
        <v>305114</v>
      </c>
      <c r="G40" s="6"/>
    </row>
    <row r="41" spans="1:7" ht="12.75">
      <c r="A41" s="15" t="s">
        <v>27</v>
      </c>
      <c r="B41" s="16">
        <v>106800</v>
      </c>
      <c r="C41" s="16">
        <v>6000</v>
      </c>
      <c r="D41" s="16">
        <v>412850</v>
      </c>
      <c r="E41" s="17">
        <v>1650</v>
      </c>
      <c r="F41" s="18">
        <v>527300</v>
      </c>
      <c r="G41" s="6"/>
    </row>
    <row r="42" spans="1:7" ht="12.75">
      <c r="A42" s="15" t="s">
        <v>28</v>
      </c>
      <c r="B42" s="16" t="s">
        <v>11</v>
      </c>
      <c r="C42" s="16" t="s">
        <v>11</v>
      </c>
      <c r="D42" s="16">
        <v>294982</v>
      </c>
      <c r="E42" s="17">
        <v>220</v>
      </c>
      <c r="F42" s="18">
        <v>295202</v>
      </c>
      <c r="G42" s="6"/>
    </row>
    <row r="43" spans="1:7" ht="12.75">
      <c r="A43" s="15" t="s">
        <v>29</v>
      </c>
      <c r="B43" s="27">
        <v>1520</v>
      </c>
      <c r="C43" s="16">
        <v>346287</v>
      </c>
      <c r="D43" s="16">
        <v>154803</v>
      </c>
      <c r="E43" s="17">
        <v>2510</v>
      </c>
      <c r="F43" s="18">
        <v>505120</v>
      </c>
      <c r="G43" s="6"/>
    </row>
    <row r="44" spans="1:7" ht="12.75">
      <c r="A44" s="15" t="s">
        <v>30</v>
      </c>
      <c r="B44" s="16">
        <v>57500</v>
      </c>
      <c r="C44" s="16">
        <v>227500</v>
      </c>
      <c r="D44" s="16">
        <v>120600</v>
      </c>
      <c r="E44" s="17">
        <v>400</v>
      </c>
      <c r="F44" s="18">
        <v>406000</v>
      </c>
      <c r="G44" s="6"/>
    </row>
    <row r="45" spans="1:7" ht="12.75">
      <c r="A45" s="15" t="s">
        <v>31</v>
      </c>
      <c r="B45" s="16">
        <v>27337</v>
      </c>
      <c r="C45" s="16">
        <v>329498</v>
      </c>
      <c r="D45" s="16">
        <v>6700</v>
      </c>
      <c r="E45" s="17">
        <v>14546</v>
      </c>
      <c r="F45" s="18">
        <v>378081</v>
      </c>
      <c r="G45" s="6"/>
    </row>
    <row r="46" spans="1:7" ht="12.75">
      <c r="A46" s="15" t="s">
        <v>32</v>
      </c>
      <c r="B46" s="16" t="s">
        <v>11</v>
      </c>
      <c r="C46" s="16">
        <v>223536</v>
      </c>
      <c r="D46" s="16">
        <v>172150</v>
      </c>
      <c r="E46" s="17" t="s">
        <v>11</v>
      </c>
      <c r="F46" s="18">
        <v>395686</v>
      </c>
      <c r="G46" s="6"/>
    </row>
    <row r="47" spans="1:7" ht="12.75">
      <c r="A47" s="15" t="s">
        <v>33</v>
      </c>
      <c r="B47" s="16" t="s">
        <v>11</v>
      </c>
      <c r="C47" s="16">
        <v>238310</v>
      </c>
      <c r="D47" s="16">
        <v>415177</v>
      </c>
      <c r="E47" s="17">
        <v>14980</v>
      </c>
      <c r="F47" s="18">
        <v>668467</v>
      </c>
      <c r="G47" s="6"/>
    </row>
    <row r="48" spans="1:7" ht="12.75">
      <c r="A48" s="20" t="str">
        <f>UPPER(" Castilla y León")</f>
        <v> CASTILLA Y LEÓN</v>
      </c>
      <c r="B48" s="21">
        <v>194657</v>
      </c>
      <c r="C48" s="21">
        <v>1611781</v>
      </c>
      <c r="D48" s="21">
        <v>1892284</v>
      </c>
      <c r="E48" s="22">
        <v>36958</v>
      </c>
      <c r="F48" s="23">
        <v>3735680</v>
      </c>
      <c r="G48" s="6"/>
    </row>
    <row r="49" spans="1:7" ht="12.75">
      <c r="A49" s="20"/>
      <c r="B49" s="21"/>
      <c r="C49" s="21"/>
      <c r="D49" s="21"/>
      <c r="E49" s="22"/>
      <c r="F49" s="23"/>
      <c r="G49" s="6"/>
    </row>
    <row r="50" spans="1:7" ht="12.75">
      <c r="A50" s="20" t="str">
        <f>UPPER(" Madrid")</f>
        <v> MADRID</v>
      </c>
      <c r="B50" s="21" t="s">
        <v>11</v>
      </c>
      <c r="C50" s="21">
        <v>101200</v>
      </c>
      <c r="D50" s="21">
        <v>50800</v>
      </c>
      <c r="E50" s="22" t="s">
        <v>11</v>
      </c>
      <c r="F50" s="23">
        <v>152000</v>
      </c>
      <c r="G50" s="6"/>
    </row>
    <row r="51" spans="1:7" ht="12.75">
      <c r="A51" s="20"/>
      <c r="B51" s="21"/>
      <c r="C51" s="21"/>
      <c r="D51" s="21"/>
      <c r="E51" s="22"/>
      <c r="F51" s="23"/>
      <c r="G51" s="6"/>
    </row>
    <row r="52" spans="1:7" ht="12.75">
      <c r="A52" s="15" t="s">
        <v>34</v>
      </c>
      <c r="B52" s="16" t="s">
        <v>11</v>
      </c>
      <c r="C52" s="16">
        <v>649539</v>
      </c>
      <c r="D52" s="16" t="s">
        <v>11</v>
      </c>
      <c r="E52" s="17">
        <v>13256</v>
      </c>
      <c r="F52" s="18">
        <v>662795</v>
      </c>
      <c r="G52" s="6"/>
    </row>
    <row r="53" spans="1:7" ht="12.75">
      <c r="A53" s="15" t="s">
        <v>35</v>
      </c>
      <c r="B53" s="16">
        <v>225400</v>
      </c>
      <c r="C53" s="16">
        <v>725028</v>
      </c>
      <c r="D53" s="16" t="s">
        <v>11</v>
      </c>
      <c r="E53" s="17">
        <v>4150</v>
      </c>
      <c r="F53" s="18">
        <v>954578</v>
      </c>
      <c r="G53" s="6"/>
    </row>
    <row r="54" spans="1:7" ht="12.75">
      <c r="A54" s="15" t="s">
        <v>36</v>
      </c>
      <c r="B54" s="16">
        <v>6000</v>
      </c>
      <c r="C54" s="16">
        <v>373428</v>
      </c>
      <c r="D54" s="25">
        <v>35920</v>
      </c>
      <c r="E54" s="17">
        <v>7538</v>
      </c>
      <c r="F54" s="18">
        <v>422886</v>
      </c>
      <c r="G54" s="6"/>
    </row>
    <row r="55" spans="1:7" ht="12.75">
      <c r="A55" s="15" t="s">
        <v>37</v>
      </c>
      <c r="B55" s="16" t="s">
        <v>11</v>
      </c>
      <c r="C55" s="16">
        <v>343191</v>
      </c>
      <c r="D55" s="16" t="s">
        <v>11</v>
      </c>
      <c r="E55" s="17">
        <v>2900</v>
      </c>
      <c r="F55" s="18">
        <v>346091</v>
      </c>
      <c r="G55" s="6"/>
    </row>
    <row r="56" spans="1:7" ht="12.75">
      <c r="A56" s="15" t="s">
        <v>38</v>
      </c>
      <c r="B56" s="16">
        <v>16433</v>
      </c>
      <c r="C56" s="16">
        <v>389863</v>
      </c>
      <c r="D56" s="16">
        <v>4108</v>
      </c>
      <c r="E56" s="17">
        <v>411</v>
      </c>
      <c r="F56" s="18">
        <v>410815</v>
      </c>
      <c r="G56" s="6"/>
    </row>
    <row r="57" spans="1:7" ht="12.75">
      <c r="A57" s="20" t="str">
        <f>UPPER(" Castilla-La Mancha")</f>
        <v> CASTILLA-LA MANCHA</v>
      </c>
      <c r="B57" s="21">
        <v>247833</v>
      </c>
      <c r="C57" s="21">
        <v>2481049</v>
      </c>
      <c r="D57" s="21">
        <v>40028</v>
      </c>
      <c r="E57" s="22">
        <v>28255</v>
      </c>
      <c r="F57" s="23">
        <v>2797165</v>
      </c>
      <c r="G57" s="6"/>
    </row>
    <row r="58" spans="1:7" ht="12.75">
      <c r="A58" s="20"/>
      <c r="B58" s="21"/>
      <c r="C58" s="21"/>
      <c r="D58" s="24"/>
      <c r="E58" s="22"/>
      <c r="F58" s="23"/>
      <c r="G58" s="6"/>
    </row>
    <row r="59" spans="1:7" ht="12.75">
      <c r="A59" s="15" t="s">
        <v>39</v>
      </c>
      <c r="B59" s="16" t="s">
        <v>11</v>
      </c>
      <c r="C59" s="16">
        <v>73800</v>
      </c>
      <c r="D59" s="25">
        <v>23000</v>
      </c>
      <c r="E59" s="17" t="s">
        <v>11</v>
      </c>
      <c r="F59" s="18">
        <v>96800</v>
      </c>
      <c r="G59" s="6"/>
    </row>
    <row r="60" spans="1:7" ht="12.75">
      <c r="A60" s="15" t="s">
        <v>40</v>
      </c>
      <c r="B60" s="16" t="s">
        <v>11</v>
      </c>
      <c r="C60" s="16">
        <v>123598</v>
      </c>
      <c r="D60" s="25">
        <v>20000</v>
      </c>
      <c r="E60" s="17">
        <v>450</v>
      </c>
      <c r="F60" s="18">
        <v>144048</v>
      </c>
      <c r="G60" s="6"/>
    </row>
    <row r="61" spans="1:7" ht="12.75">
      <c r="A61" s="15" t="s">
        <v>41</v>
      </c>
      <c r="B61" s="16">
        <v>620</v>
      </c>
      <c r="C61" s="16">
        <v>95393</v>
      </c>
      <c r="D61" s="16">
        <v>47074</v>
      </c>
      <c r="E61" s="17">
        <v>2150</v>
      </c>
      <c r="F61" s="18">
        <v>145237</v>
      </c>
      <c r="G61" s="6"/>
    </row>
    <row r="62" spans="1:7" ht="12.75">
      <c r="A62" s="20" t="str">
        <f>UPPER(" C. Valenciana")</f>
        <v> C. VALENCIANA</v>
      </c>
      <c r="B62" s="21">
        <v>620</v>
      </c>
      <c r="C62" s="21">
        <v>292791</v>
      </c>
      <c r="D62" s="21">
        <v>90074</v>
      </c>
      <c r="E62" s="22">
        <v>2600</v>
      </c>
      <c r="F62" s="23">
        <v>386085</v>
      </c>
      <c r="G62" s="6"/>
    </row>
    <row r="63" spans="1:7" ht="12.75">
      <c r="A63" s="20"/>
      <c r="B63" s="21"/>
      <c r="C63" s="21"/>
      <c r="D63" s="21"/>
      <c r="E63" s="22"/>
      <c r="F63" s="23"/>
      <c r="G63" s="6"/>
    </row>
    <row r="64" spans="1:7" ht="12.75">
      <c r="A64" s="20" t="str">
        <f>UPPER(" R. de Murcia")</f>
        <v> R. DE MURCIA</v>
      </c>
      <c r="B64" s="21" t="s">
        <v>11</v>
      </c>
      <c r="C64" s="21">
        <v>398416.36</v>
      </c>
      <c r="D64" s="21">
        <v>131199.42</v>
      </c>
      <c r="E64" s="22">
        <v>16322.21</v>
      </c>
      <c r="F64" s="23">
        <v>545937.99</v>
      </c>
      <c r="G64" s="6"/>
    </row>
    <row r="65" spans="1:7" ht="12.75">
      <c r="A65" s="20"/>
      <c r="B65" s="21"/>
      <c r="C65" s="21"/>
      <c r="D65" s="21"/>
      <c r="E65" s="22"/>
      <c r="F65" s="23"/>
      <c r="G65" s="6"/>
    </row>
    <row r="66" spans="1:7" ht="12.75">
      <c r="A66" s="15" t="s">
        <v>42</v>
      </c>
      <c r="B66" s="16">
        <v>1704294</v>
      </c>
      <c r="C66" s="16">
        <v>254524</v>
      </c>
      <c r="D66" s="16">
        <v>75339</v>
      </c>
      <c r="E66" s="17">
        <v>2036</v>
      </c>
      <c r="F66" s="18">
        <v>2036193</v>
      </c>
      <c r="G66" s="6"/>
    </row>
    <row r="67" spans="1:7" ht="12.75">
      <c r="A67" s="15" t="s">
        <v>43</v>
      </c>
      <c r="B67" s="16">
        <v>493213</v>
      </c>
      <c r="C67" s="16">
        <v>733561</v>
      </c>
      <c r="D67" s="16">
        <v>22533</v>
      </c>
      <c r="E67" s="17">
        <v>2504</v>
      </c>
      <c r="F67" s="18">
        <v>1251811</v>
      </c>
      <c r="G67" s="6"/>
    </row>
    <row r="68" spans="1:7" ht="12.75">
      <c r="A68" s="20" t="str">
        <f>UPPER(" Extremadura")</f>
        <v> EXTREMADURA</v>
      </c>
      <c r="B68" s="21">
        <v>2197507</v>
      </c>
      <c r="C68" s="21">
        <v>988085</v>
      </c>
      <c r="D68" s="21">
        <v>97872</v>
      </c>
      <c r="E68" s="22">
        <v>4540</v>
      </c>
      <c r="F68" s="28">
        <v>3288004</v>
      </c>
      <c r="G68" s="6"/>
    </row>
    <row r="69" spans="1:7" ht="12.75">
      <c r="A69" s="20"/>
      <c r="B69" s="21"/>
      <c r="C69" s="21"/>
      <c r="D69" s="21"/>
      <c r="E69" s="22"/>
      <c r="F69" s="28"/>
      <c r="G69" s="6"/>
    </row>
    <row r="70" spans="1:7" ht="12.75">
      <c r="A70" s="15" t="s">
        <v>44</v>
      </c>
      <c r="B70" s="16">
        <v>10558</v>
      </c>
      <c r="C70" s="16">
        <v>31673</v>
      </c>
      <c r="D70" s="16">
        <v>166809</v>
      </c>
      <c r="E70" s="17">
        <v>2110</v>
      </c>
      <c r="F70" s="18">
        <v>211150</v>
      </c>
      <c r="G70" s="6"/>
    </row>
    <row r="71" spans="1:7" ht="12.75">
      <c r="A71" s="15" t="s">
        <v>45</v>
      </c>
      <c r="B71" s="16">
        <v>2065</v>
      </c>
      <c r="C71" s="16">
        <v>11125</v>
      </c>
      <c r="D71" s="16">
        <v>357</v>
      </c>
      <c r="E71" s="17" t="s">
        <v>11</v>
      </c>
      <c r="F71" s="18">
        <v>13547</v>
      </c>
      <c r="G71" s="6"/>
    </row>
    <row r="72" spans="1:7" ht="12.75">
      <c r="A72" s="15" t="s">
        <v>46</v>
      </c>
      <c r="B72" s="16">
        <v>47019</v>
      </c>
      <c r="C72" s="16">
        <v>376049</v>
      </c>
      <c r="D72" s="16">
        <v>47019</v>
      </c>
      <c r="E72" s="17" t="s">
        <v>11</v>
      </c>
      <c r="F72" s="18">
        <v>470087</v>
      </c>
      <c r="G72" s="6"/>
    </row>
    <row r="73" spans="1:7" ht="12.75">
      <c r="A73" s="15" t="s">
        <v>47</v>
      </c>
      <c r="B73" s="16" t="s">
        <v>11</v>
      </c>
      <c r="C73" s="16">
        <v>115135.72</v>
      </c>
      <c r="D73" s="16">
        <v>473572.7</v>
      </c>
      <c r="E73" s="17" t="s">
        <v>11</v>
      </c>
      <c r="F73" s="18">
        <v>588708.42</v>
      </c>
      <c r="G73" s="6"/>
    </row>
    <row r="74" spans="1:7" ht="12.75">
      <c r="A74" s="15" t="s">
        <v>48</v>
      </c>
      <c r="B74" s="16">
        <v>249900</v>
      </c>
      <c r="C74" s="16" t="s">
        <v>11</v>
      </c>
      <c r="D74" s="16" t="s">
        <v>11</v>
      </c>
      <c r="E74" s="17" t="s">
        <v>11</v>
      </c>
      <c r="F74" s="18">
        <v>249900</v>
      </c>
      <c r="G74" s="6"/>
    </row>
    <row r="75" spans="1:7" ht="12.75">
      <c r="A75" s="15" t="s">
        <v>49</v>
      </c>
      <c r="B75" s="16" t="s">
        <v>11</v>
      </c>
      <c r="C75" s="16">
        <v>234790</v>
      </c>
      <c r="D75" s="16">
        <v>58698</v>
      </c>
      <c r="E75" s="17" t="s">
        <v>11</v>
      </c>
      <c r="F75" s="18">
        <v>293488</v>
      </c>
      <c r="G75" s="6"/>
    </row>
    <row r="76" spans="1:7" ht="12.75">
      <c r="A76" s="15" t="s">
        <v>50</v>
      </c>
      <c r="B76" s="16" t="s">
        <v>11</v>
      </c>
      <c r="C76" s="16" t="s">
        <v>11</v>
      </c>
      <c r="D76" s="16" t="s">
        <v>11</v>
      </c>
      <c r="E76" s="17" t="s">
        <v>11</v>
      </c>
      <c r="F76" s="18" t="s">
        <v>11</v>
      </c>
      <c r="G76" s="6"/>
    </row>
    <row r="77" spans="1:7" ht="12.75">
      <c r="A77" s="15" t="s">
        <v>51</v>
      </c>
      <c r="B77" s="16">
        <v>90325</v>
      </c>
      <c r="C77" s="16">
        <v>232916</v>
      </c>
      <c r="D77" s="16">
        <v>2000</v>
      </c>
      <c r="E77" s="17">
        <v>300</v>
      </c>
      <c r="F77" s="18">
        <v>325541</v>
      </c>
      <c r="G77" s="6"/>
    </row>
    <row r="78" spans="1:7" ht="12.75">
      <c r="A78" s="20" t="str">
        <f>UPPER(" Andalucía")</f>
        <v> ANDALUCÍA</v>
      </c>
      <c r="B78" s="21">
        <v>399867</v>
      </c>
      <c r="C78" s="21">
        <v>1001688.72</v>
      </c>
      <c r="D78" s="21">
        <v>748455.7</v>
      </c>
      <c r="E78" s="22">
        <v>2410</v>
      </c>
      <c r="F78" s="23">
        <v>2152421.42</v>
      </c>
      <c r="G78" s="6"/>
    </row>
    <row r="79" spans="1:7" ht="12.75">
      <c r="A79" s="20"/>
      <c r="B79" s="21"/>
      <c r="C79" s="24"/>
      <c r="D79" s="21"/>
      <c r="E79" s="22"/>
      <c r="F79" s="23"/>
      <c r="G79" s="6"/>
    </row>
    <row r="80" spans="1:7" ht="12.75">
      <c r="A80" s="15" t="s">
        <v>52</v>
      </c>
      <c r="B80" s="16" t="s">
        <v>11</v>
      </c>
      <c r="C80" s="19" t="s">
        <v>11</v>
      </c>
      <c r="D80" s="16">
        <v>30170</v>
      </c>
      <c r="E80" s="17" t="s">
        <v>11</v>
      </c>
      <c r="F80" s="18">
        <v>30170</v>
      </c>
      <c r="G80" s="6"/>
    </row>
    <row r="81" spans="1:7" ht="12.75">
      <c r="A81" s="15" t="s">
        <v>53</v>
      </c>
      <c r="B81" s="16" t="s">
        <v>11</v>
      </c>
      <c r="C81" s="19" t="s">
        <v>11</v>
      </c>
      <c r="D81" s="16">
        <v>14060</v>
      </c>
      <c r="E81" s="17">
        <v>1562</v>
      </c>
      <c r="F81" s="18">
        <v>15622</v>
      </c>
      <c r="G81" s="6"/>
    </row>
    <row r="82" spans="1:7" ht="12.75">
      <c r="A82" s="20" t="str">
        <f>UPPER(" Canarias")</f>
        <v> CANARIAS</v>
      </c>
      <c r="B82" s="21" t="s">
        <v>11</v>
      </c>
      <c r="C82" s="24" t="s">
        <v>11</v>
      </c>
      <c r="D82" s="21">
        <v>44230</v>
      </c>
      <c r="E82" s="22">
        <v>1562</v>
      </c>
      <c r="F82" s="23">
        <v>45792</v>
      </c>
      <c r="G82" s="6"/>
    </row>
    <row r="83" spans="1:7" ht="12.75">
      <c r="A83" s="20"/>
      <c r="B83" s="21"/>
      <c r="C83" s="24"/>
      <c r="D83" s="21"/>
      <c r="E83" s="22"/>
      <c r="F83" s="29"/>
      <c r="G83" s="6"/>
    </row>
    <row r="84" spans="1:7" ht="13.5" thickBot="1">
      <c r="A84" s="30" t="s">
        <v>54</v>
      </c>
      <c r="B84" s="31">
        <v>3057351</v>
      </c>
      <c r="C84" s="31">
        <v>10709951.41</v>
      </c>
      <c r="D84" s="31">
        <v>4215568.62</v>
      </c>
      <c r="E84" s="32">
        <v>136238.21</v>
      </c>
      <c r="F84" s="33">
        <v>18119109.24</v>
      </c>
      <c r="G84" s="6"/>
    </row>
    <row r="85" spans="6:7" ht="12.75">
      <c r="F85" s="34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5" right="0.75" top="0.5905511811023623" bottom="1" header="0" footer="0"/>
  <pageSetup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dcterms:created xsi:type="dcterms:W3CDTF">2007-07-19T20:49:33Z</dcterms:created>
  <dcterms:modified xsi:type="dcterms:W3CDTF">2007-07-25T10:34:03Z</dcterms:modified>
  <cp:category/>
  <cp:version/>
  <cp:contentType/>
  <cp:contentStatus/>
</cp:coreProperties>
</file>