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350" windowWidth="12390" windowHeight="7785" activeTab="16"/>
  </bookViews>
  <sheets>
    <sheet name="21.1" sheetId="1" r:id="rId1"/>
    <sheet name="21.2" sheetId="2" r:id="rId2"/>
    <sheet name="21.3 (2004)" sheetId="3" r:id="rId3"/>
    <sheet name="21.3 (2005)" sheetId="4" r:id="rId4"/>
    <sheet name="21.4" sheetId="5" r:id="rId5"/>
    <sheet name="21.5 (2004)" sheetId="6" r:id="rId6"/>
    <sheet name="21.5 (2005)" sheetId="7" r:id="rId7"/>
    <sheet name="21.6" sheetId="8" r:id="rId8"/>
    <sheet name="21.7 (2004)" sheetId="9" r:id="rId9"/>
    <sheet name="21.7 (2005)" sheetId="10" r:id="rId10"/>
    <sheet name="21.8" sheetId="11" r:id="rId11"/>
    <sheet name="21.9 (2004)" sheetId="12" r:id="rId12"/>
    <sheet name="21.9 (2005)" sheetId="13" r:id="rId13"/>
    <sheet name="21.10" sheetId="14" r:id="rId14"/>
    <sheet name="21.11" sheetId="15" r:id="rId15"/>
    <sheet name="21.12" sheetId="16" r:id="rId16"/>
    <sheet name="21.13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'[2]p395fao'!$B$75</definedName>
    <definedName name="\A" localSheetId="13">'[2]p395fao'!$B$75</definedName>
    <definedName name="\A" localSheetId="14">'[2]p395fao'!$B$75</definedName>
    <definedName name="\A" localSheetId="15">'[10]p395fao'!$B$75</definedName>
    <definedName name="\A" localSheetId="16">'[10]p395fao'!$B$75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 localSheetId="9">'[2]p395fao'!$B$75</definedName>
    <definedName name="\A" localSheetId="10">'[2]p395fao'!$B$75</definedName>
    <definedName name="\A" localSheetId="11">'[2]p395fao'!$B$75</definedName>
    <definedName name="\A" localSheetId="12">'[2]p395fao'!$B$75</definedName>
    <definedName name="\A">#REF!</definedName>
    <definedName name="\B" localSheetId="1">'[3]p405'!#REF!</definedName>
    <definedName name="\B" localSheetId="2">'[3]p405'!#REF!</definedName>
    <definedName name="\B" localSheetId="3">'[3]p405'!#REF!</definedName>
    <definedName name="\B" localSheetId="5">'[3]p405'!#REF!</definedName>
    <definedName name="\B" localSheetId="6">'[3]p405'!#REF!</definedName>
    <definedName name="\B" localSheetId="8">'[3]p405'!#REF!</definedName>
    <definedName name="\B" localSheetId="9">'[3]p405'!#REF!</definedName>
    <definedName name="\B" localSheetId="11">'[3]p405'!#REF!</definedName>
    <definedName name="\B" localSheetId="12">'[3]p405'!#REF!</definedName>
    <definedName name="\B">'[3]p405'!#REF!</definedName>
    <definedName name="\C" localSheetId="0">'[2]p395fao'!$B$77</definedName>
    <definedName name="\C" localSheetId="13">'[2]p395fao'!$B$77</definedName>
    <definedName name="\C" localSheetId="14">'[2]p395fao'!$B$77</definedName>
    <definedName name="\C" localSheetId="15">'[10]p395fao'!$B$77</definedName>
    <definedName name="\C" localSheetId="16">'[10]p395fao'!$B$77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 localSheetId="9">'[2]p395fao'!$B$77</definedName>
    <definedName name="\C" localSheetId="10">'[2]p395fao'!$B$77</definedName>
    <definedName name="\C" localSheetId="11">'[2]p395fao'!$B$77</definedName>
    <definedName name="\C" localSheetId="12">'[2]p395fao'!$B$77</definedName>
    <definedName name="\C">#REF!</definedName>
    <definedName name="\D" localSheetId="1">'[2]p395fao'!$B$79</definedName>
    <definedName name="\D" localSheetId="2">'[2]p395fao'!$B$79</definedName>
    <definedName name="\D" localSheetId="3">'[2]p395fao'!$B$79</definedName>
    <definedName name="\D" localSheetId="5">'[2]p395fao'!$B$79</definedName>
    <definedName name="\D" localSheetId="6">'[2]p395fao'!$B$79</definedName>
    <definedName name="\D" localSheetId="8">'[2]p395fao'!$B$79</definedName>
    <definedName name="\D" localSheetId="9">'[2]p395fao'!$B$79</definedName>
    <definedName name="\D" localSheetId="11">'[2]p395fao'!$B$79</definedName>
    <definedName name="\D" localSheetId="12">'[2]p395fao'!$B$79</definedName>
    <definedName name="\D">'[2]p395fao'!$B$79</definedName>
    <definedName name="\G" localSheetId="0">'[2]p395fao'!#REF!</definedName>
    <definedName name="\G" localSheetId="13">'[2]p395fao'!#REF!</definedName>
    <definedName name="\G" localSheetId="14">'[2]p395fao'!#REF!</definedName>
    <definedName name="\G" localSheetId="15">'[10]p395fao'!#REF!</definedName>
    <definedName name="\G" localSheetId="16">'[10]p395fao'!#REF!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 localSheetId="9">'[2]p395fao'!#REF!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>#REF!</definedName>
    <definedName name="\I" localSheetId="1">#REF!</definedName>
    <definedName name="\I">#REF!</definedName>
    <definedName name="\L" localSheetId="1">'[2]p395fao'!$B$81</definedName>
    <definedName name="\L" localSheetId="2">'[2]p395fao'!$B$81</definedName>
    <definedName name="\L" localSheetId="3">'[2]p395fao'!$B$81</definedName>
    <definedName name="\L" localSheetId="5">'[2]p395fao'!$B$81</definedName>
    <definedName name="\L" localSheetId="6">'[2]p395fao'!$B$81</definedName>
    <definedName name="\L" localSheetId="8">'[2]p395fao'!$B$81</definedName>
    <definedName name="\L" localSheetId="9">'[2]p395fao'!$B$81</definedName>
    <definedName name="\L" localSheetId="11">'[2]p395fao'!$B$81</definedName>
    <definedName name="\L" localSheetId="12">'[2]p395fao'!$B$81</definedName>
    <definedName name="\L">'[2]p395fao'!$B$81</definedName>
    <definedName name="\N" localSheetId="0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>#REF!</definedName>
    <definedName name="\T" localSheetId="1">'[2]19.18-19'!#REF!</definedName>
    <definedName name="\T" localSheetId="2">'[2]19.18-19'!#REF!</definedName>
    <definedName name="\T" localSheetId="3">'[2]19.18-19'!#REF!</definedName>
    <definedName name="\T" localSheetId="5">'[2]19.18-19'!#REF!</definedName>
    <definedName name="\T" localSheetId="6">'[2]19.18-19'!#REF!</definedName>
    <definedName name="\T" localSheetId="8">'[2]19.18-19'!#REF!</definedName>
    <definedName name="\T" localSheetId="9">'[2]19.18-19'!#REF!</definedName>
    <definedName name="\T" localSheetId="11">'[2]19.18-19'!#REF!</definedName>
    <definedName name="\T" localSheetId="12">'[2]19.18-19'!#REF!</definedName>
    <definedName name="\T">'[2]19.18-19'!#REF!</definedName>
    <definedName name="\x">'[9]Arlleg01'!$IR$8190</definedName>
    <definedName name="\z">'[9]Arlleg01'!$IR$8190</definedName>
    <definedName name="__123Graph_A" localSheetId="1" hidden="1">'[2]p399fao'!#REF!</definedName>
    <definedName name="__123Graph_A" localSheetId="2" hidden="1">'[2]p399fao'!#REF!</definedName>
    <definedName name="__123Graph_A" localSheetId="3" hidden="1">'[2]p399fao'!#REF!</definedName>
    <definedName name="__123Graph_A" localSheetId="5" hidden="1">'[2]p399fao'!#REF!</definedName>
    <definedName name="__123Graph_A" localSheetId="6" hidden="1">'[2]p399fao'!#REF!</definedName>
    <definedName name="__123Graph_A" localSheetId="8" hidden="1">'[2]p399fao'!#REF!</definedName>
    <definedName name="__123Graph_A" localSheetId="9" hidden="1">'[2]p399fao'!#REF!</definedName>
    <definedName name="__123Graph_A" localSheetId="11" hidden="1">'[2]p399fao'!#REF!</definedName>
    <definedName name="__123Graph_A" localSheetId="12" hidden="1">'[2]p399fao'!#REF!</definedName>
    <definedName name="__123Graph_A" hidden="1">'[2]p399fao'!#REF!</definedName>
    <definedName name="__123Graph_ACurrent" localSheetId="1" hidden="1">'[2]p399fao'!#REF!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5" hidden="1">'[2]p399fao'!#REF!</definedName>
    <definedName name="__123Graph_ACurrent" localSheetId="6" hidden="1">'[2]p399fao'!#REF!</definedName>
    <definedName name="__123Graph_ACurrent" localSheetId="8" hidden="1">'[2]p399fao'!#REF!</definedName>
    <definedName name="__123Graph_ACurrent" localSheetId="9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hidden="1">'[2]p399fao'!#REF!</definedName>
    <definedName name="__123Graph_AGrßfico1" localSheetId="1" hidden="1">'[2]p399fao'!#REF!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5" hidden="1">'[2]p399fao'!#REF!</definedName>
    <definedName name="__123Graph_AGrßfico1" localSheetId="6" hidden="1">'[2]p399fao'!#REF!</definedName>
    <definedName name="__123Graph_AGrßfico1" localSheetId="8" hidden="1">'[2]p399fao'!#REF!</definedName>
    <definedName name="__123Graph_AGrßfico1" localSheetId="9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'[10]p399fao'!#REF!</definedName>
    <definedName name="__123Graph_B" localSheetId="16" hidden="1">'[10]p399fao'!#REF!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hidden="1">'[1]p122'!#REF!</definedName>
    <definedName name="__123Graph_BCurrent" localSheetId="1" hidden="1">'[2]p399fao'!#REF!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5" hidden="1">'[2]p399fao'!#REF!</definedName>
    <definedName name="__123Graph_BCurrent" localSheetId="6" hidden="1">'[2]p399fao'!#REF!</definedName>
    <definedName name="__123Graph_BCurrent" localSheetId="8" hidden="1">'[2]p399fao'!#REF!</definedName>
    <definedName name="__123Graph_BCurrent" localSheetId="9" hidden="1">'[2]p399fao'!#REF!</definedName>
    <definedName name="__123Graph_BCurrent" localSheetId="11" hidden="1">'[2]p399fao'!#REF!</definedName>
    <definedName name="__123Graph_BCurrent" localSheetId="12" hidden="1">'[2]p399fao'!#REF!</definedName>
    <definedName name="__123Graph_BCurrent" hidden="1">'[2]p399fao'!#REF!</definedName>
    <definedName name="__123Graph_BGrßfico1" localSheetId="1" hidden="1">'[2]p399fao'!#REF!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5" hidden="1">'[2]p399fao'!#REF!</definedName>
    <definedName name="__123Graph_BGrßfico1" localSheetId="6" hidden="1">'[2]p399fao'!#REF!</definedName>
    <definedName name="__123Graph_BGrßfico1" localSheetId="8" hidden="1">'[2]p399fao'!#REF!</definedName>
    <definedName name="__123Graph_BGrßfico1" localSheetId="9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hidden="1">'[2]p399fao'!#REF!</definedName>
    <definedName name="__123Graph_C" localSheetId="1" hidden="1">'[2]p399fao'!#REF!</definedName>
    <definedName name="__123Graph_C" localSheetId="2" hidden="1">'[2]p399fao'!#REF!</definedName>
    <definedName name="__123Graph_C" localSheetId="3" hidden="1">'[2]p399fao'!#REF!</definedName>
    <definedName name="__123Graph_C" localSheetId="5" hidden="1">'[2]p399fao'!#REF!</definedName>
    <definedName name="__123Graph_C" localSheetId="6" hidden="1">'[2]p399fao'!#REF!</definedName>
    <definedName name="__123Graph_C" localSheetId="8" hidden="1">'[2]p399fao'!#REF!</definedName>
    <definedName name="__123Graph_C" localSheetId="9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hidden="1">'[2]p399fao'!#REF!</definedName>
    <definedName name="__123Graph_CCurrent" localSheetId="1" hidden="1">'[2]p399fao'!#REF!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5" hidden="1">'[2]p399fao'!#REF!</definedName>
    <definedName name="__123Graph_CCurrent" localSheetId="6" hidden="1">'[2]p399fao'!#REF!</definedName>
    <definedName name="__123Graph_CCurrent" localSheetId="8" hidden="1">'[2]p399fao'!#REF!</definedName>
    <definedName name="__123Graph_CCurrent" localSheetId="9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hidden="1">'[2]p399fao'!#REF!</definedName>
    <definedName name="__123Graph_CGrßfico1" localSheetId="1" hidden="1">'[2]p399fao'!#REF!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5" hidden="1">'[2]p399fao'!#REF!</definedName>
    <definedName name="__123Graph_CGrßfico1" localSheetId="6" hidden="1">'[2]p399fao'!#REF!</definedName>
    <definedName name="__123Graph_CGrßfico1" localSheetId="8" hidden="1">'[2]p399fao'!#REF!</definedName>
    <definedName name="__123Graph_CGrßfico1" localSheetId="9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'[10]p399fao'!#REF!</definedName>
    <definedName name="__123Graph_D" localSheetId="16" hidden="1">'[10]p399fao'!#REF!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hidden="1">'[1]p122'!#REF!</definedName>
    <definedName name="__123Graph_DCurrent" localSheetId="1" hidden="1">'[2]p399fao'!#REF!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5" hidden="1">'[2]p399fao'!#REF!</definedName>
    <definedName name="__123Graph_DCurrent" localSheetId="6" hidden="1">'[2]p399fao'!#REF!</definedName>
    <definedName name="__123Graph_DCurrent" localSheetId="8" hidden="1">'[2]p399fao'!#REF!</definedName>
    <definedName name="__123Graph_DCurrent" localSheetId="9" hidden="1">'[2]p399fao'!#REF!</definedName>
    <definedName name="__123Graph_DCurrent" localSheetId="11" hidden="1">'[2]p399fao'!#REF!</definedName>
    <definedName name="__123Graph_DCurrent" localSheetId="12" hidden="1">'[2]p399fao'!#REF!</definedName>
    <definedName name="__123Graph_DCurrent" hidden="1">'[2]p399fao'!#REF!</definedName>
    <definedName name="__123Graph_DGrßfico1" localSheetId="1" hidden="1">'[2]p399fao'!#REF!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5" hidden="1">'[2]p399fao'!#REF!</definedName>
    <definedName name="__123Graph_DGrßfico1" localSheetId="6" hidden="1">'[2]p399fao'!#REF!</definedName>
    <definedName name="__123Graph_DGrßfico1" localSheetId="8" hidden="1">'[2]p399fao'!#REF!</definedName>
    <definedName name="__123Graph_DGrßfico1" localSheetId="9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hidden="1">'[2]p399fao'!#REF!</definedName>
    <definedName name="__123Graph_E" localSheetId="1" hidden="1">'[2]p399fao'!#REF!</definedName>
    <definedName name="__123Graph_E" localSheetId="2" hidden="1">'[2]p399fao'!#REF!</definedName>
    <definedName name="__123Graph_E" localSheetId="3" hidden="1">'[2]p399fao'!#REF!</definedName>
    <definedName name="__123Graph_E" localSheetId="5" hidden="1">'[2]p399fao'!#REF!</definedName>
    <definedName name="__123Graph_E" localSheetId="6" hidden="1">'[2]p399fao'!#REF!</definedName>
    <definedName name="__123Graph_E" localSheetId="8" hidden="1">'[2]p399fao'!#REF!</definedName>
    <definedName name="__123Graph_E" localSheetId="9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hidden="1">'[2]p399fao'!#REF!</definedName>
    <definedName name="__123Graph_ECurrent" localSheetId="1" hidden="1">'[2]p399fao'!#REF!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5" hidden="1">'[2]p399fao'!#REF!</definedName>
    <definedName name="__123Graph_ECurrent" localSheetId="6" hidden="1">'[2]p399fao'!#REF!</definedName>
    <definedName name="__123Graph_ECurrent" localSheetId="8" hidden="1">'[2]p399fao'!#REF!</definedName>
    <definedName name="__123Graph_ECurrent" localSheetId="9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hidden="1">'[2]p399fao'!#REF!</definedName>
    <definedName name="__123Graph_EGrßfico1" localSheetId="1" hidden="1">'[2]p399fao'!#REF!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5" hidden="1">'[2]p399fao'!#REF!</definedName>
    <definedName name="__123Graph_EGrßfico1" localSheetId="6" hidden="1">'[2]p399fao'!#REF!</definedName>
    <definedName name="__123Graph_EGrßfico1" localSheetId="8" hidden="1">'[2]p399fao'!#REF!</definedName>
    <definedName name="__123Graph_EGrßfico1" localSheetId="9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'[10]p399fao'!#REF!</definedName>
    <definedName name="__123Graph_F" localSheetId="16" hidden="1">'[10]p399fao'!#REF!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hidden="1">'[1]p122'!#REF!</definedName>
    <definedName name="__123Graph_FCurrent" localSheetId="1" hidden="1">'[2]p399fao'!#REF!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5" hidden="1">'[2]p399fao'!#REF!</definedName>
    <definedName name="__123Graph_FCurrent" localSheetId="6" hidden="1">'[2]p399fao'!#REF!</definedName>
    <definedName name="__123Graph_FCurrent" localSheetId="8" hidden="1">'[2]p399fao'!#REF!</definedName>
    <definedName name="__123Graph_FCurrent" localSheetId="9" hidden="1">'[2]p399fao'!#REF!</definedName>
    <definedName name="__123Graph_FCurrent" localSheetId="11" hidden="1">'[2]p399fao'!#REF!</definedName>
    <definedName name="__123Graph_FCurrent" localSheetId="12" hidden="1">'[2]p399fao'!#REF!</definedName>
    <definedName name="__123Graph_FCurrent" hidden="1">'[2]p399fao'!#REF!</definedName>
    <definedName name="__123Graph_FGrßfico1" localSheetId="1" hidden="1">'[2]p399fao'!#REF!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5" hidden="1">'[2]p399fao'!#REF!</definedName>
    <definedName name="__123Graph_FGrßfico1" localSheetId="6" hidden="1">'[2]p399fao'!#REF!</definedName>
    <definedName name="__123Graph_FGrßfico1" localSheetId="8" hidden="1">'[2]p399fao'!#REF!</definedName>
    <definedName name="__123Graph_FGrßfico1" localSheetId="9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'[10]p399fao'!#REF!</definedName>
    <definedName name="__123Graph_X" localSheetId="16" hidden="1">'[10]p399fao'!#REF!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hidden="1">'[1]p122'!#REF!</definedName>
    <definedName name="__123Graph_XCurrent" localSheetId="1" hidden="1">'[2]p399fao'!#REF!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5" hidden="1">'[2]p399fao'!#REF!</definedName>
    <definedName name="__123Graph_XCurrent" localSheetId="6" hidden="1">'[2]p399fao'!#REF!</definedName>
    <definedName name="__123Graph_XCurrent" localSheetId="8" hidden="1">'[2]p399fao'!#REF!</definedName>
    <definedName name="__123Graph_XCurrent" localSheetId="9" hidden="1">'[2]p399fao'!#REF!</definedName>
    <definedName name="__123Graph_XCurrent" localSheetId="11" hidden="1">'[2]p399fao'!#REF!</definedName>
    <definedName name="__123Graph_XCurrent" localSheetId="12" hidden="1">'[2]p399fao'!#REF!</definedName>
    <definedName name="__123Graph_XCurrent" hidden="1">'[2]p399fao'!#REF!</definedName>
    <definedName name="__123Graph_XGrßfico1" localSheetId="1" hidden="1">'[2]p399fao'!#REF!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5" hidden="1">'[2]p399fao'!#REF!</definedName>
    <definedName name="__123Graph_XGrßfico1" localSheetId="6" hidden="1">'[2]p399fao'!#REF!</definedName>
    <definedName name="__123Graph_XGrßfico1" localSheetId="8" hidden="1">'[2]p399fao'!#REF!</definedName>
    <definedName name="__123Graph_XGrßfico1" localSheetId="9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hidden="1">'[2]p399fao'!#REF!</definedName>
    <definedName name="A_impresión_IM" localSheetId="1">#REF!</definedName>
    <definedName name="A_impresión_IM">#REF!</definedName>
    <definedName name="alk" localSheetId="1">'[6]19.11-12'!$B$53</definedName>
    <definedName name="alk">'[6]19.11-12'!$B$53</definedName>
    <definedName name="_xlnm.Print_Area" localSheetId="13">'21.10'!$A$1:$G$29</definedName>
    <definedName name="_xlnm.Print_Area" localSheetId="16">'21.13'!$A$1:$M$53</definedName>
    <definedName name="_xlnm.Print_Area" localSheetId="1">'21.2'!$A$1:$J$29</definedName>
    <definedName name="_xlnm.Print_Area" localSheetId="2">'21.3 (2004)'!$A$1:$E$84</definedName>
    <definedName name="_xlnm.Print_Area" localSheetId="3">'21.3 (2005)'!$A$1:$E$84</definedName>
    <definedName name="_xlnm.Print_Area" localSheetId="5">'21.5 (2004)'!$A$1:$F$86</definedName>
    <definedName name="_xlnm.Print_Area" localSheetId="6">'21.5 (2005)'!$A$1:$F$86</definedName>
    <definedName name="_xlnm.Print_Area" localSheetId="8">'21.7 (2004)'!$A$1:$F$85</definedName>
    <definedName name="_xlnm.Print_Area" localSheetId="9">'21.7 (2005)'!$A$1:$F$85</definedName>
    <definedName name="_xlnm.Print_Area" localSheetId="11">'21.9 (2004)'!$A$1:$F$84</definedName>
    <definedName name="_xlnm.Print_Area" localSheetId="12">'21.9 (2005)'!$A$1:$F$84</definedName>
    <definedName name="balan.xls" hidden="1">'[8]7.24'!$D$6:$D$27</definedName>
    <definedName name="GUION" localSheetId="1">#REF!</definedName>
    <definedName name="GUION">#REF!</definedName>
    <definedName name="Imprimir_área_IM" localSheetId="0">'[4]GANADE15'!$A$35:$AG$39</definedName>
    <definedName name="Imprimir_área_IM" localSheetId="13">'[4]GANADE15'!$A$35:$AG$39</definedName>
    <definedName name="Imprimir_área_IM" localSheetId="14">'[4]GANADE15'!$A$35:$AG$39</definedName>
    <definedName name="Imprimir_área_IM" localSheetId="15">'[11]GANADE15'!$A$35:$AG$39</definedName>
    <definedName name="Imprimir_área_IM" localSheetId="16">'[11]GANADE15'!$A$35:$AG$39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 localSheetId="9">'[4]GANADE15'!$A$35:$AG$39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>#REF!</definedName>
    <definedName name="kk" hidden="1">'[10]19.14-15'!#REF!</definedName>
    <definedName name="kkjkj">#REF!</definedName>
    <definedName name="p421" localSheetId="1">'[5]CARNE1'!$B$44</definedName>
    <definedName name="p421">'[5]CARNE1'!$B$44</definedName>
    <definedName name="p431" localSheetId="1" hidden="1">'[5]CARNE7'!$G$11:$G$93</definedName>
    <definedName name="p431" hidden="1">'[5]CARNE7'!$G$11:$G$93</definedName>
    <definedName name="p7" hidden="1">'[10]19.14-15'!#REF!</definedName>
    <definedName name="PEP" localSheetId="1">'[4]GANADE1'!$B$79</definedName>
    <definedName name="PEP">'[4]GANADE1'!$B$79</definedName>
    <definedName name="PEP1" localSheetId="1">'[2]19.11-12'!$B$51</definedName>
    <definedName name="PEP1">'[2]19.11-12'!$B$51</definedName>
    <definedName name="PEP2" localSheetId="1">'[4]GANADE1'!$B$75</definedName>
    <definedName name="PEP2">'[4]GANADE1'!$B$75</definedName>
    <definedName name="PEP3" localSheetId="1">'[2]19.11-12'!$B$53</definedName>
    <definedName name="PEP3">'[2]19.11-12'!$B$53</definedName>
    <definedName name="PEP4" localSheetId="1" hidden="1">'[2]19.14-15'!$B$34:$B$37</definedName>
    <definedName name="PEP4" hidden="1">'[2]19.14-15'!$B$34:$B$37</definedName>
    <definedName name="PP1" localSheetId="1">'[4]GANADE1'!$B$77</definedName>
    <definedName name="PP1">'[4]GANADE1'!$B$77</definedName>
    <definedName name="PP10" localSheetId="1" hidden="1">'[2]19.14-15'!#REF!</definedName>
    <definedName name="PP10" localSheetId="2" hidden="1">'[2]19.14-15'!#REF!</definedName>
    <definedName name="PP10" localSheetId="3" hidden="1">'[2]19.14-15'!#REF!</definedName>
    <definedName name="PP10" localSheetId="5" hidden="1">'[2]19.14-15'!#REF!</definedName>
    <definedName name="PP10" localSheetId="6" hidden="1">'[2]19.14-15'!#REF!</definedName>
    <definedName name="PP10" localSheetId="8" hidden="1">'[2]19.14-15'!#REF!</definedName>
    <definedName name="PP10" localSheetId="9" hidden="1">'[2]19.14-15'!#REF!</definedName>
    <definedName name="PP10" localSheetId="11" hidden="1">'[2]19.14-15'!#REF!</definedName>
    <definedName name="PP10" localSheetId="12" hidden="1">'[2]19.14-15'!#REF!</definedName>
    <definedName name="PP10" hidden="1">'[2]19.14-15'!#REF!</definedName>
    <definedName name="pp11" localSheetId="1" hidden="1">'[2]19.14-15'!#REF!</definedName>
    <definedName name="pp11" localSheetId="2" hidden="1">'[2]19.14-15'!#REF!</definedName>
    <definedName name="pp11" localSheetId="3" hidden="1">'[2]19.14-15'!#REF!</definedName>
    <definedName name="pp11" localSheetId="5" hidden="1">'[2]19.14-15'!#REF!</definedName>
    <definedName name="pp11" localSheetId="6" hidden="1">'[2]19.14-15'!#REF!</definedName>
    <definedName name="pp11" localSheetId="8" hidden="1">'[2]19.14-15'!#REF!</definedName>
    <definedName name="pp11" localSheetId="9" hidden="1">'[2]19.14-15'!#REF!</definedName>
    <definedName name="pp11" localSheetId="11" hidden="1">'[2]19.14-15'!#REF!</definedName>
    <definedName name="pp11" localSheetId="12" hidden="1">'[2]19.14-15'!#REF!</definedName>
    <definedName name="pp11" hidden="1">'[2]19.14-15'!#REF!</definedName>
    <definedName name="pp12" localSheetId="1" hidden="1">'[2]19.14-15'!#REF!</definedName>
    <definedName name="pp12" localSheetId="2" hidden="1">'[2]19.14-15'!#REF!</definedName>
    <definedName name="pp12" localSheetId="3" hidden="1">'[2]19.14-15'!#REF!</definedName>
    <definedName name="pp12" localSheetId="5" hidden="1">'[2]19.14-15'!#REF!</definedName>
    <definedName name="pp12" localSheetId="6" hidden="1">'[2]19.14-15'!#REF!</definedName>
    <definedName name="pp12" localSheetId="8" hidden="1">'[2]19.14-15'!#REF!</definedName>
    <definedName name="pp12" localSheetId="9" hidden="1">'[2]19.14-15'!#REF!</definedName>
    <definedName name="pp12" localSheetId="11" hidden="1">'[2]19.14-15'!#REF!</definedName>
    <definedName name="pp12" localSheetId="12" hidden="1">'[2]19.14-15'!#REF!</definedName>
    <definedName name="pp12" hidden="1">'[2]19.14-15'!#REF!</definedName>
    <definedName name="pp13" localSheetId="1" hidden="1">'[2]19.14-15'!$C$34:$C$37</definedName>
    <definedName name="pp13" localSheetId="2" hidden="1">'[2]19.14-15'!$C$34:$C$37</definedName>
    <definedName name="pp13" localSheetId="3" hidden="1">'[2]19.14-15'!$C$34:$C$37</definedName>
    <definedName name="pp13" localSheetId="5" hidden="1">'[2]19.14-15'!$C$34:$C$37</definedName>
    <definedName name="pp13" localSheetId="6" hidden="1">'[2]19.14-15'!$C$34:$C$37</definedName>
    <definedName name="pp13" localSheetId="8" hidden="1">'[2]19.14-15'!$C$34:$C$37</definedName>
    <definedName name="pp13" localSheetId="9" hidden="1">'[2]19.14-15'!$C$34:$C$37</definedName>
    <definedName name="pp13" localSheetId="11" hidden="1">'[2]19.14-15'!$C$34:$C$37</definedName>
    <definedName name="pp13" localSheetId="12" hidden="1">'[2]19.14-15'!$C$34:$C$37</definedName>
    <definedName name="pp13" hidden="1">'[2]19.14-15'!$C$34:$C$37</definedName>
    <definedName name="pp14" localSheetId="1" hidden="1">'[2]19.14-15'!$C$34:$C$37</definedName>
    <definedName name="pp14" localSheetId="2" hidden="1">'[2]19.14-15'!$C$34:$C$37</definedName>
    <definedName name="pp14" localSheetId="3" hidden="1">'[2]19.14-15'!$C$34:$C$37</definedName>
    <definedName name="pp14" localSheetId="5" hidden="1">'[2]19.14-15'!$C$34:$C$37</definedName>
    <definedName name="pp14" localSheetId="6" hidden="1">'[2]19.14-15'!$C$34:$C$37</definedName>
    <definedName name="pp14" localSheetId="8" hidden="1">'[2]19.14-15'!$C$34:$C$37</definedName>
    <definedName name="pp14" localSheetId="9" hidden="1">'[2]19.14-15'!$C$34:$C$37</definedName>
    <definedName name="pp14" localSheetId="11" hidden="1">'[2]19.14-15'!$C$34:$C$37</definedName>
    <definedName name="pp14" localSheetId="12" hidden="1">'[2]19.14-15'!$C$34:$C$37</definedName>
    <definedName name="pp14" hidden="1">'[2]19.14-15'!$C$34:$C$37</definedName>
    <definedName name="pp15" localSheetId="1" hidden="1">'[2]19.14-15'!$C$34:$C$37</definedName>
    <definedName name="pp15" localSheetId="2" hidden="1">'[2]19.14-15'!$C$34:$C$37</definedName>
    <definedName name="pp15" localSheetId="3" hidden="1">'[2]19.14-15'!$C$34:$C$37</definedName>
    <definedName name="pp15" localSheetId="5" hidden="1">'[2]19.14-15'!$C$34:$C$37</definedName>
    <definedName name="pp15" localSheetId="6" hidden="1">'[2]19.14-15'!$C$34:$C$37</definedName>
    <definedName name="pp15" localSheetId="8" hidden="1">'[2]19.14-15'!$C$34:$C$37</definedName>
    <definedName name="pp15" localSheetId="9" hidden="1">'[2]19.14-15'!$C$34:$C$37</definedName>
    <definedName name="pp15" localSheetId="11" hidden="1">'[2]19.14-15'!$C$34:$C$37</definedName>
    <definedName name="pp15" localSheetId="12" hidden="1">'[2]19.14-15'!$C$34:$C$37</definedName>
    <definedName name="pp15" hidden="1">'[2]19.14-15'!$C$34:$C$37</definedName>
    <definedName name="pp16" localSheetId="1" hidden="1">'[2]19.14-15'!#REF!</definedName>
    <definedName name="pp16" localSheetId="2" hidden="1">'[2]19.14-15'!#REF!</definedName>
    <definedName name="pp16" localSheetId="3" hidden="1">'[2]19.14-15'!#REF!</definedName>
    <definedName name="pp16" localSheetId="5" hidden="1">'[2]19.14-15'!#REF!</definedName>
    <definedName name="pp16" localSheetId="6" hidden="1">'[2]19.14-15'!#REF!</definedName>
    <definedName name="pp16" localSheetId="8" hidden="1">'[2]19.14-15'!#REF!</definedName>
    <definedName name="pp16" localSheetId="9" hidden="1">'[2]19.14-15'!#REF!</definedName>
    <definedName name="pp16" localSheetId="11" hidden="1">'[2]19.14-15'!#REF!</definedName>
    <definedName name="pp16" localSheetId="12" hidden="1">'[2]19.14-15'!#REF!</definedName>
    <definedName name="pp16" hidden="1">'[2]19.14-15'!#REF!</definedName>
    <definedName name="pp17" localSheetId="1" hidden="1">'[2]19.14-15'!#REF!</definedName>
    <definedName name="pp17" localSheetId="2" hidden="1">'[2]19.14-15'!#REF!</definedName>
    <definedName name="pp17" localSheetId="3" hidden="1">'[2]19.14-15'!#REF!</definedName>
    <definedName name="pp17" localSheetId="5" hidden="1">'[2]19.14-15'!#REF!</definedName>
    <definedName name="pp17" localSheetId="6" hidden="1">'[2]19.14-15'!#REF!</definedName>
    <definedName name="pp17" localSheetId="8" hidden="1">'[2]19.14-15'!#REF!</definedName>
    <definedName name="pp17" localSheetId="9" hidden="1">'[2]19.14-15'!#REF!</definedName>
    <definedName name="pp17" localSheetId="11" hidden="1">'[2]19.14-15'!#REF!</definedName>
    <definedName name="pp17" localSheetId="12" hidden="1">'[2]19.14-15'!#REF!</definedName>
    <definedName name="pp17" hidden="1">'[2]19.14-15'!#REF!</definedName>
    <definedName name="pp18" localSheetId="1" hidden="1">'[2]19.14-15'!#REF!</definedName>
    <definedName name="pp18" localSheetId="2" hidden="1">'[2]19.14-15'!#REF!</definedName>
    <definedName name="pp18" localSheetId="3" hidden="1">'[2]19.14-15'!#REF!</definedName>
    <definedName name="pp18" localSheetId="5" hidden="1">'[2]19.14-15'!#REF!</definedName>
    <definedName name="pp18" localSheetId="6" hidden="1">'[2]19.14-15'!#REF!</definedName>
    <definedName name="pp18" localSheetId="8" hidden="1">'[2]19.14-15'!#REF!</definedName>
    <definedName name="pp18" localSheetId="9" hidden="1">'[2]19.14-15'!#REF!</definedName>
    <definedName name="pp18" localSheetId="11" hidden="1">'[2]19.14-15'!#REF!</definedName>
    <definedName name="pp18" localSheetId="12" hidden="1">'[2]19.14-15'!#REF!</definedName>
    <definedName name="pp18" hidden="1">'[2]19.14-15'!#REF!</definedName>
    <definedName name="pp19" localSheetId="1" hidden="1">'[2]19.14-15'!$D$34:$D$37</definedName>
    <definedName name="pp19" localSheetId="2" hidden="1">'[2]19.14-15'!$D$34:$D$37</definedName>
    <definedName name="pp19" localSheetId="3" hidden="1">'[2]19.14-15'!$D$34:$D$37</definedName>
    <definedName name="pp19" localSheetId="5" hidden="1">'[2]19.14-15'!$D$34:$D$37</definedName>
    <definedName name="pp19" localSheetId="6" hidden="1">'[2]19.14-15'!$D$34:$D$37</definedName>
    <definedName name="pp19" localSheetId="8" hidden="1">'[2]19.14-15'!$D$34:$D$37</definedName>
    <definedName name="pp19" localSheetId="9" hidden="1">'[2]19.14-15'!$D$34:$D$37</definedName>
    <definedName name="pp19" localSheetId="11" hidden="1">'[2]19.14-15'!$D$34:$D$37</definedName>
    <definedName name="pp19" localSheetId="12" hidden="1">'[2]19.14-15'!$D$34:$D$37</definedName>
    <definedName name="pp19" hidden="1">'[2]19.14-15'!$D$34:$D$37</definedName>
    <definedName name="PP2" localSheetId="1">'[2]19.22'!#REF!</definedName>
    <definedName name="PP2">'[2]19.22'!#REF!</definedName>
    <definedName name="pp20" localSheetId="1" hidden="1">'[2]19.14-15'!$D$34:$D$37</definedName>
    <definedName name="pp20" localSheetId="2" hidden="1">'[2]19.14-15'!$D$34:$D$37</definedName>
    <definedName name="pp20" localSheetId="3" hidden="1">'[2]19.14-15'!$D$34:$D$37</definedName>
    <definedName name="pp20" localSheetId="5" hidden="1">'[2]19.14-15'!$D$34:$D$37</definedName>
    <definedName name="pp20" localSheetId="6" hidden="1">'[2]19.14-15'!$D$34:$D$37</definedName>
    <definedName name="pp20" localSheetId="8" hidden="1">'[2]19.14-15'!$D$34:$D$37</definedName>
    <definedName name="pp20" localSheetId="9" hidden="1">'[2]19.14-15'!$D$34:$D$37</definedName>
    <definedName name="pp20" localSheetId="11" hidden="1">'[2]19.14-15'!$D$34:$D$37</definedName>
    <definedName name="pp20" localSheetId="12" hidden="1">'[2]19.14-15'!$D$34:$D$37</definedName>
    <definedName name="pp20" hidden="1">'[2]19.14-15'!$D$34:$D$37</definedName>
    <definedName name="pp21" localSheetId="1" hidden="1">'[2]19.14-15'!$D$34:$D$37</definedName>
    <definedName name="pp21" localSheetId="2" hidden="1">'[2]19.14-15'!$D$34:$D$37</definedName>
    <definedName name="pp21" localSheetId="3" hidden="1">'[2]19.14-15'!$D$34:$D$37</definedName>
    <definedName name="pp21" localSheetId="5" hidden="1">'[2]19.14-15'!$D$34:$D$37</definedName>
    <definedName name="pp21" localSheetId="6" hidden="1">'[2]19.14-15'!$D$34:$D$37</definedName>
    <definedName name="pp21" localSheetId="8" hidden="1">'[2]19.14-15'!$D$34:$D$37</definedName>
    <definedName name="pp21" localSheetId="9" hidden="1">'[2]19.14-15'!$D$34:$D$37</definedName>
    <definedName name="pp21" localSheetId="11" hidden="1">'[2]19.14-15'!$D$34:$D$37</definedName>
    <definedName name="pp21" localSheetId="12" hidden="1">'[2]19.14-15'!$D$34:$D$37</definedName>
    <definedName name="pp21" hidden="1">'[2]19.14-15'!$D$34:$D$37</definedName>
    <definedName name="pp22" localSheetId="1" hidden="1">'[2]19.14-15'!#REF!</definedName>
    <definedName name="pp22" localSheetId="2" hidden="1">'[2]19.14-15'!#REF!</definedName>
    <definedName name="pp22" localSheetId="3" hidden="1">'[2]19.14-15'!#REF!</definedName>
    <definedName name="pp22" localSheetId="5" hidden="1">'[2]19.14-15'!#REF!</definedName>
    <definedName name="pp22" localSheetId="6" hidden="1">'[2]19.14-15'!#REF!</definedName>
    <definedName name="pp22" localSheetId="8" hidden="1">'[2]19.14-15'!#REF!</definedName>
    <definedName name="pp22" localSheetId="9" hidden="1">'[2]19.14-15'!#REF!</definedName>
    <definedName name="pp22" localSheetId="11" hidden="1">'[2]19.14-15'!#REF!</definedName>
    <definedName name="pp22" localSheetId="12" hidden="1">'[2]19.14-15'!#REF!</definedName>
    <definedName name="pp22" hidden="1">'[2]19.14-15'!#REF!</definedName>
    <definedName name="pp23" localSheetId="1" hidden="1">'[2]19.14-15'!#REF!</definedName>
    <definedName name="pp23" localSheetId="2" hidden="1">'[2]19.14-15'!#REF!</definedName>
    <definedName name="pp23" localSheetId="3" hidden="1">'[2]19.14-15'!#REF!</definedName>
    <definedName name="pp23" localSheetId="5" hidden="1">'[2]19.14-15'!#REF!</definedName>
    <definedName name="pp23" localSheetId="6" hidden="1">'[2]19.14-15'!#REF!</definedName>
    <definedName name="pp23" localSheetId="8" hidden="1">'[2]19.14-15'!#REF!</definedName>
    <definedName name="pp23" localSheetId="9" hidden="1">'[2]19.14-15'!#REF!</definedName>
    <definedName name="pp23" localSheetId="11" hidden="1">'[2]19.14-15'!#REF!</definedName>
    <definedName name="pp23" localSheetId="12" hidden="1">'[2]19.14-15'!#REF!</definedName>
    <definedName name="pp23" hidden="1">'[2]19.14-15'!#REF!</definedName>
    <definedName name="pp24" localSheetId="1" hidden="1">'[2]19.14-15'!#REF!</definedName>
    <definedName name="pp24" localSheetId="2" hidden="1">'[2]19.14-15'!#REF!</definedName>
    <definedName name="pp24" localSheetId="3" hidden="1">'[2]19.14-15'!#REF!</definedName>
    <definedName name="pp24" localSheetId="5" hidden="1">'[2]19.14-15'!#REF!</definedName>
    <definedName name="pp24" localSheetId="6" hidden="1">'[2]19.14-15'!#REF!</definedName>
    <definedName name="pp24" localSheetId="8" hidden="1">'[2]19.14-15'!#REF!</definedName>
    <definedName name="pp24" localSheetId="9" hidden="1">'[2]19.14-15'!#REF!</definedName>
    <definedName name="pp24" localSheetId="11" hidden="1">'[2]19.14-15'!#REF!</definedName>
    <definedName name="pp24" localSheetId="12" hidden="1">'[2]19.14-15'!#REF!</definedName>
    <definedName name="pp24" hidden="1">'[2]19.14-15'!#REF!</definedName>
    <definedName name="pp25" localSheetId="1" hidden="1">'[2]19.14-15'!#REF!</definedName>
    <definedName name="pp25" hidden="1">'[2]19.14-15'!#REF!</definedName>
    <definedName name="pp26" localSheetId="1" hidden="1">'[2]19.14-15'!#REF!</definedName>
    <definedName name="pp26" hidden="1">'[2]19.14-15'!#REF!</definedName>
    <definedName name="pp27" localSheetId="1" hidden="1">'[2]19.14-15'!#REF!</definedName>
    <definedName name="pp27" hidden="1">'[2]19.14-15'!#REF!</definedName>
    <definedName name="PP3" localSheetId="1">'[4]GANADE1'!$B$79</definedName>
    <definedName name="PP3">'[4]GANADE1'!$B$79</definedName>
    <definedName name="PP4" localSheetId="1">'[2]19.11-12'!$B$51</definedName>
    <definedName name="PP4">'[2]19.11-12'!$B$51</definedName>
    <definedName name="PP5" localSheetId="1">'[4]GANADE1'!$B$75</definedName>
    <definedName name="PP5" localSheetId="2">'[4]GANADE1'!$B$75</definedName>
    <definedName name="PP5" localSheetId="3">'[4]GANADE1'!$B$75</definedName>
    <definedName name="PP5" localSheetId="5">'[4]GANADE1'!$B$75</definedName>
    <definedName name="PP5" localSheetId="6">'[4]GANADE1'!$B$75</definedName>
    <definedName name="PP5" localSheetId="8">'[4]GANADE1'!$B$75</definedName>
    <definedName name="PP5" localSheetId="9">'[4]GANADE1'!$B$75</definedName>
    <definedName name="PP5" localSheetId="11">'[4]GANADE1'!$B$75</definedName>
    <definedName name="PP5" localSheetId="12">'[4]GANADE1'!$B$75</definedName>
    <definedName name="PP5">'[4]GANADE1'!$B$75</definedName>
    <definedName name="PP6" localSheetId="1">'[2]19.11-12'!$B$53</definedName>
    <definedName name="PP6" localSheetId="2">'[2]19.11-12'!$B$53</definedName>
    <definedName name="PP6" localSheetId="3">'[2]19.11-12'!$B$53</definedName>
    <definedName name="PP6" localSheetId="5">'[2]19.11-12'!$B$53</definedName>
    <definedName name="PP6" localSheetId="6">'[2]19.11-12'!$B$53</definedName>
    <definedName name="PP6" localSheetId="8">'[2]19.11-12'!$B$53</definedName>
    <definedName name="PP6" localSheetId="9">'[2]19.11-12'!$B$53</definedName>
    <definedName name="PP6" localSheetId="11">'[2]19.11-12'!$B$53</definedName>
    <definedName name="PP6" localSheetId="12">'[2]19.11-12'!$B$53</definedName>
    <definedName name="PP6">'[2]19.11-12'!$B$53</definedName>
    <definedName name="PP7" localSheetId="1" hidden="1">'[2]19.14-15'!$B$34:$B$37</definedName>
    <definedName name="PP7" localSheetId="2" hidden="1">'[2]19.14-15'!$B$34:$B$37</definedName>
    <definedName name="PP7" localSheetId="3" hidden="1">'[2]19.14-15'!$B$34:$B$37</definedName>
    <definedName name="PP7" localSheetId="5" hidden="1">'[2]19.14-15'!$B$34:$B$37</definedName>
    <definedName name="PP7" localSheetId="6" hidden="1">'[2]19.14-15'!$B$34:$B$37</definedName>
    <definedName name="PP7" localSheetId="8" hidden="1">'[2]19.14-15'!$B$34:$B$37</definedName>
    <definedName name="PP7" localSheetId="9" hidden="1">'[2]19.14-15'!$B$34:$B$37</definedName>
    <definedName name="PP7" localSheetId="11" hidden="1">'[2]19.14-15'!$B$34:$B$37</definedName>
    <definedName name="PP7" localSheetId="12" hidden="1">'[2]19.14-15'!$B$34:$B$37</definedName>
    <definedName name="PP7" hidden="1">'[2]19.14-15'!$B$34:$B$37</definedName>
    <definedName name="PP8" localSheetId="1" hidden="1">'[2]19.14-15'!$B$34:$B$37</definedName>
    <definedName name="PP8" localSheetId="2" hidden="1">'[2]19.14-15'!$B$34:$B$37</definedName>
    <definedName name="PP8" localSheetId="3" hidden="1">'[2]19.14-15'!$B$34:$B$37</definedName>
    <definedName name="PP8" localSheetId="5" hidden="1">'[2]19.14-15'!$B$34:$B$37</definedName>
    <definedName name="PP8" localSheetId="6" hidden="1">'[2]19.14-15'!$B$34:$B$37</definedName>
    <definedName name="PP8" localSheetId="8" hidden="1">'[2]19.14-15'!$B$34:$B$37</definedName>
    <definedName name="PP8" localSheetId="9" hidden="1">'[2]19.14-15'!$B$34:$B$37</definedName>
    <definedName name="PP8" localSheetId="11" hidden="1">'[2]19.14-15'!$B$34:$B$37</definedName>
    <definedName name="PP8" localSheetId="12" hidden="1">'[2]19.14-15'!$B$34:$B$37</definedName>
    <definedName name="PP8" hidden="1">'[2]19.14-15'!$B$34:$B$37</definedName>
    <definedName name="PP9" localSheetId="1" hidden="1">'[2]19.14-15'!$B$34:$B$37</definedName>
    <definedName name="PP9" localSheetId="2" hidden="1">'[2]19.14-15'!$B$34:$B$37</definedName>
    <definedName name="PP9" localSheetId="3" hidden="1">'[2]19.14-15'!$B$34:$B$37</definedName>
    <definedName name="PP9" localSheetId="5" hidden="1">'[2]19.14-15'!$B$34:$B$37</definedName>
    <definedName name="PP9" localSheetId="6" hidden="1">'[2]19.14-15'!$B$34:$B$37</definedName>
    <definedName name="PP9" localSheetId="8" hidden="1">'[2]19.14-15'!$B$34:$B$37</definedName>
    <definedName name="PP9" localSheetId="9" hidden="1">'[2]19.14-15'!$B$34:$B$37</definedName>
    <definedName name="PP9" localSheetId="11" hidden="1">'[2]19.14-15'!$B$34:$B$37</definedName>
    <definedName name="PP9" localSheetId="12" hidden="1">'[2]19.14-15'!$B$34:$B$37</definedName>
    <definedName name="PP9" hidden="1">'[2]19.14-15'!$B$34:$B$37</definedName>
    <definedName name="RUTINA" localSheetId="1">#REF!</definedName>
    <definedName name="RUTINA">#REF!</definedName>
    <definedName name="TABLE" localSheetId="13">'21.10'!$A$9:$G$15</definedName>
    <definedName name="TABLE" localSheetId="14">'21.11'!#REF!</definedName>
    <definedName name="TABLE_2" localSheetId="13">'21.10'!#REF!</definedName>
    <definedName name="TABLE_2" localSheetId="14">'21.11'!$A$9:$G$15</definedName>
    <definedName name="TABLE_3" localSheetId="13">'21.10'!#REF!</definedName>
    <definedName name="TABLE_3" localSheetId="14">'21.11'!$B$27:$B$29</definedName>
  </definedNames>
  <calcPr fullCalcOnLoad="1"/>
</workbook>
</file>

<file path=xl/sharedStrings.xml><?xml version="1.0" encoding="utf-8"?>
<sst xmlns="http://schemas.openxmlformats.org/spreadsheetml/2006/main" count="1589" uniqueCount="228">
  <si>
    <t>LECHE</t>
  </si>
  <si>
    <t>Años</t>
  </si>
  <si>
    <t>Total</t>
  </si>
  <si>
    <t>Leche de vaca</t>
  </si>
  <si>
    <t>Leche de oveja</t>
  </si>
  <si>
    <t>Leche de cabra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</si>
  <si>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</si>
  <si>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</si>
  <si>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</si>
  <si>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</si>
  <si>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</si>
  <si>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</si>
  <si>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</si>
  <si>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</si>
  <si>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</si>
  <si>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</si>
  <si>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</si>
  <si>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</si>
  <si>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los ganaderos</t>
  </si>
  <si>
    <t>(miles de euros)</t>
  </si>
  <si>
    <t>(miles)</t>
  </si>
  <si>
    <t>(litros/año)</t>
  </si>
  <si>
    <t>(euros/100litros)</t>
  </si>
  <si>
    <t>industrial</t>
  </si>
  <si>
    <t>–</t>
  </si>
  <si>
    <t>Leche y nata</t>
  </si>
  <si>
    <t>Conservadas</t>
  </si>
  <si>
    <t>Mantequilla</t>
  </si>
  <si>
    <t>Queso y</t>
  </si>
  <si>
    <t>Frescas</t>
  </si>
  <si>
    <t>En polvo o</t>
  </si>
  <si>
    <t>requesón</t>
  </si>
  <si>
    <t>gránulos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</si>
  <si>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</si>
  <si>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</si>
  <si>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</si>
  <si>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</si>
  <si>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</si>
  <si>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</si>
  <si>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</si>
  <si>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/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</si>
  <si>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</si>
  <si>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</si>
  <si>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</si>
  <si>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</si>
  <si>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</si>
  <si>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</si>
  <si>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Argentina</t>
  </si>
  <si>
    <t xml:space="preserve"> Países con Solicitud de Adhesión</t>
  </si>
  <si>
    <t>Leche de</t>
  </si>
  <si>
    <t>Leche</t>
  </si>
  <si>
    <t>vaca</t>
  </si>
  <si>
    <t>oveja</t>
  </si>
  <si>
    <t>cabra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</si>
  <si>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</si>
  <si>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</si>
  <si>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</si>
  <si>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</si>
  <si>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</si>
  <si>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</si>
  <si>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</si>
  <si>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</si>
  <si>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</si>
  <si>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</si>
  <si>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</si>
  <si>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</si>
  <si>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</si>
  <si>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</si>
  <si>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</si>
  <si>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</si>
  <si>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</si>
  <si>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</si>
  <si>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</si>
  <si>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</si>
  <si>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</si>
  <si>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</si>
  <si>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</si>
  <si>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</si>
  <si>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</si>
  <si>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</si>
  <si>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</si>
  <si>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</si>
  <si>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</si>
  <si>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</si>
  <si>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</si>
  <si>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</si>
  <si>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</si>
  <si>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</si>
  <si>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</si>
  <si>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</si>
  <si>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</si>
  <si>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</si>
  <si>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</si>
  <si>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</si>
  <si>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</si>
  <si>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</si>
  <si>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</si>
  <si>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</si>
  <si>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</si>
  <si>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</si>
  <si>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</si>
  <si>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</si>
  <si>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</si>
  <si>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</si>
  <si>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</si>
  <si>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</si>
  <si>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</si>
  <si>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</si>
  <si>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</si>
  <si>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</si>
  <si>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TOTAL</t>
  </si>
  <si>
    <t>Cobertura geográfica: ESPAÑA</t>
  </si>
  <si>
    <t>frescos</t>
  </si>
  <si>
    <t>consumo</t>
  </si>
  <si>
    <t>Nata</t>
  </si>
  <si>
    <t>Queso</t>
  </si>
  <si>
    <t>Conceptos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</si>
  <si>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</si>
  <si>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</si>
  <si>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</si>
  <si>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</si>
  <si>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</si>
  <si>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</si>
  <si>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</si>
  <si>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</si>
  <si>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</si>
  <si>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 xml:space="preserve">  De la U.E.</t>
  </si>
  <si>
    <t xml:space="preserve">  A la U.E.</t>
  </si>
  <si>
    <t xml:space="preserve">  Transformación</t>
  </si>
  <si>
    <t xml:space="preserve">  Alimentación animal</t>
  </si>
  <si>
    <t xml:space="preserve">  Consumo humano </t>
  </si>
  <si>
    <t>Consumida en la explotación</t>
  </si>
  <si>
    <t>Comercializada</t>
  </si>
  <si>
    <t>Cría y</t>
  </si>
  <si>
    <t>Venta directa</t>
  </si>
  <si>
    <t>Venta</t>
  </si>
  <si>
    <t>recría</t>
  </si>
  <si>
    <t>Provincias y</t>
  </si>
  <si>
    <t>Comunidades Autónomas</t>
  </si>
  <si>
    <t xml:space="preserve"> (1) Incluye tanto la leche en forma líquida como la transformada en la explotación.</t>
  </si>
  <si>
    <t>Autoconsumo</t>
  </si>
  <si>
    <t>Consumo humano</t>
  </si>
  <si>
    <t>Para queso</t>
  </si>
  <si>
    <t>Venta directa                    a consumidores</t>
  </si>
  <si>
    <t>Venta                                   a industrias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</si>
  <si>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</si>
  <si>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</si>
  <si>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</si>
  <si>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</si>
  <si>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Productos </t>
  </si>
  <si>
    <t>PAISES DE EUROPA</t>
  </si>
  <si>
    <t>OTROS PAISES DEL MUNDO</t>
  </si>
  <si>
    <t>PRODUCCIÓN UTILIZABLE</t>
  </si>
  <si>
    <t>IMPORTACIONES</t>
  </si>
  <si>
    <t>EXPORTACIONES</t>
  </si>
  <si>
    <t>EXISTENCIAS INICIALES</t>
  </si>
  <si>
    <t>EXISTENCIAS FINALES</t>
  </si>
  <si>
    <t>VARIACION DE EXISTENCIAS</t>
  </si>
  <si>
    <t>UTILIZACIÓN INTERIOR TOTAL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</si>
  <si>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</si>
  <si>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1991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</si>
  <si>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Número de vacas de ordeño de la encuesta de explotaciones de ganado bovino de diciembre.</t>
    </r>
  </si>
  <si>
    <r>
      <t xml:space="preserve">1991 </t>
    </r>
    <r>
      <rPr>
        <vertAlign val="superscript"/>
        <sz val="10"/>
        <rFont val="Arial"/>
        <family val="2"/>
      </rPr>
      <t>(1)</t>
    </r>
  </si>
  <si>
    <t>(millones de litros)</t>
  </si>
  <si>
    <r>
      <t>(1)</t>
    </r>
    <r>
      <rPr>
        <sz val="10"/>
        <rFont val="Arial"/>
        <family val="2"/>
      </rPr>
      <t xml:space="preserve"> Con o sin adición de azúcar. A partir de 1993, leche evaporada y condensada.</t>
    </r>
  </si>
  <si>
    <r>
      <t>(2)</t>
    </r>
    <r>
      <rPr>
        <sz val="10"/>
        <rFont val="Arial"/>
        <family val="2"/>
      </rPr>
      <t xml:space="preserve"> A partir de 1993, yogur, lactosuero y otros.</t>
    </r>
  </si>
  <si>
    <r>
      <t xml:space="preserve">Las demás </t>
    </r>
    <r>
      <rPr>
        <vertAlign val="superscript"/>
        <sz val="10"/>
        <rFont val="Arial"/>
        <family val="2"/>
      </rPr>
      <t>(1)</t>
    </r>
  </si>
  <si>
    <r>
      <t xml:space="preserve">Suero de leche </t>
    </r>
    <r>
      <rPr>
        <vertAlign val="superscript"/>
        <sz val="10"/>
        <rFont val="Arial"/>
        <family val="2"/>
      </rPr>
      <t>(2)</t>
    </r>
  </si>
  <si>
    <t>Mundo y países</t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</si>
  <si>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 que modifica la serie. El número de vacas de ordeño, es la media de las encuestas de junio y diciembre.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</si>
  <si>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 que modifica la serie.</t>
    </r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</si>
  <si>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</si>
  <si>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</si>
  <si>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</si>
  <si>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 xml:space="preserve">Provincias y </t>
  </si>
  <si>
    <t>Autónomas Comunidades</t>
  </si>
  <si>
    <t>Venta industrias</t>
  </si>
  <si>
    <t>Fuente: Estadísticas de Comercio Exterior de España. Agencia Estatal de Administración Tributaria.</t>
  </si>
  <si>
    <t xml:space="preserve"> 21.2.  BALANCE DE PRODUCTOS LACTEOS (Miles de toneladas)</t>
  </si>
  <si>
    <t xml:space="preserve"> 21.4.  LECHE DE VACA: Serie histórica de vacas de ordeño, rendimiento, producción, consumo, precio y valor</t>
  </si>
  <si>
    <t xml:space="preserve"> 21.1.  LECHE: Serie histórica de producción según especies (Millones de litros)</t>
  </si>
  <si>
    <t xml:space="preserve"> 21.6.  LECHE DE OVEJA: Serie histórica de la producción, consumo, precio y valor</t>
  </si>
  <si>
    <t xml:space="preserve"> 21.8.  LECHE DE CABRA: Serie histórica de producción, consumo, precio y valor</t>
  </si>
  <si>
    <t>Provincias y Comunidades Autónomas</t>
  </si>
  <si>
    <t xml:space="preserve"> 21.3.  LECHE: Análisis provincial de producción según especies, 2004 (Miles de litros)</t>
  </si>
  <si>
    <t xml:space="preserve"> 21.5.  LECHE DE VACA: Análisis provincial según producción y destino, 2004 (Miles de litros)</t>
  </si>
  <si>
    <t xml:space="preserve"> 21.7.  LECHE DE OVEJA: Análisis provincial según producción y destino, 2004 (Miles de litros)</t>
  </si>
  <si>
    <t xml:space="preserve"> 21.9.  LECHE DE CABRA: Análisis provincial según producción y destino, 2004 (Miles de litros)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</si>
  <si>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</si>
  <si>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</si>
  <si>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</si>
  <si>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</si>
  <si>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</si>
  <si>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</si>
  <si>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</si>
  <si>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</si>
  <si>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</si>
  <si>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</si>
  <si>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</si>
  <si>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</si>
  <si>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</si>
  <si>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</si>
  <si>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</si>
  <si>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</si>
  <si>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</si>
  <si>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</si>
  <si>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</si>
  <si>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</si>
  <si>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</si>
  <si>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</si>
  <si>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</si>
  <si>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</si>
  <si>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</si>
  <si>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</si>
  <si>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</si>
  <si>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</si>
  <si>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</si>
  <si>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Año: 2004</t>
  </si>
  <si>
    <t xml:space="preserve"> 21.10.  LECHE Y PRODUCTOS LACTEOS: Serie histórica de comercio exterior. Importaciones. (Toneladas)</t>
  </si>
  <si>
    <t xml:space="preserve"> 21.11.  LECHE Y PRODUCTOS LACTEOS: Serie histórica de comercio exterior. Exportaciones. (Toneladas)</t>
  </si>
  <si>
    <t xml:space="preserve"> 21.12.  LECHE Y PRODUCTOS LACTEOS: Comercio exterior de España. Importaciones. (Toneladas)</t>
  </si>
  <si>
    <t xml:space="preserve"> 21.13.  LECHE Y PRODUCTOS LACTEOS: Comercio exterior de España. Exportaciones. (Toneladas)</t>
  </si>
  <si>
    <t>2005 (*)</t>
  </si>
  <si>
    <t>(*) Estimación Avance</t>
  </si>
  <si>
    <t xml:space="preserve"> 21.5.  LECHE DE VACA: Análisis provincial según producción y destino, 2005 (Miles de litros)</t>
  </si>
  <si>
    <t xml:space="preserve"> 21.7.  LECHE DE OVEJA: Análisis provincial según producción y destino, 2005 (Miles de litros)</t>
  </si>
  <si>
    <t xml:space="preserve"> 21.9.  LECHE DE CABRA: Análisis provincial según producción y destino, 2005 (Miles de litros)</t>
  </si>
  <si>
    <t xml:space="preserve"> 21.3.  LECHE: Análisis provincial de producción según especies, 2005 (Miles de litros)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</si>
</sst>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  <numFmt numFmtId="186" formatCode="#,##0.0_);\(#,##0.0\)"/>
    <numFmt numFmtId="187" formatCode="#,##0.00_);\(#,##0.00\)"/>
    <numFmt numFmtId="188" formatCode="#,##0.0"/>
    <numFmt numFmtId="189" formatCode="#,##0.000_);\(#,##0.000\)"/>
    <numFmt numFmtId="190" formatCode="#,##0__;\–#,##0__;\–__;@__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__;\–#,##0__;0__;@__"/>
    <numFmt numFmtId="196" formatCode="#,##0_____;"/>
    <numFmt numFmtId="197" formatCode="#,##0.000000_);\(#,##0.000000\)"/>
    <numFmt numFmtId="198" formatCode="#,##0.000"/>
    <numFmt numFmtId="199" formatCode="#,##0.00__"/>
    <numFmt numFmtId="200" formatCode="#,##0;\-#,##0;\-\-"/>
    <numFmt numFmtId="201" formatCode="#,##0.0;\-#,##0.0;\-\-"/>
    <numFmt numFmtId="202" formatCode="#,##0.000__"/>
    <numFmt numFmtId="203" formatCode="0.000"/>
    <numFmt numFmtId="204" formatCode="_-* #,##0.00\ [$€]_-;\-* #,##0.00\ [$€]_-;_-* &quot;-&quot;??\ [$€]_-;_-@_-"/>
    <numFmt numFmtId="205" formatCode="#,##0.0\ _€;[Red]\-#,##0.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22" applyFont="1" applyBorder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/>
      <protection/>
    </xf>
    <xf numFmtId="180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5" xfId="0" applyNumberFormat="1" applyFont="1" applyFill="1" applyBorder="1" applyAlignment="1" applyProtection="1">
      <alignment/>
      <protection/>
    </xf>
    <xf numFmtId="182" fontId="0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0" borderId="6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1" fontId="0" fillId="0" borderId="2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right"/>
      <protection/>
    </xf>
    <xf numFmtId="183" fontId="4" fillId="3" borderId="0" xfId="0" applyNumberFormat="1" applyFont="1" applyFill="1" applyAlignment="1">
      <alignment/>
    </xf>
    <xf numFmtId="183" fontId="7" fillId="3" borderId="0" xfId="0" applyNumberFormat="1" applyFont="1" applyFill="1" applyAlignment="1">
      <alignment/>
    </xf>
    <xf numFmtId="183" fontId="0" fillId="3" borderId="0" xfId="0" applyNumberFormat="1" applyFont="1" applyFill="1" applyAlignment="1">
      <alignment/>
    </xf>
    <xf numFmtId="183" fontId="0" fillId="3" borderId="0" xfId="0" applyNumberFormat="1" applyFont="1" applyFill="1" applyBorder="1" applyAlignment="1">
      <alignment horizontal="center"/>
    </xf>
    <xf numFmtId="183" fontId="0" fillId="3" borderId="1" xfId="0" applyNumberFormat="1" applyFont="1" applyFill="1" applyBorder="1" applyAlignment="1">
      <alignment horizontal="center"/>
    </xf>
    <xf numFmtId="183" fontId="0" fillId="3" borderId="3" xfId="0" applyNumberFormat="1" applyFont="1" applyFill="1" applyBorder="1" applyAlignment="1">
      <alignment horizontal="center"/>
    </xf>
    <xf numFmtId="183" fontId="0" fillId="3" borderId="7" xfId="0" applyNumberFormat="1" applyFont="1" applyFill="1" applyBorder="1" applyAlignment="1">
      <alignment horizontal="left"/>
    </xf>
    <xf numFmtId="183" fontId="0" fillId="3" borderId="0" xfId="0" applyNumberFormat="1" applyFont="1" applyFill="1" applyBorder="1" applyAlignment="1">
      <alignment/>
    </xf>
    <xf numFmtId="183" fontId="0" fillId="3" borderId="0" xfId="0" applyNumberFormat="1" applyFont="1" applyFill="1" applyBorder="1" applyAlignment="1">
      <alignment horizontal="left"/>
    </xf>
    <xf numFmtId="183" fontId="5" fillId="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85" fontId="5" fillId="0" borderId="8" xfId="0" applyNumberFormat="1" applyFont="1" applyBorder="1" applyAlignment="1">
      <alignment horizontal="right"/>
    </xf>
    <xf numFmtId="185" fontId="5" fillId="0" borderId="6" xfId="0" applyNumberFormat="1" applyFont="1" applyBorder="1" applyAlignment="1">
      <alignment horizontal="right"/>
    </xf>
    <xf numFmtId="185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2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85" fontId="5" fillId="0" borderId="1" xfId="0" applyNumberFormat="1" applyFont="1" applyBorder="1" applyAlignment="1">
      <alignment horizontal="right"/>
    </xf>
    <xf numFmtId="185" fontId="5" fillId="0" borderId="2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5" fillId="0" borderId="3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83" fontId="7" fillId="3" borderId="0" xfId="0" applyNumberFormat="1" applyFont="1" applyFill="1" applyBorder="1" applyAlignment="1">
      <alignment/>
    </xf>
    <xf numFmtId="183" fontId="0" fillId="3" borderId="2" xfId="0" applyNumberFormat="1" applyFont="1" applyFill="1" applyBorder="1" applyAlignment="1">
      <alignment horizontal="center"/>
    </xf>
    <xf numFmtId="183" fontId="5" fillId="3" borderId="4" xfId="0" applyNumberFormat="1" applyFont="1" applyFill="1" applyBorder="1" applyAlignment="1">
      <alignment horizontal="left"/>
    </xf>
    <xf numFmtId="183" fontId="4" fillId="3" borderId="0" xfId="0" applyNumberFormat="1" applyFont="1" applyFill="1" applyBorder="1" applyAlignment="1">
      <alignment/>
    </xf>
    <xf numFmtId="183" fontId="6" fillId="3" borderId="0" xfId="0" applyNumberFormat="1" applyFont="1" applyFill="1" applyBorder="1" applyAlignment="1">
      <alignment/>
    </xf>
    <xf numFmtId="183" fontId="0" fillId="3" borderId="6" xfId="0" applyNumberFormat="1" applyFont="1" applyFill="1" applyBorder="1" applyAlignment="1">
      <alignment horizontal="left"/>
    </xf>
    <xf numFmtId="183" fontId="0" fillId="3" borderId="2" xfId="0" applyNumberFormat="1" applyFont="1" applyFill="1" applyBorder="1" applyAlignment="1">
      <alignment horizontal="left"/>
    </xf>
    <xf numFmtId="183" fontId="5" fillId="3" borderId="2" xfId="0" applyNumberFormat="1" applyFont="1" applyFill="1" applyBorder="1" applyAlignment="1">
      <alignment horizontal="left"/>
    </xf>
    <xf numFmtId="183" fontId="0" fillId="3" borderId="0" xfId="0" applyNumberFormat="1" applyFont="1" applyFill="1" applyBorder="1" applyAlignment="1">
      <alignment horizontal="left" indent="1"/>
    </xf>
    <xf numFmtId="183" fontId="0" fillId="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183" fontId="0" fillId="3" borderId="7" xfId="0" applyNumberFormat="1" applyFont="1" applyFill="1" applyBorder="1" applyAlignment="1">
      <alignment horizontal="center"/>
    </xf>
    <xf numFmtId="183" fontId="0" fillId="3" borderId="8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4" xfId="0" applyFont="1" applyFill="1" applyBorder="1" applyAlignment="1" quotePrefix="1">
      <alignment horizontal="center"/>
    </xf>
    <xf numFmtId="183" fontId="5" fillId="3" borderId="6" xfId="0" applyNumberFormat="1" applyFont="1" applyFill="1" applyBorder="1" applyAlignment="1">
      <alignment/>
    </xf>
    <xf numFmtId="183" fontId="5" fillId="3" borderId="8" xfId="0" applyNumberFormat="1" applyFont="1" applyFill="1" applyBorder="1" applyAlignment="1">
      <alignment/>
    </xf>
    <xf numFmtId="183" fontId="0" fillId="3" borderId="15" xfId="0" applyNumberFormat="1" applyFont="1" applyFill="1" applyBorder="1" applyAlignment="1">
      <alignment horizontal="centerContinuous"/>
    </xf>
    <xf numFmtId="183" fontId="0" fillId="3" borderId="16" xfId="0" applyNumberFormat="1" applyFont="1" applyFill="1" applyBorder="1" applyAlignment="1">
      <alignment horizontal="centerContinuous"/>
    </xf>
    <xf numFmtId="183" fontId="7" fillId="3" borderId="0" xfId="0" applyNumberFormat="1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3" fontId="0" fillId="3" borderId="5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183" fontId="0" fillId="3" borderId="9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/>
    </xf>
    <xf numFmtId="183" fontId="0" fillId="3" borderId="2" xfId="0" applyNumberFormat="1" applyFont="1" applyFill="1" applyBorder="1" applyAlignment="1">
      <alignment horizontal="left" indent="1"/>
    </xf>
    <xf numFmtId="183" fontId="0" fillId="3" borderId="2" xfId="0" applyNumberFormat="1" applyFont="1" applyFill="1" applyBorder="1" applyAlignment="1">
      <alignment horizontal="left" indent="2"/>
    </xf>
    <xf numFmtId="183" fontId="0" fillId="3" borderId="9" xfId="0" applyNumberFormat="1" applyFont="1" applyFill="1" applyBorder="1" applyAlignment="1">
      <alignment/>
    </xf>
    <xf numFmtId="183" fontId="0" fillId="3" borderId="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179" fontId="0" fillId="2" borderId="9" xfId="0" applyNumberFormat="1" applyFont="1" applyFill="1" applyBorder="1" applyAlignment="1">
      <alignment/>
    </xf>
    <xf numFmtId="0" fontId="0" fillId="0" borderId="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justify"/>
    </xf>
    <xf numFmtId="3" fontId="5" fillId="0" borderId="2" xfId="0" applyNumberFormat="1" applyFont="1" applyFill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1" fontId="5" fillId="0" borderId="2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183" fontId="5" fillId="3" borderId="10" xfId="0" applyNumberFormat="1" applyFont="1" applyFill="1" applyBorder="1" applyAlignment="1">
      <alignment horizontal="left"/>
    </xf>
    <xf numFmtId="183" fontId="5" fillId="3" borderId="19" xfId="0" applyNumberFormat="1" applyFont="1" applyFill="1" applyBorder="1" applyAlignment="1">
      <alignment horizontal="left"/>
    </xf>
    <xf numFmtId="177" fontId="5" fillId="2" borderId="20" xfId="0" applyNumberFormat="1" applyFont="1" applyFill="1" applyBorder="1" applyAlignment="1">
      <alignment/>
    </xf>
    <xf numFmtId="177" fontId="5" fillId="2" borderId="3" xfId="0" applyNumberFormat="1" applyFont="1" applyFill="1" applyBorder="1" applyAlignment="1">
      <alignment/>
    </xf>
    <xf numFmtId="177" fontId="5" fillId="2" borderId="9" xfId="0" applyNumberFormat="1" applyFont="1" applyFill="1" applyBorder="1" applyAlignment="1">
      <alignment/>
    </xf>
    <xf numFmtId="183" fontId="5" fillId="3" borderId="21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83" fontId="0" fillId="3" borderId="22" xfId="0" applyNumberFormat="1" applyFont="1" applyFill="1" applyBorder="1" applyAlignment="1">
      <alignment horizontal="center" vertical="center" wrapText="1"/>
    </xf>
    <xf numFmtId="183" fontId="0" fillId="3" borderId="22" xfId="0" applyNumberFormat="1" applyFont="1" applyFill="1" applyBorder="1" applyAlignment="1">
      <alignment horizontal="center" wrapText="1"/>
    </xf>
    <xf numFmtId="185" fontId="0" fillId="0" borderId="3" xfId="0" applyNumberFormat="1" applyFont="1" applyBorder="1" applyAlignment="1">
      <alignment horizontal="right"/>
    </xf>
    <xf numFmtId="183" fontId="0" fillId="3" borderId="22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right"/>
    </xf>
    <xf numFmtId="177" fontId="5" fillId="2" borderId="3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>
      <alignment horizontal="right"/>
    </xf>
    <xf numFmtId="0" fontId="0" fillId="0" borderId="22" xfId="0" applyNumberFormat="1" applyFont="1" applyBorder="1" applyAlignment="1">
      <alignment horizontal="center" vertical="justify"/>
    </xf>
    <xf numFmtId="177" fontId="0" fillId="2" borderId="5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/>
    </xf>
    <xf numFmtId="181" fontId="0" fillId="2" borderId="9" xfId="0" applyNumberFormat="1" applyFont="1" applyFill="1" applyBorder="1" applyAlignment="1" applyProtection="1">
      <alignment/>
      <protection/>
    </xf>
    <xf numFmtId="177" fontId="0" fillId="2" borderId="0" xfId="0" applyNumberFormat="1" applyFont="1" applyFill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83" fontId="6" fillId="3" borderId="0" xfId="0" applyNumberFormat="1" applyFont="1" applyFill="1" applyBorder="1" applyAlignment="1">
      <alignment horizontal="center"/>
    </xf>
    <xf numFmtId="183" fontId="3" fillId="3" borderId="0" xfId="0" applyNumberFormat="1" applyFont="1" applyFill="1" applyAlignment="1">
      <alignment horizontal="center"/>
    </xf>
    <xf numFmtId="0" fontId="0" fillId="2" borderId="6" xfId="0" applyFont="1" applyFill="1" applyBorder="1" applyAlignment="1" quotePrefix="1">
      <alignment horizontal="center" vertical="center" wrapText="1"/>
    </xf>
    <xf numFmtId="183" fontId="0" fillId="3" borderId="23" xfId="0" applyNumberFormat="1" applyFont="1" applyFill="1" applyBorder="1" applyAlignment="1">
      <alignment horizontal="center"/>
    </xf>
    <xf numFmtId="183" fontId="0" fillId="3" borderId="15" xfId="0" applyNumberFormat="1" applyFont="1" applyFill="1" applyBorder="1" applyAlignment="1">
      <alignment horizontal="center"/>
    </xf>
    <xf numFmtId="183" fontId="0" fillId="3" borderId="1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3" fontId="0" fillId="3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0"/>
  <sheetViews>
    <sheetView showGridLines="0" zoomScale="75" zoomScaleNormal="75" workbookViewId="0" topLeftCell="A1">
      <selection activeCell="C26" sqref="C26"/>
    </sheetView>
  </sheetViews>
  <sheetFormatPr defaultColWidth="11.421875" defaultRowHeight="12.75"/>
  <cols>
    <col min="1" max="1" width="16.7109375" style="4" customWidth="1"/>
    <col min="2" max="5" width="17.7109375" style="4" customWidth="1"/>
    <col min="6" max="16384" width="11.421875" style="4" customWidth="1"/>
  </cols>
  <sheetData>
    <row r="1" spans="1:5" s="2" customFormat="1" ht="18">
      <c r="A1" s="170" t="s">
        <v>0</v>
      </c>
      <c r="B1" s="170"/>
      <c r="C1" s="170"/>
      <c r="D1" s="170"/>
      <c r="E1" s="170"/>
    </row>
    <row r="2" spans="1:5" ht="12.75">
      <c r="A2" s="3"/>
      <c r="B2" s="3"/>
      <c r="C2" s="3"/>
      <c r="D2" s="3"/>
      <c r="E2" s="3"/>
    </row>
    <row r="3" spans="1:6" s="5" customFormat="1" ht="15">
      <c r="A3" s="171" t="s">
        <v>180</v>
      </c>
      <c r="B3" s="171"/>
      <c r="C3" s="171"/>
      <c r="D3" s="171"/>
      <c r="E3" s="171"/>
      <c r="F3" s="148"/>
    </row>
    <row r="4" s="5" customFormat="1" ht="15" thickBot="1">
      <c r="F4" s="148"/>
    </row>
    <row r="5" spans="1:6" ht="13.5" thickBot="1">
      <c r="A5" s="98" t="s">
        <v>1</v>
      </c>
      <c r="B5" s="99" t="s">
        <v>2</v>
      </c>
      <c r="C5" s="99" t="s">
        <v>3</v>
      </c>
      <c r="D5" s="99" t="s">
        <v>4</v>
      </c>
      <c r="E5" s="100" t="s">
        <v>5</v>
      </c>
      <c r="F5" s="11"/>
    </row>
    <row r="6" spans="1:6" ht="12.75">
      <c r="A6" s="9">
        <v>1990</v>
      </c>
      <c r="B6" s="19">
        <v>6442.1</v>
      </c>
      <c r="C6" s="19">
        <v>5649.8</v>
      </c>
      <c r="D6" s="19">
        <v>319.7</v>
      </c>
      <c r="E6" s="19">
        <v>472.6</v>
      </c>
      <c r="F6" s="44"/>
    </row>
    <row r="7" spans="1:6" ht="12.75">
      <c r="A7" s="9">
        <v>1991</v>
      </c>
      <c r="B7" s="19">
        <v>7070.3</v>
      </c>
      <c r="C7" s="19">
        <v>6473.2</v>
      </c>
      <c r="D7" s="19">
        <v>306.6</v>
      </c>
      <c r="E7" s="19">
        <v>290.5</v>
      </c>
      <c r="F7" s="44"/>
    </row>
    <row r="8" spans="1:6" ht="12.75">
      <c r="A8" s="9">
        <v>1992</v>
      </c>
      <c r="B8" s="19">
        <v>6657.3</v>
      </c>
      <c r="C8" s="19">
        <v>5998.1</v>
      </c>
      <c r="D8" s="19">
        <v>305.5</v>
      </c>
      <c r="E8" s="19">
        <v>353.7</v>
      </c>
      <c r="F8" s="44"/>
    </row>
    <row r="9" spans="1:6" ht="12.75">
      <c r="A9" s="9">
        <v>1993</v>
      </c>
      <c r="B9" s="19">
        <v>6701.800784132702</v>
      </c>
      <c r="C9" s="19">
        <v>5974.010366483629</v>
      </c>
      <c r="D9" s="19">
        <v>334.2824176490729</v>
      </c>
      <c r="E9" s="19">
        <v>393.50800000000004</v>
      </c>
      <c r="F9" s="44"/>
    </row>
    <row r="10" spans="1:6" ht="12.75">
      <c r="A10" s="9">
        <v>1994</v>
      </c>
      <c r="B10" s="19">
        <v>6523.537</v>
      </c>
      <c r="C10" s="19">
        <v>5852.456</v>
      </c>
      <c r="D10" s="19">
        <v>294.3</v>
      </c>
      <c r="E10" s="19">
        <v>376.781</v>
      </c>
      <c r="F10" s="44"/>
    </row>
    <row r="11" spans="1:6" ht="12.75">
      <c r="A11" s="9">
        <v>1995</v>
      </c>
      <c r="B11" s="19">
        <v>6558.621999999999</v>
      </c>
      <c r="C11" s="19">
        <v>6016.5</v>
      </c>
      <c r="D11" s="19">
        <v>226.12</v>
      </c>
      <c r="E11" s="19">
        <v>316.00199999999995</v>
      </c>
      <c r="F11" s="44"/>
    </row>
    <row r="12" spans="1:6" ht="12.75">
      <c r="A12" s="9">
        <v>1996</v>
      </c>
      <c r="B12" s="19">
        <v>6578.9</v>
      </c>
      <c r="C12" s="19">
        <v>5917.5</v>
      </c>
      <c r="D12" s="19">
        <v>303.4</v>
      </c>
      <c r="E12" s="19">
        <v>358</v>
      </c>
      <c r="F12" s="44"/>
    </row>
    <row r="13" spans="1:6" ht="12.75">
      <c r="A13" s="9">
        <v>1997</v>
      </c>
      <c r="B13" s="19">
        <v>6545.3</v>
      </c>
      <c r="C13" s="19">
        <v>5837.2</v>
      </c>
      <c r="D13" s="19">
        <v>326.4</v>
      </c>
      <c r="E13" s="19">
        <v>381.7</v>
      </c>
      <c r="F13" s="44"/>
    </row>
    <row r="14" spans="1:6" ht="12.75">
      <c r="A14" s="9">
        <v>1998</v>
      </c>
      <c r="B14" s="19">
        <v>6643.1089999999995</v>
      </c>
      <c r="C14" s="19">
        <v>5912.998</v>
      </c>
      <c r="D14" s="19">
        <v>342.2</v>
      </c>
      <c r="E14" s="19">
        <v>387.911</v>
      </c>
      <c r="F14" s="44"/>
    </row>
    <row r="15" spans="1:6" ht="12.75">
      <c r="A15" s="9">
        <v>1999</v>
      </c>
      <c r="B15" s="19">
        <v>6866.802</v>
      </c>
      <c r="C15" s="19">
        <v>6113.448</v>
      </c>
      <c r="D15" s="19">
        <v>349.26</v>
      </c>
      <c r="E15" s="19">
        <v>404</v>
      </c>
      <c r="F15" s="44"/>
    </row>
    <row r="16" spans="1:6" ht="12.75">
      <c r="A16" s="9">
        <v>2000</v>
      </c>
      <c r="B16" s="19">
        <v>6937.2119999999995</v>
      </c>
      <c r="C16" s="19">
        <v>6106.628</v>
      </c>
      <c r="D16" s="19">
        <v>392.043</v>
      </c>
      <c r="E16" s="19">
        <v>438.541</v>
      </c>
      <c r="F16" s="44"/>
    </row>
    <row r="17" spans="1:6" ht="12.75">
      <c r="A17" s="9">
        <v>2001</v>
      </c>
      <c r="B17" s="19">
        <v>7213.32250821905</v>
      </c>
      <c r="C17" s="19">
        <v>6330.40720821905</v>
      </c>
      <c r="D17" s="19">
        <v>394.1828</v>
      </c>
      <c r="E17" s="19">
        <v>488.7325</v>
      </c>
      <c r="F17" s="44"/>
    </row>
    <row r="18" spans="1:6" ht="12.75">
      <c r="A18" s="9">
        <v>2002</v>
      </c>
      <c r="B18" s="19">
        <v>7337.44897747681</v>
      </c>
      <c r="C18" s="19">
        <v>6417.86249303717</v>
      </c>
      <c r="D18" s="19">
        <v>406.469722681434</v>
      </c>
      <c r="E18" s="19">
        <v>513.116761758202</v>
      </c>
      <c r="F18" s="44"/>
    </row>
    <row r="19" spans="1:6" ht="12.75">
      <c r="A19" s="9">
        <v>2003</v>
      </c>
      <c r="B19" s="19">
        <v>7339.616</v>
      </c>
      <c r="C19" s="19">
        <v>6443.283</v>
      </c>
      <c r="D19" s="19">
        <v>409.5</v>
      </c>
      <c r="E19" s="19">
        <v>486.833</v>
      </c>
      <c r="F19" s="44"/>
    </row>
    <row r="20" spans="1:6" ht="12.75">
      <c r="A20" s="9">
        <v>2004</v>
      </c>
      <c r="B20" s="19">
        <v>7273.547106653346</v>
      </c>
      <c r="C20" s="19">
        <v>6384.083903935626</v>
      </c>
      <c r="D20" s="19">
        <v>410.10349863729493</v>
      </c>
      <c r="E20" s="19">
        <v>479.35970408042516</v>
      </c>
      <c r="F20" s="44"/>
    </row>
    <row r="21" spans="1:6" ht="13.5" thickBot="1">
      <c r="A21" s="9">
        <v>2005</v>
      </c>
      <c r="B21" s="19">
        <f>7249842.67404626/1000</f>
        <v>7249.84267404626</v>
      </c>
      <c r="C21" s="19">
        <f>6370202.02927581/1000</f>
        <v>6370.202029275811</v>
      </c>
      <c r="D21" s="19">
        <f>407764.089558226/1000</f>
        <v>407.764089558226</v>
      </c>
      <c r="E21" s="19">
        <f>471876.555212224/1000</f>
        <v>471.876555212224</v>
      </c>
      <c r="F21" s="44"/>
    </row>
    <row r="22" spans="1:6" ht="12.75">
      <c r="A22" s="130"/>
      <c r="B22" s="130"/>
      <c r="C22" s="130"/>
      <c r="D22" s="130"/>
      <c r="E22" s="130"/>
      <c r="F22" s="1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2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7"/>
  <dimension ref="A1:G84"/>
  <sheetViews>
    <sheetView showGridLines="0" zoomScale="75" zoomScaleNormal="75" workbookViewId="0" topLeftCell="A1">
      <selection activeCell="I44" sqref="I44"/>
    </sheetView>
  </sheetViews>
  <sheetFormatPr defaultColWidth="11.421875" defaultRowHeight="12.75"/>
  <cols>
    <col min="1" max="1" width="30.57421875" style="83" customWidth="1"/>
    <col min="2" max="6" width="15.7109375" style="49" customWidth="1"/>
    <col min="7" max="16384" width="11.421875" style="49" customWidth="1"/>
  </cols>
  <sheetData>
    <row r="1" spans="1:6" s="47" customFormat="1" ht="18">
      <c r="A1" s="178" t="s">
        <v>0</v>
      </c>
      <c r="B1" s="178"/>
      <c r="C1" s="178"/>
      <c r="D1" s="178"/>
      <c r="E1" s="178"/>
      <c r="F1" s="178"/>
    </row>
    <row r="3" spans="1:6" s="48" customFormat="1" ht="15">
      <c r="A3" s="177" t="s">
        <v>225</v>
      </c>
      <c r="B3" s="177"/>
      <c r="C3" s="177"/>
      <c r="D3" s="177"/>
      <c r="E3" s="177"/>
      <c r="F3" s="177"/>
    </row>
    <row r="4" spans="1:5" s="48" customFormat="1" ht="15" thickBot="1">
      <c r="A4" s="118"/>
      <c r="B4" s="74"/>
      <c r="C4" s="74"/>
      <c r="D4" s="74"/>
      <c r="E4" s="74"/>
    </row>
    <row r="5" spans="1:7" ht="12.75">
      <c r="A5" s="184" t="s">
        <v>183</v>
      </c>
      <c r="B5" s="186" t="s">
        <v>2</v>
      </c>
      <c r="C5" s="116" t="s">
        <v>140</v>
      </c>
      <c r="D5" s="117"/>
      <c r="E5" s="116" t="s">
        <v>132</v>
      </c>
      <c r="F5" s="117"/>
      <c r="G5" s="54"/>
    </row>
    <row r="6" spans="1:7" ht="26.25" thickBot="1">
      <c r="A6" s="185"/>
      <c r="B6" s="187"/>
      <c r="C6" s="156" t="s">
        <v>141</v>
      </c>
      <c r="D6" s="156" t="s">
        <v>142</v>
      </c>
      <c r="E6" s="157" t="s">
        <v>143</v>
      </c>
      <c r="F6" s="157" t="s">
        <v>144</v>
      </c>
      <c r="G6" s="54"/>
    </row>
    <row r="7" spans="1:7" ht="12.75">
      <c r="A7" s="53" t="s">
        <v>54</v>
      </c>
      <c r="B7" s="62" t="s">
        <v>24</v>
      </c>
      <c r="C7" s="62" t="s">
        <v>24</v>
      </c>
      <c r="D7" s="62" t="s">
        <v>24</v>
      </c>
      <c r="E7" s="62" t="s">
        <v>24</v>
      </c>
      <c r="F7" s="158" t="s">
        <v>24</v>
      </c>
      <c r="G7" s="54"/>
    </row>
    <row r="8" spans="1:7" ht="12.75">
      <c r="A8" s="55" t="s">
        <v>55</v>
      </c>
      <c r="B8" s="62" t="s">
        <v>24</v>
      </c>
      <c r="C8" s="62" t="s">
        <v>24</v>
      </c>
      <c r="D8" s="62" t="s">
        <v>24</v>
      </c>
      <c r="E8" s="62" t="s">
        <v>24</v>
      </c>
      <c r="F8" s="158" t="s">
        <v>24</v>
      </c>
      <c r="G8" s="54"/>
    </row>
    <row r="9" spans="1:7" ht="12.75">
      <c r="A9" s="55" t="s">
        <v>56</v>
      </c>
      <c r="B9" s="62" t="s">
        <v>24</v>
      </c>
      <c r="C9" s="62" t="s">
        <v>24</v>
      </c>
      <c r="D9" s="62" t="s">
        <v>24</v>
      </c>
      <c r="E9" s="62" t="s">
        <v>24</v>
      </c>
      <c r="F9" s="158" t="s">
        <v>24</v>
      </c>
      <c r="G9" s="54"/>
    </row>
    <row r="10" spans="1:7" ht="12.75">
      <c r="A10" s="55" t="s">
        <v>57</v>
      </c>
      <c r="B10" s="62" t="s">
        <v>24</v>
      </c>
      <c r="C10" s="62" t="s">
        <v>24</v>
      </c>
      <c r="D10" s="62" t="s">
        <v>24</v>
      </c>
      <c r="E10" s="62" t="s">
        <v>24</v>
      </c>
      <c r="F10" s="158" t="s">
        <v>24</v>
      </c>
      <c r="G10" s="54"/>
    </row>
    <row r="11" spans="1:7" ht="12.75">
      <c r="A11" s="56" t="s">
        <v>58</v>
      </c>
      <c r="B11" s="66" t="s">
        <v>24</v>
      </c>
      <c r="C11" s="66" t="s">
        <v>24</v>
      </c>
      <c r="D11" s="66" t="s">
        <v>24</v>
      </c>
      <c r="E11" s="66" t="s">
        <v>24</v>
      </c>
      <c r="F11" s="69" t="s">
        <v>24</v>
      </c>
      <c r="G11" s="54"/>
    </row>
    <row r="12" spans="1:7" ht="12.75">
      <c r="A12" s="82"/>
      <c r="B12" s="152"/>
      <c r="C12" s="152"/>
      <c r="D12" s="152"/>
      <c r="E12" s="152"/>
      <c r="F12" s="152"/>
      <c r="G12" s="54"/>
    </row>
    <row r="13" spans="1:7" ht="12.75">
      <c r="A13" s="56" t="s">
        <v>59</v>
      </c>
      <c r="B13" s="152">
        <v>90</v>
      </c>
      <c r="C13" s="66">
        <v>0</v>
      </c>
      <c r="D13" s="152">
        <v>90</v>
      </c>
      <c r="E13" s="66">
        <v>0</v>
      </c>
      <c r="F13" s="152">
        <v>0</v>
      </c>
      <c r="G13" s="54"/>
    </row>
    <row r="14" spans="1:7" ht="12.75">
      <c r="A14" s="55"/>
      <c r="B14" s="152"/>
      <c r="C14" s="152"/>
      <c r="D14" s="152"/>
      <c r="E14" s="152">
        <v>0</v>
      </c>
      <c r="F14" s="152"/>
      <c r="G14" s="54"/>
    </row>
    <row r="15" spans="1:7" ht="12.75">
      <c r="A15" s="56" t="s">
        <v>60</v>
      </c>
      <c r="B15" s="152">
        <v>108.17477367972604</v>
      </c>
      <c r="C15" s="66">
        <v>0</v>
      </c>
      <c r="D15" s="152">
        <v>50.701754097935975</v>
      </c>
      <c r="E15" s="66">
        <v>0</v>
      </c>
      <c r="F15" s="152">
        <v>57.47301958179007</v>
      </c>
      <c r="G15" s="54"/>
    </row>
    <row r="16" spans="1:7" ht="12.75">
      <c r="A16" s="82"/>
      <c r="B16" s="19"/>
      <c r="C16" s="19"/>
      <c r="D16" s="19"/>
      <c r="E16" s="19">
        <v>0</v>
      </c>
      <c r="F16" s="19"/>
      <c r="G16" s="54"/>
    </row>
    <row r="17" spans="1:7" ht="12.75">
      <c r="A17" s="55" t="s">
        <v>61</v>
      </c>
      <c r="B17" s="19">
        <v>1644.8014722476487</v>
      </c>
      <c r="C17" s="19">
        <v>6.175226586102719</v>
      </c>
      <c r="D17" s="19">
        <v>253.18429003021146</v>
      </c>
      <c r="E17" s="62">
        <v>0</v>
      </c>
      <c r="F17" s="19">
        <v>1385.4419556313346</v>
      </c>
      <c r="G17" s="54"/>
    </row>
    <row r="18" spans="1:7" ht="12.75">
      <c r="A18" s="55" t="s">
        <v>62</v>
      </c>
      <c r="B18" s="19">
        <v>4832.265385527309</v>
      </c>
      <c r="C18" s="19">
        <v>19.873305833824396</v>
      </c>
      <c r="D18" s="19">
        <v>3102.3276370064823</v>
      </c>
      <c r="E18" s="19">
        <v>0</v>
      </c>
      <c r="F18" s="19">
        <v>1710.0644426870026</v>
      </c>
      <c r="G18" s="54"/>
    </row>
    <row r="19" spans="1:7" ht="12.75">
      <c r="A19" s="55" t="s">
        <v>63</v>
      </c>
      <c r="B19" s="19">
        <v>1907.9794119102005</v>
      </c>
      <c r="C19" s="19">
        <v>12.88479262672811</v>
      </c>
      <c r="D19" s="19">
        <v>1239.0875576036865</v>
      </c>
      <c r="E19" s="19">
        <v>0</v>
      </c>
      <c r="F19" s="19">
        <v>656.0070616797859</v>
      </c>
      <c r="G19" s="54"/>
    </row>
    <row r="20" spans="1:7" ht="12.75">
      <c r="A20" s="56" t="s">
        <v>145</v>
      </c>
      <c r="B20" s="152">
        <v>8385.04626968516</v>
      </c>
      <c r="C20" s="152">
        <v>38.93332504665523</v>
      </c>
      <c r="D20" s="152">
        <v>4594.59948464038</v>
      </c>
      <c r="E20" s="152">
        <v>0</v>
      </c>
      <c r="F20" s="152">
        <v>3751.513459998123</v>
      </c>
      <c r="G20" s="54"/>
    </row>
    <row r="21" spans="1:7" ht="12.75">
      <c r="A21" s="55"/>
      <c r="B21" s="152"/>
      <c r="C21" s="152"/>
      <c r="D21" s="152"/>
      <c r="E21" s="152">
        <v>0</v>
      </c>
      <c r="F21" s="152"/>
      <c r="G21" s="54"/>
    </row>
    <row r="22" spans="1:7" ht="12.75">
      <c r="A22" s="56" t="s">
        <v>64</v>
      </c>
      <c r="B22" s="152">
        <v>6849.861883832866</v>
      </c>
      <c r="C22" s="152">
        <v>57.832341</v>
      </c>
      <c r="D22" s="152">
        <v>1891.943727</v>
      </c>
      <c r="E22" s="66">
        <v>0</v>
      </c>
      <c r="F22" s="152">
        <v>4900.085815832866</v>
      </c>
      <c r="G22" s="54"/>
    </row>
    <row r="23" spans="1:7" ht="12.75">
      <c r="A23" s="55"/>
      <c r="B23" s="152"/>
      <c r="C23" s="152"/>
      <c r="D23" s="152"/>
      <c r="E23" s="152">
        <v>0</v>
      </c>
      <c r="F23" s="152"/>
      <c r="G23" s="54"/>
    </row>
    <row r="24" spans="1:7" ht="12.75">
      <c r="A24" s="56" t="s">
        <v>65</v>
      </c>
      <c r="B24" s="152">
        <v>605.07</v>
      </c>
      <c r="C24" s="152">
        <v>4.4</v>
      </c>
      <c r="D24" s="66">
        <v>0</v>
      </c>
      <c r="E24" s="66">
        <v>0</v>
      </c>
      <c r="F24" s="152">
        <v>600.67</v>
      </c>
      <c r="G24" s="54"/>
    </row>
    <row r="25" spans="1:7" ht="12.75">
      <c r="A25" s="55"/>
      <c r="B25" s="19"/>
      <c r="C25" s="19"/>
      <c r="D25" s="19"/>
      <c r="E25" s="19">
        <v>0</v>
      </c>
      <c r="F25" s="19"/>
      <c r="G25" s="54"/>
    </row>
    <row r="26" spans="1:7" ht="12.75">
      <c r="A26" s="55" t="s">
        <v>66</v>
      </c>
      <c r="B26" s="19">
        <v>392.8887379889563</v>
      </c>
      <c r="C26" s="62">
        <v>3.965532660364157</v>
      </c>
      <c r="D26" s="19">
        <v>1.816327055958976</v>
      </c>
      <c r="E26" s="62">
        <v>0</v>
      </c>
      <c r="F26" s="19">
        <v>387.10687827263314</v>
      </c>
      <c r="G26" s="54"/>
    </row>
    <row r="27" spans="1:7" ht="12.75">
      <c r="A27" s="55" t="s">
        <v>67</v>
      </c>
      <c r="B27" s="19">
        <v>705.6728431359825</v>
      </c>
      <c r="C27" s="62">
        <v>0</v>
      </c>
      <c r="D27" s="19">
        <v>488.637561798407</v>
      </c>
      <c r="E27" s="62">
        <v>0</v>
      </c>
      <c r="F27" s="19">
        <v>217.03528133757544</v>
      </c>
      <c r="G27" s="54"/>
    </row>
    <row r="28" spans="1:6" ht="12.75">
      <c r="A28" s="55" t="s">
        <v>68</v>
      </c>
      <c r="B28" s="19">
        <v>267.7004032831183</v>
      </c>
      <c r="C28" s="62">
        <v>0</v>
      </c>
      <c r="D28" s="19">
        <v>48.01543209876544</v>
      </c>
      <c r="E28" s="62">
        <v>0</v>
      </c>
      <c r="F28" s="19">
        <v>219.6849711843529</v>
      </c>
    </row>
    <row r="29" spans="1:6" ht="12.75">
      <c r="A29" s="56" t="s">
        <v>146</v>
      </c>
      <c r="B29" s="152">
        <v>1366.261984408057</v>
      </c>
      <c r="C29" s="66">
        <v>3.965532660364157</v>
      </c>
      <c r="D29" s="152">
        <v>538.4693209531314</v>
      </c>
      <c r="E29" s="66">
        <v>0</v>
      </c>
      <c r="F29" s="152">
        <v>823.8271307945615</v>
      </c>
    </row>
    <row r="30" spans="1:6" ht="12.75">
      <c r="A30" s="55"/>
      <c r="B30" s="19"/>
      <c r="C30" s="19"/>
      <c r="D30" s="19"/>
      <c r="E30" s="19">
        <v>0</v>
      </c>
      <c r="F30" s="19"/>
    </row>
    <row r="31" spans="1:6" ht="12.75">
      <c r="A31" s="55" t="s">
        <v>69</v>
      </c>
      <c r="B31" s="19">
        <v>0</v>
      </c>
      <c r="C31" s="62">
        <v>0</v>
      </c>
      <c r="D31" s="19">
        <v>0</v>
      </c>
      <c r="E31" s="62">
        <v>0</v>
      </c>
      <c r="F31" s="19">
        <v>0</v>
      </c>
    </row>
    <row r="32" spans="1:7" ht="12.75">
      <c r="A32" s="55" t="s">
        <v>70</v>
      </c>
      <c r="B32" s="19">
        <v>73</v>
      </c>
      <c r="C32" s="62">
        <v>0</v>
      </c>
      <c r="D32" s="19">
        <v>73</v>
      </c>
      <c r="E32" s="62">
        <v>0</v>
      </c>
      <c r="F32" s="19">
        <v>0</v>
      </c>
      <c r="G32" s="54"/>
    </row>
    <row r="33" spans="1:7" ht="12.75">
      <c r="A33" s="55" t="s">
        <v>71</v>
      </c>
      <c r="B33" s="19">
        <v>0</v>
      </c>
      <c r="C33" s="62">
        <v>0</v>
      </c>
      <c r="D33" s="62">
        <v>0</v>
      </c>
      <c r="E33" s="62">
        <v>0</v>
      </c>
      <c r="F33" s="19">
        <v>0</v>
      </c>
      <c r="G33" s="54"/>
    </row>
    <row r="34" spans="1:7" ht="12.75">
      <c r="A34" s="55" t="s">
        <v>72</v>
      </c>
      <c r="B34" s="19">
        <v>0</v>
      </c>
      <c r="C34" s="62">
        <v>0</v>
      </c>
      <c r="D34" s="62">
        <v>0</v>
      </c>
      <c r="E34" s="62">
        <v>0</v>
      </c>
      <c r="F34" s="19">
        <v>0</v>
      </c>
      <c r="G34" s="54"/>
    </row>
    <row r="35" spans="1:7" ht="12.75">
      <c r="A35" s="56" t="s">
        <v>73</v>
      </c>
      <c r="B35" s="152">
        <v>73</v>
      </c>
      <c r="C35" s="66">
        <v>0</v>
      </c>
      <c r="D35" s="152">
        <v>73</v>
      </c>
      <c r="E35" s="66">
        <v>0</v>
      </c>
      <c r="F35" s="152">
        <v>0</v>
      </c>
      <c r="G35" s="54"/>
    </row>
    <row r="36" spans="1:7" ht="12.75">
      <c r="A36" s="55"/>
      <c r="B36" s="152"/>
      <c r="C36" s="152"/>
      <c r="D36" s="152"/>
      <c r="E36" s="152">
        <v>0</v>
      </c>
      <c r="F36" s="152"/>
      <c r="G36" s="54"/>
    </row>
    <row r="37" spans="1:7" ht="12.75">
      <c r="A37" s="56" t="s">
        <v>74</v>
      </c>
      <c r="B37" s="152">
        <v>97.81560377839848</v>
      </c>
      <c r="C37" s="66">
        <v>0</v>
      </c>
      <c r="D37" s="152">
        <v>0</v>
      </c>
      <c r="E37" s="66">
        <v>0</v>
      </c>
      <c r="F37" s="152">
        <v>97.81560377839848</v>
      </c>
      <c r="G37" s="54"/>
    </row>
    <row r="38" spans="1:7" ht="12.75">
      <c r="A38" s="55"/>
      <c r="B38" s="152"/>
      <c r="C38" s="152"/>
      <c r="D38" s="152"/>
      <c r="E38" s="152">
        <v>0</v>
      </c>
      <c r="F38" s="152"/>
      <c r="G38" s="54"/>
    </row>
    <row r="39" spans="1:7" ht="12.75">
      <c r="A39" s="55" t="s">
        <v>75</v>
      </c>
      <c r="B39" s="19">
        <v>5438.049952602591</v>
      </c>
      <c r="C39" s="62">
        <v>0</v>
      </c>
      <c r="D39" s="19">
        <v>0</v>
      </c>
      <c r="E39" s="62">
        <v>0</v>
      </c>
      <c r="F39" s="19">
        <v>5438.049952602591</v>
      </c>
      <c r="G39" s="54"/>
    </row>
    <row r="40" spans="1:7" ht="12.75">
      <c r="A40" s="55" t="s">
        <v>76</v>
      </c>
      <c r="B40" s="19">
        <v>17845.079653026634</v>
      </c>
      <c r="C40" s="19">
        <v>4.6</v>
      </c>
      <c r="D40" s="19">
        <v>766.95</v>
      </c>
      <c r="E40" s="62">
        <v>0</v>
      </c>
      <c r="F40" s="19">
        <v>17073.529653026635</v>
      </c>
      <c r="G40" s="54"/>
    </row>
    <row r="41" spans="1:7" ht="12.75">
      <c r="A41" s="55" t="s">
        <v>77</v>
      </c>
      <c r="B41" s="19">
        <v>23494.836915427673</v>
      </c>
      <c r="C41" s="62">
        <v>0</v>
      </c>
      <c r="D41" s="19">
        <v>106.8</v>
      </c>
      <c r="E41" s="62">
        <v>0</v>
      </c>
      <c r="F41" s="19">
        <v>23388.036915427674</v>
      </c>
      <c r="G41" s="54"/>
    </row>
    <row r="42" spans="1:7" ht="12.75">
      <c r="A42" s="55" t="s">
        <v>78</v>
      </c>
      <c r="B42" s="19">
        <v>34104.569458988015</v>
      </c>
      <c r="C42" s="62">
        <v>0</v>
      </c>
      <c r="D42" s="19">
        <v>45</v>
      </c>
      <c r="E42" s="62">
        <v>0</v>
      </c>
      <c r="F42" s="19">
        <v>34059.569458988015</v>
      </c>
      <c r="G42" s="54"/>
    </row>
    <row r="43" spans="1:7" ht="12.75">
      <c r="A43" s="55" t="s">
        <v>79</v>
      </c>
      <c r="B43" s="19">
        <v>23733.167167940344</v>
      </c>
      <c r="C43" s="19">
        <v>1</v>
      </c>
      <c r="D43" s="19">
        <v>893</v>
      </c>
      <c r="E43" s="62">
        <v>0</v>
      </c>
      <c r="F43" s="19">
        <v>22839.167167940344</v>
      </c>
      <c r="G43" s="54"/>
    </row>
    <row r="44" spans="1:7" ht="12.75">
      <c r="A44" s="55" t="s">
        <v>80</v>
      </c>
      <c r="B44" s="19">
        <v>11099.766772696363</v>
      </c>
      <c r="C44" s="62">
        <v>0</v>
      </c>
      <c r="D44" s="19">
        <v>0</v>
      </c>
      <c r="E44" s="62">
        <v>0</v>
      </c>
      <c r="F44" s="19">
        <v>11099.766772696363</v>
      </c>
      <c r="G44" s="54"/>
    </row>
    <row r="45" spans="1:7" ht="12.75">
      <c r="A45" s="55" t="s">
        <v>81</v>
      </c>
      <c r="B45" s="19">
        <v>350.2186772424517</v>
      </c>
      <c r="C45" s="62">
        <v>0</v>
      </c>
      <c r="D45" s="19">
        <v>0</v>
      </c>
      <c r="E45" s="62">
        <v>0</v>
      </c>
      <c r="F45" s="19">
        <v>350.2186772424517</v>
      </c>
      <c r="G45" s="54"/>
    </row>
    <row r="46" spans="1:7" ht="12.75">
      <c r="A46" s="55" t="s">
        <v>82</v>
      </c>
      <c r="B46" s="19">
        <v>64021.11474401138</v>
      </c>
      <c r="C46" s="62">
        <v>0</v>
      </c>
      <c r="D46" s="19">
        <v>156.42098800818567</v>
      </c>
      <c r="E46" s="62">
        <v>0</v>
      </c>
      <c r="F46" s="19">
        <v>63864.693756003195</v>
      </c>
      <c r="G46" s="54"/>
    </row>
    <row r="47" spans="1:7" ht="12.75">
      <c r="A47" s="55" t="s">
        <v>83</v>
      </c>
      <c r="B47" s="19">
        <v>70858.83947367966</v>
      </c>
      <c r="C47" s="62">
        <v>0</v>
      </c>
      <c r="D47" s="19">
        <v>163</v>
      </c>
      <c r="E47" s="62">
        <v>0</v>
      </c>
      <c r="F47" s="19">
        <v>70695.83947367966</v>
      </c>
      <c r="G47" s="54"/>
    </row>
    <row r="48" spans="1:7" ht="12.75">
      <c r="A48" s="56" t="s">
        <v>147</v>
      </c>
      <c r="B48" s="152">
        <v>250945.64281561514</v>
      </c>
      <c r="C48" s="152">
        <v>5.6</v>
      </c>
      <c r="D48" s="152">
        <v>2131.1709880081858</v>
      </c>
      <c r="E48" s="66">
        <v>0</v>
      </c>
      <c r="F48" s="152">
        <v>248808.87182760693</v>
      </c>
      <c r="G48" s="54"/>
    </row>
    <row r="49" spans="1:7" ht="12.75">
      <c r="A49" s="55"/>
      <c r="B49" s="152"/>
      <c r="C49" s="152"/>
      <c r="D49" s="152"/>
      <c r="E49" s="152">
        <v>0</v>
      </c>
      <c r="F49" s="152"/>
      <c r="G49" s="54"/>
    </row>
    <row r="50" spans="1:7" ht="12.75">
      <c r="A50" s="56" t="s">
        <v>84</v>
      </c>
      <c r="B50" s="152">
        <v>18942.06984229214</v>
      </c>
      <c r="C50" s="66">
        <v>0</v>
      </c>
      <c r="D50" s="66">
        <v>0</v>
      </c>
      <c r="E50" s="66">
        <v>0</v>
      </c>
      <c r="F50" s="152">
        <v>18942.06984229214</v>
      </c>
      <c r="G50" s="54"/>
    </row>
    <row r="51" spans="1:7" ht="12.75">
      <c r="A51" s="55"/>
      <c r="B51" s="19"/>
      <c r="C51" s="19"/>
      <c r="D51" s="19"/>
      <c r="E51" s="19">
        <v>0</v>
      </c>
      <c r="F51" s="19"/>
      <c r="G51" s="54"/>
    </row>
    <row r="52" spans="1:7" ht="12.75">
      <c r="A52" s="55" t="s">
        <v>85</v>
      </c>
      <c r="B52" s="19">
        <v>13097.28672</v>
      </c>
      <c r="C52" s="62">
        <v>0</v>
      </c>
      <c r="D52" s="19">
        <v>654.864336</v>
      </c>
      <c r="E52" s="62">
        <v>0</v>
      </c>
      <c r="F52" s="19">
        <v>12442.422384</v>
      </c>
      <c r="G52" s="54"/>
    </row>
    <row r="53" spans="1:7" ht="12.75">
      <c r="A53" s="55" t="s">
        <v>86</v>
      </c>
      <c r="B53" s="19">
        <v>46885.18126092631</v>
      </c>
      <c r="C53" s="19">
        <v>6</v>
      </c>
      <c r="D53" s="19">
        <v>14496.54</v>
      </c>
      <c r="E53" s="62">
        <v>0</v>
      </c>
      <c r="F53" s="19">
        <v>32382.641260926306</v>
      </c>
      <c r="G53" s="54"/>
    </row>
    <row r="54" spans="1:7" ht="12.75">
      <c r="A54" s="55" t="s">
        <v>87</v>
      </c>
      <c r="B54" s="19">
        <v>26031.95419804653</v>
      </c>
      <c r="C54" s="19">
        <v>0.86</v>
      </c>
      <c r="D54" s="19">
        <v>5.68</v>
      </c>
      <c r="E54" s="62">
        <v>0</v>
      </c>
      <c r="F54" s="19">
        <v>26025.41419804653</v>
      </c>
      <c r="G54" s="54"/>
    </row>
    <row r="55" spans="1:6" ht="12.75">
      <c r="A55" s="55" t="s">
        <v>88</v>
      </c>
      <c r="B55" s="19">
        <v>2940.54073716079</v>
      </c>
      <c r="C55" s="62">
        <v>0</v>
      </c>
      <c r="D55" s="62">
        <v>115.6</v>
      </c>
      <c r="E55" s="62">
        <v>0</v>
      </c>
      <c r="F55" s="19">
        <v>2824.94073716079</v>
      </c>
    </row>
    <row r="56" spans="1:6" ht="12.75">
      <c r="A56" s="55" t="s">
        <v>89</v>
      </c>
      <c r="B56" s="19">
        <v>21208.457854104778</v>
      </c>
      <c r="C56" s="19">
        <v>43.212999999999994</v>
      </c>
      <c r="D56" s="19">
        <v>1037.114</v>
      </c>
      <c r="E56" s="62">
        <v>0</v>
      </c>
      <c r="F56" s="19">
        <v>20128.130854104777</v>
      </c>
    </row>
    <row r="57" spans="1:6" ht="12.75">
      <c r="A57" s="56" t="s">
        <v>90</v>
      </c>
      <c r="B57" s="152">
        <v>110163.4207702384</v>
      </c>
      <c r="C57" s="152">
        <v>50.07299999999999</v>
      </c>
      <c r="D57" s="152">
        <v>16309.798336000002</v>
      </c>
      <c r="E57" s="66">
        <v>0</v>
      </c>
      <c r="F57" s="152">
        <v>93803.5494342384</v>
      </c>
    </row>
    <row r="58" spans="1:6" ht="12.75">
      <c r="A58" s="55"/>
      <c r="B58" s="19"/>
      <c r="C58" s="19"/>
      <c r="D58" s="19"/>
      <c r="E58" s="19">
        <v>0</v>
      </c>
      <c r="F58" s="19"/>
    </row>
    <row r="59" spans="1:6" ht="12.75">
      <c r="A59" s="55" t="s">
        <v>91</v>
      </c>
      <c r="B59" s="19">
        <v>297.33234546197707</v>
      </c>
      <c r="C59" s="19">
        <v>0</v>
      </c>
      <c r="D59" s="62">
        <v>8</v>
      </c>
      <c r="E59" s="62">
        <v>0</v>
      </c>
      <c r="F59" s="19">
        <v>289.33234546197707</v>
      </c>
    </row>
    <row r="60" spans="1:6" ht="12.75">
      <c r="A60" s="55" t="s">
        <v>92</v>
      </c>
      <c r="B60" s="19">
        <v>117.22807717681191</v>
      </c>
      <c r="C60" s="19">
        <v>5.4</v>
      </c>
      <c r="D60" s="62">
        <v>0</v>
      </c>
      <c r="E60" s="62">
        <v>0</v>
      </c>
      <c r="F60" s="19">
        <v>111.8280771768119</v>
      </c>
    </row>
    <row r="61" spans="1:7" ht="12.75">
      <c r="A61" s="55" t="s">
        <v>93</v>
      </c>
      <c r="B61" s="19">
        <v>160.5534452018213</v>
      </c>
      <c r="C61" s="19">
        <v>0</v>
      </c>
      <c r="D61" s="62">
        <v>0</v>
      </c>
      <c r="E61" s="62">
        <v>0</v>
      </c>
      <c r="F61" s="19">
        <v>160.5534452018213</v>
      </c>
      <c r="G61" s="54"/>
    </row>
    <row r="62" spans="1:7" ht="12.75">
      <c r="A62" s="56" t="s">
        <v>94</v>
      </c>
      <c r="B62" s="152">
        <v>575.1138678406103</v>
      </c>
      <c r="C62" s="152">
        <v>5.4</v>
      </c>
      <c r="D62" s="66">
        <v>8</v>
      </c>
      <c r="E62" s="66">
        <v>0</v>
      </c>
      <c r="F62" s="152">
        <v>561.7138678406103</v>
      </c>
      <c r="G62" s="54"/>
    </row>
    <row r="63" spans="1:7" ht="12.75">
      <c r="A63" s="55"/>
      <c r="B63" s="152"/>
      <c r="C63" s="152"/>
      <c r="D63" s="152"/>
      <c r="E63" s="66">
        <v>0</v>
      </c>
      <c r="F63" s="152"/>
      <c r="G63" s="54"/>
    </row>
    <row r="64" spans="1:7" ht="12.75">
      <c r="A64" s="56" t="s">
        <v>95</v>
      </c>
      <c r="B64" s="66">
        <v>0</v>
      </c>
      <c r="C64" s="66">
        <v>0</v>
      </c>
      <c r="D64" s="66">
        <v>0</v>
      </c>
      <c r="E64" s="66">
        <v>0</v>
      </c>
      <c r="F64" s="69">
        <v>0</v>
      </c>
      <c r="G64" s="54"/>
    </row>
    <row r="65" spans="1:7" ht="12.75">
      <c r="A65" s="55"/>
      <c r="B65" s="19"/>
      <c r="C65" s="19"/>
      <c r="D65" s="19"/>
      <c r="E65" s="19">
        <v>0</v>
      </c>
      <c r="F65" s="19"/>
      <c r="G65" s="54"/>
    </row>
    <row r="66" spans="1:7" ht="12.75">
      <c r="A66" s="55" t="s">
        <v>96</v>
      </c>
      <c r="B66" s="19">
        <v>2770</v>
      </c>
      <c r="C66" s="62">
        <v>0</v>
      </c>
      <c r="D66" s="19">
        <v>216</v>
      </c>
      <c r="E66" s="62">
        <v>0</v>
      </c>
      <c r="F66" s="19">
        <v>2554</v>
      </c>
      <c r="G66" s="54"/>
    </row>
    <row r="67" spans="1:7" ht="12.75">
      <c r="A67" s="55" t="s">
        <v>97</v>
      </c>
      <c r="B67" s="19">
        <v>2730</v>
      </c>
      <c r="C67" s="62">
        <v>0</v>
      </c>
      <c r="D67" s="19">
        <v>190</v>
      </c>
      <c r="E67" s="62">
        <v>0</v>
      </c>
      <c r="F67" s="19">
        <v>2540</v>
      </c>
      <c r="G67" s="54"/>
    </row>
    <row r="68" spans="1:7" ht="12.75">
      <c r="A68" s="56" t="s">
        <v>98</v>
      </c>
      <c r="B68" s="152">
        <v>5500</v>
      </c>
      <c r="C68" s="66">
        <v>0</v>
      </c>
      <c r="D68" s="152">
        <v>406</v>
      </c>
      <c r="E68" s="66">
        <v>0</v>
      </c>
      <c r="F68" s="152">
        <v>5094</v>
      </c>
      <c r="G68" s="54"/>
    </row>
    <row r="69" spans="1:6" ht="12.75">
      <c r="A69" s="55"/>
      <c r="B69" s="19"/>
      <c r="C69" s="19"/>
      <c r="D69" s="19"/>
      <c r="E69" s="19">
        <v>0</v>
      </c>
      <c r="F69" s="19"/>
    </row>
    <row r="70" spans="1:6" ht="12.75">
      <c r="A70" s="55" t="s">
        <v>99</v>
      </c>
      <c r="B70" s="19">
        <v>0</v>
      </c>
      <c r="C70" s="62">
        <v>0</v>
      </c>
      <c r="D70" s="62">
        <v>0</v>
      </c>
      <c r="E70" s="62">
        <v>0</v>
      </c>
      <c r="F70" s="19">
        <v>0</v>
      </c>
    </row>
    <row r="71" spans="1:6" ht="12.75">
      <c r="A71" s="55" t="s">
        <v>100</v>
      </c>
      <c r="B71" s="19">
        <v>81.45189168573337</v>
      </c>
      <c r="C71" s="62">
        <v>0</v>
      </c>
      <c r="D71" s="62">
        <v>0</v>
      </c>
      <c r="E71" s="62">
        <v>0</v>
      </c>
      <c r="F71" s="19">
        <v>81.45189168573337</v>
      </c>
    </row>
    <row r="72" spans="1:6" ht="12.75">
      <c r="A72" s="55" t="s">
        <v>101</v>
      </c>
      <c r="B72" s="19">
        <v>11.811622313399468</v>
      </c>
      <c r="C72" s="62">
        <v>0</v>
      </c>
      <c r="D72" s="62">
        <v>0</v>
      </c>
      <c r="E72" s="62">
        <v>0</v>
      </c>
      <c r="F72" s="19">
        <v>11.811622313399468</v>
      </c>
    </row>
    <row r="73" spans="1:6" ht="12.75">
      <c r="A73" s="55" t="s">
        <v>102</v>
      </c>
      <c r="B73" s="19">
        <v>63</v>
      </c>
      <c r="C73" s="62">
        <v>0</v>
      </c>
      <c r="D73" s="62">
        <v>63</v>
      </c>
      <c r="E73" s="62">
        <v>0</v>
      </c>
      <c r="F73" s="19">
        <v>0</v>
      </c>
    </row>
    <row r="74" spans="1:6" ht="12.75">
      <c r="A74" s="55" t="s">
        <v>103</v>
      </c>
      <c r="B74" s="19">
        <v>1026</v>
      </c>
      <c r="C74" s="62">
        <v>0</v>
      </c>
      <c r="D74" s="19">
        <v>1026</v>
      </c>
      <c r="E74" s="62">
        <v>0</v>
      </c>
      <c r="F74" s="19">
        <v>0</v>
      </c>
    </row>
    <row r="75" spans="1:6" ht="12.75">
      <c r="A75" s="55" t="s">
        <v>104</v>
      </c>
      <c r="B75" s="19">
        <v>0</v>
      </c>
      <c r="C75" s="62">
        <v>0</v>
      </c>
      <c r="D75" s="62">
        <v>0</v>
      </c>
      <c r="E75" s="62">
        <v>0</v>
      </c>
      <c r="F75" s="19">
        <v>0</v>
      </c>
    </row>
    <row r="76" spans="1:6" ht="12.75">
      <c r="A76" s="55" t="s">
        <v>105</v>
      </c>
      <c r="B76" s="19">
        <v>0</v>
      </c>
      <c r="C76" s="62">
        <v>0</v>
      </c>
      <c r="D76" s="62">
        <v>0</v>
      </c>
      <c r="E76" s="62">
        <v>0</v>
      </c>
      <c r="F76" s="19">
        <v>0</v>
      </c>
    </row>
    <row r="77" spans="1:6" ht="12.75">
      <c r="A77" s="55" t="s">
        <v>106</v>
      </c>
      <c r="B77" s="19">
        <v>539.9421328567596</v>
      </c>
      <c r="C77" s="62">
        <v>0</v>
      </c>
      <c r="D77" s="62">
        <v>0</v>
      </c>
      <c r="E77" s="62">
        <v>0</v>
      </c>
      <c r="F77" s="19">
        <v>539.9421328567596</v>
      </c>
    </row>
    <row r="78" spans="1:6" ht="12.75">
      <c r="A78" s="56" t="s">
        <v>148</v>
      </c>
      <c r="B78" s="152">
        <v>1722.2056468558924</v>
      </c>
      <c r="C78" s="66">
        <v>0</v>
      </c>
      <c r="D78" s="152">
        <v>1089</v>
      </c>
      <c r="E78" s="66">
        <v>0</v>
      </c>
      <c r="F78" s="152">
        <v>633.2056468558924</v>
      </c>
    </row>
    <row r="79" spans="1:6" ht="12.75">
      <c r="A79" s="55"/>
      <c r="B79" s="19"/>
      <c r="C79" s="19"/>
      <c r="D79" s="19"/>
      <c r="E79" s="19">
        <v>0</v>
      </c>
      <c r="F79" s="19"/>
    </row>
    <row r="80" spans="1:6" ht="12.75">
      <c r="A80" s="55" t="s">
        <v>107</v>
      </c>
      <c r="B80" s="19">
        <v>1573.4061</v>
      </c>
      <c r="C80" s="62">
        <v>0</v>
      </c>
      <c r="D80" s="19">
        <v>1416.06549</v>
      </c>
      <c r="E80" s="62">
        <v>0</v>
      </c>
      <c r="F80" s="19">
        <v>157.34061</v>
      </c>
    </row>
    <row r="81" spans="1:6" ht="12.75">
      <c r="A81" s="55" t="s">
        <v>108</v>
      </c>
      <c r="B81" s="19">
        <v>767</v>
      </c>
      <c r="C81" s="19">
        <v>3</v>
      </c>
      <c r="D81" s="19">
        <v>386</v>
      </c>
      <c r="E81" s="62">
        <v>0</v>
      </c>
      <c r="F81" s="19">
        <v>378</v>
      </c>
    </row>
    <row r="82" spans="1:6" ht="12.75">
      <c r="A82" s="56" t="s">
        <v>109</v>
      </c>
      <c r="B82" s="152">
        <v>2340.4061</v>
      </c>
      <c r="C82" s="152">
        <v>3</v>
      </c>
      <c r="D82" s="152">
        <v>1802.06549</v>
      </c>
      <c r="E82" s="66">
        <v>0</v>
      </c>
      <c r="F82" s="152">
        <v>535.34061</v>
      </c>
    </row>
    <row r="83" spans="1:6" ht="12.75">
      <c r="A83" s="133"/>
      <c r="B83" s="152"/>
      <c r="C83" s="152"/>
      <c r="D83" s="152"/>
      <c r="E83" s="152">
        <v>0</v>
      </c>
      <c r="F83" s="152"/>
    </row>
    <row r="84" spans="1:6" ht="13.5" thickBot="1">
      <c r="A84" s="76" t="s">
        <v>110</v>
      </c>
      <c r="B84" s="153">
        <v>407764.0895582264</v>
      </c>
      <c r="C84" s="153">
        <v>169.2041987070194</v>
      </c>
      <c r="D84" s="153">
        <v>28984.749100699635</v>
      </c>
      <c r="E84" s="153">
        <v>0</v>
      </c>
      <c r="F84" s="153">
        <v>378610.1362588197</v>
      </c>
    </row>
  </sheetData>
  <mergeCells count="4">
    <mergeCell ref="A1:F1"/>
    <mergeCell ref="A3:F3"/>
    <mergeCell ref="A5:A6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F26"/>
  <sheetViews>
    <sheetView showGridLines="0" zoomScale="75" zoomScaleNormal="75" workbookViewId="0" topLeftCell="A1">
      <selection activeCell="H25" sqref="H25"/>
    </sheetView>
  </sheetViews>
  <sheetFormatPr defaultColWidth="11.421875" defaultRowHeight="12.75"/>
  <cols>
    <col min="1" max="6" width="18.00390625" style="4" customWidth="1"/>
    <col min="7" max="16384" width="11.421875" style="4" customWidth="1"/>
  </cols>
  <sheetData>
    <row r="1" spans="1:6" s="2" customFormat="1" ht="18">
      <c r="A1" s="170" t="s">
        <v>0</v>
      </c>
      <c r="B1" s="170"/>
      <c r="C1" s="170"/>
      <c r="D1" s="170"/>
      <c r="E1" s="170"/>
      <c r="F1" s="170"/>
    </row>
    <row r="3" spans="1:6" s="5" customFormat="1" ht="15">
      <c r="A3" s="171" t="s">
        <v>182</v>
      </c>
      <c r="B3" s="171"/>
      <c r="C3" s="171"/>
      <c r="D3" s="171"/>
      <c r="E3" s="171"/>
      <c r="F3" s="171"/>
    </row>
    <row r="4" spans="1:6" s="5" customFormat="1" ht="15.75" thickBot="1">
      <c r="A4" s="188"/>
      <c r="B4" s="189"/>
      <c r="C4" s="189"/>
      <c r="D4" s="189"/>
      <c r="E4" s="189"/>
      <c r="F4" s="190"/>
    </row>
    <row r="5" spans="1:6" ht="12.75">
      <c r="A5" s="179" t="s">
        <v>1</v>
      </c>
      <c r="B5" s="112" t="s">
        <v>8</v>
      </c>
      <c r="C5" s="112" t="s">
        <v>9</v>
      </c>
      <c r="D5" s="112" t="s">
        <v>9</v>
      </c>
      <c r="E5" s="119" t="s">
        <v>10</v>
      </c>
      <c r="F5" s="111" t="s">
        <v>11</v>
      </c>
    </row>
    <row r="6" spans="1:6" ht="12.75">
      <c r="A6" s="174"/>
      <c r="B6" s="24" t="s">
        <v>14</v>
      </c>
      <c r="C6" s="24" t="s">
        <v>16</v>
      </c>
      <c r="D6" s="24" t="s">
        <v>23</v>
      </c>
      <c r="E6" s="26" t="s">
        <v>17</v>
      </c>
      <c r="F6" s="14" t="s">
        <v>19</v>
      </c>
    </row>
    <row r="7" spans="1:6" ht="12.75">
      <c r="A7" s="174"/>
      <c r="B7" s="24" t="s">
        <v>163</v>
      </c>
      <c r="C7" s="24" t="s">
        <v>163</v>
      </c>
      <c r="D7" s="24" t="s">
        <v>163</v>
      </c>
      <c r="E7" s="26" t="s">
        <v>18</v>
      </c>
      <c r="F7" s="8"/>
    </row>
    <row r="8" spans="1:6" ht="13.5" thickBot="1">
      <c r="A8" s="168"/>
      <c r="B8" s="91"/>
      <c r="C8" s="91"/>
      <c r="D8" s="91"/>
      <c r="E8" s="92" t="s">
        <v>22</v>
      </c>
      <c r="F8" s="89"/>
    </row>
    <row r="9" spans="1:6" ht="12.75">
      <c r="A9" s="27">
        <v>1990</v>
      </c>
      <c r="B9" s="28">
        <v>472.6</v>
      </c>
      <c r="C9" s="28">
        <v>62.5</v>
      </c>
      <c r="D9" s="28">
        <v>410.1</v>
      </c>
      <c r="E9" s="29">
        <v>33.32011106703689</v>
      </c>
      <c r="F9" s="30">
        <v>157470.84490281634</v>
      </c>
    </row>
    <row r="10" spans="1:6" ht="14.25">
      <c r="A10" s="27" t="s">
        <v>162</v>
      </c>
      <c r="B10" s="28">
        <v>290.5</v>
      </c>
      <c r="C10" s="28">
        <v>29.9</v>
      </c>
      <c r="D10" s="28">
        <v>260.6</v>
      </c>
      <c r="E10" s="29">
        <v>31.49904439075403</v>
      </c>
      <c r="F10" s="30">
        <v>91504.72395514045</v>
      </c>
    </row>
    <row r="11" spans="1:6" ht="12.75">
      <c r="A11" s="27">
        <v>1992</v>
      </c>
      <c r="B11" s="28">
        <v>353.7</v>
      </c>
      <c r="C11" s="28">
        <v>31.3</v>
      </c>
      <c r="D11" s="28">
        <v>322.4</v>
      </c>
      <c r="E11" s="29">
        <v>33.524455182527376</v>
      </c>
      <c r="F11" s="30">
        <v>118575.99798059932</v>
      </c>
    </row>
    <row r="12" spans="1:6" ht="12.75">
      <c r="A12" s="27">
        <v>1993</v>
      </c>
      <c r="B12" s="28">
        <v>393.50800000000004</v>
      </c>
      <c r="C12" s="28">
        <v>25.241999999999997</v>
      </c>
      <c r="D12" s="28">
        <v>368.266</v>
      </c>
      <c r="E12" s="29">
        <v>33.247989614510836</v>
      </c>
      <c r="F12" s="30">
        <v>130833.4989722693</v>
      </c>
    </row>
    <row r="13" spans="1:6" ht="12.75">
      <c r="A13" s="27">
        <v>1994</v>
      </c>
      <c r="B13" s="28">
        <v>376.781</v>
      </c>
      <c r="C13" s="28">
        <v>20.772000000000002</v>
      </c>
      <c r="D13" s="28">
        <v>356.009</v>
      </c>
      <c r="E13" s="29">
        <v>39.52856610532136</v>
      </c>
      <c r="F13" s="30">
        <v>148936.12665729088</v>
      </c>
    </row>
    <row r="14" spans="1:6" ht="12.75">
      <c r="A14" s="27">
        <v>1995</v>
      </c>
      <c r="B14" s="28">
        <v>316.00199999999995</v>
      </c>
      <c r="C14" s="28">
        <v>16.133</v>
      </c>
      <c r="D14" s="28">
        <v>299.86899999999997</v>
      </c>
      <c r="E14" s="29">
        <v>38.90351351676223</v>
      </c>
      <c r="F14" s="30">
        <v>122935.88078323896</v>
      </c>
    </row>
    <row r="15" spans="1:6" ht="12.75">
      <c r="A15" s="27">
        <v>1996</v>
      </c>
      <c r="B15" s="28">
        <v>358</v>
      </c>
      <c r="C15" s="28">
        <v>15.8</v>
      </c>
      <c r="D15" s="31">
        <v>342.2</v>
      </c>
      <c r="E15" s="32">
        <v>38.080126933756446</v>
      </c>
      <c r="F15" s="30">
        <v>136326.8544228481</v>
      </c>
    </row>
    <row r="16" spans="1:6" ht="12.75">
      <c r="A16" s="27">
        <v>1997</v>
      </c>
      <c r="B16" s="28">
        <v>381.7</v>
      </c>
      <c r="C16" s="31">
        <v>15.9</v>
      </c>
      <c r="D16" s="31">
        <v>365.8</v>
      </c>
      <c r="E16" s="32">
        <v>40.58033728799298</v>
      </c>
      <c r="F16" s="30">
        <v>154895.14742826918</v>
      </c>
    </row>
    <row r="17" spans="1:6" ht="12.75">
      <c r="A17" s="27">
        <v>1998</v>
      </c>
      <c r="B17" s="28">
        <v>387.911</v>
      </c>
      <c r="C17" s="31">
        <v>16.554</v>
      </c>
      <c r="D17" s="31">
        <v>371.356</v>
      </c>
      <c r="E17" s="32">
        <v>41.95665500703185</v>
      </c>
      <c r="F17" s="30">
        <v>162754.48000432728</v>
      </c>
    </row>
    <row r="18" spans="1:6" ht="12.75">
      <c r="A18" s="27">
        <v>1999</v>
      </c>
      <c r="B18" s="28">
        <v>404.094</v>
      </c>
      <c r="C18" s="31">
        <v>16.186</v>
      </c>
      <c r="D18" s="31">
        <v>387.908</v>
      </c>
      <c r="E18" s="32">
        <v>43.801762167490054</v>
      </c>
      <c r="F18" s="30">
        <v>177000.29281309724</v>
      </c>
    </row>
    <row r="19" spans="1:6" ht="12.75">
      <c r="A19" s="27">
        <v>2000</v>
      </c>
      <c r="B19" s="28">
        <v>438.541</v>
      </c>
      <c r="C19" s="31">
        <v>17.096</v>
      </c>
      <c r="D19" s="31">
        <v>421.445</v>
      </c>
      <c r="E19" s="32">
        <v>43.25</v>
      </c>
      <c r="F19" s="30">
        <v>189668.98249999998</v>
      </c>
    </row>
    <row r="20" spans="1:6" ht="12.75">
      <c r="A20" s="27">
        <v>2001</v>
      </c>
      <c r="B20" s="28">
        <v>488.7325</v>
      </c>
      <c r="C20" s="31">
        <v>15.5213</v>
      </c>
      <c r="D20" s="31">
        <v>473.2112</v>
      </c>
      <c r="E20" s="32">
        <v>45.65</v>
      </c>
      <c r="F20" s="30">
        <v>223106.38624999998</v>
      </c>
    </row>
    <row r="21" spans="1:6" ht="12.75">
      <c r="A21" s="27">
        <v>2002</v>
      </c>
      <c r="B21" s="28">
        <v>513.116761758202</v>
      </c>
      <c r="C21" s="31">
        <v>14.9077295831285</v>
      </c>
      <c r="D21" s="31">
        <v>498.20903217507345</v>
      </c>
      <c r="E21" s="32">
        <v>45.76</v>
      </c>
      <c r="F21" s="30">
        <v>234802.2301805532</v>
      </c>
    </row>
    <row r="22" spans="1:6" ht="12.75">
      <c r="A22" s="27">
        <v>2003</v>
      </c>
      <c r="B22" s="28">
        <v>486.833</v>
      </c>
      <c r="C22" s="31">
        <v>18.6938439841829</v>
      </c>
      <c r="D22" s="31">
        <v>468.13915601581715</v>
      </c>
      <c r="E22" s="32">
        <v>44.88</v>
      </c>
      <c r="F22" s="30">
        <v>218490.6504</v>
      </c>
    </row>
    <row r="23" spans="1:6" ht="12.75">
      <c r="A23" s="27">
        <v>2004</v>
      </c>
      <c r="B23" s="28">
        <v>479.35970408042505</v>
      </c>
      <c r="C23" s="31">
        <v>15.716100702703102</v>
      </c>
      <c r="D23" s="31">
        <v>463.64360337772194</v>
      </c>
      <c r="E23" s="32">
        <v>48.34</v>
      </c>
      <c r="F23" s="30">
        <f>E23*B23*10</f>
        <v>231722.4809524775</v>
      </c>
    </row>
    <row r="24" spans="1:6" ht="13.5" thickBot="1">
      <c r="A24" s="10" t="s">
        <v>222</v>
      </c>
      <c r="B24" s="33">
        <f>468609.932834028/1000</f>
        <v>468.609932834028</v>
      </c>
      <c r="C24" s="34">
        <f>B24-D24</f>
        <v>60.06008274429996</v>
      </c>
      <c r="D24" s="34">
        <f>408549.850089728/1000</f>
        <v>408.549850089728</v>
      </c>
      <c r="E24" s="165">
        <v>51.63</v>
      </c>
      <c r="F24" s="166">
        <f>E24*B24*10</f>
        <v>241943.30832220864</v>
      </c>
    </row>
    <row r="25" spans="1:2" ht="14.25">
      <c r="A25" s="13" t="s">
        <v>170</v>
      </c>
      <c r="B25" s="25"/>
    </row>
    <row r="26" ht="12.75">
      <c r="A26" s="4" t="s">
        <v>223</v>
      </c>
    </row>
  </sheetData>
  <mergeCells count="4">
    <mergeCell ref="A4:F4"/>
    <mergeCell ref="A1:F1"/>
    <mergeCell ref="A3:F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7"/>
  <dimension ref="A1:I84"/>
  <sheetViews>
    <sheetView showGridLines="0" zoomScale="75" zoomScaleNormal="75" workbookViewId="0" topLeftCell="A1">
      <selection activeCell="L73" sqref="L73"/>
    </sheetView>
  </sheetViews>
  <sheetFormatPr defaultColWidth="11.421875" defaultRowHeight="12.75"/>
  <cols>
    <col min="1" max="1" width="25.7109375" style="49" customWidth="1"/>
    <col min="2" max="5" width="16.7109375" style="49" customWidth="1"/>
    <col min="6" max="6" width="16.7109375" style="54" customWidth="1"/>
    <col min="7" max="8" width="11.421875" style="49" hidden="1" customWidth="1"/>
    <col min="9" max="16384" width="11.421875" style="49" customWidth="1"/>
  </cols>
  <sheetData>
    <row r="1" spans="1:6" s="47" customFormat="1" ht="18">
      <c r="A1" s="178" t="s">
        <v>0</v>
      </c>
      <c r="B1" s="178"/>
      <c r="C1" s="178"/>
      <c r="D1" s="178"/>
      <c r="E1" s="178"/>
      <c r="F1" s="178"/>
    </row>
    <row r="3" spans="1:6" s="48" customFormat="1" ht="15">
      <c r="A3" s="177" t="s">
        <v>187</v>
      </c>
      <c r="B3" s="177"/>
      <c r="C3" s="177"/>
      <c r="D3" s="177"/>
      <c r="E3" s="177"/>
      <c r="F3" s="177"/>
    </row>
    <row r="4" spans="1:9" s="48" customFormat="1" ht="15" thickBot="1">
      <c r="A4" s="74"/>
      <c r="B4" s="74"/>
      <c r="C4" s="74"/>
      <c r="D4" s="74"/>
      <c r="E4" s="74"/>
      <c r="F4" s="74"/>
      <c r="I4" s="74"/>
    </row>
    <row r="5" spans="1:9" ht="12.75">
      <c r="A5" s="105" t="s">
        <v>137</v>
      </c>
      <c r="B5" s="186" t="s">
        <v>2</v>
      </c>
      <c r="C5" s="116" t="s">
        <v>140</v>
      </c>
      <c r="D5" s="120"/>
      <c r="E5" s="181" t="s">
        <v>132</v>
      </c>
      <c r="F5" s="182"/>
      <c r="I5" s="54"/>
    </row>
    <row r="6" spans="1:9" ht="13.5" thickBot="1">
      <c r="A6" s="50" t="s">
        <v>138</v>
      </c>
      <c r="B6" s="187"/>
      <c r="C6" s="159" t="s">
        <v>141</v>
      </c>
      <c r="D6" s="159" t="s">
        <v>142</v>
      </c>
      <c r="E6" s="159" t="s">
        <v>134</v>
      </c>
      <c r="F6" s="159" t="s">
        <v>176</v>
      </c>
      <c r="I6" s="54"/>
    </row>
    <row r="7" spans="1:9" ht="12.75">
      <c r="A7" s="53" t="s">
        <v>54</v>
      </c>
      <c r="B7" s="66" t="s">
        <v>24</v>
      </c>
      <c r="C7" s="66" t="s">
        <v>24</v>
      </c>
      <c r="D7" s="66" t="s">
        <v>24</v>
      </c>
      <c r="E7" s="69" t="s">
        <v>24</v>
      </c>
      <c r="F7" s="69" t="s">
        <v>24</v>
      </c>
      <c r="G7" s="49">
        <v>0</v>
      </c>
      <c r="H7" s="49">
        <v>0</v>
      </c>
      <c r="I7" s="54"/>
    </row>
    <row r="8" spans="1:9" ht="12.75">
      <c r="A8" s="55" t="s">
        <v>55</v>
      </c>
      <c r="B8" s="66" t="s">
        <v>24</v>
      </c>
      <c r="C8" s="66" t="s">
        <v>24</v>
      </c>
      <c r="D8" s="66" t="s">
        <v>24</v>
      </c>
      <c r="E8" s="69" t="s">
        <v>24</v>
      </c>
      <c r="F8" s="69" t="s">
        <v>24</v>
      </c>
      <c r="G8" s="49">
        <v>0</v>
      </c>
      <c r="H8" s="49">
        <v>0</v>
      </c>
      <c r="I8" s="54"/>
    </row>
    <row r="9" spans="1:9" ht="12.75">
      <c r="A9" s="55" t="s">
        <v>56</v>
      </c>
      <c r="B9" s="66" t="s">
        <v>24</v>
      </c>
      <c r="C9" s="66" t="s">
        <v>24</v>
      </c>
      <c r="D9" s="66" t="s">
        <v>24</v>
      </c>
      <c r="E9" s="69" t="s">
        <v>24</v>
      </c>
      <c r="F9" s="69" t="s">
        <v>24</v>
      </c>
      <c r="G9" s="49">
        <v>0</v>
      </c>
      <c r="H9" s="49">
        <v>0</v>
      </c>
      <c r="I9" s="54"/>
    </row>
    <row r="10" spans="1:9" ht="12.75">
      <c r="A10" s="55" t="s">
        <v>57</v>
      </c>
      <c r="B10" s="66" t="s">
        <v>24</v>
      </c>
      <c r="C10" s="66" t="s">
        <v>24</v>
      </c>
      <c r="D10" s="66" t="s">
        <v>24</v>
      </c>
      <c r="E10" s="69" t="s">
        <v>24</v>
      </c>
      <c r="F10" s="69" t="s">
        <v>24</v>
      </c>
      <c r="G10" s="49">
        <v>0</v>
      </c>
      <c r="H10" s="49">
        <v>0</v>
      </c>
      <c r="I10" s="54"/>
    </row>
    <row r="11" spans="1:9" ht="12.75">
      <c r="A11" s="56" t="s">
        <v>58</v>
      </c>
      <c r="B11" s="66" t="s">
        <v>24</v>
      </c>
      <c r="C11" s="66" t="s">
        <v>24</v>
      </c>
      <c r="D11" s="66" t="s">
        <v>24</v>
      </c>
      <c r="E11" s="69" t="s">
        <v>24</v>
      </c>
      <c r="F11" s="69" t="s">
        <v>24</v>
      </c>
      <c r="G11" s="49">
        <v>0</v>
      </c>
      <c r="H11" s="49">
        <v>0</v>
      </c>
      <c r="I11" s="54"/>
    </row>
    <row r="12" spans="1:9" ht="12.75">
      <c r="A12" s="55"/>
      <c r="B12" s="152"/>
      <c r="C12" s="152"/>
      <c r="D12" s="152"/>
      <c r="E12" s="152"/>
      <c r="F12" s="152"/>
      <c r="I12" s="54"/>
    </row>
    <row r="13" spans="1:9" ht="12.75">
      <c r="A13" s="56" t="s">
        <v>59</v>
      </c>
      <c r="B13" s="152">
        <v>555</v>
      </c>
      <c r="C13" s="66" t="s">
        <v>24</v>
      </c>
      <c r="D13" s="152">
        <v>350</v>
      </c>
      <c r="E13" s="69" t="s">
        <v>24</v>
      </c>
      <c r="F13" s="152">
        <v>205</v>
      </c>
      <c r="G13" s="49">
        <v>0</v>
      </c>
      <c r="H13" s="49">
        <v>205</v>
      </c>
      <c r="I13" s="54"/>
    </row>
    <row r="14" spans="1:9" ht="12.75">
      <c r="A14" s="55"/>
      <c r="B14" s="152"/>
      <c r="C14" s="152"/>
      <c r="D14" s="152"/>
      <c r="E14" s="152"/>
      <c r="F14" s="152"/>
      <c r="I14" s="54"/>
    </row>
    <row r="15" spans="1:9" ht="12.75">
      <c r="A15" s="56" t="s">
        <v>60</v>
      </c>
      <c r="B15" s="152">
        <v>25.148525349141497</v>
      </c>
      <c r="C15" s="66" t="s">
        <v>24</v>
      </c>
      <c r="D15" s="152">
        <v>25.148525349141497</v>
      </c>
      <c r="E15" s="69" t="s">
        <v>24</v>
      </c>
      <c r="F15" s="69" t="s">
        <v>24</v>
      </c>
      <c r="G15" s="49">
        <v>0</v>
      </c>
      <c r="H15" s="49">
        <v>0</v>
      </c>
      <c r="I15" s="54"/>
    </row>
    <row r="16" spans="1:9" ht="12.75">
      <c r="A16" s="55"/>
      <c r="B16" s="152"/>
      <c r="C16" s="152"/>
      <c r="D16" s="152"/>
      <c r="E16" s="152"/>
      <c r="F16" s="152"/>
      <c r="I16" s="54"/>
    </row>
    <row r="17" spans="1:9" ht="12.75">
      <c r="A17" s="55" t="s">
        <v>61</v>
      </c>
      <c r="B17" s="19">
        <v>285.1346888177311</v>
      </c>
      <c r="C17" s="19">
        <v>4.7227277650969945</v>
      </c>
      <c r="D17" s="19">
        <v>233.18468340166413</v>
      </c>
      <c r="E17" s="19">
        <v>11.806819412742488</v>
      </c>
      <c r="F17" s="19">
        <v>35.42045823822747</v>
      </c>
      <c r="G17" s="49">
        <v>11.806819412742488</v>
      </c>
      <c r="H17" s="49">
        <v>35.42045823822747</v>
      </c>
      <c r="I17" s="54"/>
    </row>
    <row r="18" spans="1:9" ht="12.75">
      <c r="A18" s="55" t="s">
        <v>62</v>
      </c>
      <c r="B18" s="19">
        <v>10.714688617063807</v>
      </c>
      <c r="C18" s="19">
        <v>2.0563543810526497</v>
      </c>
      <c r="D18" s="19">
        <v>8.658334236011157</v>
      </c>
      <c r="E18" s="69" t="s">
        <v>24</v>
      </c>
      <c r="F18" s="69" t="s">
        <v>24</v>
      </c>
      <c r="G18" s="49">
        <v>0</v>
      </c>
      <c r="H18" s="49">
        <v>0</v>
      </c>
      <c r="I18" s="54"/>
    </row>
    <row r="19" spans="1:9" ht="12.75">
      <c r="A19" s="55" t="s">
        <v>63</v>
      </c>
      <c r="B19" s="19">
        <v>26.565343678670594</v>
      </c>
      <c r="C19" s="19">
        <v>1.967803235457081</v>
      </c>
      <c r="D19" s="19">
        <v>24.597540443213514</v>
      </c>
      <c r="E19" s="69" t="s">
        <v>24</v>
      </c>
      <c r="F19" s="69" t="s">
        <v>24</v>
      </c>
      <c r="G19" s="49">
        <v>0</v>
      </c>
      <c r="H19" s="49">
        <v>0</v>
      </c>
      <c r="I19" s="54"/>
    </row>
    <row r="20" spans="1:9" ht="12.75">
      <c r="A20" s="56" t="s">
        <v>145</v>
      </c>
      <c r="B20" s="152">
        <v>322.41472111346553</v>
      </c>
      <c r="C20" s="152">
        <v>8.746885381606726</v>
      </c>
      <c r="D20" s="152">
        <v>266.4405580808888</v>
      </c>
      <c r="E20" s="152">
        <v>11.806819412742488</v>
      </c>
      <c r="F20" s="152">
        <v>35.42045823822747</v>
      </c>
      <c r="G20" s="49">
        <v>11.806819412742488</v>
      </c>
      <c r="H20" s="49">
        <v>35.42045823822747</v>
      </c>
      <c r="I20" s="54"/>
    </row>
    <row r="21" spans="1:9" ht="12.75">
      <c r="A21" s="55"/>
      <c r="B21" s="152"/>
      <c r="C21" s="152"/>
      <c r="D21" s="152"/>
      <c r="E21" s="152"/>
      <c r="F21" s="152"/>
      <c r="I21" s="54"/>
    </row>
    <row r="22" spans="1:9" ht="12.75">
      <c r="A22" s="56" t="s">
        <v>64</v>
      </c>
      <c r="B22" s="152">
        <v>57.38114234592849</v>
      </c>
      <c r="C22" s="152">
        <v>47.62634814712064</v>
      </c>
      <c r="D22" s="66" t="s">
        <v>24</v>
      </c>
      <c r="E22" s="66" t="s">
        <v>24</v>
      </c>
      <c r="F22" s="152">
        <v>9.754794198807843</v>
      </c>
      <c r="G22" s="49">
        <v>0</v>
      </c>
      <c r="H22" s="49">
        <v>9.754794198807843</v>
      </c>
      <c r="I22" s="54"/>
    </row>
    <row r="23" spans="1:9" ht="12.75">
      <c r="A23" s="55"/>
      <c r="B23" s="152"/>
      <c r="C23" s="152"/>
      <c r="D23" s="152"/>
      <c r="E23" s="152"/>
      <c r="F23" s="152"/>
      <c r="I23" s="54"/>
    </row>
    <row r="24" spans="1:9" ht="12.75">
      <c r="A24" s="56" t="s">
        <v>65</v>
      </c>
      <c r="B24" s="152">
        <v>993.0873232316543</v>
      </c>
      <c r="C24" s="152">
        <v>14.025517560720347</v>
      </c>
      <c r="D24" s="152">
        <v>77.49209141229987</v>
      </c>
      <c r="E24" s="66" t="s">
        <v>24</v>
      </c>
      <c r="F24" s="152">
        <v>901.5697142586341</v>
      </c>
      <c r="G24" s="49">
        <v>0</v>
      </c>
      <c r="H24" s="49">
        <v>901.5697142586341</v>
      </c>
      <c r="I24" s="54"/>
    </row>
    <row r="25" spans="1:9" ht="12.75">
      <c r="A25" s="55"/>
      <c r="B25" s="19"/>
      <c r="C25" s="19"/>
      <c r="D25" s="19"/>
      <c r="E25" s="19"/>
      <c r="F25" s="19"/>
      <c r="I25" s="54"/>
    </row>
    <row r="26" spans="1:9" ht="12.75">
      <c r="A26" s="55" t="s">
        <v>66</v>
      </c>
      <c r="B26" s="19">
        <v>189.95742933981234</v>
      </c>
      <c r="C26" s="66" t="s">
        <v>24</v>
      </c>
      <c r="D26" s="19">
        <v>21.14740185221956</v>
      </c>
      <c r="E26" s="19">
        <v>94.76870833808896</v>
      </c>
      <c r="F26" s="19">
        <v>74.04131914950379</v>
      </c>
      <c r="G26" s="49">
        <v>94.76870833808896</v>
      </c>
      <c r="H26" s="49">
        <v>74.04131914950379</v>
      </c>
      <c r="I26" s="54"/>
    </row>
    <row r="27" spans="1:9" ht="12.75">
      <c r="A27" s="55" t="s">
        <v>67</v>
      </c>
      <c r="B27" s="19">
        <v>524.6092891133771</v>
      </c>
      <c r="C27" s="19">
        <v>1.7924072097022417</v>
      </c>
      <c r="D27" s="19">
        <v>118.1102013972214</v>
      </c>
      <c r="E27" s="66" t="s">
        <v>24</v>
      </c>
      <c r="F27" s="19">
        <v>404.7066805064535</v>
      </c>
      <c r="G27" s="49">
        <v>0</v>
      </c>
      <c r="H27" s="49">
        <v>404.7066805064535</v>
      </c>
      <c r="I27" s="54"/>
    </row>
    <row r="28" spans="1:8" ht="12.75">
      <c r="A28" s="55" t="s">
        <v>68</v>
      </c>
      <c r="B28" s="19">
        <v>1676.4478969566628</v>
      </c>
      <c r="C28" s="19">
        <v>97.72392781739748</v>
      </c>
      <c r="D28" s="19">
        <v>307.3034992423712</v>
      </c>
      <c r="E28" s="19">
        <v>8.594120884414432</v>
      </c>
      <c r="F28" s="19">
        <v>1262.8263490124798</v>
      </c>
      <c r="G28" s="49">
        <v>8.594120884414432</v>
      </c>
      <c r="H28" s="49">
        <v>1262.8263490124798</v>
      </c>
    </row>
    <row r="29" spans="1:8" ht="12.75">
      <c r="A29" s="56" t="s">
        <v>146</v>
      </c>
      <c r="B29" s="152">
        <v>2391.014615409852</v>
      </c>
      <c r="C29" s="152">
        <v>99.51633502709973</v>
      </c>
      <c r="D29" s="152">
        <v>446.5611024918121</v>
      </c>
      <c r="E29" s="152">
        <v>103.3628292225034</v>
      </c>
      <c r="F29" s="152">
        <v>1741.574348668437</v>
      </c>
      <c r="G29" s="49">
        <v>103.3628292225034</v>
      </c>
      <c r="H29" s="49">
        <v>1741.574348668437</v>
      </c>
    </row>
    <row r="30" spans="1:6" ht="12.75">
      <c r="A30" s="55"/>
      <c r="B30" s="19"/>
      <c r="C30" s="19"/>
      <c r="D30" s="19"/>
      <c r="E30" s="19"/>
      <c r="F30" s="19"/>
    </row>
    <row r="31" spans="1:8" ht="12.75">
      <c r="A31" s="55" t="s">
        <v>69</v>
      </c>
      <c r="B31" s="19">
        <v>3645.2870928437783</v>
      </c>
      <c r="C31" s="19">
        <v>27.529020057320853</v>
      </c>
      <c r="D31" s="19">
        <v>1109.980046554333</v>
      </c>
      <c r="E31" s="19">
        <v>69.78438237547225</v>
      </c>
      <c r="F31" s="19">
        <v>2437.9936438566524</v>
      </c>
      <c r="G31" s="49">
        <v>69.78438237547225</v>
      </c>
      <c r="H31" s="49">
        <v>2437.9936438566524</v>
      </c>
    </row>
    <row r="32" spans="1:8" ht="12.75">
      <c r="A32" s="55" t="s">
        <v>70</v>
      </c>
      <c r="B32" s="19">
        <v>263.2920729041575</v>
      </c>
      <c r="C32" s="66" t="s">
        <v>24</v>
      </c>
      <c r="D32" s="19">
        <v>263.2920729041575</v>
      </c>
      <c r="E32" s="66" t="s">
        <v>24</v>
      </c>
      <c r="F32" s="19">
        <v>0</v>
      </c>
      <c r="G32" s="49">
        <v>0</v>
      </c>
      <c r="H32" s="49">
        <v>0</v>
      </c>
    </row>
    <row r="33" spans="1:8" ht="12.75">
      <c r="A33" s="55" t="s">
        <v>71</v>
      </c>
      <c r="B33" s="19">
        <v>311.8968128199474</v>
      </c>
      <c r="C33" s="19">
        <v>4.919508088642703</v>
      </c>
      <c r="D33" s="19">
        <v>98.39016177285406</v>
      </c>
      <c r="E33" s="19">
        <v>9.839016177285407</v>
      </c>
      <c r="F33" s="19">
        <v>198.74812678116524</v>
      </c>
      <c r="G33" s="49">
        <v>9.839016177285407</v>
      </c>
      <c r="H33" s="49">
        <v>198.74812678116524</v>
      </c>
    </row>
    <row r="34" spans="1:8" ht="12.75">
      <c r="A34" s="55" t="s">
        <v>72</v>
      </c>
      <c r="B34" s="19">
        <v>1167.891220243778</v>
      </c>
      <c r="C34" s="19">
        <v>9.839016177285407</v>
      </c>
      <c r="D34" s="19">
        <v>169.231078249309</v>
      </c>
      <c r="E34" s="66" t="s">
        <v>24</v>
      </c>
      <c r="F34" s="19">
        <v>988.8211258171835</v>
      </c>
      <c r="G34" s="49">
        <v>0</v>
      </c>
      <c r="H34" s="49">
        <v>988.8211258171835</v>
      </c>
    </row>
    <row r="35" spans="1:8" ht="12.75">
      <c r="A35" s="56" t="s">
        <v>73</v>
      </c>
      <c r="B35" s="152">
        <v>5388.367198811661</v>
      </c>
      <c r="C35" s="152">
        <v>42.287544323248966</v>
      </c>
      <c r="D35" s="152">
        <v>1640.8933594806535</v>
      </c>
      <c r="E35" s="66" t="s">
        <v>24</v>
      </c>
      <c r="F35" s="152">
        <v>3625.5628964550015</v>
      </c>
      <c r="G35" s="49">
        <v>79.62339855275765</v>
      </c>
      <c r="H35" s="49">
        <v>3625.5628964550015</v>
      </c>
    </row>
    <row r="36" spans="1:6" ht="12.75">
      <c r="A36" s="55"/>
      <c r="B36" s="152"/>
      <c r="C36" s="152"/>
      <c r="D36" s="152"/>
      <c r="E36" s="152"/>
      <c r="F36" s="152"/>
    </row>
    <row r="37" spans="1:8" ht="12.75">
      <c r="A37" s="56" t="s">
        <v>74</v>
      </c>
      <c r="B37" s="152">
        <v>175.1344879556802</v>
      </c>
      <c r="C37" s="152">
        <v>1.6412023307190367</v>
      </c>
      <c r="D37" s="152">
        <v>52.02752143296214</v>
      </c>
      <c r="E37" s="66" t="s">
        <v>24</v>
      </c>
      <c r="F37" s="152">
        <v>121.46576419199901</v>
      </c>
      <c r="G37" s="49">
        <v>0</v>
      </c>
      <c r="H37" s="49">
        <v>121.46576419199901</v>
      </c>
    </row>
    <row r="38" spans="1:6" ht="12.75">
      <c r="A38" s="55"/>
      <c r="B38" s="19"/>
      <c r="C38" s="19"/>
      <c r="D38" s="19"/>
      <c r="E38" s="19"/>
      <c r="F38" s="19"/>
    </row>
    <row r="39" spans="1:8" ht="12.75">
      <c r="A39" s="55" t="s">
        <v>75</v>
      </c>
      <c r="B39" s="19">
        <v>11300.315773678913</v>
      </c>
      <c r="C39" s="19">
        <v>25.67859457407275</v>
      </c>
      <c r="D39" s="66" t="s">
        <v>24</v>
      </c>
      <c r="E39" s="66" t="s">
        <v>24</v>
      </c>
      <c r="F39" s="19">
        <v>11274.63717910484</v>
      </c>
      <c r="G39" s="49">
        <v>0</v>
      </c>
      <c r="H39" s="49">
        <v>11274.63717910484</v>
      </c>
    </row>
    <row r="40" spans="1:8" ht="12.75">
      <c r="A40" s="55" t="s">
        <v>76</v>
      </c>
      <c r="B40" s="19">
        <v>384.8108587555295</v>
      </c>
      <c r="C40" s="66" t="s">
        <v>24</v>
      </c>
      <c r="D40" s="19">
        <v>18.99702426589902</v>
      </c>
      <c r="E40" s="19">
        <v>0.5392504860555277</v>
      </c>
      <c r="F40" s="19">
        <v>361.382565019298</v>
      </c>
      <c r="G40" s="49">
        <v>0.5392504860555277</v>
      </c>
      <c r="H40" s="49">
        <v>361.382565019298</v>
      </c>
    </row>
    <row r="41" spans="1:8" ht="12.75">
      <c r="A41" s="55" t="s">
        <v>77</v>
      </c>
      <c r="B41" s="19">
        <v>4700.694420322573</v>
      </c>
      <c r="C41" s="66" t="s">
        <v>24</v>
      </c>
      <c r="D41" s="19">
        <v>68.47625219752732</v>
      </c>
      <c r="E41" s="66" t="s">
        <v>24</v>
      </c>
      <c r="F41" s="19">
        <v>4563.741915927519</v>
      </c>
      <c r="G41" s="49">
        <v>0</v>
      </c>
      <c r="H41" s="49">
        <v>4563.741915927519</v>
      </c>
    </row>
    <row r="42" spans="1:8" ht="12.75">
      <c r="A42" s="55" t="s">
        <v>78</v>
      </c>
      <c r="B42" s="19">
        <v>121.62923105955298</v>
      </c>
      <c r="C42" s="19">
        <v>10.271437829629098</v>
      </c>
      <c r="D42" s="19">
        <v>0</v>
      </c>
      <c r="E42" s="66" t="s">
        <v>24</v>
      </c>
      <c r="F42" s="19">
        <v>111.35779322992389</v>
      </c>
      <c r="G42" s="49">
        <v>0</v>
      </c>
      <c r="H42" s="49">
        <v>111.35779322992389</v>
      </c>
    </row>
    <row r="43" spans="1:8" ht="12.75">
      <c r="A43" s="55" t="s">
        <v>79</v>
      </c>
      <c r="B43" s="19">
        <v>1893.3683732616307</v>
      </c>
      <c r="C43" s="19">
        <v>131.8167854802401</v>
      </c>
      <c r="D43" s="19">
        <v>80.45959633209462</v>
      </c>
      <c r="E43" s="19">
        <v>65.05243958765097</v>
      </c>
      <c r="F43" s="19">
        <v>1509.0454078030084</v>
      </c>
      <c r="G43" s="49">
        <v>65.05243958765097</v>
      </c>
      <c r="H43" s="49">
        <v>1509.0454078030084</v>
      </c>
    </row>
    <row r="44" spans="1:8" ht="12.75">
      <c r="A44" s="55" t="s">
        <v>80</v>
      </c>
      <c r="B44" s="19">
        <v>1050.402769165583</v>
      </c>
      <c r="C44" s="66" t="s">
        <v>24</v>
      </c>
      <c r="D44" s="66" t="s">
        <v>24</v>
      </c>
      <c r="E44" s="66" t="s">
        <v>24</v>
      </c>
      <c r="F44" s="19">
        <v>1050.402769165583</v>
      </c>
      <c r="G44" s="49">
        <v>0</v>
      </c>
      <c r="H44" s="49">
        <v>1050.402769165583</v>
      </c>
    </row>
    <row r="45" spans="1:8" ht="12.75">
      <c r="A45" s="55" t="s">
        <v>81</v>
      </c>
      <c r="B45" s="19">
        <v>150.36015457533048</v>
      </c>
      <c r="C45" s="19">
        <v>60.418309220183296</v>
      </c>
      <c r="D45" s="66" t="s">
        <v>24</v>
      </c>
      <c r="E45" s="19">
        <v>1.0305675955727862</v>
      </c>
      <c r="F45" s="19">
        <v>88.9112777595744</v>
      </c>
      <c r="G45" s="49">
        <v>1.0305675955727862</v>
      </c>
      <c r="H45" s="49">
        <v>88.9112777595744</v>
      </c>
    </row>
    <row r="46" spans="1:8" ht="12.75">
      <c r="A46" s="55" t="s">
        <v>82</v>
      </c>
      <c r="B46" s="19">
        <v>326.21572975010537</v>
      </c>
      <c r="C46" s="19">
        <v>1.3703809971030154</v>
      </c>
      <c r="D46" s="19">
        <v>0.8456817146394624</v>
      </c>
      <c r="E46" s="66" t="s">
        <v>24</v>
      </c>
      <c r="F46" s="19">
        <v>323.8627145339678</v>
      </c>
      <c r="G46" s="49">
        <v>0.13695250439505463</v>
      </c>
      <c r="H46" s="49">
        <v>323.8627145339678</v>
      </c>
    </row>
    <row r="47" spans="1:8" ht="12.75">
      <c r="A47" s="55" t="s">
        <v>83</v>
      </c>
      <c r="B47" s="19">
        <v>1960.9886723066886</v>
      </c>
      <c r="C47" s="19">
        <v>5.135718914814549</v>
      </c>
      <c r="D47" s="66" t="s">
        <v>24</v>
      </c>
      <c r="E47" s="19">
        <v>473.3420933154076</v>
      </c>
      <c r="F47" s="19">
        <v>1461.9679844172083</v>
      </c>
      <c r="G47" s="49">
        <v>473.3420933154076</v>
      </c>
      <c r="H47" s="49">
        <v>1461.9679844172083</v>
      </c>
    </row>
    <row r="48" spans="1:8" ht="12.75">
      <c r="A48" s="56" t="s">
        <v>147</v>
      </c>
      <c r="B48" s="152">
        <v>21888.785982875906</v>
      </c>
      <c r="C48" s="152">
        <v>234.94544510232615</v>
      </c>
      <c r="D48" s="152">
        <v>168.7785545101604</v>
      </c>
      <c r="E48" s="152">
        <v>540.1013034890819</v>
      </c>
      <c r="F48" s="152">
        <v>20745.30960696092</v>
      </c>
      <c r="G48" s="49">
        <v>540.1013034890819</v>
      </c>
      <c r="H48" s="49">
        <v>20745.30960696092</v>
      </c>
    </row>
    <row r="49" spans="1:6" ht="12.75">
      <c r="A49" s="55"/>
      <c r="B49" s="152"/>
      <c r="C49" s="152"/>
      <c r="D49" s="152"/>
      <c r="E49" s="152"/>
      <c r="F49" s="152"/>
    </row>
    <row r="50" spans="1:8" ht="12.75">
      <c r="A50" s="56" t="s">
        <v>84</v>
      </c>
      <c r="B50" s="152">
        <v>6847.955259390643</v>
      </c>
      <c r="C50" s="66" t="s">
        <v>24</v>
      </c>
      <c r="D50" s="66" t="s">
        <v>24</v>
      </c>
      <c r="E50" s="66" t="s">
        <v>24</v>
      </c>
      <c r="F50" s="152">
        <v>6847.955259390643</v>
      </c>
      <c r="G50" s="49">
        <v>0</v>
      </c>
      <c r="H50" s="49">
        <v>6847.955259390643</v>
      </c>
    </row>
    <row r="51" spans="1:6" ht="12.75">
      <c r="A51" s="55"/>
      <c r="B51" s="19"/>
      <c r="C51" s="19"/>
      <c r="D51" s="19"/>
      <c r="E51" s="19"/>
      <c r="F51" s="19"/>
    </row>
    <row r="52" spans="1:8" ht="12.75">
      <c r="A52" s="55" t="s">
        <v>85</v>
      </c>
      <c r="B52" s="19">
        <v>3531.385111987263</v>
      </c>
      <c r="C52" s="19">
        <v>353.13851119872623</v>
      </c>
      <c r="D52" s="19">
        <v>70.62770223974526</v>
      </c>
      <c r="E52" s="66" t="s">
        <v>24</v>
      </c>
      <c r="F52" s="19">
        <v>3107.6188985487915</v>
      </c>
      <c r="G52" s="49">
        <v>0</v>
      </c>
      <c r="H52" s="49">
        <v>3107.6188985487915</v>
      </c>
    </row>
    <row r="53" spans="1:8" ht="12.75">
      <c r="A53" s="55" t="s">
        <v>86</v>
      </c>
      <c r="B53" s="19">
        <v>33037.663504811564</v>
      </c>
      <c r="C53" s="19">
        <v>108.54351178071634</v>
      </c>
      <c r="D53" s="19">
        <v>442.88154875949266</v>
      </c>
      <c r="E53" s="66" t="s">
        <v>24</v>
      </c>
      <c r="F53" s="19">
        <v>32486.238444271356</v>
      </c>
      <c r="G53" s="49">
        <v>0</v>
      </c>
      <c r="H53" s="49">
        <v>32486.238444271356</v>
      </c>
    </row>
    <row r="54" spans="1:8" ht="12.75">
      <c r="A54" s="55" t="s">
        <v>87</v>
      </c>
      <c r="B54" s="19">
        <v>3538.383367646646</v>
      </c>
      <c r="C54" s="66" t="s">
        <v>24</v>
      </c>
      <c r="D54" s="19">
        <v>3.753233464063497</v>
      </c>
      <c r="E54" s="19">
        <v>0.9383083660158742</v>
      </c>
      <c r="F54" s="19">
        <v>3533.5041641433636</v>
      </c>
      <c r="G54" s="49">
        <v>0.9383083660158742</v>
      </c>
      <c r="H54" s="49">
        <v>3533.5041641433636</v>
      </c>
    </row>
    <row r="55" spans="1:8" ht="12.75">
      <c r="A55" s="55" t="s">
        <v>88</v>
      </c>
      <c r="B55" s="19">
        <v>555.4710462144694</v>
      </c>
      <c r="C55" s="66" t="s">
        <v>24</v>
      </c>
      <c r="D55" s="66" t="s">
        <v>24</v>
      </c>
      <c r="E55" s="66" t="s">
        <v>24</v>
      </c>
      <c r="F55" s="19">
        <v>555.4710462144694</v>
      </c>
      <c r="G55" s="49">
        <v>0</v>
      </c>
      <c r="H55" s="49">
        <v>555.4710462144694</v>
      </c>
    </row>
    <row r="56" spans="1:8" ht="12.75">
      <c r="A56" s="55" t="s">
        <v>89</v>
      </c>
      <c r="B56" s="19">
        <v>14934.427546950841</v>
      </c>
      <c r="C56" s="19">
        <v>358.4262611268202</v>
      </c>
      <c r="D56" s="19">
        <v>89.60656528170504</v>
      </c>
      <c r="E56" s="19">
        <v>144.86394720542316</v>
      </c>
      <c r="F56" s="19">
        <v>14341.530773336892</v>
      </c>
      <c r="G56" s="49">
        <v>144.86394720542316</v>
      </c>
      <c r="H56" s="49">
        <v>14341.530773336892</v>
      </c>
    </row>
    <row r="57" spans="1:8" ht="12.75">
      <c r="A57" s="56" t="s">
        <v>90</v>
      </c>
      <c r="B57" s="152">
        <v>55597.33057761079</v>
      </c>
      <c r="C57" s="152">
        <v>820.2959457794659</v>
      </c>
      <c r="D57" s="152">
        <v>606.8690497450064</v>
      </c>
      <c r="E57" s="152">
        <v>145.80225557143902</v>
      </c>
      <c r="F57" s="152">
        <v>54024.363326514875</v>
      </c>
      <c r="G57" s="49">
        <v>145.80225557143902</v>
      </c>
      <c r="H57" s="49">
        <v>54024.363326514875</v>
      </c>
    </row>
    <row r="58" spans="1:6" ht="12.75">
      <c r="A58" s="55"/>
      <c r="B58" s="19"/>
      <c r="C58" s="19"/>
      <c r="D58" s="19"/>
      <c r="E58" s="19"/>
      <c r="F58" s="19"/>
    </row>
    <row r="59" spans="1:8" ht="12.75">
      <c r="A59" s="55" t="s">
        <v>91</v>
      </c>
      <c r="B59" s="19">
        <v>5490.9394730892245</v>
      </c>
      <c r="C59" s="19">
        <v>122.9148726945616</v>
      </c>
      <c r="D59" s="66" t="s">
        <v>24</v>
      </c>
      <c r="E59" s="66" t="s">
        <v>24</v>
      </c>
      <c r="F59" s="19">
        <v>5368.024600394663</v>
      </c>
      <c r="G59" s="49">
        <v>0</v>
      </c>
      <c r="H59" s="49">
        <v>5368.024600394663</v>
      </c>
    </row>
    <row r="60" spans="1:8" ht="12.75">
      <c r="A60" s="55" t="s">
        <v>92</v>
      </c>
      <c r="B60" s="19">
        <v>1940.3430822691353</v>
      </c>
      <c r="C60" s="19">
        <v>6.162862697777462</v>
      </c>
      <c r="D60" s="19">
        <v>1.711906304938184</v>
      </c>
      <c r="E60" s="66" t="s">
        <v>24</v>
      </c>
      <c r="F60" s="19">
        <v>1932.4683132664193</v>
      </c>
      <c r="G60" s="49">
        <v>0</v>
      </c>
      <c r="H60" s="49">
        <v>1932.4683132664193</v>
      </c>
    </row>
    <row r="61" spans="1:8" ht="12.75">
      <c r="A61" s="55" t="s">
        <v>93</v>
      </c>
      <c r="B61" s="19">
        <v>2163.164806919889</v>
      </c>
      <c r="C61" s="66" t="s">
        <v>24</v>
      </c>
      <c r="D61" s="19">
        <v>255.58761132727088</v>
      </c>
      <c r="E61" s="66" t="s">
        <v>24</v>
      </c>
      <c r="F61" s="19">
        <v>1907.5771955926184</v>
      </c>
      <c r="G61" s="49">
        <v>0</v>
      </c>
      <c r="H61" s="49">
        <v>1907.5771955926184</v>
      </c>
    </row>
    <row r="62" spans="1:8" ht="12.75">
      <c r="A62" s="56" t="s">
        <v>94</v>
      </c>
      <c r="B62" s="152">
        <v>9594.44736227825</v>
      </c>
      <c r="C62" s="152">
        <v>129.07773539233906</v>
      </c>
      <c r="D62" s="152">
        <v>257.2995176322091</v>
      </c>
      <c r="E62" s="66" t="s">
        <v>24</v>
      </c>
      <c r="F62" s="152">
        <v>9208.070109253702</v>
      </c>
      <c r="G62" s="49">
        <v>0</v>
      </c>
      <c r="H62" s="49">
        <v>9208.070109253702</v>
      </c>
    </row>
    <row r="63" spans="1:6" ht="12.75">
      <c r="A63" s="55"/>
      <c r="B63" s="152"/>
      <c r="C63" s="152"/>
      <c r="D63" s="152"/>
      <c r="E63" s="152"/>
      <c r="F63" s="152"/>
    </row>
    <row r="64" spans="1:8" ht="12.75">
      <c r="A64" s="56" t="s">
        <v>95</v>
      </c>
      <c r="B64" s="152">
        <v>18625.257623601276</v>
      </c>
      <c r="C64" s="152">
        <v>116.1218802912554</v>
      </c>
      <c r="D64" s="66" t="s">
        <v>24</v>
      </c>
      <c r="E64" s="66" t="s">
        <v>24</v>
      </c>
      <c r="F64" s="152">
        <v>18509.13574331002</v>
      </c>
      <c r="G64" s="49">
        <v>0</v>
      </c>
      <c r="H64" s="49">
        <v>18509.13574331002</v>
      </c>
    </row>
    <row r="65" spans="1:6" ht="12.75">
      <c r="A65" s="55"/>
      <c r="B65" s="19"/>
      <c r="C65" s="19"/>
      <c r="D65" s="19"/>
      <c r="E65" s="19"/>
      <c r="F65" s="19"/>
    </row>
    <row r="66" spans="1:8" ht="12.75">
      <c r="A66" s="55" t="s">
        <v>96</v>
      </c>
      <c r="B66" s="19">
        <v>3257.8992037803428</v>
      </c>
      <c r="C66" s="19">
        <v>30.971604945685574</v>
      </c>
      <c r="D66" s="19">
        <v>175.93047746046076</v>
      </c>
      <c r="E66" s="66" t="s">
        <v>24</v>
      </c>
      <c r="F66" s="19">
        <v>3050.9971213741965</v>
      </c>
      <c r="G66" s="49">
        <v>0</v>
      </c>
      <c r="H66" s="49">
        <v>3050.9971213741965</v>
      </c>
    </row>
    <row r="67" spans="1:8" ht="12.75">
      <c r="A67" s="55" t="s">
        <v>97</v>
      </c>
      <c r="B67" s="19">
        <v>24838.051029543156</v>
      </c>
      <c r="C67" s="19">
        <v>243.46033761102203</v>
      </c>
      <c r="D67" s="19">
        <v>819.6694055720519</v>
      </c>
      <c r="E67" s="66" t="s">
        <v>24</v>
      </c>
      <c r="F67" s="19">
        <v>23774.92128636008</v>
      </c>
      <c r="G67" s="49">
        <v>0</v>
      </c>
      <c r="H67" s="49">
        <v>23774.92128636008</v>
      </c>
    </row>
    <row r="68" spans="1:8" ht="12.75">
      <c r="A68" s="56" t="s">
        <v>98</v>
      </c>
      <c r="B68" s="152">
        <v>28095.9502333235</v>
      </c>
      <c r="C68" s="152">
        <v>274.4319425567076</v>
      </c>
      <c r="D68" s="152">
        <v>995.5998830325127</v>
      </c>
      <c r="E68" s="66" t="s">
        <v>24</v>
      </c>
      <c r="F68" s="152">
        <v>26825.918407734276</v>
      </c>
      <c r="G68" s="49">
        <v>0</v>
      </c>
      <c r="H68" s="49">
        <v>26825.918407734276</v>
      </c>
    </row>
    <row r="69" spans="1:6" ht="12.75">
      <c r="A69" s="55"/>
      <c r="B69" s="19"/>
      <c r="C69" s="19"/>
      <c r="D69" s="19"/>
      <c r="E69" s="19"/>
      <c r="F69" s="19"/>
    </row>
    <row r="70" spans="1:8" ht="12.75">
      <c r="A70" s="55" t="s">
        <v>99</v>
      </c>
      <c r="B70" s="19">
        <v>32397.340392656253</v>
      </c>
      <c r="C70" s="19">
        <v>187.90439948261607</v>
      </c>
      <c r="D70" s="19">
        <v>64.6740723800632</v>
      </c>
      <c r="E70" s="19">
        <v>57.68228077140772</v>
      </c>
      <c r="F70" s="19">
        <v>25568.981912853094</v>
      </c>
      <c r="G70" s="49">
        <v>57.68228077140772</v>
      </c>
      <c r="H70" s="49">
        <v>25568.981912853094</v>
      </c>
    </row>
    <row r="71" spans="1:8" ht="12.75">
      <c r="A71" s="55" t="s">
        <v>100</v>
      </c>
      <c r="B71" s="19">
        <v>18124.14440689509</v>
      </c>
      <c r="C71" s="19">
        <v>1449.9315525516074</v>
      </c>
      <c r="D71" s="19">
        <v>1631.1729966205585</v>
      </c>
      <c r="E71" s="66" t="s">
        <v>24</v>
      </c>
      <c r="F71" s="19">
        <v>15043.039857722928</v>
      </c>
      <c r="G71" s="49">
        <v>0</v>
      </c>
      <c r="H71" s="49">
        <v>15043.039857722928</v>
      </c>
    </row>
    <row r="72" spans="1:8" ht="12.75">
      <c r="A72" s="55" t="s">
        <v>101</v>
      </c>
      <c r="B72" s="19">
        <v>18220.541636161946</v>
      </c>
      <c r="C72" s="19">
        <v>146.39597961910334</v>
      </c>
      <c r="D72" s="19">
        <v>134.99440797535024</v>
      </c>
      <c r="E72" s="19">
        <v>237.7387973860386</v>
      </c>
      <c r="F72" s="19">
        <v>17701.412451181455</v>
      </c>
      <c r="G72" s="49">
        <v>237.7387973860386</v>
      </c>
      <c r="H72" s="49">
        <v>17701.412451181455</v>
      </c>
    </row>
    <row r="73" spans="1:8" ht="12.75">
      <c r="A73" s="55" t="s">
        <v>102</v>
      </c>
      <c r="B73" s="19">
        <v>27772.270243530653</v>
      </c>
      <c r="C73" s="19">
        <v>110.99469178740576</v>
      </c>
      <c r="D73" s="19">
        <v>26.219218532458054</v>
      </c>
      <c r="E73" s="19">
        <v>48.068567309506435</v>
      </c>
      <c r="F73" s="19">
        <v>27586.98776590128</v>
      </c>
      <c r="G73" s="49">
        <v>48.068567309506435</v>
      </c>
      <c r="H73" s="49">
        <v>27586.98776590128</v>
      </c>
    </row>
    <row r="74" spans="1:8" ht="12.75">
      <c r="A74" s="55" t="s">
        <v>103</v>
      </c>
      <c r="B74" s="19">
        <v>8277.746392590027</v>
      </c>
      <c r="C74" s="19">
        <v>285.46261574608815</v>
      </c>
      <c r="D74" s="19">
        <v>784.479018491145</v>
      </c>
      <c r="E74" s="19">
        <v>298.18680249989</v>
      </c>
      <c r="F74" s="19">
        <v>6909.617955852904</v>
      </c>
      <c r="G74" s="49">
        <v>298.18680249989</v>
      </c>
      <c r="H74" s="49">
        <v>6909.617955852904</v>
      </c>
    </row>
    <row r="75" spans="1:8" ht="12.75">
      <c r="A75" s="55" t="s">
        <v>104</v>
      </c>
      <c r="B75" s="19">
        <v>6191.231469464428</v>
      </c>
      <c r="C75" s="19">
        <v>363.573163650085</v>
      </c>
      <c r="D75" s="19">
        <v>252.57847186267924</v>
      </c>
      <c r="E75" s="19">
        <v>223.73733147697538</v>
      </c>
      <c r="F75" s="19">
        <v>5351.342502474688</v>
      </c>
      <c r="G75" s="49">
        <v>223.73733147697538</v>
      </c>
      <c r="H75" s="49">
        <v>5351.342502474688</v>
      </c>
    </row>
    <row r="76" spans="1:8" ht="12.75">
      <c r="A76" s="55" t="s">
        <v>105</v>
      </c>
      <c r="B76" s="19">
        <v>73724.51285912676</v>
      </c>
      <c r="C76" s="19">
        <v>984.094668918259</v>
      </c>
      <c r="D76" s="66" t="s">
        <v>24</v>
      </c>
      <c r="E76" s="66" t="s">
        <v>24</v>
      </c>
      <c r="F76" s="19">
        <v>72740.4181902085</v>
      </c>
      <c r="G76" s="49">
        <v>0</v>
      </c>
      <c r="H76" s="49">
        <v>72740.4181902085</v>
      </c>
    </row>
    <row r="77" spans="1:8" ht="12.75">
      <c r="A77" s="55" t="s">
        <v>106</v>
      </c>
      <c r="B77" s="19">
        <v>45348.33300047737</v>
      </c>
      <c r="C77" s="19">
        <v>1024.132184714399</v>
      </c>
      <c r="D77" s="19">
        <v>1167.0466862673297</v>
      </c>
      <c r="E77" s="66" t="s">
        <v>24</v>
      </c>
      <c r="F77" s="19">
        <v>43157.15412949563</v>
      </c>
      <c r="G77" s="49">
        <v>0</v>
      </c>
      <c r="H77" s="49">
        <v>43157.15412949563</v>
      </c>
    </row>
    <row r="78" spans="1:8" ht="12.75">
      <c r="A78" s="56" t="s">
        <v>148</v>
      </c>
      <c r="B78" s="152">
        <v>230056.12040090252</v>
      </c>
      <c r="C78" s="152">
        <v>4552.489256469564</v>
      </c>
      <c r="D78" s="152">
        <v>4061.1648721295837</v>
      </c>
      <c r="E78" s="152">
        <v>865.4137794438182</v>
      </c>
      <c r="F78" s="152">
        <v>214058.95476569046</v>
      </c>
      <c r="G78" s="49">
        <v>865.4137794438182</v>
      </c>
      <c r="H78" s="49">
        <v>214058.95476569046</v>
      </c>
    </row>
    <row r="79" spans="1:6" ht="12.75">
      <c r="A79" s="55"/>
      <c r="B79" s="19"/>
      <c r="C79" s="19"/>
      <c r="D79" s="19"/>
      <c r="E79" s="19"/>
      <c r="F79" s="19"/>
    </row>
    <row r="80" spans="1:8" ht="12.75">
      <c r="A80" s="55" t="s">
        <v>107</v>
      </c>
      <c r="B80" s="19">
        <v>62298.65709908876</v>
      </c>
      <c r="C80" s="19">
        <v>1868.9597129726626</v>
      </c>
      <c r="D80" s="19">
        <v>25542.449410626396</v>
      </c>
      <c r="E80" s="19">
        <v>622.9865709908876</v>
      </c>
      <c r="F80" s="19">
        <v>34264.261404498815</v>
      </c>
      <c r="G80" s="49">
        <v>622.9865709908876</v>
      </c>
      <c r="H80" s="49">
        <v>34264.261404498815</v>
      </c>
    </row>
    <row r="81" spans="1:8" ht="12.75">
      <c r="A81" s="55" t="s">
        <v>108</v>
      </c>
      <c r="B81" s="19">
        <v>36447.65152713606</v>
      </c>
      <c r="C81" s="19">
        <v>987.8372241994548</v>
      </c>
      <c r="D81" s="19">
        <v>8340.53401348484</v>
      </c>
      <c r="E81" s="19">
        <v>321.73582899723283</v>
      </c>
      <c r="F81" s="19">
        <v>26797.544460454534</v>
      </c>
      <c r="G81" s="49">
        <v>321.73582899723283</v>
      </c>
      <c r="H81" s="49">
        <v>26797.544460454534</v>
      </c>
    </row>
    <row r="82" spans="1:8" ht="12.75">
      <c r="A82" s="56" t="s">
        <v>109</v>
      </c>
      <c r="B82" s="152">
        <v>98746.30862622483</v>
      </c>
      <c r="C82" s="152">
        <v>2856.7969371721174</v>
      </c>
      <c r="D82" s="152">
        <v>33882.98342411123</v>
      </c>
      <c r="E82" s="152">
        <v>944.7223999881204</v>
      </c>
      <c r="F82" s="152">
        <v>61061.80586495335</v>
      </c>
      <c r="G82" s="49">
        <v>944.7223999881204</v>
      </c>
      <c r="H82" s="49">
        <v>61061.80586495335</v>
      </c>
    </row>
    <row r="83" spans="1:8" ht="12.75">
      <c r="A83" s="134"/>
      <c r="B83" s="152"/>
      <c r="C83" s="152"/>
      <c r="D83" s="152"/>
      <c r="E83" s="152"/>
      <c r="F83" s="152"/>
      <c r="G83" s="49">
        <v>2690.8327856804635</v>
      </c>
      <c r="H83" s="49">
        <v>417921.86105981935</v>
      </c>
    </row>
    <row r="84" spans="1:9" ht="13.5" thickBot="1">
      <c r="A84" s="76" t="s">
        <v>110</v>
      </c>
      <c r="B84" s="153">
        <v>479359.70408042514</v>
      </c>
      <c r="C84" s="153">
        <v>9198.002975534291</v>
      </c>
      <c r="D84" s="153">
        <v>42831.258459408455</v>
      </c>
      <c r="E84" s="153">
        <v>2690.8327856804635</v>
      </c>
      <c r="F84" s="153">
        <v>417921.86105981935</v>
      </c>
      <c r="G84" s="136"/>
      <c r="H84" s="135"/>
      <c r="I84" s="54"/>
    </row>
  </sheetData>
  <mergeCells count="4">
    <mergeCell ref="E5:F5"/>
    <mergeCell ref="A1:F1"/>
    <mergeCell ref="A3:F3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8"/>
  <dimension ref="A1:I84"/>
  <sheetViews>
    <sheetView showGridLines="0" zoomScale="75" zoomScaleNormal="75" workbookViewId="0" topLeftCell="A1">
      <selection activeCell="L73" sqref="L73"/>
    </sheetView>
  </sheetViews>
  <sheetFormatPr defaultColWidth="11.421875" defaultRowHeight="12.75"/>
  <cols>
    <col min="1" max="1" width="25.7109375" style="49" customWidth="1"/>
    <col min="2" max="5" width="16.7109375" style="49" customWidth="1"/>
    <col min="6" max="6" width="16.7109375" style="54" customWidth="1"/>
    <col min="7" max="8" width="11.421875" style="49" hidden="1" customWidth="1"/>
    <col min="9" max="16384" width="11.421875" style="49" customWidth="1"/>
  </cols>
  <sheetData>
    <row r="1" spans="1:6" s="47" customFormat="1" ht="18">
      <c r="A1" s="178" t="s">
        <v>0</v>
      </c>
      <c r="B1" s="178"/>
      <c r="C1" s="178"/>
      <c r="D1" s="178"/>
      <c r="E1" s="178"/>
      <c r="F1" s="178"/>
    </row>
    <row r="3" spans="1:6" s="48" customFormat="1" ht="15">
      <c r="A3" s="177" t="s">
        <v>226</v>
      </c>
      <c r="B3" s="177"/>
      <c r="C3" s="177"/>
      <c r="D3" s="177"/>
      <c r="E3" s="177"/>
      <c r="F3" s="177"/>
    </row>
    <row r="4" spans="1:9" s="48" customFormat="1" ht="15" thickBot="1">
      <c r="A4" s="74"/>
      <c r="B4" s="74"/>
      <c r="C4" s="74"/>
      <c r="D4" s="74"/>
      <c r="E4" s="74"/>
      <c r="F4" s="74"/>
      <c r="I4" s="74"/>
    </row>
    <row r="5" spans="1:9" ht="12.75">
      <c r="A5" s="105" t="s">
        <v>137</v>
      </c>
      <c r="B5" s="186" t="s">
        <v>2</v>
      </c>
      <c r="C5" s="116" t="s">
        <v>140</v>
      </c>
      <c r="D5" s="120"/>
      <c r="E5" s="181" t="s">
        <v>132</v>
      </c>
      <c r="F5" s="182"/>
      <c r="I5" s="54"/>
    </row>
    <row r="6" spans="1:9" ht="13.5" thickBot="1">
      <c r="A6" s="50" t="s">
        <v>138</v>
      </c>
      <c r="B6" s="187"/>
      <c r="C6" s="159" t="s">
        <v>141</v>
      </c>
      <c r="D6" s="159" t="s">
        <v>142</v>
      </c>
      <c r="E6" s="159" t="s">
        <v>134</v>
      </c>
      <c r="F6" s="159" t="s">
        <v>176</v>
      </c>
      <c r="I6" s="54"/>
    </row>
    <row r="7" spans="1:9" ht="12.75">
      <c r="A7" s="53" t="s">
        <v>54</v>
      </c>
      <c r="B7" s="66" t="s">
        <v>24</v>
      </c>
      <c r="C7" s="66" t="s">
        <v>24</v>
      </c>
      <c r="D7" s="66" t="s">
        <v>24</v>
      </c>
      <c r="E7" s="69" t="s">
        <v>24</v>
      </c>
      <c r="F7" s="69" t="s">
        <v>24</v>
      </c>
      <c r="G7" s="49">
        <v>0</v>
      </c>
      <c r="H7" s="49">
        <v>0</v>
      </c>
      <c r="I7" s="54"/>
    </row>
    <row r="8" spans="1:9" ht="12.75">
      <c r="A8" s="55" t="s">
        <v>55</v>
      </c>
      <c r="B8" s="66" t="s">
        <v>24</v>
      </c>
      <c r="C8" s="66" t="s">
        <v>24</v>
      </c>
      <c r="D8" s="66" t="s">
        <v>24</v>
      </c>
      <c r="E8" s="69" t="s">
        <v>24</v>
      </c>
      <c r="F8" s="69" t="s">
        <v>24</v>
      </c>
      <c r="G8" s="49">
        <v>0</v>
      </c>
      <c r="H8" s="49">
        <v>0</v>
      </c>
      <c r="I8" s="54"/>
    </row>
    <row r="9" spans="1:9" ht="12.75">
      <c r="A9" s="55" t="s">
        <v>56</v>
      </c>
      <c r="B9" s="66" t="s">
        <v>24</v>
      </c>
      <c r="C9" s="66" t="s">
        <v>24</v>
      </c>
      <c r="D9" s="66" t="s">
        <v>24</v>
      </c>
      <c r="E9" s="69" t="s">
        <v>24</v>
      </c>
      <c r="F9" s="69" t="s">
        <v>24</v>
      </c>
      <c r="G9" s="49">
        <v>0</v>
      </c>
      <c r="H9" s="49">
        <v>0</v>
      </c>
      <c r="I9" s="54"/>
    </row>
    <row r="10" spans="1:9" ht="12.75">
      <c r="A10" s="55" t="s">
        <v>57</v>
      </c>
      <c r="B10" s="66" t="s">
        <v>24</v>
      </c>
      <c r="C10" s="66" t="s">
        <v>24</v>
      </c>
      <c r="D10" s="66" t="s">
        <v>24</v>
      </c>
      <c r="E10" s="69" t="s">
        <v>24</v>
      </c>
      <c r="F10" s="69" t="s">
        <v>24</v>
      </c>
      <c r="G10" s="49">
        <v>0</v>
      </c>
      <c r="H10" s="49">
        <v>0</v>
      </c>
      <c r="I10" s="54"/>
    </row>
    <row r="11" spans="1:9" ht="12.75">
      <c r="A11" s="56" t="s">
        <v>58</v>
      </c>
      <c r="B11" s="66" t="s">
        <v>24</v>
      </c>
      <c r="C11" s="66" t="s">
        <v>24</v>
      </c>
      <c r="D11" s="66" t="s">
        <v>24</v>
      </c>
      <c r="E11" s="69" t="s">
        <v>24</v>
      </c>
      <c r="F11" s="69" t="s">
        <v>24</v>
      </c>
      <c r="G11" s="49">
        <v>0</v>
      </c>
      <c r="H11" s="49">
        <v>0</v>
      </c>
      <c r="I11" s="54"/>
    </row>
    <row r="12" spans="1:9" ht="12.75">
      <c r="A12" s="55"/>
      <c r="B12" s="152"/>
      <c r="C12" s="152"/>
      <c r="D12" s="152"/>
      <c r="E12" s="152"/>
      <c r="F12" s="152"/>
      <c r="I12" s="54"/>
    </row>
    <row r="13" spans="1:9" ht="12.75">
      <c r="A13" s="56" t="s">
        <v>59</v>
      </c>
      <c r="B13" s="152">
        <v>560</v>
      </c>
      <c r="C13" s="66">
        <v>0</v>
      </c>
      <c r="D13" s="152">
        <v>350</v>
      </c>
      <c r="E13" s="69">
        <v>0</v>
      </c>
      <c r="F13" s="152">
        <v>210</v>
      </c>
      <c r="G13" s="49">
        <v>0</v>
      </c>
      <c r="H13" s="49">
        <v>205</v>
      </c>
      <c r="I13" s="54"/>
    </row>
    <row r="14" spans="1:9" ht="12.75">
      <c r="A14" s="55"/>
      <c r="B14" s="152"/>
      <c r="C14" s="152"/>
      <c r="D14" s="152"/>
      <c r="E14" s="152"/>
      <c r="F14" s="152"/>
      <c r="I14" s="54"/>
    </row>
    <row r="15" spans="1:9" ht="12.75">
      <c r="A15" s="56" t="s">
        <v>60</v>
      </c>
      <c r="B15" s="152">
        <v>25.584086795999998</v>
      </c>
      <c r="C15" s="66">
        <v>0</v>
      </c>
      <c r="D15" s="152">
        <v>25.584086795999998</v>
      </c>
      <c r="E15" s="69">
        <v>0</v>
      </c>
      <c r="F15" s="69">
        <v>0</v>
      </c>
      <c r="G15" s="49">
        <v>0</v>
      </c>
      <c r="H15" s="49">
        <v>0</v>
      </c>
      <c r="I15" s="54"/>
    </row>
    <row r="16" spans="1:9" ht="12.75">
      <c r="A16" s="55"/>
      <c r="B16" s="152"/>
      <c r="C16" s="152"/>
      <c r="D16" s="152"/>
      <c r="E16" s="152"/>
      <c r="F16" s="152"/>
      <c r="I16" s="54"/>
    </row>
    <row r="17" spans="1:9" ht="12.75">
      <c r="A17" s="55" t="s">
        <v>61</v>
      </c>
      <c r="B17" s="19">
        <v>283.9260854880348</v>
      </c>
      <c r="C17" s="19">
        <v>5.042448779999999</v>
      </c>
      <c r="D17" s="19">
        <v>234.97811314799998</v>
      </c>
      <c r="E17" s="19">
        <v>12.101877071999999</v>
      </c>
      <c r="F17" s="19">
        <v>31.80364648803481</v>
      </c>
      <c r="G17" s="49">
        <v>11.806819412742488</v>
      </c>
      <c r="H17" s="49">
        <v>35.42045823822747</v>
      </c>
      <c r="I17" s="54"/>
    </row>
    <row r="18" spans="1:9" ht="12.75">
      <c r="A18" s="55" t="s">
        <v>62</v>
      </c>
      <c r="B18" s="19">
        <v>15</v>
      </c>
      <c r="C18" s="19">
        <v>2.7272727272727275</v>
      </c>
      <c r="D18" s="19">
        <v>12.272727272727273</v>
      </c>
      <c r="E18" s="69">
        <v>0</v>
      </c>
      <c r="F18" s="69">
        <v>0</v>
      </c>
      <c r="G18" s="49">
        <v>0</v>
      </c>
      <c r="H18" s="49">
        <v>0</v>
      </c>
      <c r="I18" s="54"/>
    </row>
    <row r="19" spans="1:9" ht="12.75">
      <c r="A19" s="55" t="s">
        <v>63</v>
      </c>
      <c r="B19" s="19">
        <v>25</v>
      </c>
      <c r="C19" s="19">
        <v>1.8518518518518516</v>
      </c>
      <c r="D19" s="19">
        <v>23.14814814814815</v>
      </c>
      <c r="E19" s="69">
        <v>0</v>
      </c>
      <c r="F19" s="69">
        <v>0</v>
      </c>
      <c r="G19" s="49">
        <v>0</v>
      </c>
      <c r="H19" s="49">
        <v>0</v>
      </c>
      <c r="I19" s="54"/>
    </row>
    <row r="20" spans="1:9" ht="12.75">
      <c r="A20" s="56" t="s">
        <v>145</v>
      </c>
      <c r="B20" s="152">
        <v>323.9260854880348</v>
      </c>
      <c r="C20" s="152">
        <v>9.621573359124579</v>
      </c>
      <c r="D20" s="152">
        <v>270.3989885688754</v>
      </c>
      <c r="E20" s="152">
        <v>12.101877071999999</v>
      </c>
      <c r="F20" s="152">
        <v>31.80364648803481</v>
      </c>
      <c r="G20" s="49">
        <v>11.806819412742488</v>
      </c>
      <c r="H20" s="49">
        <v>35.42045823822747</v>
      </c>
      <c r="I20" s="54"/>
    </row>
    <row r="21" spans="1:9" ht="12.75">
      <c r="A21" s="55"/>
      <c r="B21" s="152"/>
      <c r="C21" s="152"/>
      <c r="D21" s="152"/>
      <c r="E21" s="152"/>
      <c r="F21" s="152"/>
      <c r="I21" s="54"/>
    </row>
    <row r="22" spans="1:9" ht="12.75">
      <c r="A22" s="56" t="s">
        <v>64</v>
      </c>
      <c r="B22" s="152">
        <v>207.87060565743414</v>
      </c>
      <c r="C22" s="152">
        <v>175.48524</v>
      </c>
      <c r="D22" s="66">
        <v>0</v>
      </c>
      <c r="E22" s="66">
        <v>0</v>
      </c>
      <c r="F22" s="152">
        <v>32.385365657434136</v>
      </c>
      <c r="G22" s="49">
        <v>0</v>
      </c>
      <c r="H22" s="49">
        <v>9.754794198807843</v>
      </c>
      <c r="I22" s="54"/>
    </row>
    <row r="23" spans="1:9" ht="12.75">
      <c r="A23" s="55"/>
      <c r="B23" s="152"/>
      <c r="C23" s="152"/>
      <c r="D23" s="152"/>
      <c r="E23" s="152"/>
      <c r="F23" s="152"/>
      <c r="I23" s="54"/>
    </row>
    <row r="24" spans="1:9" ht="12.75">
      <c r="A24" s="56" t="s">
        <v>65</v>
      </c>
      <c r="B24" s="152">
        <v>989.0409999999999</v>
      </c>
      <c r="C24" s="152">
        <v>2.504</v>
      </c>
      <c r="D24" s="152">
        <v>62.42</v>
      </c>
      <c r="E24" s="66">
        <v>0</v>
      </c>
      <c r="F24" s="152">
        <v>924.117</v>
      </c>
      <c r="G24" s="49">
        <v>0</v>
      </c>
      <c r="H24" s="49">
        <v>901.5697142586341</v>
      </c>
      <c r="I24" s="54"/>
    </row>
    <row r="25" spans="1:9" ht="12.75">
      <c r="A25" s="55"/>
      <c r="B25" s="19"/>
      <c r="C25" s="19"/>
      <c r="D25" s="19"/>
      <c r="E25" s="19"/>
      <c r="F25" s="19"/>
      <c r="I25" s="54"/>
    </row>
    <row r="26" spans="1:9" ht="12.75">
      <c r="A26" s="55" t="s">
        <v>66</v>
      </c>
      <c r="B26" s="19">
        <v>246.5803787204036</v>
      </c>
      <c r="C26" s="66">
        <v>0.9877071615463789</v>
      </c>
      <c r="D26" s="19">
        <v>1.0041574443326682</v>
      </c>
      <c r="E26" s="19">
        <v>0.5235467588752429</v>
      </c>
      <c r="F26" s="19">
        <v>241.9085357839576</v>
      </c>
      <c r="G26" s="49">
        <v>94.76870833808896</v>
      </c>
      <c r="H26" s="49">
        <v>74.04131914950379</v>
      </c>
      <c r="I26" s="54"/>
    </row>
    <row r="27" spans="1:9" ht="12.75">
      <c r="A27" s="55" t="s">
        <v>67</v>
      </c>
      <c r="B27" s="19">
        <v>373.3657656027372</v>
      </c>
      <c r="C27" s="19">
        <v>140</v>
      </c>
      <c r="D27" s="19">
        <v>0</v>
      </c>
      <c r="E27" s="66">
        <v>0</v>
      </c>
      <c r="F27" s="19">
        <v>233.3657656027372</v>
      </c>
      <c r="G27" s="49">
        <v>0</v>
      </c>
      <c r="H27" s="49">
        <v>404.7066805064535</v>
      </c>
      <c r="I27" s="54"/>
    </row>
    <row r="28" spans="1:8" ht="12.75">
      <c r="A28" s="55" t="s">
        <v>68</v>
      </c>
      <c r="B28" s="19">
        <v>1616.6927125224972</v>
      </c>
      <c r="C28" s="19">
        <v>575.5108028896143</v>
      </c>
      <c r="D28" s="19">
        <v>0</v>
      </c>
      <c r="E28" s="19">
        <v>0</v>
      </c>
      <c r="F28" s="19">
        <v>1041.181909632883</v>
      </c>
      <c r="G28" s="49">
        <v>8.594120884414432</v>
      </c>
      <c r="H28" s="49">
        <v>1262.8263490124798</v>
      </c>
    </row>
    <row r="29" spans="1:8" ht="12.75">
      <c r="A29" s="56" t="s">
        <v>146</v>
      </c>
      <c r="B29" s="152">
        <v>2236.6388568456377</v>
      </c>
      <c r="C29" s="152">
        <v>716.4985100511607</v>
      </c>
      <c r="D29" s="152">
        <v>1.0041574443326682</v>
      </c>
      <c r="E29" s="152">
        <v>0.5235467588752429</v>
      </c>
      <c r="F29" s="152">
        <v>1516.4562110195777</v>
      </c>
      <c r="G29" s="49">
        <v>103.3628292225034</v>
      </c>
      <c r="H29" s="49">
        <v>1741.574348668437</v>
      </c>
    </row>
    <row r="30" spans="1:6" ht="12.75">
      <c r="A30" s="55"/>
      <c r="B30" s="19"/>
      <c r="C30" s="19"/>
      <c r="D30" s="19"/>
      <c r="E30" s="19"/>
      <c r="F30" s="19"/>
    </row>
    <row r="31" spans="1:8" ht="12.75">
      <c r="A31" s="55" t="s">
        <v>69</v>
      </c>
      <c r="B31" s="19">
        <v>2979.3447911436347</v>
      </c>
      <c r="C31" s="19">
        <v>25.6</v>
      </c>
      <c r="D31" s="19">
        <v>907.3</v>
      </c>
      <c r="E31" s="19">
        <v>84.1</v>
      </c>
      <c r="F31" s="19">
        <v>1962.3447911436347</v>
      </c>
      <c r="G31" s="49">
        <v>69.78438237547225</v>
      </c>
      <c r="H31" s="49">
        <v>2437.9936438566524</v>
      </c>
    </row>
    <row r="32" spans="1:8" ht="12.75">
      <c r="A32" s="55" t="s">
        <v>70</v>
      </c>
      <c r="B32" s="19">
        <v>228.21696328243758</v>
      </c>
      <c r="C32" s="66">
        <v>0</v>
      </c>
      <c r="D32" s="19">
        <v>228.21696328243758</v>
      </c>
      <c r="E32" s="66">
        <v>0</v>
      </c>
      <c r="F32" s="19">
        <v>0</v>
      </c>
      <c r="G32" s="49">
        <v>0</v>
      </c>
      <c r="H32" s="49">
        <v>0</v>
      </c>
    </row>
    <row r="33" spans="1:8" ht="12.75">
      <c r="A33" s="55" t="s">
        <v>71</v>
      </c>
      <c r="B33" s="19">
        <v>1333.2057926071109</v>
      </c>
      <c r="C33" s="19">
        <v>22.805108521269776</v>
      </c>
      <c r="D33" s="19">
        <v>446.98012701688765</v>
      </c>
      <c r="E33" s="19">
        <v>45.61021704253955</v>
      </c>
      <c r="F33" s="19">
        <v>817.8103400264139</v>
      </c>
      <c r="G33" s="49">
        <v>9.839016177285407</v>
      </c>
      <c r="H33" s="49">
        <v>198.74812678116524</v>
      </c>
    </row>
    <row r="34" spans="1:8" ht="12.75">
      <c r="A34" s="55" t="s">
        <v>72</v>
      </c>
      <c r="B34" s="19">
        <v>934.5512294220642</v>
      </c>
      <c r="C34" s="19">
        <v>8.733186375319631</v>
      </c>
      <c r="D34" s="19">
        <v>147.59084974290178</v>
      </c>
      <c r="E34" s="66">
        <v>0</v>
      </c>
      <c r="F34" s="19">
        <v>778.2271933038428</v>
      </c>
      <c r="G34" s="49">
        <v>0</v>
      </c>
      <c r="H34" s="49">
        <v>988.8211258171835</v>
      </c>
    </row>
    <row r="35" spans="1:8" ht="12.75">
      <c r="A35" s="56" t="s">
        <v>73</v>
      </c>
      <c r="B35" s="152">
        <v>5475.318776455248</v>
      </c>
      <c r="C35" s="152">
        <v>57.138294896589414</v>
      </c>
      <c r="D35" s="152">
        <v>1730.0879400422273</v>
      </c>
      <c r="E35" s="66">
        <v>129.71021704253957</v>
      </c>
      <c r="F35" s="152">
        <v>3558.3823244738915</v>
      </c>
      <c r="G35" s="49">
        <v>79.62339855275765</v>
      </c>
      <c r="H35" s="49">
        <v>3625.5628964550015</v>
      </c>
    </row>
    <row r="36" spans="1:6" ht="12.75">
      <c r="A36" s="55"/>
      <c r="B36" s="152"/>
      <c r="C36" s="152"/>
      <c r="D36" s="152"/>
      <c r="E36" s="152"/>
      <c r="F36" s="152"/>
    </row>
    <row r="37" spans="1:8" ht="12.75">
      <c r="A37" s="56" t="s">
        <v>74</v>
      </c>
      <c r="B37" s="152">
        <v>145.96623176696303</v>
      </c>
      <c r="C37" s="152">
        <v>0</v>
      </c>
      <c r="D37" s="152">
        <v>0</v>
      </c>
      <c r="E37" s="66">
        <v>0</v>
      </c>
      <c r="F37" s="152">
        <v>145.96623176696303</v>
      </c>
      <c r="G37" s="49">
        <v>0</v>
      </c>
      <c r="H37" s="49">
        <v>121.46576419199901</v>
      </c>
    </row>
    <row r="38" spans="1:6" ht="12.75">
      <c r="A38" s="55"/>
      <c r="B38" s="19"/>
      <c r="C38" s="19"/>
      <c r="D38" s="19"/>
      <c r="E38" s="19"/>
      <c r="F38" s="19"/>
    </row>
    <row r="39" spans="1:8" ht="12.75">
      <c r="A39" s="55" t="s">
        <v>75</v>
      </c>
      <c r="B39" s="19">
        <v>12666.874658523102</v>
      </c>
      <c r="C39" s="19">
        <v>34.851040223710314</v>
      </c>
      <c r="D39" s="66">
        <v>0</v>
      </c>
      <c r="E39" s="66">
        <v>0</v>
      </c>
      <c r="F39" s="19">
        <v>12632.023618299392</v>
      </c>
      <c r="G39" s="49">
        <v>0</v>
      </c>
      <c r="H39" s="49">
        <v>11274.63717910484</v>
      </c>
    </row>
    <row r="40" spans="1:8" ht="12.75">
      <c r="A40" s="55" t="s">
        <v>76</v>
      </c>
      <c r="B40" s="19">
        <v>298.89754207074645</v>
      </c>
      <c r="C40" s="66">
        <v>0.538</v>
      </c>
      <c r="D40" s="19">
        <v>8.45</v>
      </c>
      <c r="E40" s="19">
        <v>0.718</v>
      </c>
      <c r="F40" s="19">
        <v>289.19154207074644</v>
      </c>
      <c r="G40" s="49">
        <v>0.5392504860555277</v>
      </c>
      <c r="H40" s="49">
        <v>361.382565019298</v>
      </c>
    </row>
    <row r="41" spans="1:8" ht="12.75">
      <c r="A41" s="55" t="s">
        <v>77</v>
      </c>
      <c r="B41" s="19">
        <v>5045.392773740835</v>
      </c>
      <c r="C41" s="66">
        <v>0</v>
      </c>
      <c r="D41" s="19">
        <v>80</v>
      </c>
      <c r="E41" s="66">
        <v>0</v>
      </c>
      <c r="F41" s="19">
        <v>4965.392773740835</v>
      </c>
      <c r="G41" s="49">
        <v>0</v>
      </c>
      <c r="H41" s="49">
        <v>4563.741915927519</v>
      </c>
    </row>
    <row r="42" spans="1:8" ht="12.75">
      <c r="A42" s="55" t="s">
        <v>78</v>
      </c>
      <c r="B42" s="19">
        <v>285.049726148269</v>
      </c>
      <c r="C42" s="19">
        <v>0</v>
      </c>
      <c r="D42" s="19">
        <v>8</v>
      </c>
      <c r="E42" s="66">
        <v>10</v>
      </c>
      <c r="F42" s="19">
        <v>267.049726148269</v>
      </c>
      <c r="G42" s="49">
        <v>0</v>
      </c>
      <c r="H42" s="49">
        <v>111.35779322992389</v>
      </c>
    </row>
    <row r="43" spans="1:8" ht="12.75">
      <c r="A43" s="55" t="s">
        <v>79</v>
      </c>
      <c r="B43" s="19">
        <v>2227.1644637072336</v>
      </c>
      <c r="C43" s="19">
        <v>175</v>
      </c>
      <c r="D43" s="19">
        <v>350</v>
      </c>
      <c r="E43" s="19">
        <v>65</v>
      </c>
      <c r="F43" s="19">
        <v>1637.1644637072336</v>
      </c>
      <c r="G43" s="49">
        <v>65.05243958765097</v>
      </c>
      <c r="H43" s="49">
        <v>1509.0454078030084</v>
      </c>
    </row>
    <row r="44" spans="1:8" ht="12.75">
      <c r="A44" s="55" t="s">
        <v>80</v>
      </c>
      <c r="B44" s="19">
        <v>1068.018876852609</v>
      </c>
      <c r="C44" s="66">
        <v>0</v>
      </c>
      <c r="D44" s="66">
        <v>44.1</v>
      </c>
      <c r="E44" s="66">
        <v>0</v>
      </c>
      <c r="F44" s="19">
        <v>1023.9188768526092</v>
      </c>
      <c r="G44" s="49">
        <v>0</v>
      </c>
      <c r="H44" s="49">
        <v>1050.402769165583</v>
      </c>
    </row>
    <row r="45" spans="1:8" ht="12.75">
      <c r="A45" s="55" t="s">
        <v>81</v>
      </c>
      <c r="B45" s="19">
        <v>172.26183382481432</v>
      </c>
      <c r="C45" s="19">
        <v>23.962</v>
      </c>
      <c r="D45" s="66">
        <v>0</v>
      </c>
      <c r="E45" s="19">
        <v>0.4</v>
      </c>
      <c r="F45" s="19">
        <v>147.89983382481432</v>
      </c>
      <c r="G45" s="49">
        <v>1.0305675955727862</v>
      </c>
      <c r="H45" s="49">
        <v>88.9112777595744</v>
      </c>
    </row>
    <row r="46" spans="1:8" ht="12.75">
      <c r="A46" s="55" t="s">
        <v>82</v>
      </c>
      <c r="B46" s="19">
        <v>520.2600234292737</v>
      </c>
      <c r="C46" s="19">
        <v>0.85</v>
      </c>
      <c r="D46" s="19">
        <v>0</v>
      </c>
      <c r="E46" s="66">
        <v>0</v>
      </c>
      <c r="F46" s="19">
        <v>519.4100234292737</v>
      </c>
      <c r="G46" s="49">
        <v>0.13695250439505463</v>
      </c>
      <c r="H46" s="49">
        <v>323.8627145339678</v>
      </c>
    </row>
    <row r="47" spans="1:8" ht="12.75">
      <c r="A47" s="55" t="s">
        <v>83</v>
      </c>
      <c r="B47" s="19">
        <v>2251.8996332365555</v>
      </c>
      <c r="C47" s="19">
        <v>8</v>
      </c>
      <c r="D47" s="66">
        <v>49</v>
      </c>
      <c r="E47" s="19">
        <v>0</v>
      </c>
      <c r="F47" s="19">
        <v>2194.8996332365555</v>
      </c>
      <c r="G47" s="49">
        <v>473.3420933154076</v>
      </c>
      <c r="H47" s="49">
        <v>1461.9679844172083</v>
      </c>
    </row>
    <row r="48" spans="1:8" ht="12.75">
      <c r="A48" s="56" t="s">
        <v>147</v>
      </c>
      <c r="B48" s="152">
        <v>24535.81953153344</v>
      </c>
      <c r="C48" s="152">
        <v>243.2010402237103</v>
      </c>
      <c r="D48" s="152">
        <v>539.55</v>
      </c>
      <c r="E48" s="152">
        <v>76.11800000000001</v>
      </c>
      <c r="F48" s="152">
        <v>23676.95049130973</v>
      </c>
      <c r="G48" s="49">
        <v>540.1013034890819</v>
      </c>
      <c r="H48" s="49">
        <v>20745.30960696092</v>
      </c>
    </row>
    <row r="49" spans="1:6" ht="12.75">
      <c r="A49" s="55"/>
      <c r="B49" s="152"/>
      <c r="C49" s="152"/>
      <c r="D49" s="152"/>
      <c r="E49" s="152"/>
      <c r="F49" s="152"/>
    </row>
    <row r="50" spans="1:8" ht="12.75">
      <c r="A50" s="56" t="s">
        <v>84</v>
      </c>
      <c r="B50" s="152">
        <v>5908.02828207393</v>
      </c>
      <c r="C50" s="66">
        <v>0</v>
      </c>
      <c r="D50" s="66">
        <v>0</v>
      </c>
      <c r="E50" s="66">
        <v>0</v>
      </c>
      <c r="F50" s="152">
        <v>5908.02828207393</v>
      </c>
      <c r="G50" s="49">
        <v>0</v>
      </c>
      <c r="H50" s="49">
        <v>6847.955259390643</v>
      </c>
    </row>
    <row r="51" spans="1:6" ht="12.75">
      <c r="A51" s="55"/>
      <c r="B51" s="19"/>
      <c r="C51" s="19"/>
      <c r="D51" s="19"/>
      <c r="E51" s="19"/>
      <c r="F51" s="19"/>
    </row>
    <row r="52" spans="1:8" ht="12.75">
      <c r="A52" s="55" t="s">
        <v>85</v>
      </c>
      <c r="B52" s="19">
        <v>10352.225175</v>
      </c>
      <c r="C52" s="19">
        <v>1035.2225175</v>
      </c>
      <c r="D52" s="19">
        <v>207.04450350000002</v>
      </c>
      <c r="E52" s="66">
        <v>0</v>
      </c>
      <c r="F52" s="19">
        <v>9109.958154</v>
      </c>
      <c r="G52" s="49">
        <v>0</v>
      </c>
      <c r="H52" s="49">
        <v>3107.6188985487915</v>
      </c>
    </row>
    <row r="53" spans="1:8" ht="12.75">
      <c r="A53" s="55" t="s">
        <v>86</v>
      </c>
      <c r="B53" s="19">
        <v>30318.13545549061</v>
      </c>
      <c r="C53" s="19">
        <v>129.4</v>
      </c>
      <c r="D53" s="19">
        <v>578</v>
      </c>
      <c r="E53" s="66">
        <v>0</v>
      </c>
      <c r="F53" s="19">
        <v>29610.73545549061</v>
      </c>
      <c r="G53" s="49">
        <v>0</v>
      </c>
      <c r="H53" s="49">
        <v>32486.238444271356</v>
      </c>
    </row>
    <row r="54" spans="1:8" ht="12.75">
      <c r="A54" s="55" t="s">
        <v>87</v>
      </c>
      <c r="B54" s="19">
        <v>3001.286211215199</v>
      </c>
      <c r="C54" s="66">
        <v>0.15</v>
      </c>
      <c r="D54" s="19">
        <v>4</v>
      </c>
      <c r="E54" s="19">
        <v>1</v>
      </c>
      <c r="F54" s="19">
        <v>2996.1362112151987</v>
      </c>
      <c r="G54" s="49">
        <v>0.9383083660158742</v>
      </c>
      <c r="H54" s="49">
        <v>3533.5041641433636</v>
      </c>
    </row>
    <row r="55" spans="1:8" ht="12.75">
      <c r="A55" s="55" t="s">
        <v>88</v>
      </c>
      <c r="B55" s="19">
        <v>492.77728185403413</v>
      </c>
      <c r="C55" s="66">
        <v>0</v>
      </c>
      <c r="D55" s="66">
        <v>0</v>
      </c>
      <c r="E55" s="66">
        <v>0</v>
      </c>
      <c r="F55" s="19">
        <v>492.77728185403413</v>
      </c>
      <c r="G55" s="49">
        <v>0</v>
      </c>
      <c r="H55" s="49">
        <v>555.4710462144694</v>
      </c>
    </row>
    <row r="56" spans="1:8" ht="12.75">
      <c r="A56" s="55" t="s">
        <v>89</v>
      </c>
      <c r="B56" s="19">
        <v>14247.680723250289</v>
      </c>
      <c r="C56" s="19">
        <v>379.074</v>
      </c>
      <c r="D56" s="19">
        <v>94.767</v>
      </c>
      <c r="E56" s="19">
        <v>107.335</v>
      </c>
      <c r="F56" s="19">
        <v>13666.50472325029</v>
      </c>
      <c r="G56" s="49">
        <v>144.86394720542316</v>
      </c>
      <c r="H56" s="49">
        <v>14341.530773336892</v>
      </c>
    </row>
    <row r="57" spans="1:8" ht="12.75">
      <c r="A57" s="56" t="s">
        <v>90</v>
      </c>
      <c r="B57" s="152">
        <v>58412.104846810136</v>
      </c>
      <c r="C57" s="152">
        <v>1543.8465175000003</v>
      </c>
      <c r="D57" s="152">
        <v>883.8115035000001</v>
      </c>
      <c r="E57" s="152">
        <v>108.335</v>
      </c>
      <c r="F57" s="152">
        <v>55876.111825810134</v>
      </c>
      <c r="G57" s="49">
        <v>145.80225557143902</v>
      </c>
      <c r="H57" s="49">
        <v>54024.363326514875</v>
      </c>
    </row>
    <row r="58" spans="1:6" ht="12.75">
      <c r="A58" s="55"/>
      <c r="B58" s="19"/>
      <c r="C58" s="19"/>
      <c r="D58" s="19"/>
      <c r="E58" s="19"/>
      <c r="F58" s="19"/>
    </row>
    <row r="59" spans="1:8" ht="12.75">
      <c r="A59" s="55" t="s">
        <v>91</v>
      </c>
      <c r="B59" s="19">
        <v>5278.564518272038</v>
      </c>
      <c r="C59" s="19">
        <v>48.98769937240829</v>
      </c>
      <c r="D59" s="66">
        <v>0</v>
      </c>
      <c r="E59" s="66">
        <v>0</v>
      </c>
      <c r="F59" s="19">
        <v>5229.57681889963</v>
      </c>
      <c r="G59" s="49">
        <v>0</v>
      </c>
      <c r="H59" s="49">
        <v>5368.024600394663</v>
      </c>
    </row>
    <row r="60" spans="1:8" ht="12.75">
      <c r="A60" s="55" t="s">
        <v>92</v>
      </c>
      <c r="B60" s="19">
        <v>1866.3987492007727</v>
      </c>
      <c r="C60" s="19">
        <v>5.8425588139643425</v>
      </c>
      <c r="D60" s="19">
        <v>0</v>
      </c>
      <c r="E60" s="66">
        <v>0</v>
      </c>
      <c r="F60" s="19">
        <v>1860.5561903868083</v>
      </c>
      <c r="G60" s="49">
        <v>0</v>
      </c>
      <c r="H60" s="49">
        <v>1932.4683132664193</v>
      </c>
    </row>
    <row r="61" spans="1:8" ht="12.75">
      <c r="A61" s="55" t="s">
        <v>93</v>
      </c>
      <c r="B61" s="19">
        <v>2275.2089059477257</v>
      </c>
      <c r="C61" s="66">
        <v>0</v>
      </c>
      <c r="D61" s="19">
        <v>258.234</v>
      </c>
      <c r="E61" s="66">
        <v>0</v>
      </c>
      <c r="F61" s="19">
        <v>2016.9749059477256</v>
      </c>
      <c r="G61" s="49">
        <v>0</v>
      </c>
      <c r="H61" s="49">
        <v>1907.5771955926184</v>
      </c>
    </row>
    <row r="62" spans="1:8" ht="12.75">
      <c r="A62" s="56" t="s">
        <v>94</v>
      </c>
      <c r="B62" s="152">
        <v>9420.172173420537</v>
      </c>
      <c r="C62" s="152">
        <v>54.83025818637263</v>
      </c>
      <c r="D62" s="152">
        <v>258.234</v>
      </c>
      <c r="E62" s="66">
        <v>0</v>
      </c>
      <c r="F62" s="152">
        <v>9107.107915234164</v>
      </c>
      <c r="G62" s="49">
        <v>0</v>
      </c>
      <c r="H62" s="49">
        <v>9208.070109253702</v>
      </c>
    </row>
    <row r="63" spans="1:6" ht="12.75">
      <c r="A63" s="55"/>
      <c r="B63" s="152"/>
      <c r="C63" s="152"/>
      <c r="D63" s="152"/>
      <c r="E63" s="152"/>
      <c r="F63" s="152"/>
    </row>
    <row r="64" spans="1:8" ht="12.75">
      <c r="A64" s="56" t="s">
        <v>95</v>
      </c>
      <c r="B64" s="152">
        <v>12777.744719651473</v>
      </c>
      <c r="C64" s="152">
        <v>94</v>
      </c>
      <c r="D64" s="66">
        <v>0</v>
      </c>
      <c r="E64" s="66">
        <v>0</v>
      </c>
      <c r="F64" s="152">
        <v>12683.744719651473</v>
      </c>
      <c r="G64" s="49">
        <v>0</v>
      </c>
      <c r="H64" s="49">
        <v>18509.13574331002</v>
      </c>
    </row>
    <row r="65" spans="1:6" ht="12.75">
      <c r="A65" s="55"/>
      <c r="B65" s="19"/>
      <c r="C65" s="19"/>
      <c r="D65" s="19"/>
      <c r="E65" s="19"/>
      <c r="F65" s="19"/>
    </row>
    <row r="66" spans="1:8" ht="12.75">
      <c r="A66" s="55" t="s">
        <v>96</v>
      </c>
      <c r="B66" s="19">
        <v>22237</v>
      </c>
      <c r="C66" s="19">
        <v>212</v>
      </c>
      <c r="D66" s="19">
        <v>806</v>
      </c>
      <c r="E66" s="66">
        <v>0</v>
      </c>
      <c r="F66" s="19">
        <v>21219</v>
      </c>
      <c r="G66" s="49">
        <v>0</v>
      </c>
      <c r="H66" s="49">
        <v>3050.9971213741965</v>
      </c>
    </row>
    <row r="67" spans="1:8" ht="12.75">
      <c r="A67" s="55" t="s">
        <v>97</v>
      </c>
      <c r="B67" s="19">
        <v>3042</v>
      </c>
      <c r="C67" s="19">
        <v>0</v>
      </c>
      <c r="D67" s="19">
        <v>104</v>
      </c>
      <c r="E67" s="66">
        <v>0</v>
      </c>
      <c r="F67" s="19">
        <v>2908</v>
      </c>
      <c r="G67" s="49">
        <v>0</v>
      </c>
      <c r="H67" s="49">
        <v>23774.92128636008</v>
      </c>
    </row>
    <row r="68" spans="1:8" ht="12.75">
      <c r="A68" s="56" t="s">
        <v>98</v>
      </c>
      <c r="B68" s="152">
        <v>25279</v>
      </c>
      <c r="C68" s="152">
        <v>212</v>
      </c>
      <c r="D68" s="152">
        <v>910</v>
      </c>
      <c r="E68" s="66">
        <v>0</v>
      </c>
      <c r="F68" s="152">
        <v>24127</v>
      </c>
      <c r="G68" s="49">
        <v>0</v>
      </c>
      <c r="H68" s="49">
        <v>26825.918407734276</v>
      </c>
    </row>
    <row r="69" spans="1:6" ht="12.75">
      <c r="A69" s="55"/>
      <c r="B69" s="19"/>
      <c r="C69" s="19"/>
      <c r="D69" s="19"/>
      <c r="E69" s="19"/>
      <c r="F69" s="19"/>
    </row>
    <row r="70" spans="1:8" ht="12.75">
      <c r="A70" s="55" t="s">
        <v>99</v>
      </c>
      <c r="B70" s="19">
        <v>30449.75854776842</v>
      </c>
      <c r="C70" s="19">
        <v>109.58696774235821</v>
      </c>
      <c r="D70" s="19">
        <v>0</v>
      </c>
      <c r="E70" s="19">
        <v>0</v>
      </c>
      <c r="F70" s="19">
        <v>23972.712141829456</v>
      </c>
      <c r="G70" s="49">
        <v>57.68228077140772</v>
      </c>
      <c r="H70" s="49">
        <v>25568.981912853094</v>
      </c>
    </row>
    <row r="71" spans="1:8" ht="12.75">
      <c r="A71" s="55" t="s">
        <v>100</v>
      </c>
      <c r="B71" s="19">
        <v>18782.1165307344</v>
      </c>
      <c r="C71" s="19">
        <v>1637.050248</v>
      </c>
      <c r="D71" s="19">
        <v>1841.681529</v>
      </c>
      <c r="E71" s="66">
        <v>0</v>
      </c>
      <c r="F71" s="19">
        <v>15303.3847537344</v>
      </c>
      <c r="G71" s="49">
        <v>0</v>
      </c>
      <c r="H71" s="49">
        <v>15043.039857722928</v>
      </c>
    </row>
    <row r="72" spans="1:8" ht="12.75">
      <c r="A72" s="55" t="s">
        <v>101</v>
      </c>
      <c r="B72" s="19">
        <v>17800.273236595465</v>
      </c>
      <c r="C72" s="19">
        <v>168.04</v>
      </c>
      <c r="D72" s="19">
        <v>155</v>
      </c>
      <c r="E72" s="19">
        <v>273.6</v>
      </c>
      <c r="F72" s="19">
        <v>17203.633236595466</v>
      </c>
      <c r="G72" s="49">
        <v>237.7387973860386</v>
      </c>
      <c r="H72" s="49">
        <v>17701.412451181455</v>
      </c>
    </row>
    <row r="73" spans="1:8" ht="12.75">
      <c r="A73" s="55" t="s">
        <v>102</v>
      </c>
      <c r="B73" s="19">
        <v>27523.9533453447</v>
      </c>
      <c r="C73" s="19">
        <v>0</v>
      </c>
      <c r="D73" s="19">
        <v>2883.204261139693</v>
      </c>
      <c r="E73" s="19">
        <v>288.41656496895894</v>
      </c>
      <c r="F73" s="19">
        <v>24352.33251923605</v>
      </c>
      <c r="G73" s="49">
        <v>48.068567309506435</v>
      </c>
      <c r="H73" s="49">
        <v>27586.98776590128</v>
      </c>
    </row>
    <row r="74" spans="1:8" ht="12.75">
      <c r="A74" s="55" t="s">
        <v>103</v>
      </c>
      <c r="B74" s="19">
        <v>8450.820586401154</v>
      </c>
      <c r="C74" s="19">
        <v>317.19414724825333</v>
      </c>
      <c r="D74" s="19">
        <v>872.5621454127391</v>
      </c>
      <c r="E74" s="19">
        <v>331.6626522104544</v>
      </c>
      <c r="F74" s="19">
        <v>6929.401641529708</v>
      </c>
      <c r="G74" s="49">
        <v>298.18680249989</v>
      </c>
      <c r="H74" s="49">
        <v>6909.617955852904</v>
      </c>
    </row>
    <row r="75" spans="1:8" ht="12.75">
      <c r="A75" s="55" t="s">
        <v>104</v>
      </c>
      <c r="B75" s="19">
        <v>7709.511213173886</v>
      </c>
      <c r="C75" s="19">
        <v>0</v>
      </c>
      <c r="D75" s="19">
        <v>335</v>
      </c>
      <c r="E75" s="19">
        <v>296</v>
      </c>
      <c r="F75" s="19">
        <v>6595.511213173886</v>
      </c>
      <c r="G75" s="49">
        <v>223.73733147697538</v>
      </c>
      <c r="H75" s="49">
        <v>5351.342502474688</v>
      </c>
    </row>
    <row r="76" spans="1:8" ht="12.75">
      <c r="A76" s="55" t="s">
        <v>105</v>
      </c>
      <c r="B76" s="19">
        <v>72433.57491114044</v>
      </c>
      <c r="C76" s="19">
        <v>1071.4020788191704</v>
      </c>
      <c r="D76" s="66">
        <v>0</v>
      </c>
      <c r="E76" s="66">
        <v>0</v>
      </c>
      <c r="F76" s="19">
        <v>71362.17283232127</v>
      </c>
      <c r="G76" s="49">
        <v>0</v>
      </c>
      <c r="H76" s="49">
        <v>72740.4181902085</v>
      </c>
    </row>
    <row r="77" spans="1:8" ht="12.75">
      <c r="A77" s="55" t="s">
        <v>106</v>
      </c>
      <c r="B77" s="19">
        <v>50468.344144566734</v>
      </c>
      <c r="C77" s="19">
        <v>75.83</v>
      </c>
      <c r="D77" s="19">
        <v>123.44</v>
      </c>
      <c r="E77" s="66">
        <v>784.26</v>
      </c>
      <c r="F77" s="19">
        <v>49484.814144566735</v>
      </c>
      <c r="G77" s="49">
        <v>0</v>
      </c>
      <c r="H77" s="49">
        <v>43157.15412949563</v>
      </c>
    </row>
    <row r="78" spans="1:8" ht="12.75">
      <c r="A78" s="56" t="s">
        <v>148</v>
      </c>
      <c r="B78" s="152">
        <v>233618.3525157252</v>
      </c>
      <c r="C78" s="152">
        <v>3379.1034418097815</v>
      </c>
      <c r="D78" s="152">
        <v>6210.887935552432</v>
      </c>
      <c r="E78" s="152">
        <v>1973.9392171794134</v>
      </c>
      <c r="F78" s="152">
        <v>215203.96248298697</v>
      </c>
      <c r="G78" s="49">
        <v>865.4137794438182</v>
      </c>
      <c r="H78" s="49">
        <v>214058.95476569046</v>
      </c>
    </row>
    <row r="79" spans="1:6" ht="12.75">
      <c r="A79" s="55"/>
      <c r="B79" s="19"/>
      <c r="C79" s="19"/>
      <c r="D79" s="19"/>
      <c r="E79" s="19"/>
      <c r="F79" s="19"/>
    </row>
    <row r="80" spans="1:8" ht="12.75">
      <c r="A80" s="55" t="s">
        <v>107</v>
      </c>
      <c r="B80" s="19">
        <v>56379.9875</v>
      </c>
      <c r="C80" s="19">
        <v>1691.399625</v>
      </c>
      <c r="D80" s="19">
        <v>23115.794875</v>
      </c>
      <c r="E80" s="19">
        <v>563.799875</v>
      </c>
      <c r="F80" s="19">
        <v>31008.993125000005</v>
      </c>
      <c r="G80" s="49">
        <v>622.9865709908876</v>
      </c>
      <c r="H80" s="49">
        <v>34264.261404498815</v>
      </c>
    </row>
    <row r="81" spans="1:8" ht="12.75">
      <c r="A81" s="55" t="s">
        <v>108</v>
      </c>
      <c r="B81" s="19">
        <v>35581</v>
      </c>
      <c r="C81" s="19">
        <v>1007</v>
      </c>
      <c r="D81" s="19">
        <v>7924</v>
      </c>
      <c r="E81" s="19">
        <v>325</v>
      </c>
      <c r="F81" s="19">
        <v>26325</v>
      </c>
      <c r="G81" s="49">
        <v>321.73582899723283</v>
      </c>
      <c r="H81" s="49">
        <v>26797.544460454534</v>
      </c>
    </row>
    <row r="82" spans="1:8" ht="12.75">
      <c r="A82" s="56" t="s">
        <v>109</v>
      </c>
      <c r="B82" s="152">
        <v>91960.9875</v>
      </c>
      <c r="C82" s="152">
        <v>2698.399625</v>
      </c>
      <c r="D82" s="152">
        <v>31039.794875</v>
      </c>
      <c r="E82" s="152">
        <v>888.799875</v>
      </c>
      <c r="F82" s="152">
        <v>57333.99312500001</v>
      </c>
      <c r="G82" s="49">
        <v>944.7223999881204</v>
      </c>
      <c r="H82" s="49">
        <v>61061.80586495335</v>
      </c>
    </row>
    <row r="83" spans="1:8" ht="12.75">
      <c r="A83" s="134"/>
      <c r="B83" s="152"/>
      <c r="C83" s="152"/>
      <c r="D83" s="152"/>
      <c r="E83" s="152"/>
      <c r="F83" s="152"/>
      <c r="G83" s="49">
        <v>2690.8327856804635</v>
      </c>
      <c r="H83" s="49">
        <v>417921.86105981935</v>
      </c>
    </row>
    <row r="84" spans="1:9" ht="13.5" thickBot="1">
      <c r="A84" s="76" t="s">
        <v>110</v>
      </c>
      <c r="B84" s="153">
        <v>471876.555212224</v>
      </c>
      <c r="C84" s="153">
        <v>9186.628501026738</v>
      </c>
      <c r="D84" s="153">
        <v>42281.77348690387</v>
      </c>
      <c r="E84" s="153">
        <v>3189.5277330528284</v>
      </c>
      <c r="F84" s="153">
        <v>410336.00962147233</v>
      </c>
      <c r="G84" s="136"/>
      <c r="H84" s="135"/>
      <c r="I84" s="54"/>
    </row>
  </sheetData>
  <mergeCells count="4">
    <mergeCell ref="E5:F5"/>
    <mergeCell ref="A1:F1"/>
    <mergeCell ref="A3:F3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1"/>
  <dimension ref="A1:N31"/>
  <sheetViews>
    <sheetView showGridLines="0" zoomScale="75" zoomScaleNormal="75" workbookViewId="0" topLeftCell="A1">
      <selection activeCell="C33" sqref="C33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170" t="s">
        <v>0</v>
      </c>
      <c r="B1" s="170"/>
      <c r="C1" s="170"/>
      <c r="D1" s="170"/>
      <c r="E1" s="170"/>
      <c r="F1" s="170"/>
      <c r="G1" s="170"/>
    </row>
    <row r="3" spans="1:7" s="5" customFormat="1" ht="15">
      <c r="A3" s="171" t="s">
        <v>218</v>
      </c>
      <c r="B3" s="171"/>
      <c r="C3" s="171"/>
      <c r="D3" s="171"/>
      <c r="E3" s="171"/>
      <c r="F3" s="171"/>
      <c r="G3" s="171"/>
    </row>
    <row r="4" s="5" customFormat="1" ht="15" thickBot="1"/>
    <row r="5" spans="1:7" ht="12.75">
      <c r="A5" s="121"/>
      <c r="B5" s="191" t="s">
        <v>25</v>
      </c>
      <c r="C5" s="192"/>
      <c r="D5" s="192"/>
      <c r="E5" s="193"/>
      <c r="F5" s="102"/>
      <c r="G5" s="122"/>
    </row>
    <row r="6" spans="1:7" ht="12.75">
      <c r="A6" s="6" t="s">
        <v>1</v>
      </c>
      <c r="B6" s="7"/>
      <c r="C6" s="194" t="s">
        <v>26</v>
      </c>
      <c r="D6" s="195"/>
      <c r="E6" s="196"/>
      <c r="F6" s="7" t="s">
        <v>27</v>
      </c>
      <c r="G6" s="8" t="s">
        <v>28</v>
      </c>
    </row>
    <row r="7" spans="1:7" ht="12.75" customHeight="1">
      <c r="A7" s="6"/>
      <c r="B7" s="7" t="s">
        <v>29</v>
      </c>
      <c r="C7" s="7" t="s">
        <v>30</v>
      </c>
      <c r="D7" s="7" t="s">
        <v>166</v>
      </c>
      <c r="E7" s="7" t="s">
        <v>167</v>
      </c>
      <c r="F7" s="7"/>
      <c r="G7" s="8" t="s">
        <v>31</v>
      </c>
    </row>
    <row r="8" spans="1:7" ht="13.5" thickBot="1">
      <c r="A8" s="93"/>
      <c r="B8" s="94"/>
      <c r="C8" s="94" t="s">
        <v>32</v>
      </c>
      <c r="D8" s="95"/>
      <c r="E8" s="95"/>
      <c r="F8" s="94"/>
      <c r="G8" s="96"/>
    </row>
    <row r="9" spans="1:7" ht="12.75">
      <c r="A9" s="36">
        <v>1990</v>
      </c>
      <c r="B9" s="19">
        <v>183934</v>
      </c>
      <c r="C9" s="19">
        <v>29009</v>
      </c>
      <c r="D9" s="19">
        <v>7763</v>
      </c>
      <c r="E9" s="19">
        <v>32617</v>
      </c>
      <c r="F9" s="19">
        <v>5388</v>
      </c>
      <c r="G9" s="19">
        <v>45608</v>
      </c>
    </row>
    <row r="10" spans="1:7" ht="12.75">
      <c r="A10" s="36">
        <v>1991</v>
      </c>
      <c r="B10" s="19">
        <v>241378</v>
      </c>
      <c r="C10" s="19">
        <v>30802</v>
      </c>
      <c r="D10" s="19">
        <v>16771</v>
      </c>
      <c r="E10" s="19">
        <v>33554</v>
      </c>
      <c r="F10" s="19">
        <v>5649</v>
      </c>
      <c r="G10" s="19">
        <v>48153</v>
      </c>
    </row>
    <row r="11" spans="1:7" ht="12.75">
      <c r="A11" s="36">
        <v>1992</v>
      </c>
      <c r="B11" s="19">
        <v>251929</v>
      </c>
      <c r="C11" s="19">
        <v>28010</v>
      </c>
      <c r="D11" s="19">
        <v>23191</v>
      </c>
      <c r="E11" s="19">
        <v>33903</v>
      </c>
      <c r="F11" s="19">
        <v>5042</v>
      </c>
      <c r="G11" s="19">
        <v>55244</v>
      </c>
    </row>
    <row r="12" spans="1:7" ht="12.75">
      <c r="A12" s="36">
        <v>1993</v>
      </c>
      <c r="B12" s="19">
        <v>293681</v>
      </c>
      <c r="C12" s="19">
        <v>40888</v>
      </c>
      <c r="D12" s="19">
        <v>30020</v>
      </c>
      <c r="E12" s="19">
        <v>82080</v>
      </c>
      <c r="F12" s="19">
        <v>5116</v>
      </c>
      <c r="G12" s="19">
        <v>57359</v>
      </c>
    </row>
    <row r="13" spans="1:7" ht="12.75">
      <c r="A13" s="36">
        <v>1994</v>
      </c>
      <c r="B13" s="19">
        <v>402965</v>
      </c>
      <c r="C13" s="19">
        <v>44787</v>
      </c>
      <c r="D13" s="19">
        <v>49489</v>
      </c>
      <c r="E13" s="19">
        <v>108268</v>
      </c>
      <c r="F13" s="19">
        <v>7822</v>
      </c>
      <c r="G13" s="19">
        <v>77661</v>
      </c>
    </row>
    <row r="14" spans="1:7" ht="12.75">
      <c r="A14" s="36">
        <v>1995</v>
      </c>
      <c r="B14" s="19">
        <v>314069</v>
      </c>
      <c r="C14" s="19">
        <v>33864</v>
      </c>
      <c r="D14" s="19">
        <v>30967</v>
      </c>
      <c r="E14" s="19">
        <v>120662</v>
      </c>
      <c r="F14" s="19">
        <v>5644</v>
      </c>
      <c r="G14" s="19">
        <v>75704</v>
      </c>
    </row>
    <row r="15" spans="1:7" ht="12.75">
      <c r="A15" s="36">
        <v>1996</v>
      </c>
      <c r="B15" s="19">
        <v>75385</v>
      </c>
      <c r="C15" s="19">
        <v>42128</v>
      </c>
      <c r="D15" s="19">
        <v>28740</v>
      </c>
      <c r="E15" s="19">
        <v>137092</v>
      </c>
      <c r="F15" s="19">
        <v>7803</v>
      </c>
      <c r="G15" s="19">
        <v>80687</v>
      </c>
    </row>
    <row r="16" spans="1:7" ht="12.75">
      <c r="A16" s="36">
        <v>1997</v>
      </c>
      <c r="B16" s="19">
        <v>358543</v>
      </c>
      <c r="C16" s="19">
        <v>47318</v>
      </c>
      <c r="D16" s="19">
        <v>16360</v>
      </c>
      <c r="E16" s="19">
        <v>157039</v>
      </c>
      <c r="F16" s="19">
        <v>10097</v>
      </c>
      <c r="G16" s="19">
        <v>94203</v>
      </c>
    </row>
    <row r="17" spans="1:7" ht="12.75">
      <c r="A17" s="36">
        <v>1998</v>
      </c>
      <c r="B17" s="19">
        <v>401270.45371</v>
      </c>
      <c r="C17" s="19">
        <v>47946.22787</v>
      </c>
      <c r="D17" s="19">
        <v>12068.09928</v>
      </c>
      <c r="E17" s="19">
        <v>155693.14542</v>
      </c>
      <c r="F17" s="19">
        <v>10148.17795</v>
      </c>
      <c r="G17" s="19">
        <v>97563.44801</v>
      </c>
    </row>
    <row r="18" spans="1:7" ht="12.75">
      <c r="A18" s="36">
        <v>1999</v>
      </c>
      <c r="B18" s="19">
        <v>370787</v>
      </c>
      <c r="C18" s="19">
        <v>50497.5</v>
      </c>
      <c r="D18" s="19">
        <v>13340</v>
      </c>
      <c r="E18" s="19">
        <v>195687.5</v>
      </c>
      <c r="F18" s="19">
        <v>10771.5</v>
      </c>
      <c r="G18" s="19">
        <v>114254.5</v>
      </c>
    </row>
    <row r="19" spans="1:7" ht="12.75">
      <c r="A19" s="36">
        <v>2000</v>
      </c>
      <c r="B19" s="19">
        <v>435994.078</v>
      </c>
      <c r="C19" s="19">
        <v>54622.927</v>
      </c>
      <c r="D19" s="19">
        <v>25370.428</v>
      </c>
      <c r="E19" s="19">
        <v>246795.018</v>
      </c>
      <c r="F19" s="19">
        <v>12745.222</v>
      </c>
      <c r="G19" s="19">
        <v>120708.739</v>
      </c>
    </row>
    <row r="20" spans="1:7" ht="12.75">
      <c r="A20" s="36">
        <v>2001</v>
      </c>
      <c r="B20" s="19">
        <v>442942.217</v>
      </c>
      <c r="C20" s="19">
        <v>64519.978</v>
      </c>
      <c r="D20" s="19">
        <v>37687.048</v>
      </c>
      <c r="E20" s="19">
        <v>275789.708</v>
      </c>
      <c r="F20" s="19">
        <v>16086.355</v>
      </c>
      <c r="G20" s="19">
        <v>132362.621</v>
      </c>
    </row>
    <row r="21" spans="1:7" ht="12.75">
      <c r="A21" s="36">
        <v>2002</v>
      </c>
      <c r="B21" s="19">
        <v>432707.503</v>
      </c>
      <c r="C21" s="19">
        <v>53265.615</v>
      </c>
      <c r="D21" s="19">
        <v>21960.601</v>
      </c>
      <c r="E21" s="19">
        <v>278024.265</v>
      </c>
      <c r="F21" s="19">
        <v>14416.622</v>
      </c>
      <c r="G21" s="19">
        <v>145115.507</v>
      </c>
    </row>
    <row r="22" spans="1:7" ht="12.75">
      <c r="A22" s="36">
        <v>2003</v>
      </c>
      <c r="B22" s="19">
        <v>388279</v>
      </c>
      <c r="C22" s="19">
        <v>60932</v>
      </c>
      <c r="D22" s="19">
        <v>30194</v>
      </c>
      <c r="E22" s="19">
        <v>259121</v>
      </c>
      <c r="F22" s="19">
        <v>17920</v>
      </c>
      <c r="G22" s="19">
        <v>150529</v>
      </c>
    </row>
    <row r="23" spans="1:7" ht="12.75">
      <c r="A23" s="36">
        <v>2004</v>
      </c>
      <c r="B23" s="19">
        <v>474663</v>
      </c>
      <c r="C23" s="19">
        <v>81441</v>
      </c>
      <c r="D23" s="19">
        <v>47885</v>
      </c>
      <c r="E23" s="19">
        <v>247534</v>
      </c>
      <c r="F23" s="19">
        <v>23815</v>
      </c>
      <c r="G23" s="19">
        <v>186112</v>
      </c>
    </row>
    <row r="24" spans="1:7" ht="13.5" thickBot="1">
      <c r="A24" s="37">
        <v>2005</v>
      </c>
      <c r="B24" s="138">
        <v>556765</v>
      </c>
      <c r="C24" s="138">
        <v>82454</v>
      </c>
      <c r="D24" s="138">
        <v>50804</v>
      </c>
      <c r="E24" s="138">
        <v>260002</v>
      </c>
      <c r="F24" s="138">
        <v>21177</v>
      </c>
      <c r="G24" s="138">
        <v>177402</v>
      </c>
    </row>
    <row r="25" spans="1:7" ht="12.75">
      <c r="A25" s="125" t="s">
        <v>177</v>
      </c>
      <c r="B25" s="167"/>
      <c r="C25" s="167"/>
      <c r="D25" s="167"/>
      <c r="E25" s="167"/>
      <c r="F25" s="167"/>
      <c r="G25" s="167"/>
    </row>
    <row r="26" ht="12.75" customHeight="1">
      <c r="A26" s="97" t="s">
        <v>164</v>
      </c>
    </row>
    <row r="27" spans="1:2" ht="12.75" customHeight="1">
      <c r="A27" s="97" t="s">
        <v>165</v>
      </c>
      <c r="B27" s="38"/>
    </row>
    <row r="28" spans="3:14" s="11" customFormat="1" ht="12.75">
      <c r="C28" s="126"/>
      <c r="D28" s="126"/>
      <c r="E28" s="44"/>
      <c r="G28" s="126"/>
      <c r="H28" s="126"/>
      <c r="I28" s="44"/>
      <c r="K28" s="127"/>
      <c r="L28" s="128"/>
      <c r="M28" s="129"/>
      <c r="N28" s="129"/>
    </row>
    <row r="29" ht="12.75">
      <c r="B29" s="38"/>
    </row>
    <row r="31" spans="1:7" ht="12.75">
      <c r="A31" s="11"/>
      <c r="B31" s="46"/>
      <c r="C31" s="46"/>
      <c r="D31" s="46"/>
      <c r="E31" s="46"/>
      <c r="F31" s="46"/>
      <c r="G31" s="46"/>
    </row>
  </sheetData>
  <mergeCells count="4">
    <mergeCell ref="A1:G1"/>
    <mergeCell ref="A3:G3"/>
    <mergeCell ref="B5:E5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9"/>
  <sheetViews>
    <sheetView showGridLines="0" zoomScale="75" zoomScaleNormal="75" workbookViewId="0" topLeftCell="A1">
      <selection activeCell="C34" sqref="C34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170" t="s">
        <v>0</v>
      </c>
      <c r="B1" s="170"/>
      <c r="C1" s="170"/>
      <c r="D1" s="170"/>
      <c r="E1" s="170"/>
      <c r="F1" s="170"/>
      <c r="G1" s="170"/>
    </row>
    <row r="3" spans="1:7" ht="15">
      <c r="A3" s="171" t="s">
        <v>219</v>
      </c>
      <c r="B3" s="171"/>
      <c r="C3" s="171"/>
      <c r="D3" s="171"/>
      <c r="E3" s="171"/>
      <c r="F3" s="171"/>
      <c r="G3" s="171"/>
    </row>
    <row r="4" ht="13.5" thickBot="1"/>
    <row r="5" spans="1:7" ht="12.75">
      <c r="A5" s="121"/>
      <c r="B5" s="191" t="s">
        <v>25</v>
      </c>
      <c r="C5" s="192"/>
      <c r="D5" s="192"/>
      <c r="E5" s="193"/>
      <c r="F5" s="102"/>
      <c r="G5" s="122"/>
    </row>
    <row r="6" spans="1:7" ht="12.75">
      <c r="A6" s="6" t="s">
        <v>1</v>
      </c>
      <c r="B6" s="7"/>
      <c r="C6" s="194" t="s">
        <v>26</v>
      </c>
      <c r="D6" s="195"/>
      <c r="E6" s="196"/>
      <c r="F6" s="7" t="s">
        <v>27</v>
      </c>
      <c r="G6" s="8" t="s">
        <v>28</v>
      </c>
    </row>
    <row r="7" spans="1:7" ht="14.25">
      <c r="A7" s="6"/>
      <c r="B7" s="7" t="s">
        <v>29</v>
      </c>
      <c r="C7" s="7" t="s">
        <v>30</v>
      </c>
      <c r="D7" s="7" t="s">
        <v>166</v>
      </c>
      <c r="E7" s="7" t="s">
        <v>167</v>
      </c>
      <c r="F7" s="7"/>
      <c r="G7" s="8" t="s">
        <v>31</v>
      </c>
    </row>
    <row r="8" spans="1:7" ht="13.5" thickBot="1">
      <c r="A8" s="93"/>
      <c r="B8" s="94"/>
      <c r="C8" s="94" t="s">
        <v>32</v>
      </c>
      <c r="D8" s="95"/>
      <c r="E8" s="95"/>
      <c r="F8" s="94"/>
      <c r="G8" s="96"/>
    </row>
    <row r="9" spans="1:7" ht="12.75">
      <c r="A9" s="36">
        <v>1990</v>
      </c>
      <c r="B9" s="19">
        <v>8665</v>
      </c>
      <c r="C9" s="19">
        <v>34258</v>
      </c>
      <c r="D9" s="19">
        <v>19552</v>
      </c>
      <c r="E9" s="19">
        <v>1003</v>
      </c>
      <c r="F9" s="19">
        <v>3373</v>
      </c>
      <c r="G9" s="19">
        <v>7428</v>
      </c>
    </row>
    <row r="10" spans="1:7" ht="12.75">
      <c r="A10" s="36">
        <v>1991</v>
      </c>
      <c r="B10" s="19">
        <v>8114</v>
      </c>
      <c r="C10" s="19">
        <v>24534</v>
      </c>
      <c r="D10" s="19">
        <v>17061</v>
      </c>
      <c r="E10" s="19">
        <v>1745</v>
      </c>
      <c r="F10" s="19">
        <v>10375</v>
      </c>
      <c r="G10" s="19">
        <v>8648</v>
      </c>
    </row>
    <row r="11" spans="1:7" ht="12.75">
      <c r="A11" s="36">
        <v>1992</v>
      </c>
      <c r="B11" s="19">
        <v>7153</v>
      </c>
      <c r="C11" s="19">
        <v>30631</v>
      </c>
      <c r="D11" s="19">
        <v>4813</v>
      </c>
      <c r="E11" s="19">
        <v>643</v>
      </c>
      <c r="F11" s="19">
        <v>24101</v>
      </c>
      <c r="G11" s="19">
        <v>10334</v>
      </c>
    </row>
    <row r="12" spans="1:7" ht="12.75">
      <c r="A12" s="36">
        <v>1993</v>
      </c>
      <c r="B12" s="19">
        <v>22791</v>
      </c>
      <c r="C12" s="19">
        <v>9430</v>
      </c>
      <c r="D12" s="19">
        <v>9902</v>
      </c>
      <c r="E12" s="19">
        <v>5639</v>
      </c>
      <c r="F12" s="19">
        <v>13131</v>
      </c>
      <c r="G12" s="19">
        <v>12030</v>
      </c>
    </row>
    <row r="13" spans="1:7" ht="12.75">
      <c r="A13" s="36">
        <v>1994</v>
      </c>
      <c r="B13" s="19">
        <v>54427</v>
      </c>
      <c r="C13" s="19">
        <v>6492</v>
      </c>
      <c r="D13" s="19">
        <v>4431</v>
      </c>
      <c r="E13" s="19">
        <v>11623</v>
      </c>
      <c r="F13" s="19">
        <v>30852</v>
      </c>
      <c r="G13" s="19">
        <v>17149</v>
      </c>
    </row>
    <row r="14" spans="1:7" ht="12.75">
      <c r="A14" s="36">
        <v>1995</v>
      </c>
      <c r="B14" s="19">
        <v>83814</v>
      </c>
      <c r="C14" s="19">
        <v>3920</v>
      </c>
      <c r="D14" s="19">
        <v>998</v>
      </c>
      <c r="E14" s="19">
        <v>16385</v>
      </c>
      <c r="F14" s="19">
        <v>24360</v>
      </c>
      <c r="G14" s="19">
        <v>17907</v>
      </c>
    </row>
    <row r="15" spans="1:7" ht="12.75">
      <c r="A15" s="36">
        <v>1996</v>
      </c>
      <c r="B15" s="19">
        <v>95185</v>
      </c>
      <c r="C15" s="19">
        <v>13321</v>
      </c>
      <c r="D15" s="19">
        <v>2447</v>
      </c>
      <c r="E15" s="19">
        <v>21720</v>
      </c>
      <c r="F15" s="19">
        <v>18857</v>
      </c>
      <c r="G15" s="19">
        <v>20920</v>
      </c>
    </row>
    <row r="16" spans="1:7" ht="12.75">
      <c r="A16" s="36">
        <v>1997</v>
      </c>
      <c r="B16" s="19">
        <v>110931</v>
      </c>
      <c r="C16" s="19">
        <v>16074</v>
      </c>
      <c r="D16" s="19">
        <v>5196</v>
      </c>
      <c r="E16" s="19">
        <v>16575</v>
      </c>
      <c r="F16" s="19">
        <v>20289</v>
      </c>
      <c r="G16" s="19">
        <v>23564</v>
      </c>
    </row>
    <row r="17" spans="1:7" ht="12.75">
      <c r="A17" s="36">
        <v>1998</v>
      </c>
      <c r="B17" s="19">
        <v>127814.132301</v>
      </c>
      <c r="C17" s="19">
        <v>13398.20458</v>
      </c>
      <c r="D17" s="19">
        <v>5774.706</v>
      </c>
      <c r="E17" s="19">
        <v>39236.96192</v>
      </c>
      <c r="F17" s="19">
        <v>14076.3087</v>
      </c>
      <c r="G17" s="19">
        <v>26997.156895</v>
      </c>
    </row>
    <row r="18" spans="1:7" ht="12.75">
      <c r="A18" s="36">
        <v>1999</v>
      </c>
      <c r="B18" s="19">
        <v>176301</v>
      </c>
      <c r="C18" s="19">
        <v>33226</v>
      </c>
      <c r="D18" s="19">
        <v>10354</v>
      </c>
      <c r="E18" s="19">
        <v>47260.5</v>
      </c>
      <c r="F18" s="19">
        <v>9133.5</v>
      </c>
      <c r="G18" s="19">
        <v>33118.5</v>
      </c>
    </row>
    <row r="19" spans="1:7" ht="12.75">
      <c r="A19" s="36">
        <v>2000</v>
      </c>
      <c r="B19" s="19">
        <v>200901.202</v>
      </c>
      <c r="C19" s="19">
        <v>37746.312</v>
      </c>
      <c r="D19" s="19">
        <v>28527.567</v>
      </c>
      <c r="E19" s="19">
        <v>142085.665</v>
      </c>
      <c r="F19" s="19">
        <v>19702.962</v>
      </c>
      <c r="G19" s="19">
        <v>34185.099</v>
      </c>
    </row>
    <row r="20" spans="1:7" ht="12.75">
      <c r="A20" s="36">
        <v>2001</v>
      </c>
      <c r="B20" s="19">
        <v>221254.593</v>
      </c>
      <c r="C20" s="19">
        <v>23880.702</v>
      </c>
      <c r="D20" s="19">
        <v>40774.584</v>
      </c>
      <c r="E20" s="19">
        <v>142085.665</v>
      </c>
      <c r="F20" s="19">
        <v>24705.309</v>
      </c>
      <c r="G20" s="19">
        <v>46823.083</v>
      </c>
    </row>
    <row r="21" spans="1:7" ht="12.75">
      <c r="A21" s="36">
        <v>2002</v>
      </c>
      <c r="B21" s="19">
        <v>206335.222</v>
      </c>
      <c r="C21" s="19">
        <v>29319.911</v>
      </c>
      <c r="D21" s="19">
        <v>29128.157</v>
      </c>
      <c r="E21" s="19">
        <v>113330.37</v>
      </c>
      <c r="F21" s="19">
        <v>18369.276</v>
      </c>
      <c r="G21" s="19">
        <v>52152.063</v>
      </c>
    </row>
    <row r="22" spans="1:7" ht="12.75">
      <c r="A22" s="36">
        <v>2003</v>
      </c>
      <c r="B22" s="19">
        <v>204183</v>
      </c>
      <c r="C22" s="19">
        <v>26225</v>
      </c>
      <c r="D22" s="19">
        <v>28326</v>
      </c>
      <c r="E22" s="19">
        <v>132372</v>
      </c>
      <c r="F22" s="19">
        <v>14448</v>
      </c>
      <c r="G22" s="19">
        <v>57173</v>
      </c>
    </row>
    <row r="23" spans="1:7" ht="12.75">
      <c r="A23" s="36">
        <v>2004</v>
      </c>
      <c r="B23" s="19">
        <v>169605</v>
      </c>
      <c r="C23" s="19">
        <v>13539</v>
      </c>
      <c r="D23" s="19">
        <v>32166</v>
      </c>
      <c r="E23" s="19">
        <v>139527</v>
      </c>
      <c r="F23" s="19">
        <v>32737</v>
      </c>
      <c r="G23" s="19">
        <v>53037</v>
      </c>
    </row>
    <row r="24" spans="1:7" ht="13.5" thickBot="1">
      <c r="A24" s="37">
        <v>2005</v>
      </c>
      <c r="B24" s="138">
        <v>120310</v>
      </c>
      <c r="C24" s="138">
        <v>7160</v>
      </c>
      <c r="D24" s="138">
        <v>24990</v>
      </c>
      <c r="E24" s="138">
        <v>167032</v>
      </c>
      <c r="F24" s="138">
        <v>47259</v>
      </c>
      <c r="G24" s="138">
        <v>63850</v>
      </c>
    </row>
    <row r="25" spans="1:7" ht="12.75">
      <c r="A25" s="125" t="s">
        <v>177</v>
      </c>
      <c r="B25" s="167"/>
      <c r="C25" s="167"/>
      <c r="D25" s="167"/>
      <c r="E25" s="167"/>
      <c r="F25" s="167"/>
      <c r="G25" s="167"/>
    </row>
    <row r="26" ht="15" customHeight="1">
      <c r="A26" s="97" t="s">
        <v>164</v>
      </c>
    </row>
    <row r="27" spans="1:2" ht="15" customHeight="1">
      <c r="A27" s="97" t="s">
        <v>165</v>
      </c>
      <c r="B27" s="38"/>
    </row>
    <row r="28" spans="3:14" s="11" customFormat="1" ht="12.75">
      <c r="C28" s="126"/>
      <c r="D28" s="126"/>
      <c r="E28" s="44"/>
      <c r="G28" s="126"/>
      <c r="H28" s="126"/>
      <c r="I28" s="44"/>
      <c r="K28" s="127"/>
      <c r="L28" s="128"/>
      <c r="M28" s="129"/>
      <c r="N28" s="129"/>
    </row>
    <row r="29" ht="12.75">
      <c r="B29" s="38"/>
    </row>
  </sheetData>
  <mergeCells count="4">
    <mergeCell ref="B5:E5"/>
    <mergeCell ref="C6:E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1"/>
  <dimension ref="A1:T53"/>
  <sheetViews>
    <sheetView showGridLines="0" zoomScale="75" zoomScaleNormal="75" workbookViewId="0" topLeftCell="B1">
      <selection activeCell="P18" sqref="P18"/>
    </sheetView>
  </sheetViews>
  <sheetFormatPr defaultColWidth="11.421875" defaultRowHeight="12.75"/>
  <cols>
    <col min="1" max="1" width="33.7109375" style="4" customWidth="1"/>
    <col min="2" max="2" width="12.140625" style="4" customWidth="1"/>
    <col min="3" max="3" width="11.57421875" style="4" customWidth="1"/>
    <col min="4" max="7" width="9.421875" style="4" customWidth="1"/>
    <col min="8" max="8" width="11.28125" style="4" customWidth="1"/>
    <col min="9" max="9" width="11.00390625" style="4" customWidth="1"/>
    <col min="10" max="11" width="9.421875" style="4" customWidth="1"/>
    <col min="12" max="13" width="9.421875" style="11" customWidth="1"/>
    <col min="14" max="14" width="9.421875" style="4" customWidth="1"/>
    <col min="15" max="16" width="11.421875" style="85" customWidth="1"/>
    <col min="17" max="16384" width="11.421875" style="4" customWidth="1"/>
  </cols>
  <sheetData>
    <row r="1" spans="1:16" s="2" customFormat="1" ht="18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O1" s="86"/>
      <c r="P1" s="86"/>
    </row>
    <row r="3" spans="1:16" s="5" customFormat="1" ht="15">
      <c r="A3" s="172" t="s">
        <v>220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O3" s="87"/>
      <c r="P3" s="87"/>
    </row>
    <row r="4" spans="1:16" s="5" customFormat="1" ht="12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5"/>
      <c r="M4" s="45"/>
      <c r="O4" s="87"/>
      <c r="P4" s="87"/>
    </row>
    <row r="5" spans="1:13" ht="12.75">
      <c r="A5" s="203" t="s">
        <v>168</v>
      </c>
      <c r="B5" s="197" t="s">
        <v>33</v>
      </c>
      <c r="C5" s="198"/>
      <c r="D5" s="197" t="s">
        <v>34</v>
      </c>
      <c r="E5" s="198"/>
      <c r="F5" s="197" t="s">
        <v>35</v>
      </c>
      <c r="G5" s="198"/>
      <c r="H5" s="197" t="s">
        <v>36</v>
      </c>
      <c r="I5" s="198"/>
      <c r="J5" s="197" t="s">
        <v>27</v>
      </c>
      <c r="K5" s="198"/>
      <c r="L5" s="197" t="s">
        <v>37</v>
      </c>
      <c r="M5" s="206"/>
    </row>
    <row r="6" spans="1:14" ht="12.75">
      <c r="A6" s="204"/>
      <c r="B6" s="199"/>
      <c r="C6" s="200"/>
      <c r="D6" s="199"/>
      <c r="E6" s="200"/>
      <c r="F6" s="199"/>
      <c r="G6" s="200"/>
      <c r="H6" s="199"/>
      <c r="I6" s="200"/>
      <c r="J6" s="199"/>
      <c r="K6" s="200"/>
      <c r="L6" s="199"/>
      <c r="M6" s="207"/>
      <c r="N6" s="11"/>
    </row>
    <row r="7" spans="1:14" ht="13.5" thickBot="1">
      <c r="A7" s="205"/>
      <c r="B7" s="201"/>
      <c r="C7" s="202"/>
      <c r="D7" s="201"/>
      <c r="E7" s="202"/>
      <c r="F7" s="201"/>
      <c r="G7" s="202"/>
      <c r="H7" s="201"/>
      <c r="I7" s="202"/>
      <c r="J7" s="201"/>
      <c r="K7" s="202"/>
      <c r="L7" s="201"/>
      <c r="M7" s="208"/>
      <c r="N7" s="11"/>
    </row>
    <row r="8" spans="1:14" ht="13.5" thickBot="1">
      <c r="A8" s="142"/>
      <c r="B8" s="143">
        <v>2004</v>
      </c>
      <c r="C8" s="143">
        <v>2005</v>
      </c>
      <c r="D8" s="143">
        <v>2004</v>
      </c>
      <c r="E8" s="143">
        <v>2005</v>
      </c>
      <c r="F8" s="143">
        <v>2004</v>
      </c>
      <c r="G8" s="143">
        <v>2005</v>
      </c>
      <c r="H8" s="143">
        <v>2004</v>
      </c>
      <c r="I8" s="143">
        <v>2005</v>
      </c>
      <c r="J8" s="143">
        <v>2004</v>
      </c>
      <c r="K8" s="143">
        <v>2005</v>
      </c>
      <c r="L8" s="143">
        <v>2004</v>
      </c>
      <c r="M8" s="163">
        <v>2005</v>
      </c>
      <c r="N8" s="11"/>
    </row>
    <row r="9" spans="1:14" ht="12.75">
      <c r="A9" s="39" t="s">
        <v>38</v>
      </c>
      <c r="B9" s="161">
        <v>474663</v>
      </c>
      <c r="C9" s="161">
        <v>556765</v>
      </c>
      <c r="D9" s="161">
        <v>81441</v>
      </c>
      <c r="E9" s="161">
        <v>82454</v>
      </c>
      <c r="F9" s="161">
        <v>47885</v>
      </c>
      <c r="G9" s="161">
        <v>50804</v>
      </c>
      <c r="H9" s="161">
        <v>247534</v>
      </c>
      <c r="I9" s="161">
        <v>260002</v>
      </c>
      <c r="J9" s="161">
        <v>23815</v>
      </c>
      <c r="K9" s="161">
        <v>21177</v>
      </c>
      <c r="L9" s="161">
        <v>186112</v>
      </c>
      <c r="M9" s="161">
        <v>177402</v>
      </c>
      <c r="N9" s="11"/>
    </row>
    <row r="10" spans="1:14" ht="12.75">
      <c r="A10" s="4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1"/>
    </row>
    <row r="11" spans="1:13" s="11" customFormat="1" ht="12.75">
      <c r="A11" s="65" t="s">
        <v>150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s="11" customFormat="1" ht="12.75">
      <c r="A12" s="144" t="s">
        <v>39</v>
      </c>
      <c r="B12" s="161">
        <v>473449</v>
      </c>
      <c r="C12" s="161">
        <v>556047</v>
      </c>
      <c r="D12" s="161">
        <f aca="true" t="shared" si="0" ref="D12:I12">SUM(D13:D36)</f>
        <v>77043</v>
      </c>
      <c r="E12" s="161">
        <f t="shared" si="0"/>
        <v>79151</v>
      </c>
      <c r="F12" s="161">
        <f t="shared" si="0"/>
        <v>47552</v>
      </c>
      <c r="G12" s="161">
        <f t="shared" si="0"/>
        <v>50400</v>
      </c>
      <c r="H12" s="161">
        <f t="shared" si="0"/>
        <v>245924</v>
      </c>
      <c r="I12" s="161">
        <f t="shared" si="0"/>
        <v>258634</v>
      </c>
      <c r="J12" s="161">
        <v>21346</v>
      </c>
      <c r="K12" s="161">
        <v>20230</v>
      </c>
      <c r="L12" s="161">
        <v>183491</v>
      </c>
      <c r="M12" s="161">
        <v>175325</v>
      </c>
    </row>
    <row r="13" spans="1:13" s="11" customFormat="1" ht="12.75">
      <c r="A13" s="145" t="s">
        <v>188</v>
      </c>
      <c r="B13" s="160">
        <v>21460</v>
      </c>
      <c r="C13" s="160">
        <v>18681</v>
      </c>
      <c r="D13" s="160">
        <v>15521</v>
      </c>
      <c r="E13" s="160">
        <v>17861</v>
      </c>
      <c r="F13" s="160">
        <v>12074</v>
      </c>
      <c r="G13" s="160">
        <v>11308</v>
      </c>
      <c r="H13" s="160">
        <v>65583</v>
      </c>
      <c r="I13" s="160">
        <v>69746</v>
      </c>
      <c r="J13" s="160">
        <v>6180</v>
      </c>
      <c r="K13" s="160">
        <v>1667</v>
      </c>
      <c r="L13" s="160">
        <v>36860</v>
      </c>
      <c r="M13" s="160">
        <v>37908</v>
      </c>
    </row>
    <row r="14" spans="1:13" s="11" customFormat="1" ht="12.75">
      <c r="A14" s="145" t="s">
        <v>189</v>
      </c>
      <c r="B14" s="160" t="s">
        <v>24</v>
      </c>
      <c r="C14" s="160" t="s">
        <v>24</v>
      </c>
      <c r="D14" s="160">
        <v>41</v>
      </c>
      <c r="E14" s="160">
        <v>2</v>
      </c>
      <c r="F14" s="160" t="s">
        <v>24</v>
      </c>
      <c r="G14" s="160" t="s">
        <v>24</v>
      </c>
      <c r="H14" s="160">
        <v>16376</v>
      </c>
      <c r="I14" s="160">
        <v>28009</v>
      </c>
      <c r="J14" s="160" t="s">
        <v>24</v>
      </c>
      <c r="K14" s="160">
        <v>136</v>
      </c>
      <c r="L14" s="160">
        <v>2892</v>
      </c>
      <c r="M14" s="160">
        <v>2586</v>
      </c>
    </row>
    <row r="15" spans="1:13" s="11" customFormat="1" ht="12.75">
      <c r="A15" s="145" t="s">
        <v>190</v>
      </c>
      <c r="B15" s="160">
        <v>2682</v>
      </c>
      <c r="C15" s="160">
        <v>2421</v>
      </c>
      <c r="D15" s="160">
        <v>2166</v>
      </c>
      <c r="E15" s="160">
        <v>1889</v>
      </c>
      <c r="F15" s="160">
        <v>2333</v>
      </c>
      <c r="G15" s="160">
        <v>2015</v>
      </c>
      <c r="H15" s="160">
        <v>1491</v>
      </c>
      <c r="I15" s="160">
        <v>1176</v>
      </c>
      <c r="J15" s="160">
        <v>2168</v>
      </c>
      <c r="K15" s="160">
        <v>2165</v>
      </c>
      <c r="L15" s="160">
        <v>878</v>
      </c>
      <c r="M15" s="160">
        <v>2509</v>
      </c>
    </row>
    <row r="16" spans="1:13" s="11" customFormat="1" ht="12.75">
      <c r="A16" s="145" t="s">
        <v>191</v>
      </c>
      <c r="B16" s="160" t="s">
        <v>24</v>
      </c>
      <c r="C16" s="160" t="s">
        <v>24</v>
      </c>
      <c r="D16" s="160" t="s">
        <v>24</v>
      </c>
      <c r="E16" s="160" t="s">
        <v>24</v>
      </c>
      <c r="F16" s="160" t="s">
        <v>24</v>
      </c>
      <c r="G16" s="160" t="s">
        <v>24</v>
      </c>
      <c r="H16" s="160" t="s">
        <v>24</v>
      </c>
      <c r="I16" s="160" t="s">
        <v>24</v>
      </c>
      <c r="J16" s="160" t="s">
        <v>24</v>
      </c>
      <c r="K16" s="160" t="s">
        <v>24</v>
      </c>
      <c r="L16" s="160" t="s">
        <v>24</v>
      </c>
      <c r="M16" s="160" t="s">
        <v>24</v>
      </c>
    </row>
    <row r="17" spans="1:16" ht="12.75">
      <c r="A17" s="145" t="s">
        <v>192</v>
      </c>
      <c r="B17" s="160">
        <v>80</v>
      </c>
      <c r="C17" s="160">
        <v>203</v>
      </c>
      <c r="D17" s="160">
        <v>4646</v>
      </c>
      <c r="E17" s="160">
        <v>5298</v>
      </c>
      <c r="F17" s="160">
        <v>1465</v>
      </c>
      <c r="G17" s="160">
        <v>892</v>
      </c>
      <c r="H17" s="160">
        <v>1369</v>
      </c>
      <c r="I17" s="160">
        <v>1031</v>
      </c>
      <c r="J17" s="160">
        <v>1888</v>
      </c>
      <c r="K17" s="160">
        <v>2148</v>
      </c>
      <c r="L17" s="160">
        <v>25224</v>
      </c>
      <c r="M17" s="160">
        <v>23752</v>
      </c>
      <c r="N17" s="85"/>
      <c r="O17" s="4"/>
      <c r="P17" s="4"/>
    </row>
    <row r="18" spans="1:16" ht="12.75">
      <c r="A18" s="145" t="s">
        <v>193</v>
      </c>
      <c r="B18" s="160" t="s">
        <v>24</v>
      </c>
      <c r="C18" s="160" t="s">
        <v>24</v>
      </c>
      <c r="D18" s="160" t="s">
        <v>24</v>
      </c>
      <c r="E18" s="160">
        <v>144</v>
      </c>
      <c r="F18" s="160" t="s">
        <v>24</v>
      </c>
      <c r="G18" s="160" t="s">
        <v>24</v>
      </c>
      <c r="H18" s="160" t="s">
        <v>24</v>
      </c>
      <c r="I18" s="160" t="s">
        <v>24</v>
      </c>
      <c r="J18" s="160">
        <v>20</v>
      </c>
      <c r="K18" s="160" t="s">
        <v>24</v>
      </c>
      <c r="L18" s="160" t="s">
        <v>24</v>
      </c>
      <c r="M18" s="160" t="s">
        <v>24</v>
      </c>
      <c r="N18" s="85"/>
      <c r="O18" s="4"/>
      <c r="P18" s="4"/>
    </row>
    <row r="19" spans="1:16" ht="12.75">
      <c r="A19" s="145" t="s">
        <v>194</v>
      </c>
      <c r="B19" s="160" t="s">
        <v>24</v>
      </c>
      <c r="C19" s="160" t="s">
        <v>24</v>
      </c>
      <c r="D19" s="160">
        <v>35</v>
      </c>
      <c r="E19" s="160">
        <v>23</v>
      </c>
      <c r="F19" s="160" t="s">
        <v>24</v>
      </c>
      <c r="G19" s="160" t="s">
        <v>24</v>
      </c>
      <c r="H19" s="160" t="s">
        <v>24</v>
      </c>
      <c r="I19" s="160" t="s">
        <v>24</v>
      </c>
      <c r="J19" s="160" t="s">
        <v>24</v>
      </c>
      <c r="K19" s="160" t="s">
        <v>24</v>
      </c>
      <c r="L19" s="160" t="s">
        <v>24</v>
      </c>
      <c r="M19" s="160">
        <v>185</v>
      </c>
      <c r="N19" s="85"/>
      <c r="O19" s="4"/>
      <c r="P19" s="4"/>
    </row>
    <row r="20" spans="1:16" ht="12.75">
      <c r="A20" s="145" t="s">
        <v>195</v>
      </c>
      <c r="B20" s="160">
        <v>48</v>
      </c>
      <c r="C20" s="160" t="s">
        <v>24</v>
      </c>
      <c r="D20" s="160">
        <v>879</v>
      </c>
      <c r="E20" s="160">
        <v>96</v>
      </c>
      <c r="F20" s="160" t="s">
        <v>24</v>
      </c>
      <c r="G20" s="160" t="s">
        <v>24</v>
      </c>
      <c r="H20" s="160" t="s">
        <v>24</v>
      </c>
      <c r="I20" s="160" t="s">
        <v>24</v>
      </c>
      <c r="J20" s="160">
        <v>268</v>
      </c>
      <c r="K20" s="160" t="s">
        <v>24</v>
      </c>
      <c r="L20" s="160" t="s">
        <v>24</v>
      </c>
      <c r="M20" s="160" t="s">
        <v>24</v>
      </c>
      <c r="N20" s="85"/>
      <c r="O20" s="4"/>
      <c r="P20" s="4"/>
    </row>
    <row r="21" spans="1:16" ht="12.75">
      <c r="A21" s="145" t="s">
        <v>196</v>
      </c>
      <c r="B21" s="160" t="s">
        <v>24</v>
      </c>
      <c r="C21" s="160" t="s">
        <v>24</v>
      </c>
      <c r="D21" s="160">
        <v>1020</v>
      </c>
      <c r="E21" s="160">
        <v>275</v>
      </c>
      <c r="F21" s="160" t="s">
        <v>24</v>
      </c>
      <c r="G21" s="160" t="s">
        <v>24</v>
      </c>
      <c r="H21" s="160">
        <v>686</v>
      </c>
      <c r="I21" s="160">
        <v>681</v>
      </c>
      <c r="J21" s="160" t="s">
        <v>24</v>
      </c>
      <c r="K21" s="160" t="s">
        <v>24</v>
      </c>
      <c r="L21" s="160">
        <v>151</v>
      </c>
      <c r="M21" s="160">
        <v>237</v>
      </c>
      <c r="N21" s="85"/>
      <c r="O21" s="4"/>
      <c r="P21" s="4"/>
    </row>
    <row r="22" spans="1:16" ht="12.75">
      <c r="A22" s="145" t="s">
        <v>197</v>
      </c>
      <c r="B22" s="160">
        <v>202364</v>
      </c>
      <c r="C22" s="160">
        <v>253637</v>
      </c>
      <c r="D22" s="160">
        <v>14625</v>
      </c>
      <c r="E22" s="160">
        <v>18461</v>
      </c>
      <c r="F22" s="160">
        <v>20654</v>
      </c>
      <c r="G22" s="160">
        <v>25271</v>
      </c>
      <c r="H22" s="160">
        <v>149107</v>
      </c>
      <c r="I22" s="160">
        <v>142833</v>
      </c>
      <c r="J22" s="160">
        <v>5282</v>
      </c>
      <c r="K22" s="160">
        <v>5019</v>
      </c>
      <c r="L22" s="160">
        <v>56449</v>
      </c>
      <c r="M22" s="160">
        <v>51670</v>
      </c>
      <c r="N22" s="85"/>
      <c r="O22" s="4"/>
      <c r="P22" s="4"/>
    </row>
    <row r="23" spans="1:16" ht="12.75">
      <c r="A23" s="145" t="s">
        <v>198</v>
      </c>
      <c r="B23" s="160" t="s">
        <v>24</v>
      </c>
      <c r="C23" s="160" t="s">
        <v>24</v>
      </c>
      <c r="D23" s="160" t="s">
        <v>24</v>
      </c>
      <c r="E23" s="160" t="s">
        <v>24</v>
      </c>
      <c r="F23" s="160" t="s">
        <v>24</v>
      </c>
      <c r="G23" s="160" t="s">
        <v>24</v>
      </c>
      <c r="H23" s="160">
        <v>106</v>
      </c>
      <c r="I23" s="160">
        <v>54</v>
      </c>
      <c r="J23" s="160">
        <v>1</v>
      </c>
      <c r="K23" s="160" t="s">
        <v>24</v>
      </c>
      <c r="L23" s="160">
        <v>110</v>
      </c>
      <c r="M23" s="160">
        <v>72</v>
      </c>
      <c r="N23" s="85"/>
      <c r="O23" s="4"/>
      <c r="P23" s="4"/>
    </row>
    <row r="24" spans="1:16" ht="12.75">
      <c r="A24" s="145" t="s">
        <v>199</v>
      </c>
      <c r="B24" s="160">
        <v>3322</v>
      </c>
      <c r="C24" s="160">
        <v>1143</v>
      </c>
      <c r="D24" s="160">
        <v>10163</v>
      </c>
      <c r="E24" s="160">
        <v>4038</v>
      </c>
      <c r="F24" s="160">
        <v>1774</v>
      </c>
      <c r="G24" s="160">
        <v>2168</v>
      </c>
      <c r="H24" s="160">
        <v>3694</v>
      </c>
      <c r="I24" s="160">
        <v>7170</v>
      </c>
      <c r="J24" s="160">
        <v>1151</v>
      </c>
      <c r="K24" s="160">
        <v>884</v>
      </c>
      <c r="L24" s="160">
        <v>40848</v>
      </c>
      <c r="M24" s="160">
        <v>37695</v>
      </c>
      <c r="N24" s="85"/>
      <c r="O24" s="4"/>
      <c r="P24" s="4"/>
    </row>
    <row r="25" spans="1:16" ht="12.75">
      <c r="A25" s="145" t="s">
        <v>200</v>
      </c>
      <c r="B25" s="160" t="s">
        <v>24</v>
      </c>
      <c r="C25" s="160" t="s">
        <v>24</v>
      </c>
      <c r="D25" s="160">
        <v>4</v>
      </c>
      <c r="E25" s="160">
        <v>46</v>
      </c>
      <c r="F25" s="160" t="s">
        <v>24</v>
      </c>
      <c r="G25" s="160" t="s">
        <v>24</v>
      </c>
      <c r="H25" s="160" t="s">
        <v>24</v>
      </c>
      <c r="I25" s="160" t="s">
        <v>24</v>
      </c>
      <c r="J25" s="160" t="s">
        <v>24</v>
      </c>
      <c r="K25" s="160" t="s">
        <v>24</v>
      </c>
      <c r="L25" s="160">
        <v>2</v>
      </c>
      <c r="M25" s="160" t="s">
        <v>24</v>
      </c>
      <c r="N25" s="85"/>
      <c r="O25" s="4"/>
      <c r="P25" s="4"/>
    </row>
    <row r="26" spans="1:16" ht="12.75">
      <c r="A26" s="145" t="s">
        <v>201</v>
      </c>
      <c r="B26" s="160">
        <v>433</v>
      </c>
      <c r="C26" s="160">
        <v>1</v>
      </c>
      <c r="D26" s="160">
        <v>1071</v>
      </c>
      <c r="E26" s="160">
        <v>1199</v>
      </c>
      <c r="F26" s="160" t="s">
        <v>24</v>
      </c>
      <c r="G26" s="160">
        <v>1</v>
      </c>
      <c r="H26" s="160">
        <v>1142</v>
      </c>
      <c r="I26" s="160">
        <v>723</v>
      </c>
      <c r="J26" s="160">
        <v>1318</v>
      </c>
      <c r="K26" s="160">
        <v>1117</v>
      </c>
      <c r="L26" s="160">
        <v>1877</v>
      </c>
      <c r="M26" s="160">
        <v>1795</v>
      </c>
      <c r="N26" s="85"/>
      <c r="O26" s="4"/>
      <c r="P26" s="4"/>
    </row>
    <row r="27" spans="1:16" ht="12.75">
      <c r="A27" s="145" t="s">
        <v>202</v>
      </c>
      <c r="B27" s="160">
        <v>49</v>
      </c>
      <c r="C27" s="160">
        <v>2059</v>
      </c>
      <c r="D27" s="160">
        <v>699</v>
      </c>
      <c r="E27" s="160">
        <v>598</v>
      </c>
      <c r="F27" s="160">
        <v>583</v>
      </c>
      <c r="G27" s="160">
        <v>479</v>
      </c>
      <c r="H27" s="160">
        <v>314</v>
      </c>
      <c r="I27" s="160">
        <v>437</v>
      </c>
      <c r="J27" s="160">
        <v>651</v>
      </c>
      <c r="K27" s="160">
        <v>1289</v>
      </c>
      <c r="L27" s="160">
        <v>14678</v>
      </c>
      <c r="M27" s="160">
        <v>13828</v>
      </c>
      <c r="N27" s="85"/>
      <c r="O27" s="4"/>
      <c r="P27" s="4"/>
    </row>
    <row r="28" spans="1:16" ht="12.75">
      <c r="A28" s="145" t="s">
        <v>203</v>
      </c>
      <c r="B28" s="160">
        <v>23</v>
      </c>
      <c r="C28" s="160">
        <v>29</v>
      </c>
      <c r="D28" s="160">
        <v>1464</v>
      </c>
      <c r="E28" s="160">
        <v>25</v>
      </c>
      <c r="F28" s="160" t="s">
        <v>24</v>
      </c>
      <c r="G28" s="160" t="s">
        <v>24</v>
      </c>
      <c r="H28" s="160" t="s">
        <v>24</v>
      </c>
      <c r="I28" s="160" t="s">
        <v>24</v>
      </c>
      <c r="J28" s="160">
        <v>176</v>
      </c>
      <c r="K28" s="160">
        <v>196</v>
      </c>
      <c r="L28" s="160">
        <v>399</v>
      </c>
      <c r="M28" s="160">
        <v>46</v>
      </c>
      <c r="N28" s="85"/>
      <c r="O28" s="4"/>
      <c r="P28" s="4"/>
    </row>
    <row r="29" spans="1:16" ht="12.75">
      <c r="A29" s="145" t="s">
        <v>204</v>
      </c>
      <c r="B29" s="160">
        <v>46</v>
      </c>
      <c r="C29" s="160">
        <v>20</v>
      </c>
      <c r="D29" s="160" t="s">
        <v>24</v>
      </c>
      <c r="E29" s="160">
        <v>1490</v>
      </c>
      <c r="F29" s="160">
        <v>866</v>
      </c>
      <c r="G29" s="160">
        <v>1509</v>
      </c>
      <c r="H29" s="160">
        <v>22</v>
      </c>
      <c r="I29" s="160">
        <v>14</v>
      </c>
      <c r="J29" s="160">
        <v>122</v>
      </c>
      <c r="K29" s="160">
        <v>1</v>
      </c>
      <c r="L29" s="160">
        <v>154</v>
      </c>
      <c r="M29" s="160">
        <v>167</v>
      </c>
      <c r="N29" s="85"/>
      <c r="O29" s="4"/>
      <c r="P29" s="4"/>
    </row>
    <row r="30" spans="1:16" ht="12.75">
      <c r="A30" s="145" t="s">
        <v>205</v>
      </c>
      <c r="B30" s="160" t="s">
        <v>24</v>
      </c>
      <c r="C30" s="160" t="s">
        <v>24</v>
      </c>
      <c r="D30" s="160" t="s">
        <v>24</v>
      </c>
      <c r="E30" s="160" t="s">
        <v>24</v>
      </c>
      <c r="F30" s="160">
        <v>484</v>
      </c>
      <c r="G30" s="160">
        <v>606</v>
      </c>
      <c r="H30" s="160" t="s">
        <v>24</v>
      </c>
      <c r="I30" s="160" t="s">
        <v>24</v>
      </c>
      <c r="J30" s="160" t="s">
        <v>24</v>
      </c>
      <c r="K30" s="160" t="s">
        <v>24</v>
      </c>
      <c r="L30" s="160" t="s">
        <v>24</v>
      </c>
      <c r="M30" s="160" t="s">
        <v>24</v>
      </c>
      <c r="N30" s="85"/>
      <c r="O30" s="4"/>
      <c r="P30" s="4"/>
    </row>
    <row r="31" spans="1:16" ht="12.75">
      <c r="A31" s="145" t="s">
        <v>206</v>
      </c>
      <c r="B31" s="160" t="s">
        <v>24</v>
      </c>
      <c r="C31" s="160" t="s">
        <v>24</v>
      </c>
      <c r="D31" s="160" t="s">
        <v>24</v>
      </c>
      <c r="E31" s="160" t="s">
        <v>24</v>
      </c>
      <c r="F31" s="160" t="s">
        <v>24</v>
      </c>
      <c r="G31" s="160" t="s">
        <v>24</v>
      </c>
      <c r="H31" s="160" t="s">
        <v>24</v>
      </c>
      <c r="I31" s="160" t="s">
        <v>24</v>
      </c>
      <c r="J31" s="160" t="s">
        <v>24</v>
      </c>
      <c r="K31" s="160" t="s">
        <v>24</v>
      </c>
      <c r="L31" s="160" t="s">
        <v>24</v>
      </c>
      <c r="M31" s="160" t="s">
        <v>24</v>
      </c>
      <c r="N31" s="85"/>
      <c r="O31" s="4"/>
      <c r="P31" s="4"/>
    </row>
    <row r="32" spans="1:16" ht="12.75">
      <c r="A32" s="145" t="s">
        <v>207</v>
      </c>
      <c r="B32" s="160">
        <v>1002</v>
      </c>
      <c r="C32" s="160">
        <v>1347</v>
      </c>
      <c r="D32" s="160">
        <v>4322</v>
      </c>
      <c r="E32" s="160">
        <v>9364</v>
      </c>
      <c r="F32" s="160" t="s">
        <v>24</v>
      </c>
      <c r="G32" s="160">
        <v>324</v>
      </c>
      <c r="H32" s="160">
        <v>49</v>
      </c>
      <c r="I32" s="160">
        <v>7</v>
      </c>
      <c r="J32" s="160">
        <v>86</v>
      </c>
      <c r="K32" s="160">
        <v>52</v>
      </c>
      <c r="L32" s="160">
        <v>718</v>
      </c>
      <c r="M32" s="160">
        <v>1158</v>
      </c>
      <c r="N32" s="85"/>
      <c r="O32" s="4"/>
      <c r="P32" s="4"/>
    </row>
    <row r="33" spans="1:13" s="11" customFormat="1" ht="12.75">
      <c r="A33" s="145" t="s">
        <v>208</v>
      </c>
      <c r="B33" s="160">
        <v>239862</v>
      </c>
      <c r="C33" s="160">
        <v>273575</v>
      </c>
      <c r="D33" s="160">
        <v>13785</v>
      </c>
      <c r="E33" s="160">
        <v>14489</v>
      </c>
      <c r="F33" s="160">
        <v>5353</v>
      </c>
      <c r="G33" s="160">
        <v>4305</v>
      </c>
      <c r="H33" s="160">
        <v>5263</v>
      </c>
      <c r="I33" s="160">
        <v>5746</v>
      </c>
      <c r="J33" s="160">
        <v>453</v>
      </c>
      <c r="K33" s="160">
        <v>3588</v>
      </c>
      <c r="L33" s="160">
        <v>851</v>
      </c>
      <c r="M33" s="160">
        <v>580</v>
      </c>
    </row>
    <row r="34" spans="1:13" s="11" customFormat="1" ht="12.75">
      <c r="A34" s="145" t="s">
        <v>209</v>
      </c>
      <c r="B34" s="160">
        <v>2003</v>
      </c>
      <c r="C34" s="160">
        <v>2916</v>
      </c>
      <c r="D34" s="160">
        <v>1427</v>
      </c>
      <c r="E34" s="160">
        <v>415</v>
      </c>
      <c r="F34" s="160">
        <v>378</v>
      </c>
      <c r="G34" s="160">
        <v>182</v>
      </c>
      <c r="H34" s="160">
        <v>697</v>
      </c>
      <c r="I34" s="160">
        <v>901</v>
      </c>
      <c r="J34" s="160">
        <v>1416</v>
      </c>
      <c r="K34" s="160">
        <v>1842</v>
      </c>
      <c r="L34" s="160">
        <v>1268</v>
      </c>
      <c r="M34" s="160">
        <v>1001</v>
      </c>
    </row>
    <row r="35" spans="1:13" s="11" customFormat="1" ht="12.75">
      <c r="A35" s="145" t="s">
        <v>210</v>
      </c>
      <c r="B35" s="160">
        <v>69</v>
      </c>
      <c r="C35" s="160" t="s">
        <v>24</v>
      </c>
      <c r="D35" s="160">
        <v>425</v>
      </c>
      <c r="E35" s="160">
        <v>1056</v>
      </c>
      <c r="F35" s="160">
        <v>1588</v>
      </c>
      <c r="G35" s="160">
        <v>1340</v>
      </c>
      <c r="H35" s="160" t="s">
        <v>24</v>
      </c>
      <c r="I35" s="160" t="s">
        <v>24</v>
      </c>
      <c r="J35" s="160">
        <v>166</v>
      </c>
      <c r="K35" s="160">
        <v>121</v>
      </c>
      <c r="L35" s="160" t="s">
        <v>24</v>
      </c>
      <c r="M35" s="160" t="s">
        <v>24</v>
      </c>
    </row>
    <row r="36" spans="1:13" s="11" customFormat="1" ht="12.75">
      <c r="A36" s="145" t="s">
        <v>211</v>
      </c>
      <c r="B36" s="160">
        <v>6</v>
      </c>
      <c r="C36" s="160">
        <v>15</v>
      </c>
      <c r="D36" s="160">
        <v>4750</v>
      </c>
      <c r="E36" s="160">
        <v>2382</v>
      </c>
      <c r="F36" s="160" t="s">
        <v>24</v>
      </c>
      <c r="G36" s="160" t="s">
        <v>24</v>
      </c>
      <c r="H36" s="160">
        <v>25</v>
      </c>
      <c r="I36" s="160">
        <v>106</v>
      </c>
      <c r="J36" s="160" t="s">
        <v>24</v>
      </c>
      <c r="K36" s="160">
        <v>5</v>
      </c>
      <c r="L36" s="160">
        <v>132</v>
      </c>
      <c r="M36" s="160">
        <v>136</v>
      </c>
    </row>
    <row r="37" spans="1:13" s="11" customFormat="1" ht="12.75">
      <c r="A37" s="42" t="s">
        <v>40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</row>
    <row r="38" spans="1:13" s="11" customFormat="1" ht="12.75">
      <c r="A38" s="146" t="s">
        <v>48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1:13" s="11" customFormat="1" ht="12.75">
      <c r="A39" s="145" t="s">
        <v>212</v>
      </c>
      <c r="B39" s="160" t="s">
        <v>24</v>
      </c>
      <c r="C39" s="160" t="s">
        <v>24</v>
      </c>
      <c r="D39" s="160" t="s">
        <v>24</v>
      </c>
      <c r="E39" s="160" t="s">
        <v>24</v>
      </c>
      <c r="F39" s="160" t="s">
        <v>24</v>
      </c>
      <c r="G39" s="160" t="s">
        <v>24</v>
      </c>
      <c r="H39" s="160" t="s">
        <v>24</v>
      </c>
      <c r="I39" s="160" t="s">
        <v>24</v>
      </c>
      <c r="J39" s="160" t="s">
        <v>24</v>
      </c>
      <c r="K39" s="160" t="s">
        <v>24</v>
      </c>
      <c r="L39" s="160" t="s">
        <v>24</v>
      </c>
      <c r="M39" s="160" t="s">
        <v>24</v>
      </c>
    </row>
    <row r="40" spans="1:13" s="11" customFormat="1" ht="12.75">
      <c r="A40" s="145" t="s">
        <v>213</v>
      </c>
      <c r="B40" s="160" t="s">
        <v>24</v>
      </c>
      <c r="C40" s="160" t="s">
        <v>24</v>
      </c>
      <c r="D40" s="160" t="s">
        <v>24</v>
      </c>
      <c r="E40" s="160" t="s">
        <v>24</v>
      </c>
      <c r="F40" s="160" t="s">
        <v>24</v>
      </c>
      <c r="G40" s="160" t="s">
        <v>24</v>
      </c>
      <c r="H40" s="160" t="s">
        <v>24</v>
      </c>
      <c r="I40" s="160" t="s">
        <v>24</v>
      </c>
      <c r="J40" s="160" t="s">
        <v>24</v>
      </c>
      <c r="K40" s="160" t="s">
        <v>24</v>
      </c>
      <c r="L40" s="160" t="s">
        <v>24</v>
      </c>
      <c r="M40" s="160" t="s">
        <v>24</v>
      </c>
    </row>
    <row r="41" spans="1:13" s="11" customFormat="1" ht="12.75">
      <c r="A41" s="147" t="s">
        <v>214</v>
      </c>
      <c r="B41" s="160" t="s">
        <v>24</v>
      </c>
      <c r="C41" s="160" t="s">
        <v>24</v>
      </c>
      <c r="D41" s="160" t="s">
        <v>24</v>
      </c>
      <c r="E41" s="160" t="s">
        <v>24</v>
      </c>
      <c r="F41" s="160" t="s">
        <v>24</v>
      </c>
      <c r="G41" s="160" t="s">
        <v>24</v>
      </c>
      <c r="H41" s="160" t="s">
        <v>24</v>
      </c>
      <c r="I41" s="160" t="s">
        <v>24</v>
      </c>
      <c r="J41" s="160" t="s">
        <v>24</v>
      </c>
      <c r="K41" s="160" t="s">
        <v>24</v>
      </c>
      <c r="L41" s="160" t="s">
        <v>24</v>
      </c>
      <c r="M41" s="160" t="s">
        <v>24</v>
      </c>
    </row>
    <row r="42" spans="1:13" s="11" customFormat="1" ht="12.75">
      <c r="A42" s="145" t="s">
        <v>215</v>
      </c>
      <c r="B42" s="160" t="s">
        <v>24</v>
      </c>
      <c r="C42" s="160" t="s">
        <v>24</v>
      </c>
      <c r="D42" s="160" t="s">
        <v>24</v>
      </c>
      <c r="E42" s="160" t="s">
        <v>24</v>
      </c>
      <c r="F42" s="160" t="s">
        <v>24</v>
      </c>
      <c r="G42" s="160" t="s">
        <v>24</v>
      </c>
      <c r="H42" s="160" t="s">
        <v>24</v>
      </c>
      <c r="I42" s="160" t="s">
        <v>24</v>
      </c>
      <c r="J42" s="160" t="s">
        <v>24</v>
      </c>
      <c r="K42" s="160" t="s">
        <v>24</v>
      </c>
      <c r="L42" s="160" t="s">
        <v>24</v>
      </c>
      <c r="M42" s="160" t="s">
        <v>24</v>
      </c>
    </row>
    <row r="43" spans="1:13" s="11" customFormat="1" ht="12.75">
      <c r="A43" s="147" t="s">
        <v>216</v>
      </c>
      <c r="B43" s="160" t="s">
        <v>24</v>
      </c>
      <c r="C43" s="160" t="s">
        <v>24</v>
      </c>
      <c r="D43" s="160" t="s">
        <v>24</v>
      </c>
      <c r="E43" s="160" t="s">
        <v>24</v>
      </c>
      <c r="F43" s="160" t="s">
        <v>24</v>
      </c>
      <c r="G43" s="160" t="s">
        <v>24</v>
      </c>
      <c r="H43" s="160" t="s">
        <v>24</v>
      </c>
      <c r="I43" s="160" t="s">
        <v>24</v>
      </c>
      <c r="J43" s="160" t="s">
        <v>24</v>
      </c>
      <c r="K43" s="160" t="s">
        <v>24</v>
      </c>
      <c r="L43" s="160" t="s">
        <v>24</v>
      </c>
      <c r="M43" s="160" t="s">
        <v>24</v>
      </c>
    </row>
    <row r="44" spans="1:13" ht="12.75">
      <c r="A44" s="4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</row>
    <row r="45" spans="1:13" ht="12.75">
      <c r="A45" s="65" t="s">
        <v>151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</row>
    <row r="46" spans="1:13" ht="12.75">
      <c r="A46" s="40" t="s">
        <v>47</v>
      </c>
      <c r="B46" s="160" t="s">
        <v>24</v>
      </c>
      <c r="C46" s="160" t="s">
        <v>24</v>
      </c>
      <c r="D46" s="160">
        <v>2</v>
      </c>
      <c r="E46" s="160" t="s">
        <v>24</v>
      </c>
      <c r="F46" s="160" t="s">
        <v>24</v>
      </c>
      <c r="G46" s="160" t="s">
        <v>24</v>
      </c>
      <c r="H46" s="160" t="s">
        <v>24</v>
      </c>
      <c r="I46" s="160" t="s">
        <v>24</v>
      </c>
      <c r="J46" s="160" t="s">
        <v>24</v>
      </c>
      <c r="K46" s="160" t="s">
        <v>24</v>
      </c>
      <c r="L46" s="160">
        <v>46</v>
      </c>
      <c r="M46" s="160">
        <v>46</v>
      </c>
    </row>
    <row r="47" spans="1:13" ht="12.75">
      <c r="A47" s="41" t="s">
        <v>41</v>
      </c>
      <c r="B47" s="160">
        <v>1214</v>
      </c>
      <c r="C47" s="160">
        <v>706</v>
      </c>
      <c r="D47" s="160">
        <v>34</v>
      </c>
      <c r="E47" s="160">
        <v>3</v>
      </c>
      <c r="F47" s="160">
        <v>333</v>
      </c>
      <c r="G47" s="160">
        <v>404</v>
      </c>
      <c r="H47" s="160">
        <v>551</v>
      </c>
      <c r="I47" s="160" t="s">
        <v>24</v>
      </c>
      <c r="J47" s="160">
        <v>141</v>
      </c>
      <c r="K47" s="160">
        <v>220</v>
      </c>
      <c r="L47" s="160">
        <v>213</v>
      </c>
      <c r="M47" s="160">
        <v>742</v>
      </c>
    </row>
    <row r="48" spans="1:13" ht="12.75">
      <c r="A48" s="41" t="s">
        <v>42</v>
      </c>
      <c r="B48" s="160" t="s">
        <v>24</v>
      </c>
      <c r="C48" s="160" t="s">
        <v>24</v>
      </c>
      <c r="D48" s="160">
        <v>250</v>
      </c>
      <c r="E48" s="160" t="s">
        <v>24</v>
      </c>
      <c r="F48" s="160" t="s">
        <v>24</v>
      </c>
      <c r="G48" s="160" t="s">
        <v>24</v>
      </c>
      <c r="H48" s="160" t="s">
        <v>24</v>
      </c>
      <c r="I48" s="160" t="s">
        <v>24</v>
      </c>
      <c r="J48" s="160" t="s">
        <v>24</v>
      </c>
      <c r="K48" s="160" t="s">
        <v>24</v>
      </c>
      <c r="L48" s="160" t="s">
        <v>24</v>
      </c>
      <c r="M48" s="160" t="s">
        <v>24</v>
      </c>
    </row>
    <row r="49" spans="1:13" ht="12.75">
      <c r="A49" s="41" t="s">
        <v>43</v>
      </c>
      <c r="B49" s="160" t="s">
        <v>24</v>
      </c>
      <c r="C49" s="160" t="s">
        <v>24</v>
      </c>
      <c r="D49" s="160">
        <v>2063</v>
      </c>
      <c r="E49" s="160">
        <v>1247</v>
      </c>
      <c r="F49" s="160" t="s">
        <v>24</v>
      </c>
      <c r="G49" s="160" t="s">
        <v>24</v>
      </c>
      <c r="H49" s="160">
        <v>5</v>
      </c>
      <c r="I49" s="160">
        <v>8</v>
      </c>
      <c r="J49" s="160" t="s">
        <v>24</v>
      </c>
      <c r="K49" s="160">
        <v>22</v>
      </c>
      <c r="L49" s="160">
        <v>7</v>
      </c>
      <c r="M49" s="160" t="s">
        <v>24</v>
      </c>
    </row>
    <row r="50" spans="1:13" ht="12.75">
      <c r="A50" s="41" t="s">
        <v>44</v>
      </c>
      <c r="B50" s="160" t="s">
        <v>24</v>
      </c>
      <c r="C50" s="160" t="s">
        <v>24</v>
      </c>
      <c r="D50" s="160" t="s">
        <v>24</v>
      </c>
      <c r="E50" s="160" t="s">
        <v>24</v>
      </c>
      <c r="F50" s="160" t="s">
        <v>24</v>
      </c>
      <c r="G50" s="160" t="s">
        <v>24</v>
      </c>
      <c r="H50" s="160" t="s">
        <v>24</v>
      </c>
      <c r="I50" s="160" t="s">
        <v>24</v>
      </c>
      <c r="J50" s="160" t="s">
        <v>24</v>
      </c>
      <c r="K50" s="160">
        <v>1</v>
      </c>
      <c r="L50" s="160">
        <v>30</v>
      </c>
      <c r="M50" s="160">
        <v>43</v>
      </c>
    </row>
    <row r="51" spans="1:13" ht="12.75">
      <c r="A51" s="41" t="s">
        <v>45</v>
      </c>
      <c r="B51" s="160" t="s">
        <v>24</v>
      </c>
      <c r="C51" s="160" t="s">
        <v>24</v>
      </c>
      <c r="D51" s="160">
        <v>424</v>
      </c>
      <c r="E51" s="160" t="s">
        <v>24</v>
      </c>
      <c r="F51" s="160" t="s">
        <v>24</v>
      </c>
      <c r="G51" s="160" t="s">
        <v>24</v>
      </c>
      <c r="H51" s="160" t="s">
        <v>24</v>
      </c>
      <c r="I51" s="160" t="s">
        <v>24</v>
      </c>
      <c r="J51" s="160">
        <v>2304</v>
      </c>
      <c r="K51" s="160">
        <v>656</v>
      </c>
      <c r="L51" s="160">
        <v>1525</v>
      </c>
      <c r="M51" s="160">
        <v>580</v>
      </c>
    </row>
    <row r="52" spans="1:13" ht="13.5" thickBot="1">
      <c r="A52" s="43" t="s">
        <v>46</v>
      </c>
      <c r="B52" s="162" t="s">
        <v>24</v>
      </c>
      <c r="C52" s="162" t="s">
        <v>24</v>
      </c>
      <c r="D52" s="162">
        <v>1625</v>
      </c>
      <c r="E52" s="162">
        <v>2053</v>
      </c>
      <c r="F52" s="162" t="s">
        <v>24</v>
      </c>
      <c r="G52" s="164" t="s">
        <v>24</v>
      </c>
      <c r="H52" s="162">
        <v>1597</v>
      </c>
      <c r="I52" s="162">
        <v>804</v>
      </c>
      <c r="J52" s="162" t="s">
        <v>24</v>
      </c>
      <c r="K52" s="162" t="s">
        <v>24</v>
      </c>
      <c r="L52" s="162">
        <v>799</v>
      </c>
      <c r="M52" s="162">
        <v>662</v>
      </c>
    </row>
    <row r="53" spans="1:20" s="11" customFormat="1" ht="12.75">
      <c r="A53" s="125" t="s">
        <v>177</v>
      </c>
      <c r="D53" s="126"/>
      <c r="E53" s="126"/>
      <c r="F53" s="126"/>
      <c r="G53" s="126"/>
      <c r="H53" s="44"/>
      <c r="I53" s="44"/>
      <c r="L53" s="126"/>
      <c r="M53" s="126"/>
      <c r="N53" s="126"/>
      <c r="O53" s="44"/>
      <c r="Q53" s="127"/>
      <c r="R53" s="128"/>
      <c r="S53" s="129"/>
      <c r="T53" s="129"/>
    </row>
  </sheetData>
  <mergeCells count="9">
    <mergeCell ref="J5:K7"/>
    <mergeCell ref="A5:A7"/>
    <mergeCell ref="L5:M7"/>
    <mergeCell ref="A1:M1"/>
    <mergeCell ref="A3:M3"/>
    <mergeCell ref="B5:C7"/>
    <mergeCell ref="D5:E7"/>
    <mergeCell ref="F5:G7"/>
    <mergeCell ref="H5:I7"/>
  </mergeCells>
  <printOptions horizontalCentered="1"/>
  <pageMargins left="0.75" right="0.75" top="0.5905511811023623" bottom="1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/>
  <dimension ref="A1:T53"/>
  <sheetViews>
    <sheetView showGridLines="0" tabSelected="1" zoomScale="75" zoomScaleNormal="75" workbookViewId="0" topLeftCell="A1">
      <selection activeCell="P17" sqref="P17"/>
    </sheetView>
  </sheetViews>
  <sheetFormatPr defaultColWidth="11.421875" defaultRowHeight="12.75"/>
  <cols>
    <col min="1" max="1" width="34.421875" style="4" customWidth="1"/>
    <col min="2" max="2" width="12.00390625" style="4" bestFit="1" customWidth="1"/>
    <col min="3" max="6" width="9.421875" style="4" customWidth="1"/>
    <col min="7" max="7" width="9.421875" style="11" customWidth="1"/>
    <col min="8" max="13" width="9.421875" style="4" customWidth="1"/>
    <col min="14" max="16384" width="11.421875" style="4" customWidth="1"/>
  </cols>
  <sheetData>
    <row r="1" spans="1:7" s="2" customFormat="1" ht="18">
      <c r="A1" s="209" t="s">
        <v>0</v>
      </c>
      <c r="B1" s="209"/>
      <c r="C1" s="209"/>
      <c r="D1" s="209"/>
      <c r="E1" s="209"/>
      <c r="F1" s="209"/>
      <c r="G1" s="209"/>
    </row>
    <row r="3" spans="1:12" ht="15">
      <c r="A3" s="172" t="s">
        <v>221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6" s="5" customFormat="1" ht="12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5"/>
      <c r="M4" s="45"/>
      <c r="O4" s="87"/>
      <c r="P4" s="87"/>
    </row>
    <row r="5" spans="1:16" ht="12.75">
      <c r="A5" s="203" t="s">
        <v>168</v>
      </c>
      <c r="B5" s="197" t="s">
        <v>33</v>
      </c>
      <c r="C5" s="198"/>
      <c r="D5" s="197" t="s">
        <v>34</v>
      </c>
      <c r="E5" s="198"/>
      <c r="F5" s="197" t="s">
        <v>35</v>
      </c>
      <c r="G5" s="198"/>
      <c r="H5" s="197" t="s">
        <v>36</v>
      </c>
      <c r="I5" s="198"/>
      <c r="J5" s="197" t="s">
        <v>27</v>
      </c>
      <c r="K5" s="198"/>
      <c r="L5" s="197" t="s">
        <v>37</v>
      </c>
      <c r="M5" s="206"/>
      <c r="O5" s="85"/>
      <c r="P5" s="85"/>
    </row>
    <row r="6" spans="1:16" ht="12.75">
      <c r="A6" s="204"/>
      <c r="B6" s="199"/>
      <c r="C6" s="200"/>
      <c r="D6" s="199"/>
      <c r="E6" s="200"/>
      <c r="F6" s="199"/>
      <c r="G6" s="200"/>
      <c r="H6" s="199"/>
      <c r="I6" s="200"/>
      <c r="J6" s="199"/>
      <c r="K6" s="200"/>
      <c r="L6" s="199"/>
      <c r="M6" s="207"/>
      <c r="O6" s="85"/>
      <c r="P6" s="85"/>
    </row>
    <row r="7" spans="1:16" ht="13.5" thickBot="1">
      <c r="A7" s="205"/>
      <c r="B7" s="201"/>
      <c r="C7" s="202"/>
      <c r="D7" s="201"/>
      <c r="E7" s="202"/>
      <c r="F7" s="201"/>
      <c r="G7" s="202"/>
      <c r="H7" s="201"/>
      <c r="I7" s="202"/>
      <c r="J7" s="201"/>
      <c r="K7" s="202"/>
      <c r="L7" s="201"/>
      <c r="M7" s="208"/>
      <c r="N7" s="11"/>
      <c r="O7" s="85"/>
      <c r="P7" s="85"/>
    </row>
    <row r="8" spans="1:16" ht="13.5" thickBot="1">
      <c r="A8" s="142"/>
      <c r="B8" s="143">
        <v>2004</v>
      </c>
      <c r="C8" s="143">
        <v>2005</v>
      </c>
      <c r="D8" s="143">
        <v>2004</v>
      </c>
      <c r="E8" s="143">
        <v>2005</v>
      </c>
      <c r="F8" s="143">
        <v>2004</v>
      </c>
      <c r="G8" s="143">
        <v>2005</v>
      </c>
      <c r="H8" s="143">
        <v>2004</v>
      </c>
      <c r="I8" s="143">
        <v>2005</v>
      </c>
      <c r="J8" s="143">
        <v>2004</v>
      </c>
      <c r="K8" s="143">
        <v>2005</v>
      </c>
      <c r="L8" s="143">
        <v>2004</v>
      </c>
      <c r="M8" s="163">
        <v>2005</v>
      </c>
      <c r="N8" s="11"/>
      <c r="O8" s="85"/>
      <c r="P8" s="85"/>
    </row>
    <row r="9" spans="1:16" ht="12.75">
      <c r="A9" s="39" t="s">
        <v>38</v>
      </c>
      <c r="B9" s="161">
        <v>169605</v>
      </c>
      <c r="C9" s="161">
        <v>120310</v>
      </c>
      <c r="D9" s="161">
        <v>13539</v>
      </c>
      <c r="E9" s="161">
        <v>7160</v>
      </c>
      <c r="F9" s="161">
        <v>32166</v>
      </c>
      <c r="G9" s="161">
        <v>24990</v>
      </c>
      <c r="H9" s="161">
        <v>139527</v>
      </c>
      <c r="I9" s="161">
        <v>167032</v>
      </c>
      <c r="J9" s="161">
        <v>32737</v>
      </c>
      <c r="K9" s="161">
        <v>47259</v>
      </c>
      <c r="L9" s="161">
        <v>53037</v>
      </c>
      <c r="M9" s="161">
        <v>63850</v>
      </c>
      <c r="N9" s="11"/>
      <c r="O9" s="85"/>
      <c r="P9" s="85"/>
    </row>
    <row r="10" spans="1:16" ht="12.75">
      <c r="A10" s="4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85"/>
      <c r="P10" s="85"/>
    </row>
    <row r="11" spans="1:13" s="11" customFormat="1" ht="12.75">
      <c r="A11" s="65" t="s">
        <v>150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s="11" customFormat="1" ht="12.75">
      <c r="A12" s="144" t="s">
        <v>39</v>
      </c>
      <c r="B12" s="161">
        <v>163585</v>
      </c>
      <c r="C12" s="161">
        <v>114969</v>
      </c>
      <c r="D12" s="161">
        <f aca="true" t="shared" si="0" ref="D12:I12">SUM(D13:D36)</f>
        <v>8374</v>
      </c>
      <c r="E12" s="161">
        <f t="shared" si="0"/>
        <v>6857</v>
      </c>
      <c r="F12" s="161">
        <f t="shared" si="0"/>
        <v>25404</v>
      </c>
      <c r="G12" s="161">
        <f t="shared" si="0"/>
        <v>21521</v>
      </c>
      <c r="H12" s="161">
        <f t="shared" si="0"/>
        <v>128908</v>
      </c>
      <c r="I12" s="161">
        <f t="shared" si="0"/>
        <v>155957</v>
      </c>
      <c r="J12" s="161">
        <v>13819</v>
      </c>
      <c r="K12" s="161">
        <v>28981</v>
      </c>
      <c r="L12" s="161">
        <v>48434</v>
      </c>
      <c r="M12" s="161">
        <v>58997</v>
      </c>
    </row>
    <row r="13" spans="1:13" s="11" customFormat="1" ht="12.75">
      <c r="A13" s="145" t="s">
        <v>188</v>
      </c>
      <c r="B13" s="160">
        <v>713</v>
      </c>
      <c r="C13" s="160">
        <v>1717</v>
      </c>
      <c r="D13" s="160">
        <v>83</v>
      </c>
      <c r="E13" s="160">
        <v>10</v>
      </c>
      <c r="F13" s="160">
        <v>647</v>
      </c>
      <c r="G13" s="160">
        <v>4</v>
      </c>
      <c r="H13" s="160">
        <v>375</v>
      </c>
      <c r="I13" s="160">
        <v>461</v>
      </c>
      <c r="J13" s="160">
        <v>3</v>
      </c>
      <c r="K13" s="160">
        <v>14</v>
      </c>
      <c r="L13" s="160">
        <v>4700</v>
      </c>
      <c r="M13" s="160">
        <v>2918</v>
      </c>
    </row>
    <row r="14" spans="1:13" s="11" customFormat="1" ht="12.75">
      <c r="A14" s="145" t="s">
        <v>189</v>
      </c>
      <c r="B14" s="160" t="s">
        <v>24</v>
      </c>
      <c r="C14" s="160" t="s">
        <v>24</v>
      </c>
      <c r="D14" s="160" t="s">
        <v>24</v>
      </c>
      <c r="E14" s="160">
        <v>3</v>
      </c>
      <c r="F14" s="160"/>
      <c r="G14" s="160">
        <v>723</v>
      </c>
      <c r="H14" s="160">
        <v>12</v>
      </c>
      <c r="I14" s="160">
        <v>6</v>
      </c>
      <c r="J14" s="160" t="s">
        <v>24</v>
      </c>
      <c r="K14" s="160" t="s">
        <v>24</v>
      </c>
      <c r="L14" s="160">
        <v>541</v>
      </c>
      <c r="M14" s="160">
        <v>437</v>
      </c>
    </row>
    <row r="15" spans="1:13" s="11" customFormat="1" ht="12.75">
      <c r="A15" s="145" t="s">
        <v>190</v>
      </c>
      <c r="B15" s="160">
        <v>168</v>
      </c>
      <c r="C15" s="160">
        <v>84</v>
      </c>
      <c r="D15" s="160" t="s">
        <v>24</v>
      </c>
      <c r="E15" s="160">
        <v>10</v>
      </c>
      <c r="F15" s="160">
        <v>208</v>
      </c>
      <c r="G15" s="160">
        <v>381</v>
      </c>
      <c r="H15" s="160">
        <v>709</v>
      </c>
      <c r="I15" s="160">
        <v>40</v>
      </c>
      <c r="J15" s="160">
        <v>110</v>
      </c>
      <c r="K15" s="160">
        <v>1592</v>
      </c>
      <c r="L15" s="160">
        <v>182</v>
      </c>
      <c r="M15" s="160">
        <v>278</v>
      </c>
    </row>
    <row r="16" spans="1:13" s="11" customFormat="1" ht="12.75">
      <c r="A16" s="145" t="s">
        <v>191</v>
      </c>
      <c r="B16" s="160" t="s">
        <v>24</v>
      </c>
      <c r="C16" s="160" t="s">
        <v>24</v>
      </c>
      <c r="D16" s="160">
        <v>16</v>
      </c>
      <c r="E16" s="160" t="s">
        <v>24</v>
      </c>
      <c r="F16" s="160">
        <v>395</v>
      </c>
      <c r="G16" s="160">
        <v>197</v>
      </c>
      <c r="H16" s="160">
        <v>170</v>
      </c>
      <c r="I16" s="160">
        <v>157</v>
      </c>
      <c r="J16" s="160">
        <v>12</v>
      </c>
      <c r="K16" s="160" t="s">
        <v>24</v>
      </c>
      <c r="L16" s="160" t="s">
        <v>24</v>
      </c>
      <c r="M16" s="160" t="s">
        <v>24</v>
      </c>
    </row>
    <row r="17" spans="1:14" ht="12.75">
      <c r="A17" s="145" t="s">
        <v>192</v>
      </c>
      <c r="B17" s="160" t="s">
        <v>24</v>
      </c>
      <c r="C17" s="160" t="s">
        <v>24</v>
      </c>
      <c r="D17" s="160" t="s">
        <v>24</v>
      </c>
      <c r="E17" s="160" t="s">
        <v>24</v>
      </c>
      <c r="F17" s="160" t="s">
        <v>24</v>
      </c>
      <c r="G17" s="160" t="s">
        <v>24</v>
      </c>
      <c r="H17" s="160" t="s">
        <v>24</v>
      </c>
      <c r="I17" s="160" t="s">
        <v>24</v>
      </c>
      <c r="J17" s="160" t="s">
        <v>24</v>
      </c>
      <c r="K17" s="160" t="s">
        <v>24</v>
      </c>
      <c r="L17" s="160">
        <v>163</v>
      </c>
      <c r="M17" s="160">
        <v>177</v>
      </c>
      <c r="N17" s="85"/>
    </row>
    <row r="18" spans="1:14" ht="12.75">
      <c r="A18" s="145" t="s">
        <v>193</v>
      </c>
      <c r="B18" s="160" t="s">
        <v>24</v>
      </c>
      <c r="C18" s="160" t="s">
        <v>24</v>
      </c>
      <c r="D18" s="160" t="s">
        <v>24</v>
      </c>
      <c r="E18" s="160" t="s">
        <v>24</v>
      </c>
      <c r="F18" s="160" t="s">
        <v>24</v>
      </c>
      <c r="G18" s="160" t="s">
        <v>24</v>
      </c>
      <c r="H18" s="160" t="s">
        <v>24</v>
      </c>
      <c r="I18" s="160" t="s">
        <v>24</v>
      </c>
      <c r="J18" s="160" t="s">
        <v>24</v>
      </c>
      <c r="K18" s="160" t="s">
        <v>24</v>
      </c>
      <c r="L18" s="160" t="s">
        <v>24</v>
      </c>
      <c r="M18" s="160" t="s">
        <v>24</v>
      </c>
      <c r="N18" s="85"/>
    </row>
    <row r="19" spans="1:14" ht="12.75">
      <c r="A19" s="145" t="s">
        <v>194</v>
      </c>
      <c r="B19" s="160" t="s">
        <v>24</v>
      </c>
      <c r="C19" s="160" t="s">
        <v>24</v>
      </c>
      <c r="D19" s="160" t="s">
        <v>24</v>
      </c>
      <c r="E19" s="160" t="s">
        <v>24</v>
      </c>
      <c r="F19" s="160" t="s">
        <v>24</v>
      </c>
      <c r="G19" s="160" t="s">
        <v>24</v>
      </c>
      <c r="H19" s="160" t="s">
        <v>24</v>
      </c>
      <c r="I19" s="160" t="s">
        <v>24</v>
      </c>
      <c r="J19" s="160" t="s">
        <v>24</v>
      </c>
      <c r="K19" s="160" t="s">
        <v>24</v>
      </c>
      <c r="L19" s="160" t="s">
        <v>24</v>
      </c>
      <c r="M19" s="160" t="s">
        <v>24</v>
      </c>
      <c r="N19" s="85"/>
    </row>
    <row r="20" spans="1:14" ht="12.75">
      <c r="A20" s="145" t="s">
        <v>195</v>
      </c>
      <c r="B20" s="160" t="s">
        <v>24</v>
      </c>
      <c r="C20" s="160" t="s">
        <v>24</v>
      </c>
      <c r="D20" s="160" t="s">
        <v>24</v>
      </c>
      <c r="E20" s="160" t="s">
        <v>24</v>
      </c>
      <c r="F20" s="160" t="s">
        <v>24</v>
      </c>
      <c r="G20" s="160" t="s">
        <v>24</v>
      </c>
      <c r="H20" s="160" t="s">
        <v>24</v>
      </c>
      <c r="I20" s="160" t="s">
        <v>24</v>
      </c>
      <c r="J20" s="160" t="s">
        <v>24</v>
      </c>
      <c r="K20" s="160" t="s">
        <v>24</v>
      </c>
      <c r="L20" s="160" t="s">
        <v>24</v>
      </c>
      <c r="M20" s="160" t="s">
        <v>24</v>
      </c>
      <c r="N20" s="85"/>
    </row>
    <row r="21" spans="1:14" ht="12.75">
      <c r="A21" s="145" t="s">
        <v>196</v>
      </c>
      <c r="B21" s="160" t="s">
        <v>24</v>
      </c>
      <c r="C21" s="160" t="s">
        <v>24</v>
      </c>
      <c r="D21" s="160" t="s">
        <v>24</v>
      </c>
      <c r="E21" s="160" t="s">
        <v>24</v>
      </c>
      <c r="F21" s="160" t="s">
        <v>24</v>
      </c>
      <c r="G21" s="160" t="s">
        <v>24</v>
      </c>
      <c r="H21" s="160">
        <v>87</v>
      </c>
      <c r="I21" s="160" t="s">
        <v>24</v>
      </c>
      <c r="J21" s="160" t="s">
        <v>24</v>
      </c>
      <c r="K21" s="160" t="s">
        <v>24</v>
      </c>
      <c r="L21" s="160">
        <v>36</v>
      </c>
      <c r="M21" s="160">
        <v>39</v>
      </c>
      <c r="N21" s="85"/>
    </row>
    <row r="22" spans="1:14" ht="12.75">
      <c r="A22" s="145" t="s">
        <v>197</v>
      </c>
      <c r="B22" s="160">
        <v>53248</v>
      </c>
      <c r="C22" s="160">
        <v>35214</v>
      </c>
      <c r="D22" s="160">
        <v>3500</v>
      </c>
      <c r="E22" s="160">
        <v>2463</v>
      </c>
      <c r="F22" s="160">
        <v>14726</v>
      </c>
      <c r="G22" s="160">
        <v>12560</v>
      </c>
      <c r="H22" s="160">
        <v>44323</v>
      </c>
      <c r="I22" s="160">
        <v>41893</v>
      </c>
      <c r="J22" s="160">
        <v>7732</v>
      </c>
      <c r="K22" s="160">
        <v>16463</v>
      </c>
      <c r="L22" s="160">
        <v>17163</v>
      </c>
      <c r="M22" s="160">
        <v>24122</v>
      </c>
      <c r="N22" s="85"/>
    </row>
    <row r="23" spans="1:14" ht="12.75">
      <c r="A23" s="145" t="s">
        <v>198</v>
      </c>
      <c r="B23" s="160">
        <v>2673</v>
      </c>
      <c r="C23" s="160">
        <v>3262</v>
      </c>
      <c r="D23" s="160">
        <v>166</v>
      </c>
      <c r="E23" s="160">
        <v>97</v>
      </c>
      <c r="F23" s="160">
        <v>195</v>
      </c>
      <c r="G23" s="160">
        <v>119</v>
      </c>
      <c r="H23" s="160">
        <v>239</v>
      </c>
      <c r="I23" s="160">
        <v>237</v>
      </c>
      <c r="J23" s="160">
        <v>85</v>
      </c>
      <c r="K23" s="160">
        <v>90</v>
      </c>
      <c r="L23" s="160">
        <v>1176</v>
      </c>
      <c r="M23" s="160">
        <v>814</v>
      </c>
      <c r="N23" s="85"/>
    </row>
    <row r="24" spans="1:14" ht="12.75">
      <c r="A24" s="145" t="s">
        <v>199</v>
      </c>
      <c r="B24" s="160">
        <v>2323</v>
      </c>
      <c r="C24" s="160">
        <v>1111</v>
      </c>
      <c r="D24" s="160" t="s">
        <v>24</v>
      </c>
      <c r="E24" s="160">
        <v>30</v>
      </c>
      <c r="F24" s="160">
        <v>3</v>
      </c>
      <c r="G24" s="160">
        <v>19</v>
      </c>
      <c r="H24" s="160">
        <v>5780</v>
      </c>
      <c r="I24" s="160">
        <v>9441</v>
      </c>
      <c r="J24" s="160">
        <v>2219</v>
      </c>
      <c r="K24" s="160">
        <v>5244</v>
      </c>
      <c r="L24" s="160">
        <v>548</v>
      </c>
      <c r="M24" s="160">
        <v>606</v>
      </c>
      <c r="N24" s="85"/>
    </row>
    <row r="25" spans="1:14" ht="12.75">
      <c r="A25" s="145" t="s">
        <v>200</v>
      </c>
      <c r="B25" s="160" t="s">
        <v>24</v>
      </c>
      <c r="C25" s="160" t="s">
        <v>24</v>
      </c>
      <c r="D25" s="160">
        <v>42</v>
      </c>
      <c r="E25" s="160">
        <v>91</v>
      </c>
      <c r="F25" s="160" t="s">
        <v>24</v>
      </c>
      <c r="G25" s="160" t="s">
        <v>24</v>
      </c>
      <c r="H25" s="160">
        <v>1</v>
      </c>
      <c r="I25" s="160" t="s">
        <v>24</v>
      </c>
      <c r="J25" s="160" t="s">
        <v>24</v>
      </c>
      <c r="K25" s="160" t="s">
        <v>24</v>
      </c>
      <c r="L25" s="160" t="s">
        <v>24</v>
      </c>
      <c r="M25" s="160" t="s">
        <v>24</v>
      </c>
      <c r="N25" s="85"/>
    </row>
    <row r="26" spans="1:14" ht="12.75">
      <c r="A26" s="145" t="s">
        <v>201</v>
      </c>
      <c r="B26" s="160">
        <v>23</v>
      </c>
      <c r="C26" s="160" t="s">
        <v>24</v>
      </c>
      <c r="D26" s="160" t="s">
        <v>24</v>
      </c>
      <c r="E26" s="160" t="s">
        <v>24</v>
      </c>
      <c r="F26" s="160" t="s">
        <v>24</v>
      </c>
      <c r="G26" s="160" t="s">
        <v>24</v>
      </c>
      <c r="H26" s="160">
        <v>130</v>
      </c>
      <c r="I26" s="160">
        <v>265</v>
      </c>
      <c r="J26" s="160" t="s">
        <v>24</v>
      </c>
      <c r="K26" s="160" t="s">
        <v>24</v>
      </c>
      <c r="L26" s="160">
        <v>6</v>
      </c>
      <c r="M26" s="160">
        <v>8</v>
      </c>
      <c r="N26" s="85"/>
    </row>
    <row r="27" spans="1:14" ht="12.75">
      <c r="A27" s="145" t="s">
        <v>202</v>
      </c>
      <c r="B27" s="160">
        <v>1247</v>
      </c>
      <c r="C27" s="160">
        <v>2851</v>
      </c>
      <c r="D27" s="160">
        <v>2733</v>
      </c>
      <c r="E27" s="160">
        <v>763</v>
      </c>
      <c r="F27" s="160">
        <v>3443</v>
      </c>
      <c r="G27" s="160">
        <v>1985</v>
      </c>
      <c r="H27" s="160">
        <v>11168</v>
      </c>
      <c r="I27" s="160">
        <v>13356</v>
      </c>
      <c r="J27" s="160">
        <v>2357</v>
      </c>
      <c r="K27" s="160">
        <v>4218</v>
      </c>
      <c r="L27" s="160">
        <v>8116</v>
      </c>
      <c r="M27" s="160">
        <v>7676</v>
      </c>
      <c r="N27" s="85"/>
    </row>
    <row r="28" spans="1:14" ht="12.75">
      <c r="A28" s="145" t="s">
        <v>203</v>
      </c>
      <c r="B28" s="160" t="s">
        <v>24</v>
      </c>
      <c r="C28" s="160" t="s">
        <v>24</v>
      </c>
      <c r="D28" s="160" t="s">
        <v>24</v>
      </c>
      <c r="E28" s="160" t="s">
        <v>24</v>
      </c>
      <c r="F28" s="160" t="s">
        <v>24</v>
      </c>
      <c r="G28" s="160" t="s">
        <v>24</v>
      </c>
      <c r="H28" s="160">
        <v>12</v>
      </c>
      <c r="I28" s="160" t="s">
        <v>24</v>
      </c>
      <c r="J28" s="160" t="s">
        <v>24</v>
      </c>
      <c r="K28" s="160" t="s">
        <v>24</v>
      </c>
      <c r="L28" s="160">
        <v>1</v>
      </c>
      <c r="M28" s="160">
        <v>5</v>
      </c>
      <c r="N28" s="85"/>
    </row>
    <row r="29" spans="1:14" ht="12.75">
      <c r="A29" s="145" t="s">
        <v>204</v>
      </c>
      <c r="B29" s="160" t="s">
        <v>24</v>
      </c>
      <c r="C29" s="160" t="s">
        <v>24</v>
      </c>
      <c r="D29" s="160" t="s">
        <v>24</v>
      </c>
      <c r="E29" s="160" t="s">
        <v>24</v>
      </c>
      <c r="F29" s="160" t="s">
        <v>24</v>
      </c>
      <c r="G29" s="160">
        <v>37</v>
      </c>
      <c r="H29" s="160">
        <v>93</v>
      </c>
      <c r="I29" s="160">
        <v>99</v>
      </c>
      <c r="J29" s="160" t="s">
        <v>24</v>
      </c>
      <c r="K29" s="160" t="s">
        <v>24</v>
      </c>
      <c r="L29" s="160" t="s">
        <v>24</v>
      </c>
      <c r="M29" s="160" t="s">
        <v>24</v>
      </c>
      <c r="N29" s="85"/>
    </row>
    <row r="30" spans="1:14" ht="12.75">
      <c r="A30" s="145" t="s">
        <v>205</v>
      </c>
      <c r="B30" s="160" t="s">
        <v>24</v>
      </c>
      <c r="C30" s="160" t="s">
        <v>24</v>
      </c>
      <c r="D30" s="160" t="s">
        <v>24</v>
      </c>
      <c r="E30" s="160">
        <v>11</v>
      </c>
      <c r="F30" s="160" t="s">
        <v>24</v>
      </c>
      <c r="G30" s="160" t="s">
        <v>24</v>
      </c>
      <c r="H30" s="160" t="s">
        <v>24</v>
      </c>
      <c r="I30" s="160" t="s">
        <v>24</v>
      </c>
      <c r="J30" s="160" t="s">
        <v>24</v>
      </c>
      <c r="K30" s="160" t="s">
        <v>24</v>
      </c>
      <c r="L30" s="160">
        <v>7</v>
      </c>
      <c r="M30" s="160">
        <v>4</v>
      </c>
      <c r="N30" s="85"/>
    </row>
    <row r="31" spans="1:14" ht="12.75">
      <c r="A31" s="145" t="s">
        <v>206</v>
      </c>
      <c r="B31" s="160">
        <v>74</v>
      </c>
      <c r="C31" s="160">
        <v>7</v>
      </c>
      <c r="D31" s="160" t="s">
        <v>24</v>
      </c>
      <c r="E31" s="160">
        <v>12</v>
      </c>
      <c r="F31" s="160" t="s">
        <v>24</v>
      </c>
      <c r="G31" s="160" t="s">
        <v>24</v>
      </c>
      <c r="H31" s="160">
        <v>118</v>
      </c>
      <c r="I31" s="160">
        <v>125</v>
      </c>
      <c r="J31" s="160" t="s">
        <v>24</v>
      </c>
      <c r="K31" s="160" t="s">
        <v>24</v>
      </c>
      <c r="L31" s="160" t="s">
        <v>24</v>
      </c>
      <c r="M31" s="160" t="s">
        <v>24</v>
      </c>
      <c r="N31" s="85"/>
    </row>
    <row r="32" spans="1:14" ht="12.75">
      <c r="A32" s="145" t="s">
        <v>207</v>
      </c>
      <c r="B32" s="160" t="s">
        <v>24</v>
      </c>
      <c r="C32" s="160" t="s">
        <v>24</v>
      </c>
      <c r="D32" s="160">
        <v>69</v>
      </c>
      <c r="E32" s="160">
        <v>118</v>
      </c>
      <c r="F32" s="160" t="s">
        <v>24</v>
      </c>
      <c r="G32" s="160" t="s">
        <v>24</v>
      </c>
      <c r="H32" s="160">
        <v>10</v>
      </c>
      <c r="I32" s="160" t="s">
        <v>24</v>
      </c>
      <c r="J32" s="160" t="s">
        <v>24</v>
      </c>
      <c r="K32" s="160" t="s">
        <v>24</v>
      </c>
      <c r="L32" s="160">
        <v>2</v>
      </c>
      <c r="M32" s="160">
        <v>3</v>
      </c>
      <c r="N32" s="85"/>
    </row>
    <row r="33" spans="1:13" s="11" customFormat="1" ht="12.75">
      <c r="A33" s="145" t="s">
        <v>208</v>
      </c>
      <c r="B33" s="160">
        <v>97435</v>
      </c>
      <c r="C33" s="160">
        <v>61203</v>
      </c>
      <c r="D33" s="160">
        <v>1762</v>
      </c>
      <c r="E33" s="160">
        <v>3249</v>
      </c>
      <c r="F33" s="160">
        <v>5080</v>
      </c>
      <c r="G33" s="160">
        <v>5044</v>
      </c>
      <c r="H33" s="160">
        <v>59886</v>
      </c>
      <c r="I33" s="160">
        <v>81515</v>
      </c>
      <c r="J33" s="160">
        <v>1279</v>
      </c>
      <c r="K33" s="160">
        <v>1360</v>
      </c>
      <c r="L33" s="160">
        <v>14301</v>
      </c>
      <c r="M33" s="160">
        <v>20461</v>
      </c>
    </row>
    <row r="34" spans="1:13" s="11" customFormat="1" ht="12.75">
      <c r="A34" s="145" t="s">
        <v>209</v>
      </c>
      <c r="B34" s="160">
        <v>5681</v>
      </c>
      <c r="C34" s="160">
        <v>9520</v>
      </c>
      <c r="D34" s="160">
        <v>3</v>
      </c>
      <c r="E34" s="160" t="s">
        <v>24</v>
      </c>
      <c r="F34" s="160">
        <v>707</v>
      </c>
      <c r="G34" s="160">
        <v>452</v>
      </c>
      <c r="H34" s="160">
        <v>5792</v>
      </c>
      <c r="I34" s="160">
        <v>8362</v>
      </c>
      <c r="J34" s="160">
        <v>22</v>
      </c>
      <c r="K34" s="160" t="s">
        <v>24</v>
      </c>
      <c r="L34" s="160">
        <v>1305</v>
      </c>
      <c r="M34" s="160">
        <v>1311</v>
      </c>
    </row>
    <row r="35" spans="1:13" s="11" customFormat="1" ht="12.75">
      <c r="A35" s="145" t="s">
        <v>210</v>
      </c>
      <c r="B35" s="160" t="s">
        <v>24</v>
      </c>
      <c r="C35" s="160" t="s">
        <v>24</v>
      </c>
      <c r="D35" s="160" t="s">
        <v>24</v>
      </c>
      <c r="E35" s="160" t="s">
        <v>24</v>
      </c>
      <c r="F35" s="160" t="s">
        <v>24</v>
      </c>
      <c r="G35" s="160" t="s">
        <v>24</v>
      </c>
      <c r="H35" s="160">
        <v>1</v>
      </c>
      <c r="I35" s="160" t="s">
        <v>24</v>
      </c>
      <c r="J35" s="160" t="s">
        <v>24</v>
      </c>
      <c r="K35" s="160" t="s">
        <v>24</v>
      </c>
      <c r="L35" s="160" t="s">
        <v>24</v>
      </c>
      <c r="M35" s="160">
        <v>2</v>
      </c>
    </row>
    <row r="36" spans="1:13" s="11" customFormat="1" ht="12.75">
      <c r="A36" s="145" t="s">
        <v>211</v>
      </c>
      <c r="B36" s="160" t="s">
        <v>24</v>
      </c>
      <c r="C36" s="160" t="s">
        <v>24</v>
      </c>
      <c r="D36" s="160" t="s">
        <v>24</v>
      </c>
      <c r="E36" s="160" t="s">
        <v>24</v>
      </c>
      <c r="F36" s="160" t="s">
        <v>24</v>
      </c>
      <c r="G36" s="160" t="s">
        <v>24</v>
      </c>
      <c r="H36" s="160">
        <v>2</v>
      </c>
      <c r="I36" s="160" t="s">
        <v>24</v>
      </c>
      <c r="J36" s="160" t="s">
        <v>24</v>
      </c>
      <c r="K36" s="160" t="s">
        <v>24</v>
      </c>
      <c r="L36" s="160">
        <v>187</v>
      </c>
      <c r="M36" s="160">
        <v>136</v>
      </c>
    </row>
    <row r="37" spans="1:13" s="11" customFormat="1" ht="12.75">
      <c r="A37" s="42" t="s">
        <v>40</v>
      </c>
      <c r="B37" s="160"/>
      <c r="C37" s="160"/>
      <c r="D37" s="160" t="s">
        <v>24</v>
      </c>
      <c r="E37" s="160">
        <v>13</v>
      </c>
      <c r="F37" s="160"/>
      <c r="G37" s="160"/>
      <c r="H37" s="160"/>
      <c r="I37" s="160"/>
      <c r="J37" s="160"/>
      <c r="K37" s="160"/>
      <c r="L37" s="160"/>
      <c r="M37" s="160"/>
    </row>
    <row r="38" spans="1:13" s="11" customFormat="1" ht="12.75">
      <c r="A38" s="146" t="s">
        <v>48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1:13" s="11" customFormat="1" ht="12.75">
      <c r="A39" s="145" t="s">
        <v>212</v>
      </c>
      <c r="B39" s="160" t="s">
        <v>24</v>
      </c>
      <c r="C39" s="160" t="s">
        <v>24</v>
      </c>
      <c r="D39" s="160" t="s">
        <v>24</v>
      </c>
      <c r="E39" s="160" t="s">
        <v>24</v>
      </c>
      <c r="F39" s="160" t="s">
        <v>24</v>
      </c>
      <c r="G39" s="160" t="s">
        <v>24</v>
      </c>
      <c r="H39" s="160">
        <v>30</v>
      </c>
      <c r="I39" s="160">
        <v>21</v>
      </c>
      <c r="J39" s="160" t="s">
        <v>24</v>
      </c>
      <c r="K39" s="160" t="s">
        <v>24</v>
      </c>
      <c r="L39" s="160" t="s">
        <v>24</v>
      </c>
      <c r="M39" s="160" t="s">
        <v>24</v>
      </c>
    </row>
    <row r="40" spans="1:13" s="11" customFormat="1" ht="12.75">
      <c r="A40" s="145" t="s">
        <v>213</v>
      </c>
      <c r="B40" s="160" t="s">
        <v>24</v>
      </c>
      <c r="C40" s="160" t="s">
        <v>24</v>
      </c>
      <c r="D40" s="160" t="s">
        <v>24</v>
      </c>
      <c r="E40" s="160" t="s">
        <v>24</v>
      </c>
      <c r="F40" s="160" t="s">
        <v>24</v>
      </c>
      <c r="G40" s="160" t="s">
        <v>24</v>
      </c>
      <c r="H40" s="160" t="s">
        <v>24</v>
      </c>
      <c r="I40" s="160" t="s">
        <v>24</v>
      </c>
      <c r="J40" s="160" t="s">
        <v>24</v>
      </c>
      <c r="K40" s="160" t="s">
        <v>24</v>
      </c>
      <c r="L40" s="160" t="s">
        <v>24</v>
      </c>
      <c r="M40" s="160" t="s">
        <v>24</v>
      </c>
    </row>
    <row r="41" spans="1:13" s="11" customFormat="1" ht="12.75">
      <c r="A41" s="147" t="s">
        <v>214</v>
      </c>
      <c r="B41" s="160" t="s">
        <v>24</v>
      </c>
      <c r="C41" s="160">
        <v>1</v>
      </c>
      <c r="D41" s="160" t="s">
        <v>24</v>
      </c>
      <c r="E41" s="160" t="s">
        <v>24</v>
      </c>
      <c r="F41" s="160" t="s">
        <v>24</v>
      </c>
      <c r="G41" s="160" t="s">
        <v>24</v>
      </c>
      <c r="H41" s="160" t="s">
        <v>24</v>
      </c>
      <c r="I41" s="160" t="s">
        <v>24</v>
      </c>
      <c r="J41" s="160" t="s">
        <v>24</v>
      </c>
      <c r="K41" s="160" t="s">
        <v>24</v>
      </c>
      <c r="L41" s="160" t="s">
        <v>24</v>
      </c>
      <c r="M41" s="160" t="s">
        <v>24</v>
      </c>
    </row>
    <row r="42" spans="1:13" s="11" customFormat="1" ht="12.75">
      <c r="A42" s="145" t="s">
        <v>215</v>
      </c>
      <c r="B42" s="160">
        <v>4</v>
      </c>
      <c r="C42" s="160">
        <v>4</v>
      </c>
      <c r="D42" s="160" t="s">
        <v>24</v>
      </c>
      <c r="E42" s="160" t="s">
        <v>24</v>
      </c>
      <c r="F42" s="160" t="s">
        <v>24</v>
      </c>
      <c r="G42" s="160" t="s">
        <v>24</v>
      </c>
      <c r="H42" s="160">
        <v>8</v>
      </c>
      <c r="I42" s="160">
        <v>11</v>
      </c>
      <c r="J42" s="160" t="s">
        <v>24</v>
      </c>
      <c r="K42" s="160" t="s">
        <v>24</v>
      </c>
      <c r="L42" s="160" t="s">
        <v>24</v>
      </c>
      <c r="M42" s="160" t="s">
        <v>24</v>
      </c>
    </row>
    <row r="43" spans="1:13" s="11" customFormat="1" ht="12.75">
      <c r="A43" s="147" t="s">
        <v>216</v>
      </c>
      <c r="B43" s="160" t="s">
        <v>24</v>
      </c>
      <c r="C43" s="160" t="s">
        <v>24</v>
      </c>
      <c r="D43" s="160" t="s">
        <v>24</v>
      </c>
      <c r="E43" s="160" t="s">
        <v>24</v>
      </c>
      <c r="F43" s="160" t="s">
        <v>24</v>
      </c>
      <c r="G43" s="160" t="s">
        <v>24</v>
      </c>
      <c r="H43" s="160">
        <v>42</v>
      </c>
      <c r="I43" s="160">
        <v>46</v>
      </c>
      <c r="J43" s="160" t="s">
        <v>24</v>
      </c>
      <c r="K43" s="160" t="s">
        <v>24</v>
      </c>
      <c r="L43" s="160" t="s">
        <v>24</v>
      </c>
      <c r="M43" s="160" t="s">
        <v>24</v>
      </c>
    </row>
    <row r="44" spans="1:16" ht="12.75">
      <c r="A44" s="4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O44" s="85"/>
      <c r="P44" s="85"/>
    </row>
    <row r="45" spans="1:16" ht="12.75">
      <c r="A45" s="65" t="s">
        <v>151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O45" s="85"/>
      <c r="P45" s="85"/>
    </row>
    <row r="46" spans="1:16" ht="12.75">
      <c r="A46" s="40" t="s">
        <v>47</v>
      </c>
      <c r="B46" s="160" t="s">
        <v>24</v>
      </c>
      <c r="C46" s="160" t="s">
        <v>24</v>
      </c>
      <c r="D46" s="160" t="s">
        <v>24</v>
      </c>
      <c r="E46" s="160" t="s">
        <v>24</v>
      </c>
      <c r="F46" s="160" t="s">
        <v>24</v>
      </c>
      <c r="G46" s="160" t="s">
        <v>24</v>
      </c>
      <c r="H46" s="160" t="s">
        <v>24</v>
      </c>
      <c r="I46" s="160" t="s">
        <v>24</v>
      </c>
      <c r="J46" s="160" t="s">
        <v>24</v>
      </c>
      <c r="K46" s="160" t="s">
        <v>24</v>
      </c>
      <c r="L46" s="160">
        <v>2</v>
      </c>
      <c r="M46" s="160" t="s">
        <v>24</v>
      </c>
      <c r="O46" s="85"/>
      <c r="P46" s="85"/>
    </row>
    <row r="47" spans="1:16" ht="12.75">
      <c r="A47" s="41" t="s">
        <v>41</v>
      </c>
      <c r="B47" s="160" t="s">
        <v>24</v>
      </c>
      <c r="C47" s="160" t="s">
        <v>24</v>
      </c>
      <c r="D47" s="160" t="s">
        <v>24</v>
      </c>
      <c r="E47" s="160">
        <v>5</v>
      </c>
      <c r="F47" s="160" t="s">
        <v>24</v>
      </c>
      <c r="G47" s="160" t="s">
        <v>24</v>
      </c>
      <c r="H47" s="160" t="s">
        <v>24</v>
      </c>
      <c r="I47" s="160" t="s">
        <v>24</v>
      </c>
      <c r="J47" s="160" t="s">
        <v>24</v>
      </c>
      <c r="K47" s="160" t="s">
        <v>24</v>
      </c>
      <c r="L47" s="160">
        <v>17</v>
      </c>
      <c r="M47" s="160">
        <v>22</v>
      </c>
      <c r="O47" s="85"/>
      <c r="P47" s="85"/>
    </row>
    <row r="48" spans="1:16" ht="12.75">
      <c r="A48" s="41" t="s">
        <v>42</v>
      </c>
      <c r="B48" s="160" t="s">
        <v>24</v>
      </c>
      <c r="C48" s="160" t="s">
        <v>24</v>
      </c>
      <c r="D48" s="160" t="s">
        <v>24</v>
      </c>
      <c r="E48" s="160" t="s">
        <v>24</v>
      </c>
      <c r="F48" s="160" t="s">
        <v>24</v>
      </c>
      <c r="G48" s="160" t="s">
        <v>24</v>
      </c>
      <c r="H48" s="160" t="s">
        <v>24</v>
      </c>
      <c r="I48" s="160" t="s">
        <v>24</v>
      </c>
      <c r="J48" s="160" t="s">
        <v>24</v>
      </c>
      <c r="K48" s="160" t="s">
        <v>24</v>
      </c>
      <c r="L48" s="160">
        <v>49</v>
      </c>
      <c r="M48" s="160">
        <v>31</v>
      </c>
      <c r="O48" s="85"/>
      <c r="P48" s="85"/>
    </row>
    <row r="49" spans="1:16" ht="12.75">
      <c r="A49" s="41" t="s">
        <v>43</v>
      </c>
      <c r="B49" s="160" t="s">
        <v>24</v>
      </c>
      <c r="C49" s="160" t="s">
        <v>24</v>
      </c>
      <c r="D49" s="160">
        <v>1</v>
      </c>
      <c r="E49" s="160" t="s">
        <v>24</v>
      </c>
      <c r="F49" s="160" t="s">
        <v>24</v>
      </c>
      <c r="G49" s="160" t="s">
        <v>24</v>
      </c>
      <c r="H49" s="160">
        <v>1153</v>
      </c>
      <c r="I49" s="160">
        <v>1139</v>
      </c>
      <c r="J49" s="160" t="s">
        <v>24</v>
      </c>
      <c r="K49" s="160" t="s">
        <v>24</v>
      </c>
      <c r="L49" s="160">
        <v>2141</v>
      </c>
      <c r="M49" s="160">
        <v>2463</v>
      </c>
      <c r="O49" s="85"/>
      <c r="P49" s="85"/>
    </row>
    <row r="50" spans="1:16" ht="12.75">
      <c r="A50" s="41" t="s">
        <v>44</v>
      </c>
      <c r="B50" s="160" t="s">
        <v>24</v>
      </c>
      <c r="C50" s="160" t="s">
        <v>24</v>
      </c>
      <c r="D50" s="160" t="s">
        <v>24</v>
      </c>
      <c r="E50" s="160" t="s">
        <v>24</v>
      </c>
      <c r="F50" s="160" t="s">
        <v>24</v>
      </c>
      <c r="G50" s="160" t="s">
        <v>24</v>
      </c>
      <c r="H50" s="160" t="s">
        <v>24</v>
      </c>
      <c r="I50" s="160" t="s">
        <v>24</v>
      </c>
      <c r="J50" s="160" t="s">
        <v>24</v>
      </c>
      <c r="K50" s="160" t="s">
        <v>24</v>
      </c>
      <c r="L50" s="160">
        <v>15</v>
      </c>
      <c r="M50" s="160">
        <v>22</v>
      </c>
      <c r="O50" s="85"/>
      <c r="P50" s="85"/>
    </row>
    <row r="51" spans="1:16" ht="12.75">
      <c r="A51" s="41" t="s">
        <v>45</v>
      </c>
      <c r="B51" s="160" t="s">
        <v>24</v>
      </c>
      <c r="C51" s="160" t="s">
        <v>24</v>
      </c>
      <c r="D51" s="160">
        <v>15</v>
      </c>
      <c r="E51" s="160" t="s">
        <v>24</v>
      </c>
      <c r="F51" s="160" t="s">
        <v>24</v>
      </c>
      <c r="G51" s="160" t="s">
        <v>24</v>
      </c>
      <c r="H51" s="160" t="s">
        <v>24</v>
      </c>
      <c r="I51" s="160" t="s">
        <v>24</v>
      </c>
      <c r="J51" s="160" t="s">
        <v>24</v>
      </c>
      <c r="K51" s="160" t="s">
        <v>24</v>
      </c>
      <c r="L51" s="160">
        <v>1</v>
      </c>
      <c r="M51" s="160">
        <v>1</v>
      </c>
      <c r="O51" s="85"/>
      <c r="P51" s="85"/>
    </row>
    <row r="52" spans="1:16" ht="13.5" thickBot="1">
      <c r="A52" s="43" t="s">
        <v>46</v>
      </c>
      <c r="B52" s="162" t="s">
        <v>24</v>
      </c>
      <c r="C52" s="162" t="s">
        <v>24</v>
      </c>
      <c r="D52" s="162" t="s">
        <v>24</v>
      </c>
      <c r="E52" s="162" t="s">
        <v>24</v>
      </c>
      <c r="F52" s="162">
        <v>21</v>
      </c>
      <c r="G52" s="162">
        <v>17</v>
      </c>
      <c r="H52" s="162">
        <v>312</v>
      </c>
      <c r="I52" s="162">
        <v>683</v>
      </c>
      <c r="J52" s="162" t="s">
        <v>24</v>
      </c>
      <c r="K52" s="162" t="s">
        <v>24</v>
      </c>
      <c r="L52" s="162">
        <v>193</v>
      </c>
      <c r="M52" s="162">
        <v>245</v>
      </c>
      <c r="O52" s="85"/>
      <c r="P52" s="85"/>
    </row>
    <row r="53" spans="1:20" s="11" customFormat="1" ht="12.75">
      <c r="A53" s="125" t="s">
        <v>177</v>
      </c>
      <c r="D53" s="126"/>
      <c r="E53" s="126"/>
      <c r="F53" s="126"/>
      <c r="G53" s="126"/>
      <c r="H53" s="44"/>
      <c r="I53" s="44"/>
      <c r="L53" s="126"/>
      <c r="M53" s="126"/>
      <c r="N53" s="126"/>
      <c r="O53" s="44"/>
      <c r="Q53" s="127"/>
      <c r="R53" s="128"/>
      <c r="S53" s="129"/>
      <c r="T53" s="129"/>
    </row>
  </sheetData>
  <mergeCells count="9">
    <mergeCell ref="A1:G1"/>
    <mergeCell ref="A5:A7"/>
    <mergeCell ref="B5:C7"/>
    <mergeCell ref="L5:M7"/>
    <mergeCell ref="A3:L3"/>
    <mergeCell ref="D5:E7"/>
    <mergeCell ref="F5:G7"/>
    <mergeCell ref="H5:I7"/>
    <mergeCell ref="J5:K7"/>
  </mergeCells>
  <printOptions horizontalCentered="1"/>
  <pageMargins left="0.75" right="0.75" top="0.5905511811023623" bottom="1" header="0" footer="0"/>
  <pageSetup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8"/>
  <dimension ref="A1:J35"/>
  <sheetViews>
    <sheetView showGridLines="0" zoomScale="75" zoomScaleNormal="75" workbookViewId="0" topLeftCell="A1">
      <selection activeCell="B14" sqref="B14"/>
    </sheetView>
  </sheetViews>
  <sheetFormatPr defaultColWidth="11.421875" defaultRowHeight="12.75"/>
  <cols>
    <col min="1" max="1" width="31.8515625" style="4" customWidth="1"/>
    <col min="2" max="2" width="11.8515625" style="4" bestFit="1" customWidth="1"/>
    <col min="3" max="3" width="12.00390625" style="4" bestFit="1" customWidth="1"/>
    <col min="4" max="10" width="11.57421875" style="4" bestFit="1" customWidth="1"/>
    <col min="11" max="16384" width="11.421875" style="4" customWidth="1"/>
  </cols>
  <sheetData>
    <row r="1" spans="1:10" s="2" customFormat="1" ht="18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s="5" customFormat="1" ht="15">
      <c r="A3" s="171" t="s">
        <v>178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5" customFormat="1" ht="15">
      <c r="A4" s="171" t="s">
        <v>111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" customHeight="1">
      <c r="A5" s="172" t="s">
        <v>217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73" t="s">
        <v>116</v>
      </c>
      <c r="B7" s="102" t="s">
        <v>149</v>
      </c>
      <c r="C7" s="102" t="s">
        <v>49</v>
      </c>
      <c r="D7" s="169" t="s">
        <v>114</v>
      </c>
      <c r="E7" s="103"/>
      <c r="F7" s="103"/>
      <c r="G7" s="103"/>
      <c r="H7" s="169" t="s">
        <v>27</v>
      </c>
      <c r="I7" s="169" t="s">
        <v>115</v>
      </c>
      <c r="J7" s="104"/>
    </row>
    <row r="8" spans="1:10" ht="12.75">
      <c r="A8" s="174"/>
      <c r="B8" s="6" t="s">
        <v>112</v>
      </c>
      <c r="C8" s="6" t="s">
        <v>113</v>
      </c>
      <c r="D8" s="175"/>
      <c r="E8" s="6" t="s">
        <v>50</v>
      </c>
      <c r="F8" s="6" t="s">
        <v>50</v>
      </c>
      <c r="G8" s="6" t="s">
        <v>50</v>
      </c>
      <c r="H8" s="175"/>
      <c r="I8" s="175" t="s">
        <v>115</v>
      </c>
      <c r="J8" s="57" t="s">
        <v>115</v>
      </c>
    </row>
    <row r="9" spans="1:10" ht="12.75">
      <c r="A9" s="174"/>
      <c r="B9" s="6" t="s">
        <v>117</v>
      </c>
      <c r="C9" s="6" t="s">
        <v>118</v>
      </c>
      <c r="D9" s="175"/>
      <c r="E9" s="6" t="s">
        <v>119</v>
      </c>
      <c r="F9" s="6" t="s">
        <v>120</v>
      </c>
      <c r="G9" s="6" t="s">
        <v>121</v>
      </c>
      <c r="H9" s="175"/>
      <c r="I9" s="175"/>
      <c r="J9" s="57" t="s">
        <v>122</v>
      </c>
    </row>
    <row r="10" spans="1:10" ht="13.5" thickBot="1">
      <c r="A10" s="168"/>
      <c r="B10" s="6" t="s">
        <v>123</v>
      </c>
      <c r="C10" s="6" t="s">
        <v>124</v>
      </c>
      <c r="D10" s="176"/>
      <c r="E10" s="40"/>
      <c r="F10" s="6" t="s">
        <v>125</v>
      </c>
      <c r="G10" s="6" t="s">
        <v>125</v>
      </c>
      <c r="H10" s="176"/>
      <c r="I10" s="176"/>
      <c r="J10" s="11"/>
    </row>
    <row r="11" spans="1:10" s="61" customFormat="1" ht="12.75">
      <c r="A11" s="39" t="s">
        <v>152</v>
      </c>
      <c r="B11" s="58">
        <v>5323.2</v>
      </c>
      <c r="C11" s="58">
        <v>4268.2</v>
      </c>
      <c r="D11" s="58">
        <v>66.6</v>
      </c>
      <c r="E11" s="58">
        <v>65.3</v>
      </c>
      <c r="F11" s="59">
        <v>6.5</v>
      </c>
      <c r="G11" s="58">
        <v>11.1</v>
      </c>
      <c r="H11" s="58">
        <v>48.8</v>
      </c>
      <c r="I11" s="58">
        <v>324.1</v>
      </c>
      <c r="J11" s="60">
        <v>21.9</v>
      </c>
    </row>
    <row r="12" spans="1:10" ht="12.75">
      <c r="A12" s="40"/>
      <c r="B12" s="62"/>
      <c r="C12" s="62"/>
      <c r="D12" s="62"/>
      <c r="E12" s="62"/>
      <c r="F12" s="63"/>
      <c r="G12" s="62"/>
      <c r="H12" s="62"/>
      <c r="I12" s="62"/>
      <c r="J12" s="64"/>
    </row>
    <row r="13" spans="1:10" s="61" customFormat="1" ht="12.75">
      <c r="A13" s="65" t="s">
        <v>153</v>
      </c>
      <c r="B13" s="66">
        <v>394.4</v>
      </c>
      <c r="C13" s="66">
        <v>226</v>
      </c>
      <c r="D13" s="66">
        <v>8.8</v>
      </c>
      <c r="E13" s="66">
        <v>18.9</v>
      </c>
      <c r="F13" s="67">
        <v>20.1</v>
      </c>
      <c r="G13" s="66">
        <v>9.4</v>
      </c>
      <c r="H13" s="66">
        <v>12.4</v>
      </c>
      <c r="I13" s="66">
        <v>160</v>
      </c>
      <c r="J13" s="68">
        <v>22.6</v>
      </c>
    </row>
    <row r="14" spans="1:10" ht="12.75">
      <c r="A14" s="9" t="s">
        <v>126</v>
      </c>
      <c r="B14" s="62">
        <v>391.8</v>
      </c>
      <c r="C14" s="62">
        <v>226</v>
      </c>
      <c r="D14" s="62">
        <v>8.8</v>
      </c>
      <c r="E14" s="62">
        <v>18.9</v>
      </c>
      <c r="F14" s="63">
        <v>20</v>
      </c>
      <c r="G14" s="62">
        <v>9.4</v>
      </c>
      <c r="H14" s="62">
        <v>12.3</v>
      </c>
      <c r="I14" s="62">
        <v>157.5</v>
      </c>
      <c r="J14" s="64">
        <v>22.2</v>
      </c>
    </row>
    <row r="15" spans="1:10" ht="12.75">
      <c r="A15" s="40"/>
      <c r="B15" s="62"/>
      <c r="C15" s="62"/>
      <c r="D15" s="62"/>
      <c r="E15" s="62"/>
      <c r="F15" s="63"/>
      <c r="G15" s="62"/>
      <c r="H15" s="62"/>
      <c r="I15" s="62"/>
      <c r="J15" s="64"/>
    </row>
    <row r="16" spans="1:10" s="61" customFormat="1" ht="12.75">
      <c r="A16" s="65" t="s">
        <v>154</v>
      </c>
      <c r="B16" s="66">
        <v>227.7</v>
      </c>
      <c r="C16" s="66">
        <v>99.7</v>
      </c>
      <c r="D16" s="66">
        <v>3.5</v>
      </c>
      <c r="E16" s="66">
        <v>14.3</v>
      </c>
      <c r="F16" s="67">
        <v>13.1</v>
      </c>
      <c r="G16" s="66">
        <v>1.4</v>
      </c>
      <c r="H16" s="66">
        <v>21.4</v>
      </c>
      <c r="I16" s="66">
        <v>47.4</v>
      </c>
      <c r="J16" s="68">
        <v>4</v>
      </c>
    </row>
    <row r="17" spans="1:10" ht="12.75">
      <c r="A17" s="9" t="s">
        <v>127</v>
      </c>
      <c r="B17" s="62">
        <v>210.9</v>
      </c>
      <c r="C17" s="62">
        <v>94</v>
      </c>
      <c r="D17" s="62">
        <v>3.2</v>
      </c>
      <c r="E17" s="62">
        <v>7.6</v>
      </c>
      <c r="F17" s="63">
        <v>8</v>
      </c>
      <c r="G17" s="62">
        <v>1.4</v>
      </c>
      <c r="H17" s="62">
        <v>6.5</v>
      </c>
      <c r="I17" s="62">
        <v>42.9</v>
      </c>
      <c r="J17" s="64">
        <v>3.7</v>
      </c>
    </row>
    <row r="18" spans="1:10" ht="12.75">
      <c r="A18" s="40"/>
      <c r="B18" s="62"/>
      <c r="C18" s="62"/>
      <c r="D18" s="62"/>
      <c r="E18" s="62"/>
      <c r="F18" s="63"/>
      <c r="G18" s="62"/>
      <c r="H18" s="62"/>
      <c r="I18" s="62"/>
      <c r="J18" s="64"/>
    </row>
    <row r="19" spans="1:10" s="61" customFormat="1" ht="12.75">
      <c r="A19" s="65" t="s">
        <v>155</v>
      </c>
      <c r="B19" s="66">
        <v>0</v>
      </c>
      <c r="C19" s="66">
        <v>0</v>
      </c>
      <c r="D19" s="66">
        <v>0</v>
      </c>
      <c r="E19" s="66">
        <v>0</v>
      </c>
      <c r="F19" s="67">
        <v>0</v>
      </c>
      <c r="G19" s="66">
        <v>1.6</v>
      </c>
      <c r="H19" s="66">
        <v>55</v>
      </c>
      <c r="I19" s="66">
        <v>0</v>
      </c>
      <c r="J19" s="68">
        <v>0</v>
      </c>
    </row>
    <row r="20" spans="1:10" ht="12.75">
      <c r="A20" s="40"/>
      <c r="B20" s="62"/>
      <c r="C20" s="62"/>
      <c r="D20" s="62"/>
      <c r="E20" s="62"/>
      <c r="F20" s="63"/>
      <c r="G20" s="62"/>
      <c r="H20" s="62"/>
      <c r="I20" s="62"/>
      <c r="J20" s="64"/>
    </row>
    <row r="21" spans="1:10" s="61" customFormat="1" ht="12.75">
      <c r="A21" s="65" t="s">
        <v>156</v>
      </c>
      <c r="B21" s="66">
        <v>0</v>
      </c>
      <c r="C21" s="66">
        <v>0</v>
      </c>
      <c r="D21" s="66">
        <v>0</v>
      </c>
      <c r="E21" s="66">
        <v>0</v>
      </c>
      <c r="F21" s="67">
        <v>0</v>
      </c>
      <c r="G21" s="66">
        <v>0.5</v>
      </c>
      <c r="H21" s="66">
        <v>50.4</v>
      </c>
      <c r="I21" s="66">
        <v>0</v>
      </c>
      <c r="J21" s="68">
        <v>0</v>
      </c>
    </row>
    <row r="22" spans="1:10" ht="12.75">
      <c r="A22" s="40"/>
      <c r="B22" s="62"/>
      <c r="C22" s="62"/>
      <c r="D22" s="62"/>
      <c r="E22" s="62"/>
      <c r="F22" s="63"/>
      <c r="G22" s="62"/>
      <c r="H22" s="62"/>
      <c r="I22" s="62"/>
      <c r="J22" s="64"/>
    </row>
    <row r="23" spans="1:10" s="61" customFormat="1" ht="12.75">
      <c r="A23" s="65" t="s">
        <v>157</v>
      </c>
      <c r="B23" s="66">
        <v>0</v>
      </c>
      <c r="C23" s="66">
        <v>0</v>
      </c>
      <c r="D23" s="66">
        <v>0</v>
      </c>
      <c r="E23" s="66">
        <v>0</v>
      </c>
      <c r="F23" s="67">
        <v>0</v>
      </c>
      <c r="G23" s="66">
        <v>-1.1</v>
      </c>
      <c r="H23" s="66">
        <v>-4.6</v>
      </c>
      <c r="I23" s="66">
        <v>0</v>
      </c>
      <c r="J23" s="68">
        <v>0</v>
      </c>
    </row>
    <row r="24" spans="1:10" ht="12.75">
      <c r="A24" s="40"/>
      <c r="B24" s="62"/>
      <c r="C24" s="62"/>
      <c r="D24" s="62"/>
      <c r="E24" s="62"/>
      <c r="F24" s="63"/>
      <c r="G24" s="62"/>
      <c r="H24" s="62"/>
      <c r="I24" s="62"/>
      <c r="J24" s="64"/>
    </row>
    <row r="25" spans="1:10" s="61" customFormat="1" ht="12.75">
      <c r="A25" s="65" t="s">
        <v>158</v>
      </c>
      <c r="B25" s="66">
        <v>5489.9</v>
      </c>
      <c r="C25" s="66">
        <v>4394.5</v>
      </c>
      <c r="D25" s="66">
        <v>72</v>
      </c>
      <c r="E25" s="66">
        <v>69.9</v>
      </c>
      <c r="F25" s="66">
        <v>13.5</v>
      </c>
      <c r="G25" s="66">
        <v>20.2</v>
      </c>
      <c r="H25" s="66">
        <v>44.3</v>
      </c>
      <c r="I25" s="66">
        <v>436.8</v>
      </c>
      <c r="J25" s="69">
        <v>40.5</v>
      </c>
    </row>
    <row r="26" spans="1:10" ht="12.75">
      <c r="A26" s="9" t="s">
        <v>128</v>
      </c>
      <c r="B26" s="62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63" t="s">
        <v>24</v>
      </c>
      <c r="H26" s="63" t="s">
        <v>24</v>
      </c>
      <c r="I26" s="62">
        <v>9.5</v>
      </c>
      <c r="J26" s="64" t="s">
        <v>24</v>
      </c>
    </row>
    <row r="27" spans="1:10" ht="12.75">
      <c r="A27" s="9" t="s">
        <v>129</v>
      </c>
      <c r="B27" s="62" t="s">
        <v>24</v>
      </c>
      <c r="C27" s="62" t="s">
        <v>24</v>
      </c>
      <c r="D27" s="62" t="s">
        <v>24</v>
      </c>
      <c r="E27" s="62" t="s">
        <v>24</v>
      </c>
      <c r="F27" s="63" t="s">
        <v>24</v>
      </c>
      <c r="G27" s="62">
        <v>0.9</v>
      </c>
      <c r="H27" s="63" t="s">
        <v>24</v>
      </c>
      <c r="I27" s="63" t="s">
        <v>24</v>
      </c>
      <c r="J27" s="64" t="s">
        <v>24</v>
      </c>
    </row>
    <row r="28" spans="1:10" ht="13.5" thickBot="1">
      <c r="A28" s="10" t="s">
        <v>130</v>
      </c>
      <c r="B28" s="70">
        <v>5489.9</v>
      </c>
      <c r="C28" s="70">
        <v>4394.5</v>
      </c>
      <c r="D28" s="70">
        <v>72</v>
      </c>
      <c r="E28" s="70">
        <v>69.9</v>
      </c>
      <c r="F28" s="70">
        <v>13.5</v>
      </c>
      <c r="G28" s="70">
        <v>19.3</v>
      </c>
      <c r="H28" s="70">
        <v>44.3</v>
      </c>
      <c r="I28" s="70">
        <v>427.2</v>
      </c>
      <c r="J28" s="71">
        <v>40.5</v>
      </c>
    </row>
    <row r="29" spans="1:10" ht="15">
      <c r="A29" s="11"/>
      <c r="B29" s="171"/>
      <c r="C29" s="171"/>
      <c r="D29" s="171"/>
      <c r="E29" s="171"/>
      <c r="F29" s="171"/>
      <c r="G29" s="171"/>
      <c r="H29" s="171"/>
      <c r="I29" s="171"/>
      <c r="J29" s="72"/>
    </row>
    <row r="30" spans="1:10" ht="12.75">
      <c r="A30" s="11"/>
      <c r="B30" s="72"/>
      <c r="C30" s="72"/>
      <c r="D30" s="72"/>
      <c r="E30" s="72"/>
      <c r="F30" s="72"/>
      <c r="G30" s="73"/>
      <c r="H30" s="72"/>
      <c r="I30" s="72"/>
      <c r="J30" s="72"/>
    </row>
    <row r="31" spans="1:10" ht="12.75">
      <c r="A31" s="11"/>
      <c r="B31" s="72"/>
      <c r="C31" s="72"/>
      <c r="D31" s="72"/>
      <c r="E31" s="72"/>
      <c r="F31" s="72"/>
      <c r="G31" s="73"/>
      <c r="H31" s="72"/>
      <c r="I31" s="72"/>
      <c r="J31" s="72"/>
    </row>
    <row r="32" spans="1:10" ht="12.75">
      <c r="A32" s="11"/>
      <c r="B32" s="72"/>
      <c r="C32" s="72"/>
      <c r="D32" s="72"/>
      <c r="E32" s="72"/>
      <c r="F32" s="72"/>
      <c r="G32" s="73"/>
      <c r="H32" s="72"/>
      <c r="I32" s="72"/>
      <c r="J32" s="72"/>
    </row>
    <row r="33" spans="1:10" ht="12.75">
      <c r="A33" s="11"/>
      <c r="B33" s="72"/>
      <c r="C33" s="72"/>
      <c r="D33" s="72"/>
      <c r="E33" s="72"/>
      <c r="F33" s="72"/>
      <c r="G33" s="73"/>
      <c r="H33" s="72"/>
      <c r="I33" s="72"/>
      <c r="J33" s="72"/>
    </row>
    <row r="34" spans="1:10" ht="12.75">
      <c r="A34" s="11"/>
      <c r="B34" s="72"/>
      <c r="C34" s="72"/>
      <c r="D34" s="72"/>
      <c r="E34" s="72"/>
      <c r="F34" s="72"/>
      <c r="G34" s="73"/>
      <c r="H34" s="72"/>
      <c r="I34" s="72"/>
      <c r="J34" s="72"/>
    </row>
    <row r="35" spans="1:10" ht="12.75">
      <c r="A35" s="11"/>
      <c r="B35" s="72"/>
      <c r="C35" s="72"/>
      <c r="D35" s="72"/>
      <c r="E35" s="72"/>
      <c r="F35" s="72"/>
      <c r="G35" s="73"/>
      <c r="H35" s="72"/>
      <c r="I35" s="72"/>
      <c r="J35" s="72"/>
    </row>
  </sheetData>
  <mergeCells count="9">
    <mergeCell ref="B29:I29"/>
    <mergeCell ref="A4:J4"/>
    <mergeCell ref="A5:J5"/>
    <mergeCell ref="A1:J1"/>
    <mergeCell ref="A3:J3"/>
    <mergeCell ref="A7:A10"/>
    <mergeCell ref="D7:D10"/>
    <mergeCell ref="H7:H10"/>
    <mergeCell ref="I7:I10"/>
  </mergeCell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3"/>
  <dimension ref="A1:F86"/>
  <sheetViews>
    <sheetView showGridLines="0" zoomScale="75" zoomScaleNormal="75" workbookViewId="0" topLeftCell="A1">
      <selection activeCell="H23" sqref="H23"/>
    </sheetView>
  </sheetViews>
  <sheetFormatPr defaultColWidth="11.421875" defaultRowHeight="12.75"/>
  <cols>
    <col min="1" max="1" width="28.57421875" style="49" customWidth="1"/>
    <col min="2" max="2" width="22.00390625" style="49" customWidth="1"/>
    <col min="3" max="4" width="18.7109375" style="49" customWidth="1"/>
    <col min="5" max="5" width="21.28125" style="49" customWidth="1"/>
    <col min="6" max="16384" width="11.421875" style="49" customWidth="1"/>
  </cols>
  <sheetData>
    <row r="1" spans="1:5" s="47" customFormat="1" ht="18">
      <c r="A1" s="178" t="s">
        <v>0</v>
      </c>
      <c r="B1" s="178"/>
      <c r="C1" s="178"/>
      <c r="D1" s="178"/>
      <c r="E1" s="178"/>
    </row>
    <row r="3" spans="1:5" s="48" customFormat="1" ht="15">
      <c r="A3" s="177" t="s">
        <v>184</v>
      </c>
      <c r="B3" s="177"/>
      <c r="C3" s="177"/>
      <c r="D3" s="177"/>
      <c r="E3" s="177"/>
    </row>
    <row r="4" s="48" customFormat="1" ht="15" thickBot="1"/>
    <row r="5" spans="1:5" ht="12.75">
      <c r="A5" s="105" t="s">
        <v>174</v>
      </c>
      <c r="B5" s="106" t="s">
        <v>49</v>
      </c>
      <c r="C5" s="106" t="s">
        <v>49</v>
      </c>
      <c r="D5" s="106" t="s">
        <v>49</v>
      </c>
      <c r="E5" s="107" t="s">
        <v>50</v>
      </c>
    </row>
    <row r="6" spans="1:5" ht="13.5" thickBot="1">
      <c r="A6" s="50" t="s">
        <v>175</v>
      </c>
      <c r="B6" s="123" t="s">
        <v>51</v>
      </c>
      <c r="C6" s="123" t="s">
        <v>52</v>
      </c>
      <c r="D6" s="123" t="s">
        <v>53</v>
      </c>
      <c r="E6" s="131" t="s">
        <v>14</v>
      </c>
    </row>
    <row r="7" spans="1:6" ht="12.75">
      <c r="A7" s="53" t="s">
        <v>54</v>
      </c>
      <c r="B7" s="19">
        <v>970167.1794250206</v>
      </c>
      <c r="C7" s="66">
        <v>0</v>
      </c>
      <c r="D7" s="66">
        <v>0</v>
      </c>
      <c r="E7" s="19">
        <v>970167.1794250206</v>
      </c>
      <c r="F7" s="54"/>
    </row>
    <row r="8" spans="1:6" ht="12.75">
      <c r="A8" s="55" t="s">
        <v>55</v>
      </c>
      <c r="B8" s="19">
        <v>952484.2272922124</v>
      </c>
      <c r="C8" s="66">
        <v>0</v>
      </c>
      <c r="D8" s="66">
        <v>0</v>
      </c>
      <c r="E8" s="19">
        <v>952484.2272922124</v>
      </c>
      <c r="F8" s="54"/>
    </row>
    <row r="9" spans="1:6" ht="12.75">
      <c r="A9" s="55" t="s">
        <v>56</v>
      </c>
      <c r="B9" s="19">
        <v>26481.16503262397</v>
      </c>
      <c r="C9" s="66">
        <v>0</v>
      </c>
      <c r="D9" s="66">
        <v>0</v>
      </c>
      <c r="E9" s="19">
        <v>26481.16503262397</v>
      </c>
      <c r="F9" s="54"/>
    </row>
    <row r="10" spans="1:6" ht="12.75">
      <c r="A10" s="55" t="s">
        <v>57</v>
      </c>
      <c r="B10" s="19">
        <v>219857.4282501428</v>
      </c>
      <c r="C10" s="66">
        <v>0</v>
      </c>
      <c r="D10" s="66">
        <v>0</v>
      </c>
      <c r="E10" s="19">
        <v>219857.4282501428</v>
      </c>
      <c r="F10" s="54"/>
    </row>
    <row r="11" spans="1:6" ht="12.75">
      <c r="A11" s="56" t="s">
        <v>58</v>
      </c>
      <c r="B11" s="152">
        <v>2168990</v>
      </c>
      <c r="C11" s="66">
        <v>0</v>
      </c>
      <c r="D11" s="66">
        <v>0</v>
      </c>
      <c r="E11" s="152">
        <v>2168990</v>
      </c>
      <c r="F11" s="54"/>
    </row>
    <row r="12" spans="1:6" ht="12.75">
      <c r="A12" s="55"/>
      <c r="B12" s="152"/>
      <c r="C12" s="152"/>
      <c r="D12" s="152"/>
      <c r="E12" s="152"/>
      <c r="F12" s="54"/>
    </row>
    <row r="13" spans="1:6" ht="12.75">
      <c r="A13" s="56" t="s">
        <v>59</v>
      </c>
      <c r="B13" s="152">
        <v>665831.2</v>
      </c>
      <c r="C13" s="152">
        <v>100</v>
      </c>
      <c r="D13" s="152">
        <v>555</v>
      </c>
      <c r="E13" s="152">
        <v>666486.2</v>
      </c>
      <c r="F13" s="54"/>
    </row>
    <row r="14" spans="1:6" ht="12.75">
      <c r="A14" s="55"/>
      <c r="B14" s="152"/>
      <c r="C14" s="152"/>
      <c r="D14" s="152"/>
      <c r="E14" s="152"/>
      <c r="F14" s="54"/>
    </row>
    <row r="15" spans="1:6" ht="12.75">
      <c r="A15" s="56" t="s">
        <v>60</v>
      </c>
      <c r="B15" s="152">
        <v>526778.23</v>
      </c>
      <c r="C15" s="152">
        <v>121.91041361464114</v>
      </c>
      <c r="D15" s="152">
        <v>25.148525349141497</v>
      </c>
      <c r="E15" s="152">
        <v>526925.2889389637</v>
      </c>
      <c r="F15" s="54"/>
    </row>
    <row r="16" spans="1:6" ht="12.75">
      <c r="A16" s="55"/>
      <c r="B16" s="19"/>
      <c r="C16" s="19"/>
      <c r="D16" s="19"/>
      <c r="E16" s="19"/>
      <c r="F16" s="54"/>
    </row>
    <row r="17" spans="1:6" ht="12.75">
      <c r="A17" s="55" t="s">
        <v>61</v>
      </c>
      <c r="B17" s="19">
        <v>48848</v>
      </c>
      <c r="C17" s="19">
        <v>1986.434611406314</v>
      </c>
      <c r="D17" s="19">
        <v>285.1346888177311</v>
      </c>
      <c r="E17" s="19">
        <v>51119.569300224044</v>
      </c>
      <c r="F17" s="54"/>
    </row>
    <row r="18" spans="1:6" ht="12.75">
      <c r="A18" s="55" t="s">
        <v>62</v>
      </c>
      <c r="B18" s="19">
        <v>98827</v>
      </c>
      <c r="C18" s="19">
        <v>5090.671773771713</v>
      </c>
      <c r="D18" s="19">
        <v>10.714688617063807</v>
      </c>
      <c r="E18" s="19">
        <v>103928.38646238878</v>
      </c>
      <c r="F18" s="54"/>
    </row>
    <row r="19" spans="1:6" ht="12.75">
      <c r="A19" s="55" t="s">
        <v>63</v>
      </c>
      <c r="B19" s="19">
        <v>91235</v>
      </c>
      <c r="C19" s="19">
        <v>1953.4966456129373</v>
      </c>
      <c r="D19" s="19">
        <v>26.565343678670594</v>
      </c>
      <c r="E19" s="19">
        <v>93215.0619892916</v>
      </c>
      <c r="F19" s="54"/>
    </row>
    <row r="20" spans="1:6" ht="12.75">
      <c r="A20" s="56" t="s">
        <v>145</v>
      </c>
      <c r="B20" s="152">
        <v>238910</v>
      </c>
      <c r="C20" s="152">
        <v>9030.603030790964</v>
      </c>
      <c r="D20" s="152">
        <v>322.41472111346553</v>
      </c>
      <c r="E20" s="152">
        <v>248263.0177519044</v>
      </c>
      <c r="F20" s="54"/>
    </row>
    <row r="21" spans="1:6" ht="12.75">
      <c r="A21" s="55"/>
      <c r="B21" s="152"/>
      <c r="C21" s="152"/>
      <c r="D21" s="152"/>
      <c r="E21" s="152"/>
      <c r="F21" s="54"/>
    </row>
    <row r="22" spans="1:6" ht="12.75">
      <c r="A22" s="56" t="s">
        <v>64</v>
      </c>
      <c r="B22" s="152">
        <v>177785.142</v>
      </c>
      <c r="C22" s="152">
        <v>6286.412945414586</v>
      </c>
      <c r="D22" s="152">
        <v>57.38114234592849</v>
      </c>
      <c r="E22" s="152">
        <v>184128.9360877605</v>
      </c>
      <c r="F22" s="54"/>
    </row>
    <row r="23" spans="1:6" ht="12.75">
      <c r="A23" s="55"/>
      <c r="B23" s="152"/>
      <c r="C23" s="152"/>
      <c r="D23" s="152"/>
      <c r="E23" s="152"/>
      <c r="F23" s="54"/>
    </row>
    <row r="24" spans="1:6" ht="12.75">
      <c r="A24" s="56" t="s">
        <v>65</v>
      </c>
      <c r="B24" s="152">
        <v>16951.956</v>
      </c>
      <c r="C24" s="152">
        <v>684.628488816631</v>
      </c>
      <c r="D24" s="152">
        <v>993.0873232316543</v>
      </c>
      <c r="E24" s="152">
        <v>18629.671812048284</v>
      </c>
      <c r="F24" s="54"/>
    </row>
    <row r="25" spans="1:6" ht="12.75">
      <c r="A25" s="55"/>
      <c r="B25" s="19"/>
      <c r="C25" s="19"/>
      <c r="D25" s="19"/>
      <c r="E25" s="19"/>
      <c r="F25" s="54"/>
    </row>
    <row r="26" spans="1:6" ht="12.75">
      <c r="A26" s="55" t="s">
        <v>66</v>
      </c>
      <c r="B26" s="19">
        <v>43988.88</v>
      </c>
      <c r="C26" s="19">
        <v>505.50110159923605</v>
      </c>
      <c r="D26" s="19">
        <v>189.95742933981234</v>
      </c>
      <c r="E26" s="19">
        <v>44684.33853093904</v>
      </c>
      <c r="F26" s="54"/>
    </row>
    <row r="27" spans="1:6" ht="12.75">
      <c r="A27" s="55" t="s">
        <v>67</v>
      </c>
      <c r="B27" s="19">
        <v>2441.4</v>
      </c>
      <c r="C27" s="19">
        <v>812.8910539199782</v>
      </c>
      <c r="D27" s="19">
        <v>524.6092891133771</v>
      </c>
      <c r="E27" s="19">
        <v>3778.9003430333555</v>
      </c>
      <c r="F27" s="54"/>
    </row>
    <row r="28" spans="1:6" ht="12.75">
      <c r="A28" s="55" t="s">
        <v>68</v>
      </c>
      <c r="B28" s="19">
        <v>29216.55</v>
      </c>
      <c r="C28" s="19">
        <v>323.6624055151233</v>
      </c>
      <c r="D28" s="19">
        <v>1676.4478969566628</v>
      </c>
      <c r="E28" s="19">
        <v>31216.660302471784</v>
      </c>
      <c r="F28" s="54"/>
    </row>
    <row r="29" spans="1:6" ht="12.75">
      <c r="A29" s="56" t="s">
        <v>146</v>
      </c>
      <c r="B29" s="152">
        <v>75646.83</v>
      </c>
      <c r="C29" s="152">
        <v>1642.0545610343377</v>
      </c>
      <c r="D29" s="152">
        <v>2391.014615409852</v>
      </c>
      <c r="E29" s="152">
        <v>79679.89917644419</v>
      </c>
      <c r="F29" s="54"/>
    </row>
    <row r="30" spans="1:6" ht="12.75">
      <c r="A30" s="55"/>
      <c r="B30" s="19"/>
      <c r="C30" s="19"/>
      <c r="D30" s="19"/>
      <c r="E30" s="19"/>
      <c r="F30" s="54"/>
    </row>
    <row r="31" spans="1:6" ht="12.75">
      <c r="A31" s="55" t="s">
        <v>69</v>
      </c>
      <c r="B31" s="19">
        <v>176185.16199999995</v>
      </c>
      <c r="C31" s="66">
        <v>0</v>
      </c>
      <c r="D31" s="19">
        <v>3645.2870928437783</v>
      </c>
      <c r="E31" s="19">
        <v>179830.44909284374</v>
      </c>
      <c r="F31" s="54"/>
    </row>
    <row r="32" spans="1:6" ht="12.75">
      <c r="A32" s="55" t="s">
        <v>70</v>
      </c>
      <c r="B32" s="19">
        <v>261445.93504614584</v>
      </c>
      <c r="C32" s="19">
        <v>56</v>
      </c>
      <c r="D32" s="19">
        <v>263.2920729041575</v>
      </c>
      <c r="E32" s="19">
        <v>261765.22711905</v>
      </c>
      <c r="F32" s="54"/>
    </row>
    <row r="33" spans="1:6" ht="12.75">
      <c r="A33" s="55" t="s">
        <v>71</v>
      </c>
      <c r="B33" s="19">
        <v>96032.76483626117</v>
      </c>
      <c r="C33" s="66">
        <v>0</v>
      </c>
      <c r="D33" s="19">
        <v>311.8968128199474</v>
      </c>
      <c r="E33" s="19">
        <v>96344.66164908111</v>
      </c>
      <c r="F33" s="54"/>
    </row>
    <row r="34" spans="1:6" ht="12.75">
      <c r="A34" s="55" t="s">
        <v>72</v>
      </c>
      <c r="B34" s="19">
        <v>2136</v>
      </c>
      <c r="C34" s="66">
        <v>0</v>
      </c>
      <c r="D34" s="19">
        <v>1167.891220243778</v>
      </c>
      <c r="E34" s="19">
        <v>3303.8912202437778</v>
      </c>
      <c r="F34" s="54"/>
    </row>
    <row r="35" spans="1:6" ht="12.75">
      <c r="A35" s="56" t="s">
        <v>73</v>
      </c>
      <c r="B35" s="152">
        <v>535799.861882407</v>
      </c>
      <c r="C35" s="152">
        <v>56</v>
      </c>
      <c r="D35" s="152">
        <v>5388.367198811661</v>
      </c>
      <c r="E35" s="152">
        <v>541244.2290812186</v>
      </c>
      <c r="F35" s="54"/>
    </row>
    <row r="36" spans="1:6" ht="12.75">
      <c r="A36" s="55"/>
      <c r="B36" s="152"/>
      <c r="C36" s="152"/>
      <c r="D36" s="152"/>
      <c r="E36" s="152"/>
      <c r="F36" s="54"/>
    </row>
    <row r="37" spans="1:6" ht="12.75">
      <c r="A37" s="56" t="s">
        <v>74</v>
      </c>
      <c r="B37" s="152">
        <v>77000</v>
      </c>
      <c r="C37" s="152">
        <v>79.47435604444806</v>
      </c>
      <c r="D37" s="152">
        <v>175.1344879556802</v>
      </c>
      <c r="E37" s="152">
        <v>77254.60884400013</v>
      </c>
      <c r="F37" s="54"/>
    </row>
    <row r="38" spans="1:6" ht="12.75">
      <c r="A38" s="55"/>
      <c r="B38" s="19"/>
      <c r="C38" s="19"/>
      <c r="D38" s="19"/>
      <c r="E38" s="19"/>
      <c r="F38" s="54"/>
    </row>
    <row r="39" spans="1:6" ht="12.75">
      <c r="A39" s="55" t="s">
        <v>75</v>
      </c>
      <c r="B39" s="19">
        <v>187709.09427949254</v>
      </c>
      <c r="C39" s="19">
        <v>5418.9329841147255</v>
      </c>
      <c r="D39" s="19">
        <v>11300.315773678913</v>
      </c>
      <c r="E39" s="19">
        <v>204428.34303728616</v>
      </c>
      <c r="F39" s="54"/>
    </row>
    <row r="40" spans="1:6" ht="12.75">
      <c r="A40" s="55" t="s">
        <v>76</v>
      </c>
      <c r="B40" s="19">
        <v>85922.35761051669</v>
      </c>
      <c r="C40" s="19">
        <v>17337.054107902204</v>
      </c>
      <c r="D40" s="19">
        <v>384.8108587555295</v>
      </c>
      <c r="E40" s="19">
        <v>103644.22257717443</v>
      </c>
      <c r="F40" s="54"/>
    </row>
    <row r="41" spans="1:6" ht="12.75">
      <c r="A41" s="55" t="s">
        <v>77</v>
      </c>
      <c r="B41" s="19">
        <v>250124.60076911206</v>
      </c>
      <c r="C41" s="19">
        <v>29872.651756890245</v>
      </c>
      <c r="D41" s="19">
        <v>4700.694420322573</v>
      </c>
      <c r="E41" s="19">
        <v>284697.9469463249</v>
      </c>
      <c r="F41" s="54"/>
    </row>
    <row r="42" spans="1:6" ht="12.75">
      <c r="A42" s="55" t="s">
        <v>78</v>
      </c>
      <c r="B42" s="19">
        <v>135877.3225396355</v>
      </c>
      <c r="C42" s="19">
        <v>32924.60034588542</v>
      </c>
      <c r="D42" s="19">
        <v>121.62923105955298</v>
      </c>
      <c r="E42" s="19">
        <v>168923.55211658045</v>
      </c>
      <c r="F42" s="54"/>
    </row>
    <row r="43" spans="1:6" ht="12.75">
      <c r="A43" s="55" t="s">
        <v>79</v>
      </c>
      <c r="B43" s="19">
        <v>47837.744789463104</v>
      </c>
      <c r="C43" s="19">
        <v>20794.294092192235</v>
      </c>
      <c r="D43" s="19">
        <v>1893.3683732616307</v>
      </c>
      <c r="E43" s="19">
        <v>70525.40725491698</v>
      </c>
      <c r="F43" s="54"/>
    </row>
    <row r="44" spans="1:6" ht="12.75">
      <c r="A44" s="55" t="s">
        <v>80</v>
      </c>
      <c r="B44" s="19">
        <v>81872.26702839464</v>
      </c>
      <c r="C44" s="19">
        <v>6559.195542597216</v>
      </c>
      <c r="D44" s="19">
        <v>1050.402769165583</v>
      </c>
      <c r="E44" s="19">
        <v>89481.86534015743</v>
      </c>
      <c r="F44" s="54"/>
    </row>
    <row r="45" spans="1:6" ht="12.75">
      <c r="A45" s="55" t="s">
        <v>81</v>
      </c>
      <c r="B45" s="19">
        <v>5124.814239149518</v>
      </c>
      <c r="C45" s="19">
        <v>374.97679256631966</v>
      </c>
      <c r="D45" s="19">
        <v>150.36015457533048</v>
      </c>
      <c r="E45" s="19">
        <v>5650.151186291168</v>
      </c>
      <c r="F45" s="54"/>
    </row>
    <row r="46" spans="1:6" ht="12.75">
      <c r="A46" s="55" t="s">
        <v>82</v>
      </c>
      <c r="B46" s="19">
        <v>79641.09674324238</v>
      </c>
      <c r="C46" s="19">
        <v>65482.3392319574</v>
      </c>
      <c r="D46" s="19">
        <v>326.21572975010537</v>
      </c>
      <c r="E46" s="19">
        <v>145449.65170494988</v>
      </c>
      <c r="F46" s="54"/>
    </row>
    <row r="47" spans="1:6" ht="12.75">
      <c r="A47" s="55" t="s">
        <v>83</v>
      </c>
      <c r="B47" s="19">
        <v>110346.97203414817</v>
      </c>
      <c r="C47" s="19">
        <v>69534.30310709309</v>
      </c>
      <c r="D47" s="19">
        <v>1960.9886723066886</v>
      </c>
      <c r="E47" s="19">
        <v>181842.26381354796</v>
      </c>
      <c r="F47" s="54"/>
    </row>
    <row r="48" spans="1:6" ht="12.75">
      <c r="A48" s="56" t="s">
        <v>147</v>
      </c>
      <c r="B48" s="152">
        <v>984456.2700331546</v>
      </c>
      <c r="C48" s="152">
        <v>248298.34796119886</v>
      </c>
      <c r="D48" s="152">
        <v>21888.785982875906</v>
      </c>
      <c r="E48" s="152">
        <v>1254643.4039772293</v>
      </c>
      <c r="F48" s="54"/>
    </row>
    <row r="49" spans="1:6" ht="12.75">
      <c r="A49" s="55"/>
      <c r="B49" s="152"/>
      <c r="C49" s="152"/>
      <c r="D49" s="152"/>
      <c r="E49" s="152"/>
      <c r="F49" s="54"/>
    </row>
    <row r="50" spans="1:6" ht="12.75">
      <c r="A50" s="56" t="s">
        <v>84</v>
      </c>
      <c r="B50" s="152">
        <v>81549</v>
      </c>
      <c r="C50" s="152">
        <v>20116.587302865177</v>
      </c>
      <c r="D50" s="152">
        <v>6847.955259390643</v>
      </c>
      <c r="E50" s="152">
        <v>108513.54256225581</v>
      </c>
      <c r="F50" s="54"/>
    </row>
    <row r="51" spans="1:6" ht="12.75">
      <c r="A51" s="55"/>
      <c r="B51" s="19"/>
      <c r="C51" s="19"/>
      <c r="D51" s="19"/>
      <c r="E51" s="19"/>
      <c r="F51" s="54"/>
    </row>
    <row r="52" spans="1:6" ht="12.75">
      <c r="A52" s="55" t="s">
        <v>85</v>
      </c>
      <c r="B52" s="19">
        <v>9808.070233970726</v>
      </c>
      <c r="C52" s="19">
        <v>13499.73254015914</v>
      </c>
      <c r="D52" s="19">
        <v>3531.385111987263</v>
      </c>
      <c r="E52" s="19">
        <v>26839.187886117128</v>
      </c>
      <c r="F52" s="54"/>
    </row>
    <row r="53" spans="1:6" ht="12.75">
      <c r="A53" s="55" t="s">
        <v>86</v>
      </c>
      <c r="B53" s="19">
        <v>17877.674138088594</v>
      </c>
      <c r="C53" s="19">
        <v>48556.48377799984</v>
      </c>
      <c r="D53" s="19">
        <v>33037.663504811564</v>
      </c>
      <c r="E53" s="19">
        <v>99471.8214209</v>
      </c>
      <c r="F53" s="54"/>
    </row>
    <row r="54" spans="1:6" ht="12.75">
      <c r="A54" s="55" t="s">
        <v>87</v>
      </c>
      <c r="B54" s="19">
        <v>931.8635169737431</v>
      </c>
      <c r="C54" s="19">
        <v>27978.870319539645</v>
      </c>
      <c r="D54" s="19">
        <v>3538.383367646646</v>
      </c>
      <c r="E54" s="19">
        <v>32449.117204160033</v>
      </c>
      <c r="F54" s="54"/>
    </row>
    <row r="55" spans="1:6" ht="12.75">
      <c r="A55" s="55" t="s">
        <v>88</v>
      </c>
      <c r="B55" s="19">
        <v>4430.638055483998</v>
      </c>
      <c r="C55" s="19">
        <v>3602.5562968722625</v>
      </c>
      <c r="D55" s="19">
        <v>555.4710462144694</v>
      </c>
      <c r="E55" s="19">
        <v>8588.66539857073</v>
      </c>
      <c r="F55" s="54"/>
    </row>
    <row r="56" spans="1:6" ht="12.75">
      <c r="A56" s="55" t="s">
        <v>89</v>
      </c>
      <c r="B56" s="19">
        <v>154177.5235140932</v>
      </c>
      <c r="C56" s="19">
        <v>18421.191358576285</v>
      </c>
      <c r="D56" s="19">
        <v>14934.427546950841</v>
      </c>
      <c r="E56" s="19">
        <v>187533.14241962033</v>
      </c>
      <c r="F56" s="54"/>
    </row>
    <row r="57" spans="1:6" ht="12.75">
      <c r="A57" s="56" t="s">
        <v>90</v>
      </c>
      <c r="B57" s="152">
        <v>187225.76945861024</v>
      </c>
      <c r="C57" s="152">
        <v>112058.83429314719</v>
      </c>
      <c r="D57" s="152">
        <v>55597.33057761079</v>
      </c>
      <c r="E57" s="152">
        <v>354881.9343293682</v>
      </c>
      <c r="F57" s="54"/>
    </row>
    <row r="58" spans="1:6" ht="12.75">
      <c r="A58" s="55"/>
      <c r="B58" s="19"/>
      <c r="C58" s="19"/>
      <c r="D58" s="19"/>
      <c r="E58" s="19"/>
      <c r="F58" s="54"/>
    </row>
    <row r="59" spans="1:6" ht="12.75">
      <c r="A59" s="55" t="s">
        <v>91</v>
      </c>
      <c r="B59" s="19">
        <v>10687.965663010205</v>
      </c>
      <c r="C59" s="19">
        <v>344.5182732983164</v>
      </c>
      <c r="D59" s="19">
        <v>5490.9394730892245</v>
      </c>
      <c r="E59" s="19">
        <v>16523.423409397747</v>
      </c>
      <c r="F59" s="54"/>
    </row>
    <row r="60" spans="1:6" ht="12.75">
      <c r="A60" s="55" t="s">
        <v>92</v>
      </c>
      <c r="B60" s="19">
        <v>2894.3250277157103</v>
      </c>
      <c r="C60" s="19">
        <v>127.74928972942294</v>
      </c>
      <c r="D60" s="19">
        <v>1940.3430822691353</v>
      </c>
      <c r="E60" s="19">
        <v>4962.417399714268</v>
      </c>
      <c r="F60" s="54"/>
    </row>
    <row r="61" spans="1:6" ht="12.75">
      <c r="A61" s="55" t="s">
        <v>93</v>
      </c>
      <c r="B61" s="19">
        <v>32636.873556840677</v>
      </c>
      <c r="C61" s="19">
        <v>205.65826925502276</v>
      </c>
      <c r="D61" s="19">
        <v>2163.164806919889</v>
      </c>
      <c r="E61" s="19">
        <v>35005.696633015585</v>
      </c>
      <c r="F61" s="54"/>
    </row>
    <row r="62" spans="1:6" ht="12.75">
      <c r="A62" s="56" t="s">
        <v>94</v>
      </c>
      <c r="B62" s="152">
        <v>46219.164247566594</v>
      </c>
      <c r="C62" s="152">
        <v>677.9258322827621</v>
      </c>
      <c r="D62" s="152">
        <v>9594.44736227825</v>
      </c>
      <c r="E62" s="152">
        <v>56491.53744212761</v>
      </c>
      <c r="F62" s="54"/>
    </row>
    <row r="63" spans="1:6" ht="12.75">
      <c r="A63" s="55"/>
      <c r="B63" s="152"/>
      <c r="C63" s="152"/>
      <c r="D63" s="152"/>
      <c r="E63" s="152"/>
      <c r="F63" s="54"/>
    </row>
    <row r="64" spans="1:6" ht="12.75">
      <c r="A64" s="56" t="s">
        <v>95</v>
      </c>
      <c r="B64" s="152">
        <v>32078.21071</v>
      </c>
      <c r="C64" s="66">
        <v>0</v>
      </c>
      <c r="D64" s="152">
        <v>18625.257623601276</v>
      </c>
      <c r="E64" s="152">
        <v>50703.468333601275</v>
      </c>
      <c r="F64" s="54"/>
    </row>
    <row r="65" spans="1:6" ht="12.75">
      <c r="A65" s="55"/>
      <c r="B65" s="19"/>
      <c r="C65" s="19"/>
      <c r="D65" s="19"/>
      <c r="E65" s="19"/>
      <c r="F65" s="54"/>
    </row>
    <row r="66" spans="1:6" ht="12.75">
      <c r="A66" s="55" t="s">
        <v>96</v>
      </c>
      <c r="B66" s="19">
        <v>25895.23548459314</v>
      </c>
      <c r="C66" s="19">
        <v>2878.7816997943796</v>
      </c>
      <c r="D66" s="19">
        <v>3257.8992037803428</v>
      </c>
      <c r="E66" s="19">
        <v>32031.916388167865</v>
      </c>
      <c r="F66" s="54"/>
    </row>
    <row r="67" spans="1:6" ht="12.75">
      <c r="A67" s="55" t="s">
        <v>97</v>
      </c>
      <c r="B67" s="19">
        <v>18046.614515406858</v>
      </c>
      <c r="C67" s="19">
        <v>3066.2183002056204</v>
      </c>
      <c r="D67" s="19">
        <v>24838.051029543156</v>
      </c>
      <c r="E67" s="19">
        <v>45950.88384515564</v>
      </c>
      <c r="F67" s="54"/>
    </row>
    <row r="68" spans="1:6" ht="12.75">
      <c r="A68" s="56" t="s">
        <v>98</v>
      </c>
      <c r="B68" s="152">
        <v>43941.85</v>
      </c>
      <c r="C68" s="152">
        <v>5945</v>
      </c>
      <c r="D68" s="152">
        <v>28095.9502333235</v>
      </c>
      <c r="E68" s="152">
        <v>77982.8002333235</v>
      </c>
      <c r="F68" s="54"/>
    </row>
    <row r="69" spans="1:6" ht="12.75">
      <c r="A69" s="55"/>
      <c r="B69" s="19"/>
      <c r="C69" s="19"/>
      <c r="D69" s="19"/>
      <c r="E69" s="19"/>
      <c r="F69" s="54"/>
    </row>
    <row r="70" spans="1:6" ht="12.75">
      <c r="A70" s="55" t="s">
        <v>99</v>
      </c>
      <c r="B70" s="19">
        <v>12538.02157119327</v>
      </c>
      <c r="C70" s="66">
        <v>0</v>
      </c>
      <c r="D70" s="19">
        <v>32397.340392656253</v>
      </c>
      <c r="E70" s="19">
        <v>44935.36196384952</v>
      </c>
      <c r="F70" s="54"/>
    </row>
    <row r="71" spans="1:6" ht="12.75">
      <c r="A71" s="55" t="s">
        <v>100</v>
      </c>
      <c r="B71" s="19">
        <v>89392.79989033102</v>
      </c>
      <c r="C71" s="19">
        <v>88.0920573022798</v>
      </c>
      <c r="D71" s="19">
        <v>18124.14440689509</v>
      </c>
      <c r="E71" s="19">
        <v>107605.03635452839</v>
      </c>
      <c r="F71" s="54"/>
    </row>
    <row r="72" spans="1:6" ht="12.75">
      <c r="A72" s="55" t="s">
        <v>101</v>
      </c>
      <c r="B72" s="19">
        <v>173951.65650761515</v>
      </c>
      <c r="C72" s="19">
        <v>14.568702737545513</v>
      </c>
      <c r="D72" s="19">
        <v>18220.541636161946</v>
      </c>
      <c r="E72" s="19">
        <v>192186.76684651463</v>
      </c>
      <c r="F72" s="54"/>
    </row>
    <row r="73" spans="1:6" ht="12.75">
      <c r="A73" s="55" t="s">
        <v>102</v>
      </c>
      <c r="B73" s="19">
        <v>29390.084365805105</v>
      </c>
      <c r="C73" s="66">
        <v>0</v>
      </c>
      <c r="D73" s="19">
        <v>27772.270243530653</v>
      </c>
      <c r="E73" s="19">
        <v>57162.35460933576</v>
      </c>
      <c r="F73" s="54"/>
    </row>
    <row r="74" spans="1:6" ht="12.75">
      <c r="A74" s="55" t="s">
        <v>103</v>
      </c>
      <c r="B74" s="19">
        <v>536.47306785933</v>
      </c>
      <c r="C74" s="19">
        <v>797.6161275304247</v>
      </c>
      <c r="D74" s="19">
        <v>8277.746392590027</v>
      </c>
      <c r="E74" s="19">
        <v>9611.835587979782</v>
      </c>
      <c r="F74" s="54"/>
    </row>
    <row r="75" spans="1:6" ht="12.75">
      <c r="A75" s="55" t="s">
        <v>104</v>
      </c>
      <c r="B75" s="19">
        <v>31614.097998621306</v>
      </c>
      <c r="C75" s="66">
        <v>0</v>
      </c>
      <c r="D75" s="19">
        <v>6191.231469464428</v>
      </c>
      <c r="E75" s="19">
        <v>37805.329468085736</v>
      </c>
      <c r="F75" s="54"/>
    </row>
    <row r="76" spans="1:6" ht="12.75">
      <c r="A76" s="55" t="s">
        <v>105</v>
      </c>
      <c r="B76" s="19">
        <v>31988.111160314</v>
      </c>
      <c r="C76" s="66">
        <v>0</v>
      </c>
      <c r="D76" s="19">
        <v>73724.51285912676</v>
      </c>
      <c r="E76" s="19">
        <v>105712.62401944076</v>
      </c>
      <c r="F76" s="54"/>
    </row>
    <row r="77" spans="1:6" ht="12.75">
      <c r="A77" s="55" t="s">
        <v>106</v>
      </c>
      <c r="B77" s="19">
        <v>110374.77504214818</v>
      </c>
      <c r="C77" s="19">
        <v>666.4355639389863</v>
      </c>
      <c r="D77" s="19">
        <v>45348.33300047737</v>
      </c>
      <c r="E77" s="19">
        <v>156389.54360656452</v>
      </c>
      <c r="F77" s="54"/>
    </row>
    <row r="78" spans="1:6" ht="12.75">
      <c r="A78" s="56" t="s">
        <v>148</v>
      </c>
      <c r="B78" s="152">
        <v>479786.01960388734</v>
      </c>
      <c r="C78" s="152">
        <v>1566.7124515092364</v>
      </c>
      <c r="D78" s="152">
        <v>230056.12040090252</v>
      </c>
      <c r="E78" s="152">
        <v>711408.8524562991</v>
      </c>
      <c r="F78" s="54"/>
    </row>
    <row r="79" spans="1:6" ht="12.75">
      <c r="A79" s="55"/>
      <c r="B79" s="19"/>
      <c r="C79" s="19"/>
      <c r="D79" s="19"/>
      <c r="E79" s="19"/>
      <c r="F79" s="54"/>
    </row>
    <row r="80" spans="1:6" ht="12.75">
      <c r="A80" s="55" t="s">
        <v>107</v>
      </c>
      <c r="B80" s="19">
        <v>32702.4</v>
      </c>
      <c r="C80" s="19">
        <v>2922.7507783649557</v>
      </c>
      <c r="D80" s="19">
        <v>62298.65709908876</v>
      </c>
      <c r="E80" s="19">
        <v>97923.80787745371</v>
      </c>
      <c r="F80" s="54"/>
    </row>
    <row r="81" spans="1:6" ht="12.75">
      <c r="A81" s="55" t="s">
        <v>108</v>
      </c>
      <c r="B81" s="19">
        <v>12432</v>
      </c>
      <c r="C81" s="19">
        <v>516.2562222111596</v>
      </c>
      <c r="D81" s="19">
        <v>36447.65152713606</v>
      </c>
      <c r="E81" s="19">
        <v>49395.90774934722</v>
      </c>
      <c r="F81" s="54"/>
    </row>
    <row r="82" spans="1:6" ht="12.75">
      <c r="A82" s="150" t="s">
        <v>109</v>
      </c>
      <c r="B82" s="151">
        <v>45134.4</v>
      </c>
      <c r="C82" s="151">
        <v>3439.0070005761154</v>
      </c>
      <c r="D82" s="151">
        <v>98746.30862622483</v>
      </c>
      <c r="E82" s="151">
        <v>147319.71562680096</v>
      </c>
      <c r="F82" s="54"/>
    </row>
    <row r="83" spans="1:6" ht="12.75">
      <c r="A83" s="55"/>
      <c r="B83" s="152"/>
      <c r="C83" s="152"/>
      <c r="D83" s="152"/>
      <c r="E83" s="152"/>
      <c r="F83" s="54"/>
    </row>
    <row r="84" spans="1:6" ht="13.5" thickBot="1">
      <c r="A84" s="149" t="s">
        <v>110</v>
      </c>
      <c r="B84" s="153">
        <v>6384083.903935626</v>
      </c>
      <c r="C84" s="153">
        <v>410103.4986372949</v>
      </c>
      <c r="D84" s="153">
        <v>479359.70408042514</v>
      </c>
      <c r="E84" s="153">
        <v>7273547.106653347</v>
      </c>
      <c r="F84" s="54"/>
    </row>
    <row r="85" spans="1:5" ht="12.75">
      <c r="A85" s="54"/>
      <c r="B85" s="54"/>
      <c r="C85" s="54"/>
      <c r="D85" s="54"/>
      <c r="E85" s="54"/>
    </row>
    <row r="86" spans="1:5" ht="12.75">
      <c r="A86" s="54"/>
      <c r="B86" s="54"/>
      <c r="C86" s="54"/>
      <c r="D86" s="54"/>
      <c r="E86" s="54"/>
    </row>
  </sheetData>
  <mergeCells count="2">
    <mergeCell ref="A3:E3"/>
    <mergeCell ref="A1:E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4"/>
  <dimension ref="A1:F86"/>
  <sheetViews>
    <sheetView showGridLines="0" zoomScale="75" zoomScaleNormal="75" workbookViewId="0" topLeftCell="A1">
      <selection activeCell="B53" sqref="B53"/>
    </sheetView>
  </sheetViews>
  <sheetFormatPr defaultColWidth="11.421875" defaultRowHeight="12.75"/>
  <cols>
    <col min="1" max="1" width="28.57421875" style="49" customWidth="1"/>
    <col min="2" max="2" width="22.00390625" style="49" customWidth="1"/>
    <col min="3" max="4" width="18.7109375" style="49" customWidth="1"/>
    <col min="5" max="5" width="21.28125" style="49" customWidth="1"/>
    <col min="6" max="16384" width="11.421875" style="49" customWidth="1"/>
  </cols>
  <sheetData>
    <row r="1" spans="1:5" s="47" customFormat="1" ht="18">
      <c r="A1" s="178" t="s">
        <v>0</v>
      </c>
      <c r="B1" s="178"/>
      <c r="C1" s="178"/>
      <c r="D1" s="178"/>
      <c r="E1" s="178"/>
    </row>
    <row r="3" spans="1:5" s="48" customFormat="1" ht="15">
      <c r="A3" s="177" t="s">
        <v>227</v>
      </c>
      <c r="B3" s="177"/>
      <c r="C3" s="177"/>
      <c r="D3" s="177"/>
      <c r="E3" s="177"/>
    </row>
    <row r="4" s="48" customFormat="1" ht="15" thickBot="1"/>
    <row r="5" spans="1:5" ht="12.75">
      <c r="A5" s="105" t="s">
        <v>174</v>
      </c>
      <c r="B5" s="106" t="s">
        <v>49</v>
      </c>
      <c r="C5" s="106" t="s">
        <v>49</v>
      </c>
      <c r="D5" s="106" t="s">
        <v>49</v>
      </c>
      <c r="E5" s="107" t="s">
        <v>50</v>
      </c>
    </row>
    <row r="6" spans="1:5" ht="13.5" thickBot="1">
      <c r="A6" s="50" t="s">
        <v>175</v>
      </c>
      <c r="B6" s="123" t="s">
        <v>51</v>
      </c>
      <c r="C6" s="123" t="s">
        <v>52</v>
      </c>
      <c r="D6" s="123" t="s">
        <v>53</v>
      </c>
      <c r="E6" s="131" t="s">
        <v>14</v>
      </c>
    </row>
    <row r="7" spans="1:6" ht="12.75">
      <c r="A7" s="53" t="s">
        <v>54</v>
      </c>
      <c r="B7" s="19">
        <v>957490.8461743651</v>
      </c>
      <c r="C7" s="66">
        <v>0</v>
      </c>
      <c r="D7" s="66">
        <v>0</v>
      </c>
      <c r="E7" s="19">
        <v>957490.8461743651</v>
      </c>
      <c r="F7" s="54"/>
    </row>
    <row r="8" spans="1:6" ht="12.75">
      <c r="A8" s="55" t="s">
        <v>55</v>
      </c>
      <c r="B8" s="19">
        <v>1018615.6087947555</v>
      </c>
      <c r="C8" s="66">
        <v>0</v>
      </c>
      <c r="D8" s="66">
        <v>0</v>
      </c>
      <c r="E8" s="19">
        <v>1018615.6087947555</v>
      </c>
      <c r="F8" s="54"/>
    </row>
    <row r="9" spans="1:6" ht="12.75">
      <c r="A9" s="55" t="s">
        <v>56</v>
      </c>
      <c r="B9" s="19">
        <v>24582.210091031688</v>
      </c>
      <c r="C9" s="66">
        <v>0</v>
      </c>
      <c r="D9" s="66">
        <v>0</v>
      </c>
      <c r="E9" s="19">
        <v>24582.210091031688</v>
      </c>
      <c r="F9" s="54"/>
    </row>
    <row r="10" spans="1:6" ht="12.75">
      <c r="A10" s="55" t="s">
        <v>57</v>
      </c>
      <c r="B10" s="19">
        <v>257428.67193689177</v>
      </c>
      <c r="C10" s="66">
        <v>0</v>
      </c>
      <c r="D10" s="66">
        <v>0</v>
      </c>
      <c r="E10" s="19">
        <v>257428.67193689177</v>
      </c>
      <c r="F10" s="54"/>
    </row>
    <row r="11" spans="1:6" ht="12.75">
      <c r="A11" s="56" t="s">
        <v>58</v>
      </c>
      <c r="B11" s="152">
        <v>2258117.3369970443</v>
      </c>
      <c r="C11" s="66">
        <v>0</v>
      </c>
      <c r="D11" s="66">
        <v>0</v>
      </c>
      <c r="E11" s="152">
        <v>2258117.3369970443</v>
      </c>
      <c r="F11" s="54"/>
    </row>
    <row r="12" spans="1:6" ht="12.75">
      <c r="A12" s="55"/>
      <c r="B12" s="152"/>
      <c r="C12" s="152"/>
      <c r="D12" s="152"/>
      <c r="E12" s="152"/>
      <c r="F12" s="54"/>
    </row>
    <row r="13" spans="1:6" ht="12.75">
      <c r="A13" s="56" t="s">
        <v>59</v>
      </c>
      <c r="B13" s="152">
        <v>642932</v>
      </c>
      <c r="C13" s="152">
        <v>90</v>
      </c>
      <c r="D13" s="152">
        <v>560</v>
      </c>
      <c r="E13" s="152">
        <v>643582</v>
      </c>
      <c r="F13" s="54"/>
    </row>
    <row r="14" spans="1:6" ht="12.75">
      <c r="A14" s="55"/>
      <c r="B14" s="152"/>
      <c r="C14" s="152"/>
      <c r="D14" s="152"/>
      <c r="E14" s="152"/>
      <c r="F14" s="54"/>
    </row>
    <row r="15" spans="1:6" ht="12.75">
      <c r="A15" s="56" t="s">
        <v>60</v>
      </c>
      <c r="B15" s="152">
        <v>488951.4454892138</v>
      </c>
      <c r="C15" s="152">
        <v>108.17477367972604</v>
      </c>
      <c r="D15" s="152">
        <v>25.584086795999998</v>
      </c>
      <c r="E15" s="152">
        <v>489085.2043496895</v>
      </c>
      <c r="F15" s="54"/>
    </row>
    <row r="16" spans="1:6" ht="12.75">
      <c r="A16" s="55"/>
      <c r="B16" s="19"/>
      <c r="C16" s="19"/>
      <c r="D16" s="19"/>
      <c r="E16" s="19"/>
      <c r="F16" s="54"/>
    </row>
    <row r="17" spans="1:6" ht="12.75">
      <c r="A17" s="55" t="s">
        <v>61</v>
      </c>
      <c r="B17" s="19">
        <v>45866.37253355551</v>
      </c>
      <c r="C17" s="19">
        <v>1644.8014722476487</v>
      </c>
      <c r="D17" s="19">
        <v>283.9260854880348</v>
      </c>
      <c r="E17" s="19">
        <v>47795.10009129119</v>
      </c>
      <c r="F17" s="54"/>
    </row>
    <row r="18" spans="1:6" ht="12.75">
      <c r="A18" s="55" t="s">
        <v>62</v>
      </c>
      <c r="B18" s="19">
        <v>92147.34998479168</v>
      </c>
      <c r="C18" s="19">
        <v>4832.265385527309</v>
      </c>
      <c r="D18" s="19">
        <v>15</v>
      </c>
      <c r="E18" s="19">
        <v>96994.61537031899</v>
      </c>
      <c r="F18" s="54"/>
    </row>
    <row r="19" spans="1:6" ht="12.75">
      <c r="A19" s="55" t="s">
        <v>63</v>
      </c>
      <c r="B19" s="19">
        <v>85590.58895631238</v>
      </c>
      <c r="C19" s="19">
        <v>1907.9794119102005</v>
      </c>
      <c r="D19" s="19">
        <v>25</v>
      </c>
      <c r="E19" s="19">
        <v>87523.56836822258</v>
      </c>
      <c r="F19" s="54"/>
    </row>
    <row r="20" spans="1:6" ht="12.75">
      <c r="A20" s="56" t="s">
        <v>145</v>
      </c>
      <c r="B20" s="152">
        <v>223604.3114746596</v>
      </c>
      <c r="C20" s="152">
        <v>8385.04626968516</v>
      </c>
      <c r="D20" s="152">
        <v>323.9260854880348</v>
      </c>
      <c r="E20" s="152">
        <v>232313.28382983277</v>
      </c>
      <c r="F20" s="54"/>
    </row>
    <row r="21" spans="1:6" ht="12.75">
      <c r="A21" s="55"/>
      <c r="B21" s="152"/>
      <c r="C21" s="152"/>
      <c r="D21" s="152"/>
      <c r="E21" s="152"/>
      <c r="F21" s="54"/>
    </row>
    <row r="22" spans="1:6" ht="12.75">
      <c r="A22" s="56" t="s">
        <v>64</v>
      </c>
      <c r="B22" s="152">
        <v>171383.808</v>
      </c>
      <c r="C22" s="152">
        <v>6849.861883832866</v>
      </c>
      <c r="D22" s="152">
        <v>207.87060565743414</v>
      </c>
      <c r="E22" s="152">
        <v>178441.5404894903</v>
      </c>
      <c r="F22" s="54"/>
    </row>
    <row r="23" spans="1:6" ht="12.75">
      <c r="A23" s="55"/>
      <c r="B23" s="152"/>
      <c r="C23" s="152"/>
      <c r="D23" s="152"/>
      <c r="E23" s="152"/>
      <c r="F23" s="54"/>
    </row>
    <row r="24" spans="1:6" ht="12.75">
      <c r="A24" s="56" t="s">
        <v>65</v>
      </c>
      <c r="B24" s="152">
        <v>14638.295</v>
      </c>
      <c r="C24" s="152">
        <v>605.07</v>
      </c>
      <c r="D24" s="152">
        <v>989.0409999999999</v>
      </c>
      <c r="E24" s="152">
        <v>16232.405999999999</v>
      </c>
      <c r="F24" s="54"/>
    </row>
    <row r="25" spans="1:6" ht="12.75">
      <c r="A25" s="55"/>
      <c r="B25" s="19"/>
      <c r="C25" s="19"/>
      <c r="D25" s="19"/>
      <c r="E25" s="19"/>
      <c r="F25" s="54"/>
    </row>
    <row r="26" spans="1:6" ht="12.75">
      <c r="A26" s="55" t="s">
        <v>66</v>
      </c>
      <c r="B26" s="19">
        <v>42328.29</v>
      </c>
      <c r="C26" s="19">
        <v>392.8887379889563</v>
      </c>
      <c r="D26" s="19">
        <v>246.5803787204036</v>
      </c>
      <c r="E26" s="19">
        <v>42967.75911670936</v>
      </c>
      <c r="F26" s="54"/>
    </row>
    <row r="27" spans="1:6" ht="12.75">
      <c r="A27" s="55" t="s">
        <v>67</v>
      </c>
      <c r="B27" s="19">
        <v>2789</v>
      </c>
      <c r="C27" s="19">
        <v>705.6728431359825</v>
      </c>
      <c r="D27" s="19">
        <v>373.3657656027372</v>
      </c>
      <c r="E27" s="19">
        <v>3868.0386087387196</v>
      </c>
      <c r="F27" s="54"/>
    </row>
    <row r="28" spans="1:6" ht="12.75">
      <c r="A28" s="55" t="s">
        <v>68</v>
      </c>
      <c r="B28" s="19">
        <v>25146</v>
      </c>
      <c r="C28" s="19">
        <v>267.7004032831183</v>
      </c>
      <c r="D28" s="19">
        <v>1616.6927125224972</v>
      </c>
      <c r="E28" s="19">
        <v>27030.393115805615</v>
      </c>
      <c r="F28" s="54"/>
    </row>
    <row r="29" spans="1:6" ht="12.75">
      <c r="A29" s="56" t="s">
        <v>146</v>
      </c>
      <c r="B29" s="152">
        <v>70263.29</v>
      </c>
      <c r="C29" s="152">
        <v>1366.261984408057</v>
      </c>
      <c r="D29" s="152">
        <v>2236.6388568456377</v>
      </c>
      <c r="E29" s="152">
        <v>73866.19084125369</v>
      </c>
      <c r="F29" s="54"/>
    </row>
    <row r="30" spans="1:6" ht="12.75">
      <c r="A30" s="55"/>
      <c r="B30" s="19"/>
      <c r="C30" s="19"/>
      <c r="D30" s="19"/>
      <c r="E30" s="19"/>
      <c r="F30" s="54"/>
    </row>
    <row r="31" spans="1:6" ht="12.75">
      <c r="A31" s="55" t="s">
        <v>69</v>
      </c>
      <c r="B31" s="19">
        <v>171005.73698403937</v>
      </c>
      <c r="C31" s="66">
        <v>0</v>
      </c>
      <c r="D31" s="19">
        <v>2979.3447911436347</v>
      </c>
      <c r="E31" s="19">
        <v>173985.081775183</v>
      </c>
      <c r="F31" s="54"/>
    </row>
    <row r="32" spans="1:6" ht="12.75">
      <c r="A32" s="55" t="s">
        <v>70</v>
      </c>
      <c r="B32" s="19">
        <v>252512.72576996073</v>
      </c>
      <c r="C32" s="19">
        <v>73</v>
      </c>
      <c r="D32" s="19">
        <v>228.21696328243758</v>
      </c>
      <c r="E32" s="19">
        <v>252813.94273324317</v>
      </c>
      <c r="F32" s="54"/>
    </row>
    <row r="33" spans="1:6" ht="12.75">
      <c r="A33" s="55" t="s">
        <v>71</v>
      </c>
      <c r="B33" s="19">
        <v>163030.97254667227</v>
      </c>
      <c r="C33" s="66">
        <v>0</v>
      </c>
      <c r="D33" s="19">
        <v>1333.2057926071109</v>
      </c>
      <c r="E33" s="19">
        <v>164364.17833927937</v>
      </c>
      <c r="F33" s="54"/>
    </row>
    <row r="34" spans="1:6" ht="12.75">
      <c r="A34" s="55" t="s">
        <v>72</v>
      </c>
      <c r="B34" s="19">
        <v>2775.9932034310223</v>
      </c>
      <c r="C34" s="66">
        <v>0</v>
      </c>
      <c r="D34" s="19">
        <v>934.5512294220642</v>
      </c>
      <c r="E34" s="19">
        <v>3710.5444328530866</v>
      </c>
      <c r="F34" s="54"/>
    </row>
    <row r="35" spans="1:6" ht="12.75">
      <c r="A35" s="56" t="s">
        <v>73</v>
      </c>
      <c r="B35" s="152">
        <v>589325.4285041034</v>
      </c>
      <c r="C35" s="152">
        <v>73</v>
      </c>
      <c r="D35" s="152">
        <v>5475.318776455248</v>
      </c>
      <c r="E35" s="152">
        <v>594873.7472805587</v>
      </c>
      <c r="F35" s="54"/>
    </row>
    <row r="36" spans="1:6" ht="12.75">
      <c r="A36" s="55"/>
      <c r="B36" s="152"/>
      <c r="C36" s="152"/>
      <c r="D36" s="152"/>
      <c r="E36" s="152"/>
      <c r="F36" s="54"/>
    </row>
    <row r="37" spans="1:6" ht="12.75">
      <c r="A37" s="56" t="s">
        <v>74</v>
      </c>
      <c r="B37" s="152">
        <v>69577</v>
      </c>
      <c r="C37" s="152">
        <v>97.81560377839848</v>
      </c>
      <c r="D37" s="152">
        <v>145.96623176696303</v>
      </c>
      <c r="E37" s="152">
        <v>69820.78183554535</v>
      </c>
      <c r="F37" s="54"/>
    </row>
    <row r="38" spans="1:6" ht="12.75">
      <c r="A38" s="55"/>
      <c r="B38" s="19"/>
      <c r="C38" s="19"/>
      <c r="D38" s="19"/>
      <c r="E38" s="19"/>
      <c r="F38" s="54"/>
    </row>
    <row r="39" spans="1:6" ht="12.75">
      <c r="A39" s="55" t="s">
        <v>75</v>
      </c>
      <c r="B39" s="19">
        <v>185886.643603454</v>
      </c>
      <c r="C39" s="19">
        <v>5438.049952602591</v>
      </c>
      <c r="D39" s="19">
        <v>12666.874658523102</v>
      </c>
      <c r="E39" s="19">
        <v>203991.5682145797</v>
      </c>
      <c r="F39" s="54"/>
    </row>
    <row r="40" spans="1:6" ht="12.75">
      <c r="A40" s="55" t="s">
        <v>76</v>
      </c>
      <c r="B40" s="19">
        <v>81788.01526497235</v>
      </c>
      <c r="C40" s="19">
        <v>17845.079653026634</v>
      </c>
      <c r="D40" s="19">
        <v>298.89754207074645</v>
      </c>
      <c r="E40" s="19">
        <v>99931.99246006973</v>
      </c>
      <c r="F40" s="54"/>
    </row>
    <row r="41" spans="1:6" ht="12.75">
      <c r="A41" s="55" t="s">
        <v>77</v>
      </c>
      <c r="B41" s="19">
        <v>238226.69655473204</v>
      </c>
      <c r="C41" s="19">
        <v>23494.836915427673</v>
      </c>
      <c r="D41" s="19">
        <v>5045.392773740835</v>
      </c>
      <c r="E41" s="19">
        <v>266766.92624390055</v>
      </c>
      <c r="F41" s="54"/>
    </row>
    <row r="42" spans="1:6" ht="12.75">
      <c r="A42" s="55" t="s">
        <v>78</v>
      </c>
      <c r="B42" s="19">
        <v>129347.57663117841</v>
      </c>
      <c r="C42" s="19">
        <v>34104.569458988015</v>
      </c>
      <c r="D42" s="19">
        <v>285.049726148269</v>
      </c>
      <c r="E42" s="19">
        <v>163737.1958163147</v>
      </c>
      <c r="F42" s="54"/>
    </row>
    <row r="43" spans="1:6" ht="12.75">
      <c r="A43" s="55" t="s">
        <v>79</v>
      </c>
      <c r="B43" s="19">
        <v>45590.12585371932</v>
      </c>
      <c r="C43" s="19">
        <v>23733.167167940344</v>
      </c>
      <c r="D43" s="19">
        <v>2227.1644637072336</v>
      </c>
      <c r="E43" s="19">
        <v>71550.45748536689</v>
      </c>
      <c r="F43" s="54"/>
    </row>
    <row r="44" spans="1:6" ht="12.75">
      <c r="A44" s="55" t="s">
        <v>80</v>
      </c>
      <c r="B44" s="19">
        <v>77870.3685930211</v>
      </c>
      <c r="C44" s="19">
        <v>11099.766772696363</v>
      </c>
      <c r="D44" s="19">
        <v>1068.018876852609</v>
      </c>
      <c r="E44" s="19">
        <v>90038.15424257008</v>
      </c>
      <c r="F44" s="54"/>
    </row>
    <row r="45" spans="1:6" ht="12.75">
      <c r="A45" s="55" t="s">
        <v>81</v>
      </c>
      <c r="B45" s="19">
        <v>4876.728045180249</v>
      </c>
      <c r="C45" s="19">
        <v>350.2186772424517</v>
      </c>
      <c r="D45" s="19">
        <v>172.26183382481432</v>
      </c>
      <c r="E45" s="19">
        <v>5399.208556247515</v>
      </c>
      <c r="F45" s="54"/>
    </row>
    <row r="46" spans="1:6" ht="12.75">
      <c r="A46" s="55" t="s">
        <v>82</v>
      </c>
      <c r="B46" s="19">
        <v>75697.94280745485</v>
      </c>
      <c r="C46" s="19">
        <v>64021.11474401138</v>
      </c>
      <c r="D46" s="19">
        <v>520.2600234292737</v>
      </c>
      <c r="E46" s="19">
        <v>140239.31757489548</v>
      </c>
      <c r="F46" s="54"/>
    </row>
    <row r="47" spans="1:6" ht="12.75">
      <c r="A47" s="55" t="s">
        <v>83</v>
      </c>
      <c r="B47" s="19">
        <v>105032.4987656501</v>
      </c>
      <c r="C47" s="19">
        <v>70858.83947367966</v>
      </c>
      <c r="D47" s="19">
        <v>2251.8996332365555</v>
      </c>
      <c r="E47" s="19">
        <v>178143.2378725663</v>
      </c>
      <c r="F47" s="54"/>
    </row>
    <row r="48" spans="1:6" ht="12.75">
      <c r="A48" s="56" t="s">
        <v>147</v>
      </c>
      <c r="B48" s="152">
        <v>944316.5961193623</v>
      </c>
      <c r="C48" s="152">
        <v>250945.64281561514</v>
      </c>
      <c r="D48" s="152">
        <v>24535.81953153344</v>
      </c>
      <c r="E48" s="152">
        <v>1219798.0584665108</v>
      </c>
      <c r="F48" s="54"/>
    </row>
    <row r="49" spans="1:6" ht="12.75">
      <c r="A49" s="55"/>
      <c r="B49" s="152"/>
      <c r="C49" s="152"/>
      <c r="D49" s="152"/>
      <c r="E49" s="152"/>
      <c r="F49" s="54"/>
    </row>
    <row r="50" spans="1:6" ht="12.75">
      <c r="A50" s="56" t="s">
        <v>84</v>
      </c>
      <c r="B50" s="152">
        <v>75059.48105101628</v>
      </c>
      <c r="C50" s="152">
        <v>18942.06984229214</v>
      </c>
      <c r="D50" s="152">
        <v>5908.02828207393</v>
      </c>
      <c r="E50" s="152">
        <v>99909.57917538236</v>
      </c>
      <c r="F50" s="54"/>
    </row>
    <row r="51" spans="1:6" ht="12.75">
      <c r="A51" s="55"/>
      <c r="B51" s="19"/>
      <c r="C51" s="19"/>
      <c r="D51" s="19"/>
      <c r="E51" s="19"/>
      <c r="F51" s="54"/>
    </row>
    <row r="52" spans="1:6" ht="12.75">
      <c r="A52" s="55" t="s">
        <v>85</v>
      </c>
      <c r="B52" s="19">
        <v>14491.578207542796</v>
      </c>
      <c r="C52" s="19">
        <v>13097.28672</v>
      </c>
      <c r="D52" s="19">
        <v>10352.225175</v>
      </c>
      <c r="E52" s="19">
        <v>37941.090102542796</v>
      </c>
      <c r="F52" s="54"/>
    </row>
    <row r="53" spans="1:6" ht="12.75">
      <c r="A53" s="55" t="s">
        <v>86</v>
      </c>
      <c r="B53" s="19">
        <v>19011.427171831077</v>
      </c>
      <c r="C53" s="19">
        <v>46885.18126092631</v>
      </c>
      <c r="D53" s="19">
        <v>30318.13545549061</v>
      </c>
      <c r="E53" s="19">
        <v>96214.74388824799</v>
      </c>
      <c r="F53" s="54"/>
    </row>
    <row r="54" spans="1:6" ht="12.75">
      <c r="A54" s="55" t="s">
        <v>87</v>
      </c>
      <c r="B54" s="19">
        <v>962.7833378433098</v>
      </c>
      <c r="C54" s="19">
        <v>26031.95419804653</v>
      </c>
      <c r="D54" s="19">
        <v>3001.286211215199</v>
      </c>
      <c r="E54" s="19">
        <v>29996.02374710504</v>
      </c>
      <c r="F54" s="54"/>
    </row>
    <row r="55" spans="1:6" ht="12.75">
      <c r="A55" s="55" t="s">
        <v>88</v>
      </c>
      <c r="B55" s="19">
        <v>4869.036829967297</v>
      </c>
      <c r="C55" s="19">
        <v>2940.54073716079</v>
      </c>
      <c r="D55" s="19">
        <v>492.77728185403413</v>
      </c>
      <c r="E55" s="19">
        <v>8302.35484898212</v>
      </c>
      <c r="F55" s="54"/>
    </row>
    <row r="56" spans="1:6" ht="12.75">
      <c r="A56" s="55" t="s">
        <v>89</v>
      </c>
      <c r="B56" s="19">
        <v>142016.17987825634</v>
      </c>
      <c r="C56" s="19">
        <v>21208.457854104778</v>
      </c>
      <c r="D56" s="19">
        <v>14247.680723250289</v>
      </c>
      <c r="E56" s="19">
        <v>177472.3184556114</v>
      </c>
      <c r="F56" s="54"/>
    </row>
    <row r="57" spans="1:6" ht="12.75">
      <c r="A57" s="56" t="s">
        <v>90</v>
      </c>
      <c r="B57" s="152">
        <v>181351.00542544085</v>
      </c>
      <c r="C57" s="152">
        <v>110163.4207702384</v>
      </c>
      <c r="D57" s="152">
        <v>58412.104846810136</v>
      </c>
      <c r="E57" s="152">
        <v>349926.53104248934</v>
      </c>
      <c r="F57" s="54"/>
    </row>
    <row r="58" spans="1:6" ht="12.75">
      <c r="A58" s="55"/>
      <c r="B58" s="19"/>
      <c r="C58" s="19"/>
      <c r="D58" s="19"/>
      <c r="E58" s="19"/>
      <c r="F58" s="54"/>
    </row>
    <row r="59" spans="1:6" ht="12.75">
      <c r="A59" s="55" t="s">
        <v>91</v>
      </c>
      <c r="B59" s="19">
        <v>10030.284088911374</v>
      </c>
      <c r="C59" s="19">
        <v>297.33234546197707</v>
      </c>
      <c r="D59" s="19">
        <v>5278.564518272038</v>
      </c>
      <c r="E59" s="19">
        <v>15606.180952645389</v>
      </c>
      <c r="F59" s="54"/>
    </row>
    <row r="60" spans="1:6" ht="12.75">
      <c r="A60" s="55" t="s">
        <v>92</v>
      </c>
      <c r="B60" s="19">
        <v>1821.7228015773335</v>
      </c>
      <c r="C60" s="19">
        <v>117.22807717681191</v>
      </c>
      <c r="D60" s="19">
        <v>1866.3987492007727</v>
      </c>
      <c r="E60" s="19">
        <v>3805.349627954918</v>
      </c>
      <c r="F60" s="54"/>
    </row>
    <row r="61" spans="1:6" ht="12.75">
      <c r="A61" s="55" t="s">
        <v>93</v>
      </c>
      <c r="B61" s="19">
        <v>28838.645674047297</v>
      </c>
      <c r="C61" s="19">
        <v>160.5534452018213</v>
      </c>
      <c r="D61" s="19">
        <v>2275.2089059477257</v>
      </c>
      <c r="E61" s="19">
        <v>31274.408025196844</v>
      </c>
      <c r="F61" s="54"/>
    </row>
    <row r="62" spans="1:6" ht="12.75">
      <c r="A62" s="56" t="s">
        <v>94</v>
      </c>
      <c r="B62" s="152">
        <v>40690.65256453601</v>
      </c>
      <c r="C62" s="152">
        <v>575.1138678406103</v>
      </c>
      <c r="D62" s="152">
        <v>9420.172173420537</v>
      </c>
      <c r="E62" s="152">
        <v>50685.93860579716</v>
      </c>
      <c r="F62" s="54"/>
    </row>
    <row r="63" spans="1:6" ht="12.75">
      <c r="A63" s="55"/>
      <c r="B63" s="152"/>
      <c r="C63" s="152"/>
      <c r="D63" s="152"/>
      <c r="E63" s="152"/>
      <c r="F63" s="54"/>
    </row>
    <row r="64" spans="1:6" ht="12.75">
      <c r="A64" s="56" t="s">
        <v>95</v>
      </c>
      <c r="B64" s="152">
        <v>32110.049894627547</v>
      </c>
      <c r="C64" s="66">
        <v>0</v>
      </c>
      <c r="D64" s="152">
        <v>12777.744719651473</v>
      </c>
      <c r="E64" s="152">
        <v>44887.79461427902</v>
      </c>
      <c r="F64" s="54"/>
    </row>
    <row r="65" spans="1:6" ht="12.75">
      <c r="A65" s="55"/>
      <c r="B65" s="19"/>
      <c r="C65" s="19"/>
      <c r="D65" s="19"/>
      <c r="E65" s="19"/>
      <c r="F65" s="54"/>
    </row>
    <row r="66" spans="1:6" ht="12.75">
      <c r="A66" s="55" t="s">
        <v>96</v>
      </c>
      <c r="B66" s="19">
        <v>23172.29278262362</v>
      </c>
      <c r="C66" s="19">
        <v>2770</v>
      </c>
      <c r="D66" s="19">
        <v>22237</v>
      </c>
      <c r="E66" s="19">
        <v>48179.29278262362</v>
      </c>
      <c r="F66" s="54"/>
    </row>
    <row r="67" spans="1:6" ht="12.75">
      <c r="A67" s="55" t="s">
        <v>97</v>
      </c>
      <c r="B67" s="19">
        <v>16246.464820212519</v>
      </c>
      <c r="C67" s="19">
        <v>2730</v>
      </c>
      <c r="D67" s="19">
        <v>3042</v>
      </c>
      <c r="E67" s="19">
        <v>22018.464820212517</v>
      </c>
      <c r="F67" s="54"/>
    </row>
    <row r="68" spans="1:6" ht="12.75">
      <c r="A68" s="56" t="s">
        <v>98</v>
      </c>
      <c r="B68" s="152">
        <v>39418.757602836136</v>
      </c>
      <c r="C68" s="152">
        <v>5500</v>
      </c>
      <c r="D68" s="152">
        <v>25279</v>
      </c>
      <c r="E68" s="152">
        <v>70197.75760283614</v>
      </c>
      <c r="F68" s="54"/>
    </row>
    <row r="69" spans="1:6" ht="12.75">
      <c r="A69" s="55"/>
      <c r="B69" s="19"/>
      <c r="C69" s="19"/>
      <c r="D69" s="19"/>
      <c r="E69" s="19"/>
      <c r="F69" s="54"/>
    </row>
    <row r="70" spans="1:6" ht="12.75">
      <c r="A70" s="55" t="s">
        <v>99</v>
      </c>
      <c r="B70" s="19">
        <v>4686.645063264707</v>
      </c>
      <c r="C70" s="66">
        <v>0</v>
      </c>
      <c r="D70" s="19">
        <v>30449.75854776842</v>
      </c>
      <c r="E70" s="19">
        <v>35136.40361103312</v>
      </c>
      <c r="F70" s="54"/>
    </row>
    <row r="71" spans="1:6" ht="12.75">
      <c r="A71" s="55" t="s">
        <v>100</v>
      </c>
      <c r="B71" s="19">
        <v>95517.20594250866</v>
      </c>
      <c r="C71" s="19">
        <v>81.45189168573337</v>
      </c>
      <c r="D71" s="19">
        <v>18782.1165307344</v>
      </c>
      <c r="E71" s="19">
        <v>114380.7743649288</v>
      </c>
      <c r="F71" s="54"/>
    </row>
    <row r="72" spans="1:6" ht="12.75">
      <c r="A72" s="55" t="s">
        <v>101</v>
      </c>
      <c r="B72" s="19">
        <v>177524.96034955495</v>
      </c>
      <c r="C72" s="19">
        <v>11.811622313399468</v>
      </c>
      <c r="D72" s="19">
        <v>17800.273236595465</v>
      </c>
      <c r="E72" s="19">
        <v>195337.04520846382</v>
      </c>
      <c r="F72" s="54"/>
    </row>
    <row r="73" spans="1:6" ht="12.75">
      <c r="A73" s="55" t="s">
        <v>102</v>
      </c>
      <c r="B73" s="19">
        <v>39246.717876024224</v>
      </c>
      <c r="C73" s="66">
        <v>63</v>
      </c>
      <c r="D73" s="19">
        <v>27523.9533453447</v>
      </c>
      <c r="E73" s="19">
        <v>66833.67122136892</v>
      </c>
      <c r="F73" s="54"/>
    </row>
    <row r="74" spans="1:6" ht="12.75">
      <c r="A74" s="55" t="s">
        <v>103</v>
      </c>
      <c r="B74" s="19">
        <v>196.40265831656995</v>
      </c>
      <c r="C74" s="19">
        <v>1026</v>
      </c>
      <c r="D74" s="19">
        <v>8450.820586401154</v>
      </c>
      <c r="E74" s="19">
        <v>9673.223244717725</v>
      </c>
      <c r="F74" s="54"/>
    </row>
    <row r="75" spans="1:6" ht="12.75">
      <c r="A75" s="55" t="s">
        <v>104</v>
      </c>
      <c r="B75" s="19">
        <v>28190.27773737854</v>
      </c>
      <c r="C75" s="66">
        <v>0</v>
      </c>
      <c r="D75" s="19">
        <v>7709.511213173886</v>
      </c>
      <c r="E75" s="19">
        <v>35899.78895055242</v>
      </c>
      <c r="F75" s="54"/>
    </row>
    <row r="76" spans="1:6" ht="12.75">
      <c r="A76" s="55" t="s">
        <v>105</v>
      </c>
      <c r="B76" s="19">
        <v>28388.814046487107</v>
      </c>
      <c r="C76" s="66">
        <v>0</v>
      </c>
      <c r="D76" s="19">
        <v>72433.57491114044</v>
      </c>
      <c r="E76" s="19">
        <v>100822.38895762755</v>
      </c>
      <c r="F76" s="54"/>
    </row>
    <row r="77" spans="1:6" ht="12.75">
      <c r="A77" s="55" t="s">
        <v>106</v>
      </c>
      <c r="B77" s="19">
        <v>109158.74747943856</v>
      </c>
      <c r="C77" s="19">
        <v>539.9421328567596</v>
      </c>
      <c r="D77" s="19">
        <v>50468.344144566734</v>
      </c>
      <c r="E77" s="19">
        <v>160167.03375686205</v>
      </c>
      <c r="F77" s="54"/>
    </row>
    <row r="78" spans="1:6" ht="12.75">
      <c r="A78" s="56" t="s">
        <v>148</v>
      </c>
      <c r="B78" s="152">
        <v>482909.7711529733</v>
      </c>
      <c r="C78" s="152">
        <v>1722.2056468558924</v>
      </c>
      <c r="D78" s="152">
        <v>233618.3525157252</v>
      </c>
      <c r="E78" s="152">
        <v>718250.3293155544</v>
      </c>
      <c r="F78" s="54"/>
    </row>
    <row r="79" spans="1:6" ht="12.75">
      <c r="A79" s="55"/>
      <c r="B79" s="19"/>
      <c r="C79" s="19"/>
      <c r="D79" s="19"/>
      <c r="E79" s="19"/>
      <c r="F79" s="54"/>
    </row>
    <row r="80" spans="1:6" ht="12.75">
      <c r="A80" s="55" t="s">
        <v>107</v>
      </c>
      <c r="B80" s="19">
        <v>32311.8</v>
      </c>
      <c r="C80" s="19">
        <v>1573.4061</v>
      </c>
      <c r="D80" s="19">
        <v>56379.9875</v>
      </c>
      <c r="E80" s="19">
        <v>90265.1936</v>
      </c>
      <c r="F80" s="54"/>
    </row>
    <row r="81" spans="1:6" ht="12.75">
      <c r="A81" s="55" t="s">
        <v>108</v>
      </c>
      <c r="B81" s="19">
        <v>13241</v>
      </c>
      <c r="C81" s="19">
        <v>767</v>
      </c>
      <c r="D81" s="19">
        <v>35581</v>
      </c>
      <c r="E81" s="19">
        <v>49589</v>
      </c>
      <c r="F81" s="54"/>
    </row>
    <row r="82" spans="1:6" ht="12.75">
      <c r="A82" s="150" t="s">
        <v>109</v>
      </c>
      <c r="B82" s="151">
        <v>45552.8</v>
      </c>
      <c r="C82" s="151">
        <v>2340.4061</v>
      </c>
      <c r="D82" s="151">
        <v>91960.9875</v>
      </c>
      <c r="E82" s="151">
        <v>139854.1936</v>
      </c>
      <c r="F82" s="54"/>
    </row>
    <row r="83" spans="1:6" ht="12.75">
      <c r="A83" s="55"/>
      <c r="B83" s="152"/>
      <c r="C83" s="152"/>
      <c r="D83" s="152"/>
      <c r="E83" s="152"/>
      <c r="F83" s="54"/>
    </row>
    <row r="84" spans="1:6" ht="13.5" thickBot="1">
      <c r="A84" s="149" t="s">
        <v>110</v>
      </c>
      <c r="B84" s="153">
        <v>6370202.029275813</v>
      </c>
      <c r="C84" s="153">
        <v>407764.0895582264</v>
      </c>
      <c r="D84" s="153">
        <v>471876.555212224</v>
      </c>
      <c r="E84" s="153">
        <v>7249842.674046263</v>
      </c>
      <c r="F84" s="54"/>
    </row>
    <row r="85" spans="1:5" ht="12.75">
      <c r="A85" s="54"/>
      <c r="B85" s="54"/>
      <c r="C85" s="54"/>
      <c r="D85" s="54"/>
      <c r="E85" s="54"/>
    </row>
    <row r="86" spans="1:5" ht="12.75">
      <c r="A86" s="54"/>
      <c r="B86" s="54"/>
      <c r="C86" s="54"/>
      <c r="D86" s="54"/>
      <c r="E86" s="54"/>
    </row>
  </sheetData>
  <mergeCells count="2">
    <mergeCell ref="A3:E3"/>
    <mergeCell ref="A1:E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I27"/>
  <sheetViews>
    <sheetView showGridLines="0" zoomScale="75" zoomScaleNormal="75" workbookViewId="0" topLeftCell="A1">
      <selection activeCell="L17" sqref="L17"/>
    </sheetView>
  </sheetViews>
  <sheetFormatPr defaultColWidth="11.421875" defaultRowHeight="12.75"/>
  <cols>
    <col min="1" max="8" width="16.7109375" style="4" customWidth="1"/>
    <col min="9" max="9" width="12.57421875" style="4" customWidth="1"/>
    <col min="10" max="13" width="16.7109375" style="4" customWidth="1"/>
    <col min="14" max="17" width="12.00390625" style="4" customWidth="1"/>
    <col min="18" max="16384" width="11.421875" style="4" customWidth="1"/>
  </cols>
  <sheetData>
    <row r="1" spans="1:8" s="2" customFormat="1" ht="18">
      <c r="A1" s="170" t="s">
        <v>0</v>
      </c>
      <c r="B1" s="170"/>
      <c r="C1" s="170"/>
      <c r="D1" s="170"/>
      <c r="E1" s="170"/>
      <c r="F1" s="170"/>
      <c r="G1" s="170"/>
      <c r="H1" s="170"/>
    </row>
    <row r="3" spans="1:8" s="5" customFormat="1" ht="15">
      <c r="A3" s="171" t="s">
        <v>179</v>
      </c>
      <c r="B3" s="171"/>
      <c r="C3" s="171"/>
      <c r="D3" s="171"/>
      <c r="E3" s="171"/>
      <c r="F3" s="171"/>
      <c r="G3" s="171"/>
      <c r="H3" s="171"/>
    </row>
    <row r="4" spans="1:8" s="5" customFormat="1" ht="15.75" thickBot="1">
      <c r="A4" s="108"/>
      <c r="B4" s="109"/>
      <c r="C4" s="109"/>
      <c r="D4" s="109"/>
      <c r="E4" s="109"/>
      <c r="F4" s="109"/>
      <c r="G4" s="109"/>
      <c r="H4" s="109"/>
    </row>
    <row r="5" spans="1:8" ht="12.75">
      <c r="A5" s="179" t="s">
        <v>1</v>
      </c>
      <c r="B5" s="111" t="s">
        <v>6</v>
      </c>
      <c r="C5" s="112" t="s">
        <v>7</v>
      </c>
      <c r="D5" s="111" t="s">
        <v>8</v>
      </c>
      <c r="E5" s="111" t="s">
        <v>9</v>
      </c>
      <c r="F5" s="111" t="s">
        <v>9</v>
      </c>
      <c r="G5" s="113" t="s">
        <v>10</v>
      </c>
      <c r="H5" s="111" t="s">
        <v>11</v>
      </c>
    </row>
    <row r="6" spans="1:8" ht="12.75">
      <c r="A6" s="174"/>
      <c r="B6" s="14" t="s">
        <v>12</v>
      </c>
      <c r="C6" s="17" t="s">
        <v>13</v>
      </c>
      <c r="D6" s="14" t="s">
        <v>14</v>
      </c>
      <c r="E6" s="14" t="s">
        <v>15</v>
      </c>
      <c r="F6" s="14" t="s">
        <v>16</v>
      </c>
      <c r="G6" s="15" t="s">
        <v>17</v>
      </c>
      <c r="H6" s="15"/>
    </row>
    <row r="7" spans="1:8" ht="12.75">
      <c r="A7" s="174"/>
      <c r="B7" s="14" t="s">
        <v>20</v>
      </c>
      <c r="C7" s="14" t="s">
        <v>21</v>
      </c>
      <c r="D7" s="14" t="s">
        <v>163</v>
      </c>
      <c r="E7" s="14" t="s">
        <v>163</v>
      </c>
      <c r="F7" s="14" t="s">
        <v>163</v>
      </c>
      <c r="G7" s="15" t="s">
        <v>18</v>
      </c>
      <c r="H7" s="15" t="s">
        <v>19</v>
      </c>
    </row>
    <row r="8" spans="1:8" ht="13.5" thickBot="1">
      <c r="A8" s="168"/>
      <c r="B8" s="89"/>
      <c r="C8" s="101"/>
      <c r="D8" s="89"/>
      <c r="E8" s="89"/>
      <c r="F8" s="89"/>
      <c r="G8" s="90" t="s">
        <v>22</v>
      </c>
      <c r="H8" s="89"/>
    </row>
    <row r="9" spans="1:8" ht="14.25">
      <c r="A9" s="18" t="s">
        <v>159</v>
      </c>
      <c r="B9" s="19">
        <v>1588</v>
      </c>
      <c r="C9" s="19">
        <v>3557.808564231738</v>
      </c>
      <c r="D9" s="20">
        <v>5649.8</v>
      </c>
      <c r="E9" s="20">
        <v>274.2</v>
      </c>
      <c r="F9" s="20">
        <v>5375.6</v>
      </c>
      <c r="G9" s="21">
        <v>22.8023992403207</v>
      </c>
      <c r="H9" s="19">
        <v>1288289.9522796387</v>
      </c>
    </row>
    <row r="10" spans="1:8" ht="14.25">
      <c r="A10" s="18" t="s">
        <v>160</v>
      </c>
      <c r="B10" s="19">
        <v>1566</v>
      </c>
      <c r="C10" s="19">
        <v>4133.588761174968</v>
      </c>
      <c r="D10" s="20">
        <v>6473.2</v>
      </c>
      <c r="E10" s="20">
        <v>320.4</v>
      </c>
      <c r="F10" s="20">
        <v>6152.8</v>
      </c>
      <c r="G10" s="21">
        <v>21.660476241991514</v>
      </c>
      <c r="H10" s="19">
        <v>1402125.9480965945</v>
      </c>
    </row>
    <row r="11" spans="1:8" ht="12.75">
      <c r="A11" s="18">
        <v>1992</v>
      </c>
      <c r="B11" s="19">
        <v>1483</v>
      </c>
      <c r="C11" s="19">
        <v>4044.571813890762</v>
      </c>
      <c r="D11" s="20">
        <v>5998.1</v>
      </c>
      <c r="E11" s="20">
        <v>303.3</v>
      </c>
      <c r="F11" s="20">
        <v>5694.8</v>
      </c>
      <c r="G11" s="21">
        <v>21.67850660512303</v>
      </c>
      <c r="H11" s="19">
        <v>1300298.5046818843</v>
      </c>
    </row>
    <row r="12" spans="1:8" ht="12.75">
      <c r="A12" s="18">
        <v>1993</v>
      </c>
      <c r="B12" s="19">
        <v>1408</v>
      </c>
      <c r="C12" s="19">
        <v>4242.905089832123</v>
      </c>
      <c r="D12" s="20">
        <v>5974.010366483629</v>
      </c>
      <c r="E12" s="20">
        <v>273.6103664836293</v>
      </c>
      <c r="F12" s="20">
        <v>5700.4</v>
      </c>
      <c r="G12" s="21">
        <v>23.63179594437032</v>
      </c>
      <c r="H12" s="19">
        <v>1411765.9395029405</v>
      </c>
    </row>
    <row r="13" spans="1:8" ht="12.75">
      <c r="A13" s="18">
        <v>1994</v>
      </c>
      <c r="B13" s="19">
        <v>1359</v>
      </c>
      <c r="C13" s="19">
        <v>4306.442972774099</v>
      </c>
      <c r="D13" s="20">
        <v>5852.456</v>
      </c>
      <c r="E13" s="20">
        <v>244.7</v>
      </c>
      <c r="F13" s="20">
        <v>5607.756</v>
      </c>
      <c r="G13" s="21">
        <v>26.39044150349188</v>
      </c>
      <c r="H13" s="19">
        <v>1544488.9771976005</v>
      </c>
    </row>
    <row r="14" spans="1:8" ht="12.75">
      <c r="A14" s="18">
        <v>1995</v>
      </c>
      <c r="B14" s="19">
        <v>1300</v>
      </c>
      <c r="C14" s="19">
        <v>4628.076923076923</v>
      </c>
      <c r="D14" s="20">
        <v>6016.5</v>
      </c>
      <c r="E14" s="20">
        <v>244.7</v>
      </c>
      <c r="F14" s="20">
        <v>5771.8</v>
      </c>
      <c r="G14" s="21">
        <v>27.25589893380453</v>
      </c>
      <c r="H14" s="19">
        <v>1639851.1593523494</v>
      </c>
    </row>
    <row r="15" spans="1:8" ht="12.75">
      <c r="A15" s="18">
        <v>1996</v>
      </c>
      <c r="B15" s="19">
        <v>1312</v>
      </c>
      <c r="C15" s="19">
        <v>4510.289634146341</v>
      </c>
      <c r="D15" s="20">
        <v>5917.5</v>
      </c>
      <c r="E15" s="20">
        <v>248.9</v>
      </c>
      <c r="F15" s="22">
        <v>5668.6</v>
      </c>
      <c r="G15" s="23">
        <v>27.4422126861635</v>
      </c>
      <c r="H15" s="19">
        <v>1623892.9357037249</v>
      </c>
    </row>
    <row r="16" spans="1:9" s="11" customFormat="1" ht="12.75">
      <c r="A16" s="18">
        <v>1997</v>
      </c>
      <c r="B16" s="19">
        <v>1291</v>
      </c>
      <c r="C16" s="19">
        <v>4521.456235476375</v>
      </c>
      <c r="D16" s="20">
        <v>5837.2</v>
      </c>
      <c r="E16" s="22">
        <v>250.2</v>
      </c>
      <c r="F16" s="22">
        <v>5587</v>
      </c>
      <c r="G16" s="23">
        <v>27.874941401319827</v>
      </c>
      <c r="H16" s="19">
        <v>1627116.0794778408</v>
      </c>
      <c r="I16" s="4"/>
    </row>
    <row r="17" spans="1:9" s="11" customFormat="1" ht="12.75">
      <c r="A17" s="18">
        <v>1998</v>
      </c>
      <c r="B17" s="19">
        <v>1296</v>
      </c>
      <c r="C17" s="19">
        <v>4562.498456790124</v>
      </c>
      <c r="D17" s="20">
        <v>5912.998</v>
      </c>
      <c r="E17" s="22">
        <v>218.083</v>
      </c>
      <c r="F17" s="22">
        <v>5694.915</v>
      </c>
      <c r="G17" s="23">
        <v>29.221208515139494</v>
      </c>
      <c r="H17" s="19">
        <v>1727849.4750760277</v>
      </c>
      <c r="I17" s="4"/>
    </row>
    <row r="18" spans="1:9" s="11" customFormat="1" ht="12.75">
      <c r="A18" s="18">
        <v>1999</v>
      </c>
      <c r="B18" s="19">
        <v>1218.5</v>
      </c>
      <c r="C18" s="19">
        <v>5017.191629052113</v>
      </c>
      <c r="D18" s="20">
        <v>6113.448</v>
      </c>
      <c r="E18" s="22">
        <v>229.74</v>
      </c>
      <c r="F18" s="22">
        <v>5883.708</v>
      </c>
      <c r="G18" s="23">
        <v>28.3797915690022</v>
      </c>
      <c r="H18" s="19">
        <v>1734983.8000793338</v>
      </c>
      <c r="I18" s="4"/>
    </row>
    <row r="19" spans="1:9" s="11" customFormat="1" ht="12.75">
      <c r="A19" s="18">
        <v>2000</v>
      </c>
      <c r="B19" s="19">
        <v>1153.8575</v>
      </c>
      <c r="C19" s="19">
        <v>5292.35889180423</v>
      </c>
      <c r="D19" s="20">
        <v>6106.628</v>
      </c>
      <c r="E19" s="22">
        <v>199.989</v>
      </c>
      <c r="F19" s="22">
        <v>5906.639</v>
      </c>
      <c r="G19" s="23">
        <v>28.2</v>
      </c>
      <c r="H19" s="19">
        <v>1722069.096</v>
      </c>
      <c r="I19" s="4"/>
    </row>
    <row r="20" spans="1:9" s="11" customFormat="1" ht="12.75">
      <c r="A20" s="18">
        <v>2001</v>
      </c>
      <c r="B20" s="19">
        <v>1145.612</v>
      </c>
      <c r="C20" s="19">
        <v>5525.786399076694</v>
      </c>
      <c r="D20" s="20">
        <v>6330.40720821905</v>
      </c>
      <c r="E20" s="22">
        <v>199.672</v>
      </c>
      <c r="F20" s="22">
        <v>6130.73520821905</v>
      </c>
      <c r="G20" s="23">
        <v>31.6</v>
      </c>
      <c r="H20" s="19">
        <v>2000408.6777972197</v>
      </c>
      <c r="I20" s="4"/>
    </row>
    <row r="21" spans="1:9" s="11" customFormat="1" ht="12.75">
      <c r="A21" s="18">
        <v>2002</v>
      </c>
      <c r="B21" s="19">
        <v>1171.5</v>
      </c>
      <c r="C21" s="19">
        <v>5478.329059357379</v>
      </c>
      <c r="D21" s="20">
        <v>6417.86249303717</v>
      </c>
      <c r="E21" s="22">
        <v>214.2752570225</v>
      </c>
      <c r="F21" s="22">
        <v>6203.5872360146695</v>
      </c>
      <c r="G21" s="23">
        <v>29.5</v>
      </c>
      <c r="H21" s="19">
        <v>1893269.4354459653</v>
      </c>
      <c r="I21" s="4"/>
    </row>
    <row r="22" spans="1:9" s="11" customFormat="1" ht="12.75">
      <c r="A22" s="18">
        <v>2003</v>
      </c>
      <c r="B22" s="19">
        <v>1161.009</v>
      </c>
      <c r="C22" s="132">
        <v>5576.65099926013</v>
      </c>
      <c r="D22" s="20">
        <v>6443.283</v>
      </c>
      <c r="E22" s="22">
        <v>208.114</v>
      </c>
      <c r="F22" s="22">
        <v>6266.42806473435</v>
      </c>
      <c r="G22" s="23">
        <v>31.19</v>
      </c>
      <c r="H22" s="19">
        <v>2009659.9677000004</v>
      </c>
      <c r="I22" s="4"/>
    </row>
    <row r="23" spans="1:8" ht="12.75">
      <c r="A23" s="18">
        <v>2004</v>
      </c>
      <c r="B23" s="19">
        <v>1056.917</v>
      </c>
      <c r="C23" s="132">
        <v>6040.288787043477</v>
      </c>
      <c r="D23" s="20">
        <v>6384.08390393563</v>
      </c>
      <c r="E23" s="22">
        <v>247.60107441570412</v>
      </c>
      <c r="F23" s="22">
        <v>6136.48282951992</v>
      </c>
      <c r="G23" s="23">
        <v>31.68</v>
      </c>
      <c r="H23" s="19">
        <v>2022477.7807668075</v>
      </c>
    </row>
    <row r="24" spans="1:8" ht="13.5" thickBot="1">
      <c r="A24" s="137">
        <v>2005</v>
      </c>
      <c r="B24" s="138">
        <v>1012.91382519386</v>
      </c>
      <c r="C24" s="139">
        <v>6288.987148592455</v>
      </c>
      <c r="D24" s="140">
        <f>6370202.02927581/1000</f>
        <v>6370.202029275811</v>
      </c>
      <c r="E24" s="141">
        <f>272658.744311174/1000</f>
        <v>272.658744311174</v>
      </c>
      <c r="F24" s="141">
        <f>224192.538563729/1000</f>
        <v>224.192538563729</v>
      </c>
      <c r="G24" s="165">
        <v>31.25</v>
      </c>
      <c r="H24" s="138">
        <v>1990688.1341486908</v>
      </c>
    </row>
    <row r="25" ht="14.25">
      <c r="A25" s="13" t="s">
        <v>161</v>
      </c>
    </row>
    <row r="26" spans="1:3" ht="14.25">
      <c r="A26" s="13" t="s">
        <v>169</v>
      </c>
      <c r="C26" s="84"/>
    </row>
    <row r="27" ht="12.75">
      <c r="B27" s="61"/>
    </row>
  </sheetData>
  <mergeCells count="3">
    <mergeCell ref="A1:H1"/>
    <mergeCell ref="A3:H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14"/>
  <dimension ref="A1:K86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5.7109375" style="49" customWidth="1"/>
    <col min="2" max="6" width="16.7109375" style="49" customWidth="1"/>
    <col min="7" max="7" width="11.421875" style="54" customWidth="1"/>
    <col min="8" max="12" width="11.421875" style="49" customWidth="1"/>
    <col min="13" max="13" width="12.8515625" style="49" bestFit="1" customWidth="1"/>
    <col min="14" max="16" width="13.140625" style="49" customWidth="1"/>
    <col min="17" max="16384" width="11.421875" style="49" customWidth="1"/>
  </cols>
  <sheetData>
    <row r="1" spans="1:7" s="47" customFormat="1" ht="18">
      <c r="A1" s="178" t="s">
        <v>0</v>
      </c>
      <c r="B1" s="178"/>
      <c r="C1" s="178"/>
      <c r="D1" s="178"/>
      <c r="E1" s="178"/>
      <c r="F1" s="178"/>
      <c r="G1" s="77"/>
    </row>
    <row r="3" spans="1:7" s="48" customFormat="1" ht="15">
      <c r="A3" s="177" t="s">
        <v>185</v>
      </c>
      <c r="B3" s="177"/>
      <c r="C3" s="177"/>
      <c r="D3" s="177"/>
      <c r="E3" s="177"/>
      <c r="F3" s="177"/>
      <c r="G3" s="74"/>
    </row>
    <row r="4" spans="1:7" s="48" customFormat="1" ht="15.75" thickBot="1">
      <c r="A4" s="78"/>
      <c r="B4" s="78"/>
      <c r="C4" s="74"/>
      <c r="D4" s="74"/>
      <c r="E4" s="74"/>
      <c r="F4" s="74"/>
      <c r="G4" s="74"/>
    </row>
    <row r="5" spans="1:6" ht="12.75">
      <c r="A5" s="114"/>
      <c r="B5" s="115"/>
      <c r="C5" s="180" t="s">
        <v>131</v>
      </c>
      <c r="D5" s="180"/>
      <c r="E5" s="181" t="s">
        <v>132</v>
      </c>
      <c r="F5" s="182"/>
    </row>
    <row r="6" spans="1:6" ht="12.75">
      <c r="A6" s="75" t="s">
        <v>137</v>
      </c>
      <c r="B6" s="51" t="s">
        <v>2</v>
      </c>
      <c r="C6" s="51" t="s">
        <v>133</v>
      </c>
      <c r="D6" s="51" t="s">
        <v>9</v>
      </c>
      <c r="E6" s="51" t="s">
        <v>134</v>
      </c>
      <c r="F6" s="52" t="s">
        <v>135</v>
      </c>
    </row>
    <row r="7" spans="1:6" ht="15" thickBot="1">
      <c r="A7" s="75" t="s">
        <v>138</v>
      </c>
      <c r="B7" s="123"/>
      <c r="C7" s="123" t="s">
        <v>136</v>
      </c>
      <c r="D7" s="123" t="s">
        <v>171</v>
      </c>
      <c r="E7" s="123" t="s">
        <v>172</v>
      </c>
      <c r="F7" s="131" t="s">
        <v>173</v>
      </c>
    </row>
    <row r="8" spans="1:6" ht="12.75">
      <c r="A8" s="79" t="s">
        <v>54</v>
      </c>
      <c r="B8" s="19">
        <v>970167.1794250206</v>
      </c>
      <c r="C8" s="19">
        <v>25435.486565073028</v>
      </c>
      <c r="D8" s="19">
        <v>67468.90700952099</v>
      </c>
      <c r="E8" s="19">
        <v>1248.3313741198774</v>
      </c>
      <c r="F8" s="19">
        <v>876014.4544763067</v>
      </c>
    </row>
    <row r="9" spans="1:6" ht="12.75">
      <c r="A9" s="80" t="s">
        <v>55</v>
      </c>
      <c r="B9" s="19">
        <v>952484.2272922124</v>
      </c>
      <c r="C9" s="19">
        <v>39704.156527850704</v>
      </c>
      <c r="D9" s="19">
        <v>48585.66864728076</v>
      </c>
      <c r="E9" s="19">
        <v>936.7035826281656</v>
      </c>
      <c r="F9" s="19">
        <v>863257.6985344528</v>
      </c>
    </row>
    <row r="10" spans="1:6" ht="12.75">
      <c r="A10" s="80" t="s">
        <v>56</v>
      </c>
      <c r="B10" s="19">
        <v>26481.16503262397</v>
      </c>
      <c r="C10" s="19">
        <v>1078.2288301159633</v>
      </c>
      <c r="D10" s="19">
        <v>7223.814411236339</v>
      </c>
      <c r="E10" s="19">
        <v>459.97722891272605</v>
      </c>
      <c r="F10" s="19">
        <v>17719.14456235894</v>
      </c>
    </row>
    <row r="11" spans="1:6" ht="12.75">
      <c r="A11" s="80" t="s">
        <v>57</v>
      </c>
      <c r="B11" s="19">
        <v>219857.4282501428</v>
      </c>
      <c r="C11" s="19">
        <v>9043.128076960315</v>
      </c>
      <c r="D11" s="19">
        <v>10724.609931961906</v>
      </c>
      <c r="E11" s="19">
        <v>2194.9878143392307</v>
      </c>
      <c r="F11" s="19">
        <v>197894.70242688135</v>
      </c>
    </row>
    <row r="12" spans="1:6" ht="12.75">
      <c r="A12" s="81" t="s">
        <v>58</v>
      </c>
      <c r="B12" s="152">
        <v>2168990</v>
      </c>
      <c r="C12" s="152">
        <v>75261</v>
      </c>
      <c r="D12" s="152">
        <v>134003</v>
      </c>
      <c r="E12" s="152">
        <v>4840</v>
      </c>
      <c r="F12" s="152">
        <v>1954886</v>
      </c>
    </row>
    <row r="13" spans="1:6" ht="12.75">
      <c r="A13" s="80"/>
      <c r="B13" s="19"/>
      <c r="C13" s="19"/>
      <c r="D13" s="19"/>
      <c r="E13" s="19"/>
      <c r="F13" s="19"/>
    </row>
    <row r="14" spans="1:6" ht="12.75">
      <c r="A14" s="81" t="s">
        <v>59</v>
      </c>
      <c r="B14" s="152">
        <v>665831.2</v>
      </c>
      <c r="C14" s="152">
        <v>18100.1</v>
      </c>
      <c r="D14" s="152">
        <v>13312.6</v>
      </c>
      <c r="E14" s="152">
        <v>1100</v>
      </c>
      <c r="F14" s="152">
        <v>633318.5</v>
      </c>
    </row>
    <row r="15" spans="1:6" ht="12.75">
      <c r="A15" s="80"/>
      <c r="B15" s="152"/>
      <c r="C15" s="152"/>
      <c r="D15" s="152"/>
      <c r="E15" s="152"/>
      <c r="F15" s="152"/>
    </row>
    <row r="16" spans="1:6" ht="12.75">
      <c r="A16" s="81" t="s">
        <v>60</v>
      </c>
      <c r="B16" s="152">
        <v>526778.23</v>
      </c>
      <c r="C16" s="152">
        <v>24080</v>
      </c>
      <c r="D16" s="152">
        <v>5648.23</v>
      </c>
      <c r="E16" s="152">
        <v>300</v>
      </c>
      <c r="F16" s="152">
        <v>496750</v>
      </c>
    </row>
    <row r="17" spans="1:6" ht="12.75">
      <c r="A17" s="80"/>
      <c r="B17" s="19"/>
      <c r="C17" s="19"/>
      <c r="D17" s="19"/>
      <c r="E17" s="19"/>
      <c r="F17" s="19"/>
    </row>
    <row r="18" spans="1:6" ht="12.75">
      <c r="A18" s="80" t="s">
        <v>61</v>
      </c>
      <c r="B18" s="19">
        <v>48848</v>
      </c>
      <c r="C18" s="19">
        <v>1320</v>
      </c>
      <c r="D18" s="19">
        <v>150</v>
      </c>
      <c r="E18" s="19">
        <v>314</v>
      </c>
      <c r="F18" s="19">
        <v>47064</v>
      </c>
    </row>
    <row r="19" spans="1:6" ht="12.75">
      <c r="A19" s="80" t="s">
        <v>62</v>
      </c>
      <c r="B19" s="19">
        <v>98827</v>
      </c>
      <c r="C19" s="19">
        <v>3335</v>
      </c>
      <c r="D19" s="19">
        <v>1100</v>
      </c>
      <c r="E19" s="19">
        <v>4241</v>
      </c>
      <c r="F19" s="19">
        <v>90151</v>
      </c>
    </row>
    <row r="20" spans="1:6" ht="12.75">
      <c r="A20" s="80" t="s">
        <v>63</v>
      </c>
      <c r="B20" s="19">
        <v>91235</v>
      </c>
      <c r="C20" s="19">
        <v>2730</v>
      </c>
      <c r="D20" s="19">
        <v>1050</v>
      </c>
      <c r="E20" s="19">
        <v>2636</v>
      </c>
      <c r="F20" s="19">
        <v>84819</v>
      </c>
    </row>
    <row r="21" spans="1:6" ht="12.75">
      <c r="A21" s="81" t="s">
        <v>145</v>
      </c>
      <c r="B21" s="152">
        <v>238910</v>
      </c>
      <c r="C21" s="152">
        <v>7385</v>
      </c>
      <c r="D21" s="152">
        <v>2300</v>
      </c>
      <c r="E21" s="152">
        <v>7191</v>
      </c>
      <c r="F21" s="152">
        <v>222034</v>
      </c>
    </row>
    <row r="22" spans="1:6" ht="12.75">
      <c r="A22" s="80"/>
      <c r="B22" s="152"/>
      <c r="C22" s="152"/>
      <c r="D22" s="152"/>
      <c r="E22" s="152"/>
      <c r="F22" s="152"/>
    </row>
    <row r="23" spans="1:6" ht="12.75">
      <c r="A23" s="81" t="s">
        <v>64</v>
      </c>
      <c r="B23" s="152">
        <v>177785.142</v>
      </c>
      <c r="C23" s="152">
        <v>1066.710852</v>
      </c>
      <c r="D23" s="152">
        <v>355.570284</v>
      </c>
      <c r="E23" s="152">
        <v>1777.85142</v>
      </c>
      <c r="F23" s="152">
        <v>174585.009444</v>
      </c>
    </row>
    <row r="24" spans="1:6" ht="12.75">
      <c r="A24" s="80"/>
      <c r="B24" s="152"/>
      <c r="C24" s="152"/>
      <c r="D24" s="152"/>
      <c r="E24" s="152"/>
      <c r="F24" s="152"/>
    </row>
    <row r="25" spans="1:6" ht="12.75">
      <c r="A25" s="81" t="s">
        <v>65</v>
      </c>
      <c r="B25" s="152">
        <v>16951.956</v>
      </c>
      <c r="C25" s="152">
        <v>190.45599999999993</v>
      </c>
      <c r="D25" s="152">
        <v>62.74</v>
      </c>
      <c r="E25" s="152">
        <v>444.3</v>
      </c>
      <c r="F25" s="152">
        <v>16254.46</v>
      </c>
    </row>
    <row r="26" spans="1:6" ht="12.75">
      <c r="A26" s="80"/>
      <c r="B26" s="19"/>
      <c r="C26" s="19"/>
      <c r="D26" s="19"/>
      <c r="E26" s="19"/>
      <c r="F26" s="19"/>
    </row>
    <row r="27" spans="1:6" ht="12.75">
      <c r="A27" s="80" t="s">
        <v>66</v>
      </c>
      <c r="B27" s="19">
        <v>43988.88</v>
      </c>
      <c r="C27" s="19">
        <v>347.2742735220075</v>
      </c>
      <c r="D27" s="19">
        <v>320.7722160264053</v>
      </c>
      <c r="E27" s="19">
        <v>84.31258507339108</v>
      </c>
      <c r="F27" s="19">
        <v>43236.520925378194</v>
      </c>
    </row>
    <row r="28" spans="1:6" ht="12.75">
      <c r="A28" s="80" t="s">
        <v>67</v>
      </c>
      <c r="B28" s="19">
        <v>2441.4</v>
      </c>
      <c r="C28" s="19">
        <v>57.8</v>
      </c>
      <c r="D28" s="19">
        <v>10.6</v>
      </c>
      <c r="E28" s="66">
        <v>0</v>
      </c>
      <c r="F28" s="19">
        <v>2373</v>
      </c>
    </row>
    <row r="29" spans="1:6" ht="12.75">
      <c r="A29" s="80" t="s">
        <v>68</v>
      </c>
      <c r="B29" s="19">
        <v>29216.55</v>
      </c>
      <c r="C29" s="19">
        <v>1188.9</v>
      </c>
      <c r="D29" s="19">
        <v>33.4</v>
      </c>
      <c r="E29" s="19">
        <v>3188.31</v>
      </c>
      <c r="F29" s="19">
        <v>24805.94</v>
      </c>
    </row>
    <row r="30" spans="1:6" ht="12.75">
      <c r="A30" s="81" t="s">
        <v>146</v>
      </c>
      <c r="B30" s="152">
        <v>75646.83</v>
      </c>
      <c r="C30" s="152">
        <v>1593.9742735220075</v>
      </c>
      <c r="D30" s="152">
        <v>364.7722160264053</v>
      </c>
      <c r="E30" s="152">
        <v>3272.622585073391</v>
      </c>
      <c r="F30" s="152">
        <v>70415.4609253782</v>
      </c>
    </row>
    <row r="31" spans="1:6" ht="12.75">
      <c r="A31" s="80"/>
      <c r="B31" s="152"/>
      <c r="C31" s="152"/>
      <c r="D31" s="152"/>
      <c r="E31" s="152"/>
      <c r="F31" s="152"/>
    </row>
    <row r="32" spans="1:6" ht="12.75">
      <c r="A32" s="80" t="s">
        <v>69</v>
      </c>
      <c r="B32" s="19">
        <v>176185.16199999998</v>
      </c>
      <c r="C32" s="19">
        <v>1503.7511945999997</v>
      </c>
      <c r="D32" s="19">
        <v>2558.0671328</v>
      </c>
      <c r="E32" s="19">
        <v>5640.750873999999</v>
      </c>
      <c r="F32" s="19">
        <v>166482.59279859997</v>
      </c>
    </row>
    <row r="33" spans="1:6" ht="12.75">
      <c r="A33" s="80" t="s">
        <v>70</v>
      </c>
      <c r="B33" s="19">
        <v>261445.9350461459</v>
      </c>
      <c r="C33" s="19">
        <v>2400</v>
      </c>
      <c r="D33" s="19">
        <v>520</v>
      </c>
      <c r="E33" s="19">
        <v>1585.935046145885</v>
      </c>
      <c r="F33" s="19">
        <v>256940</v>
      </c>
    </row>
    <row r="34" spans="1:6" ht="12.75">
      <c r="A34" s="80" t="s">
        <v>71</v>
      </c>
      <c r="B34" s="19">
        <v>96032.76483626118</v>
      </c>
      <c r="C34" s="19">
        <v>965</v>
      </c>
      <c r="D34" s="19">
        <v>947</v>
      </c>
      <c r="E34" s="19">
        <v>509.7648362611774</v>
      </c>
      <c r="F34" s="19">
        <v>93611</v>
      </c>
    </row>
    <row r="35" spans="1:6" ht="12.75" customHeight="1">
      <c r="A35" s="80" t="s">
        <v>72</v>
      </c>
      <c r="B35" s="19">
        <v>2136</v>
      </c>
      <c r="C35" s="19"/>
      <c r="D35" s="19"/>
      <c r="E35" s="66">
        <v>0</v>
      </c>
      <c r="F35" s="19">
        <v>2136</v>
      </c>
    </row>
    <row r="36" spans="1:6" ht="12.75">
      <c r="A36" s="81" t="s">
        <v>73</v>
      </c>
      <c r="B36" s="152">
        <v>535799.861882407</v>
      </c>
      <c r="C36" s="152">
        <v>4868.751194599999</v>
      </c>
      <c r="D36" s="152">
        <v>4025.0671328</v>
      </c>
      <c r="E36" s="152">
        <v>7736.450756407062</v>
      </c>
      <c r="F36" s="152">
        <v>519169.5927985999</v>
      </c>
    </row>
    <row r="37" spans="1:6" ht="12.75">
      <c r="A37" s="80"/>
      <c r="B37" s="152"/>
      <c r="C37" s="152"/>
      <c r="D37" s="152"/>
      <c r="E37" s="152"/>
      <c r="F37" s="152"/>
    </row>
    <row r="38" spans="1:6" ht="12.75">
      <c r="A38" s="81" t="s">
        <v>74</v>
      </c>
      <c r="B38" s="152">
        <v>77000</v>
      </c>
      <c r="C38" s="152">
        <v>6930</v>
      </c>
      <c r="D38" s="152">
        <v>1155</v>
      </c>
      <c r="E38" s="152">
        <v>770</v>
      </c>
      <c r="F38" s="152">
        <v>68145</v>
      </c>
    </row>
    <row r="39" spans="1:6" ht="12.75">
      <c r="A39" s="80"/>
      <c r="B39" s="19"/>
      <c r="C39" s="19"/>
      <c r="D39" s="19"/>
      <c r="E39" s="19"/>
      <c r="F39" s="19"/>
    </row>
    <row r="40" spans="1:6" ht="12.75">
      <c r="A40" s="80" t="s">
        <v>75</v>
      </c>
      <c r="B40" s="19">
        <v>187709.09427949254</v>
      </c>
      <c r="C40" s="19">
        <v>4521.150423192632</v>
      </c>
      <c r="D40" s="19">
        <v>1713.2919151101057</v>
      </c>
      <c r="E40" s="19">
        <v>693.8951378311999</v>
      </c>
      <c r="F40" s="19">
        <v>180780.75680335858</v>
      </c>
    </row>
    <row r="41" spans="1:6" ht="12.75">
      <c r="A41" s="80" t="s">
        <v>76</v>
      </c>
      <c r="B41" s="19">
        <v>85922.35761051669</v>
      </c>
      <c r="C41" s="19">
        <v>8399.156389528067</v>
      </c>
      <c r="D41" s="19">
        <v>6771.407111532051</v>
      </c>
      <c r="E41" s="19">
        <v>2219.072272896872</v>
      </c>
      <c r="F41" s="19">
        <v>68532.7218365597</v>
      </c>
    </row>
    <row r="42" spans="1:6" ht="12.75">
      <c r="A42" s="80" t="s">
        <v>77</v>
      </c>
      <c r="B42" s="19">
        <v>250124.60076911206</v>
      </c>
      <c r="C42" s="19">
        <v>50785.317998613675</v>
      </c>
      <c r="D42" s="19">
        <v>8650.901188876944</v>
      </c>
      <c r="E42" s="19">
        <v>3419.8304471181077</v>
      </c>
      <c r="F42" s="19">
        <v>187268.55113450333</v>
      </c>
    </row>
    <row r="43" spans="1:6" ht="12.75">
      <c r="A43" s="80" t="s">
        <v>78</v>
      </c>
      <c r="B43" s="19">
        <v>135877.3225396355</v>
      </c>
      <c r="C43" s="19">
        <v>3517.0798827946537</v>
      </c>
      <c r="D43" s="19">
        <v>2217.538169765839</v>
      </c>
      <c r="E43" s="19">
        <v>1140.067522513009</v>
      </c>
      <c r="F43" s="19">
        <v>129002.63696456199</v>
      </c>
    </row>
    <row r="44" spans="1:6" ht="12.75">
      <c r="A44" s="80" t="s">
        <v>79</v>
      </c>
      <c r="B44" s="19">
        <v>47837.744789463104</v>
      </c>
      <c r="C44" s="19">
        <v>4319.492673509493</v>
      </c>
      <c r="D44" s="19">
        <v>2434.4064915806607</v>
      </c>
      <c r="E44" s="19">
        <v>1512.122275122375</v>
      </c>
      <c r="F44" s="19">
        <v>39571.72334925058</v>
      </c>
    </row>
    <row r="45" spans="1:6" ht="12.75">
      <c r="A45" s="80" t="s">
        <v>80</v>
      </c>
      <c r="B45" s="19">
        <v>81872.26702839464</v>
      </c>
      <c r="C45" s="19">
        <v>1241.5067968438195</v>
      </c>
      <c r="D45" s="19">
        <v>197.8029748420899</v>
      </c>
      <c r="E45" s="19">
        <v>407.1435193583696</v>
      </c>
      <c r="F45" s="19">
        <v>80025.81373735036</v>
      </c>
    </row>
    <row r="46" spans="1:6" ht="12.75">
      <c r="A46" s="80" t="s">
        <v>81</v>
      </c>
      <c r="B46" s="19">
        <v>5124.814239149518</v>
      </c>
      <c r="C46" s="19">
        <v>287.6400813617867</v>
      </c>
      <c r="D46" s="19">
        <v>45.65793124713468</v>
      </c>
      <c r="E46" s="19">
        <v>17.520304994324675</v>
      </c>
      <c r="F46" s="19">
        <v>4773.995921546271</v>
      </c>
    </row>
    <row r="47" spans="1:6" ht="12.75">
      <c r="A47" s="80" t="s">
        <v>82</v>
      </c>
      <c r="B47" s="19">
        <v>79641.09674324238</v>
      </c>
      <c r="C47" s="19">
        <v>873.8177580981364</v>
      </c>
      <c r="D47" s="19">
        <v>780.6077533821264</v>
      </c>
      <c r="E47" s="19">
        <v>1958.9233244211719</v>
      </c>
      <c r="F47" s="19">
        <v>76027.74790734095</v>
      </c>
    </row>
    <row r="48" spans="1:6" ht="12.75">
      <c r="A48" s="80" t="s">
        <v>83</v>
      </c>
      <c r="B48" s="19">
        <v>110346.97203414817</v>
      </c>
      <c r="C48" s="19">
        <v>562.427735695581</v>
      </c>
      <c r="D48" s="19">
        <v>368.1995134108782</v>
      </c>
      <c r="E48" s="19">
        <v>277.5580551324799</v>
      </c>
      <c r="F48" s="19">
        <v>109138.78672990923</v>
      </c>
    </row>
    <row r="49" spans="1:6" ht="12.75">
      <c r="A49" s="81" t="s">
        <v>147</v>
      </c>
      <c r="B49" s="152">
        <v>984456.2700331546</v>
      </c>
      <c r="C49" s="152">
        <v>74507.58973963786</v>
      </c>
      <c r="D49" s="152">
        <v>23179.813049747827</v>
      </c>
      <c r="E49" s="152">
        <v>11646.13285938791</v>
      </c>
      <c r="F49" s="152">
        <v>875122.7343843811</v>
      </c>
    </row>
    <row r="50" spans="1:6" ht="12.75">
      <c r="A50" s="80"/>
      <c r="B50" s="152"/>
      <c r="C50" s="152"/>
      <c r="D50" s="152"/>
      <c r="E50" s="152"/>
      <c r="F50" s="152"/>
    </row>
    <row r="51" spans="1:6" ht="12.75">
      <c r="A51" s="81" t="s">
        <v>84</v>
      </c>
      <c r="B51" s="152">
        <v>81549</v>
      </c>
      <c r="C51" s="66">
        <v>0</v>
      </c>
      <c r="D51" s="66">
        <v>0</v>
      </c>
      <c r="E51" s="152">
        <v>4289</v>
      </c>
      <c r="F51" s="152">
        <v>77260</v>
      </c>
    </row>
    <row r="52" spans="1:6" ht="12.75">
      <c r="A52" s="80"/>
      <c r="B52" s="152"/>
      <c r="C52" s="152"/>
      <c r="D52" s="152"/>
      <c r="E52" s="152"/>
      <c r="F52" s="152"/>
    </row>
    <row r="53" spans="1:6" ht="12.75">
      <c r="A53" s="80" t="s">
        <v>85</v>
      </c>
      <c r="B53" s="19">
        <v>9808.070233970726</v>
      </c>
      <c r="C53" s="19">
        <v>306.80802085709007</v>
      </c>
      <c r="D53" s="19">
        <v>153.404010428545</v>
      </c>
      <c r="E53" s="19">
        <v>1358.5766446202174</v>
      </c>
      <c r="F53" s="19">
        <v>7989.281558064873</v>
      </c>
    </row>
    <row r="54" spans="1:6" ht="12.75">
      <c r="A54" s="80" t="s">
        <v>86</v>
      </c>
      <c r="B54" s="19">
        <v>17877.674138088594</v>
      </c>
      <c r="C54" s="19">
        <v>539.7158397431491</v>
      </c>
      <c r="D54" s="19">
        <v>302.20987437161256</v>
      </c>
      <c r="E54" s="19">
        <v>113.26138797123664</v>
      </c>
      <c r="F54" s="19">
        <v>16922.487036002596</v>
      </c>
    </row>
    <row r="55" spans="1:6" ht="12.75">
      <c r="A55" s="80" t="s">
        <v>87</v>
      </c>
      <c r="B55" s="19">
        <v>931.8635169737431</v>
      </c>
      <c r="C55" s="19">
        <v>9.199578534717395</v>
      </c>
      <c r="D55" s="19">
        <v>0</v>
      </c>
      <c r="E55" s="19">
        <v>0</v>
      </c>
      <c r="F55" s="19">
        <v>922.6639384390257</v>
      </c>
    </row>
    <row r="56" spans="1:6" ht="12.75">
      <c r="A56" s="80" t="s">
        <v>88</v>
      </c>
      <c r="B56" s="19">
        <v>4430.638055483998</v>
      </c>
      <c r="C56" s="19">
        <v>9.040466327355931</v>
      </c>
      <c r="D56" s="19">
        <v>13.044101415184985</v>
      </c>
      <c r="E56" s="19">
        <v>0</v>
      </c>
      <c r="F56" s="19">
        <v>4408.553487741457</v>
      </c>
    </row>
    <row r="57" spans="1:6" ht="12.75">
      <c r="A57" s="80" t="s">
        <v>89</v>
      </c>
      <c r="B57" s="19">
        <v>154177.5235140932</v>
      </c>
      <c r="C57" s="19">
        <v>4171.483449016689</v>
      </c>
      <c r="D57" s="19">
        <v>7747.040691030994</v>
      </c>
      <c r="E57" s="19">
        <v>7112.949968702274</v>
      </c>
      <c r="F57" s="19">
        <v>135146.04940534325</v>
      </c>
    </row>
    <row r="58" spans="1:6" ht="12.75">
      <c r="A58" s="81" t="s">
        <v>90</v>
      </c>
      <c r="B58" s="152">
        <v>187225.76945861027</v>
      </c>
      <c r="C58" s="152">
        <v>5036.247354479001</v>
      </c>
      <c r="D58" s="152">
        <v>8215.698677246335</v>
      </c>
      <c r="E58" s="152">
        <v>8584.788001293728</v>
      </c>
      <c r="F58" s="152">
        <v>165389.0354255912</v>
      </c>
    </row>
    <row r="59" spans="1:6" ht="12.75">
      <c r="A59" s="80"/>
      <c r="B59" s="19"/>
      <c r="C59" s="19"/>
      <c r="D59" s="19"/>
      <c r="E59" s="19"/>
      <c r="F59" s="19"/>
    </row>
    <row r="60" spans="1:6" ht="12.75">
      <c r="A60" s="80" t="s">
        <v>91</v>
      </c>
      <c r="B60" s="19">
        <v>10687.965663010205</v>
      </c>
      <c r="C60" s="19">
        <v>323.34389078567335</v>
      </c>
      <c r="D60" s="19">
        <v>351.0732290460067</v>
      </c>
      <c r="E60" s="19">
        <v>265.5176384457966</v>
      </c>
      <c r="F60" s="19">
        <v>9748.030904732728</v>
      </c>
    </row>
    <row r="61" spans="1:9" ht="12.75">
      <c r="A61" s="80" t="s">
        <v>92</v>
      </c>
      <c r="B61" s="19">
        <v>2894.3250277157103</v>
      </c>
      <c r="C61" s="66">
        <v>0</v>
      </c>
      <c r="D61" s="19">
        <v>0.8913001583678589</v>
      </c>
      <c r="E61" s="66">
        <v>0</v>
      </c>
      <c r="F61" s="19">
        <v>2893.4337275573425</v>
      </c>
      <c r="I61" s="54"/>
    </row>
    <row r="62" spans="1:9" ht="12.75">
      <c r="A62" s="80" t="s">
        <v>93</v>
      </c>
      <c r="B62" s="19">
        <v>32636.873556840677</v>
      </c>
      <c r="C62" s="19">
        <v>1224.2998008691843</v>
      </c>
      <c r="D62" s="19">
        <v>21.53975382722325</v>
      </c>
      <c r="E62" s="19">
        <v>514.6845499260634</v>
      </c>
      <c r="F62" s="19">
        <v>30876.349452218205</v>
      </c>
      <c r="I62" s="54"/>
    </row>
    <row r="63" spans="1:9" ht="12.75">
      <c r="A63" s="81" t="s">
        <v>94</v>
      </c>
      <c r="B63" s="152">
        <v>46219.16424756659</v>
      </c>
      <c r="C63" s="152">
        <v>1547.6436916548578</v>
      </c>
      <c r="D63" s="152">
        <v>373.5042830315978</v>
      </c>
      <c r="E63" s="152">
        <v>780.20218837186</v>
      </c>
      <c r="F63" s="152">
        <v>43517.814084508274</v>
      </c>
      <c r="I63" s="54"/>
    </row>
    <row r="64" spans="1:9" ht="12.75">
      <c r="A64" s="80"/>
      <c r="B64" s="152"/>
      <c r="C64" s="152"/>
      <c r="D64" s="152"/>
      <c r="E64" s="152"/>
      <c r="F64" s="152"/>
      <c r="I64" s="54"/>
    </row>
    <row r="65" spans="1:9" ht="12.75">
      <c r="A65" s="81" t="s">
        <v>95</v>
      </c>
      <c r="B65" s="152">
        <v>32078.21071</v>
      </c>
      <c r="C65" s="152">
        <v>922.0435992079624</v>
      </c>
      <c r="D65" s="152">
        <v>246.0501122031012</v>
      </c>
      <c r="E65" s="152">
        <v>3.170329309222047</v>
      </c>
      <c r="F65" s="152">
        <v>30906.946669279714</v>
      </c>
      <c r="I65" s="54"/>
    </row>
    <row r="66" spans="1:11" ht="12.75">
      <c r="A66" s="80"/>
      <c r="B66" s="152"/>
      <c r="C66" s="152"/>
      <c r="D66" s="152"/>
      <c r="E66" s="152"/>
      <c r="F66" s="152"/>
      <c r="I66" s="54"/>
      <c r="K66" s="54"/>
    </row>
    <row r="67" spans="1:11" ht="12.75">
      <c r="A67" s="80" t="s">
        <v>96</v>
      </c>
      <c r="B67" s="19">
        <v>25895.23548459314</v>
      </c>
      <c r="C67" s="19">
        <v>1372.3417895109503</v>
      </c>
      <c r="D67" s="19">
        <v>990.3542504246966</v>
      </c>
      <c r="E67" s="19">
        <v>128.60423193987071</v>
      </c>
      <c r="F67" s="19">
        <v>23403.935212717624</v>
      </c>
      <c r="I67" s="54"/>
      <c r="K67" s="54"/>
    </row>
    <row r="68" spans="1:11" ht="12.75">
      <c r="A68" s="80" t="s">
        <v>97</v>
      </c>
      <c r="B68" s="19">
        <v>18046.614515406858</v>
      </c>
      <c r="C68" s="19">
        <v>973.3512298253981</v>
      </c>
      <c r="D68" s="19">
        <v>692.4258212088718</v>
      </c>
      <c r="E68" s="19">
        <v>89.59843597143323</v>
      </c>
      <c r="F68" s="19">
        <v>16291.239028401154</v>
      </c>
      <c r="I68" s="54"/>
      <c r="K68" s="54"/>
    </row>
    <row r="69" spans="1:11" ht="12.75">
      <c r="A69" s="81" t="s">
        <v>98</v>
      </c>
      <c r="B69" s="152">
        <v>43941.85</v>
      </c>
      <c r="C69" s="152">
        <v>2345.6930193363487</v>
      </c>
      <c r="D69" s="152">
        <v>1682.7800716335685</v>
      </c>
      <c r="E69" s="152">
        <v>218.20266791130393</v>
      </c>
      <c r="F69" s="152">
        <v>39695.17424111878</v>
      </c>
      <c r="I69" s="54"/>
      <c r="K69" s="54"/>
    </row>
    <row r="70" spans="1:11" ht="12.75">
      <c r="A70" s="80"/>
      <c r="B70" s="19"/>
      <c r="C70" s="19"/>
      <c r="D70" s="19"/>
      <c r="E70" s="19"/>
      <c r="F70" s="19"/>
      <c r="I70" s="54"/>
      <c r="K70" s="54"/>
    </row>
    <row r="71" spans="1:6" ht="12.75">
      <c r="A71" s="80" t="s">
        <v>99</v>
      </c>
      <c r="B71" s="19">
        <v>12538.02157119327</v>
      </c>
      <c r="C71" s="19">
        <v>854.3205389798129</v>
      </c>
      <c r="D71" s="19">
        <v>316.80713609476567</v>
      </c>
      <c r="E71" s="19">
        <v>2095.461743512231</v>
      </c>
      <c r="F71" s="19">
        <v>9271.432152606461</v>
      </c>
    </row>
    <row r="72" spans="1:6" ht="12.75">
      <c r="A72" s="80" t="s">
        <v>100</v>
      </c>
      <c r="B72" s="19">
        <v>89392.79989033102</v>
      </c>
      <c r="C72" s="19">
        <v>12220.514376556546</v>
      </c>
      <c r="D72" s="66">
        <v>0</v>
      </c>
      <c r="E72" s="66">
        <v>0</v>
      </c>
      <c r="F72" s="19">
        <v>77172.28551377448</v>
      </c>
    </row>
    <row r="73" spans="1:6" ht="12.75">
      <c r="A73" s="80" t="s">
        <v>101</v>
      </c>
      <c r="B73" s="19">
        <v>173951.65650761515</v>
      </c>
      <c r="C73" s="19">
        <v>2120.985501773535</v>
      </c>
      <c r="D73" s="19">
        <v>1771.9633217479093</v>
      </c>
      <c r="E73" s="19">
        <v>4737.776023722742</v>
      </c>
      <c r="F73" s="19">
        <v>165320.93166037096</v>
      </c>
    </row>
    <row r="74" spans="1:6" ht="12.75">
      <c r="A74" s="80" t="s">
        <v>102</v>
      </c>
      <c r="B74" s="19">
        <v>29390.084365805105</v>
      </c>
      <c r="C74" s="19">
        <v>625.7909461874012</v>
      </c>
      <c r="D74" s="19">
        <v>38.98695941126133</v>
      </c>
      <c r="E74" s="19">
        <v>78.9345485275087</v>
      </c>
      <c r="F74" s="19">
        <v>28646.371911678933</v>
      </c>
    </row>
    <row r="75" spans="1:6" ht="12.75">
      <c r="A75" s="80" t="s">
        <v>103</v>
      </c>
      <c r="B75" s="19">
        <v>536.47306785933</v>
      </c>
      <c r="C75" s="19">
        <v>207.74200547857873</v>
      </c>
      <c r="D75" s="19">
        <v>154.58672718096994</v>
      </c>
      <c r="E75" s="19">
        <v>6.440968473910546</v>
      </c>
      <c r="F75" s="19">
        <v>167.70336672587072</v>
      </c>
    </row>
    <row r="76" spans="1:6" ht="12.75">
      <c r="A76" s="80" t="s">
        <v>104</v>
      </c>
      <c r="B76" s="19">
        <v>31614.097998621306</v>
      </c>
      <c r="C76" s="19">
        <v>3097.116141311138</v>
      </c>
      <c r="D76" s="19">
        <v>1117.6985023851144</v>
      </c>
      <c r="E76" s="19">
        <v>2473.3318939816495</v>
      </c>
      <c r="F76" s="19">
        <v>24925.951460943405</v>
      </c>
    </row>
    <row r="77" spans="1:6" ht="12.75">
      <c r="A77" s="80" t="s">
        <v>105</v>
      </c>
      <c r="B77" s="19">
        <v>31988.111160314</v>
      </c>
      <c r="C77" s="19">
        <v>2667.505621709435</v>
      </c>
      <c r="D77" s="19">
        <v>2648.4534310210897</v>
      </c>
      <c r="E77" s="19">
        <v>3113.134762390097</v>
      </c>
      <c r="F77" s="19">
        <v>23559.01734519338</v>
      </c>
    </row>
    <row r="78" spans="1:6" ht="12.75">
      <c r="A78" s="80" t="s">
        <v>106</v>
      </c>
      <c r="B78" s="19">
        <v>110374.77504214818</v>
      </c>
      <c r="C78" s="19">
        <v>1079.8415592695892</v>
      </c>
      <c r="D78" s="19">
        <v>71.50392215888913</v>
      </c>
      <c r="E78" s="19">
        <v>14.313263275356768</v>
      </c>
      <c r="F78" s="19">
        <v>109209.11629744434</v>
      </c>
    </row>
    <row r="79" spans="1:6" ht="12.75">
      <c r="A79" s="81" t="s">
        <v>148</v>
      </c>
      <c r="B79" s="152">
        <v>479786.0196038873</v>
      </c>
      <c r="C79" s="152">
        <v>22873.816691266034</v>
      </c>
      <c r="D79" s="152">
        <v>6120</v>
      </c>
      <c r="E79" s="152">
        <v>12519.393203883496</v>
      </c>
      <c r="F79" s="152">
        <v>438272.80970873777</v>
      </c>
    </row>
    <row r="80" spans="1:6" ht="12.75">
      <c r="A80" s="80"/>
      <c r="B80" s="19"/>
      <c r="C80" s="19"/>
      <c r="D80" s="19"/>
      <c r="E80" s="19"/>
      <c r="F80" s="19"/>
    </row>
    <row r="81" spans="1:6" ht="12.75">
      <c r="A81" s="80" t="s">
        <v>107</v>
      </c>
      <c r="B81" s="19">
        <v>32702.4</v>
      </c>
      <c r="C81" s="19">
        <v>654.048</v>
      </c>
      <c r="D81" s="19">
        <v>327.024</v>
      </c>
      <c r="E81" s="19">
        <v>654.048</v>
      </c>
      <c r="F81" s="19">
        <v>31067.28</v>
      </c>
    </row>
    <row r="82" spans="1:6" ht="12.75">
      <c r="A82" s="80" t="s">
        <v>108</v>
      </c>
      <c r="B82" s="19">
        <v>12432</v>
      </c>
      <c r="C82" s="19">
        <v>238</v>
      </c>
      <c r="D82" s="19">
        <v>1764</v>
      </c>
      <c r="E82" s="19">
        <v>1839</v>
      </c>
      <c r="F82" s="19">
        <v>8591</v>
      </c>
    </row>
    <row r="83" spans="1:6" ht="12.75">
      <c r="A83" s="154" t="s">
        <v>109</v>
      </c>
      <c r="B83" s="151">
        <v>45134.4</v>
      </c>
      <c r="C83" s="151">
        <v>892.048</v>
      </c>
      <c r="D83" s="151">
        <v>2091.024</v>
      </c>
      <c r="E83" s="151">
        <v>2493.0480000000002</v>
      </c>
      <c r="F83" s="151">
        <v>39658.28</v>
      </c>
    </row>
    <row r="84" spans="1:6" ht="12.75">
      <c r="A84" s="80"/>
      <c r="B84" s="19"/>
      <c r="C84" s="19"/>
      <c r="D84" s="19"/>
      <c r="E84" s="19"/>
      <c r="F84" s="19"/>
    </row>
    <row r="85" spans="1:6" ht="13.5" thickBot="1">
      <c r="A85" s="76" t="s">
        <v>110</v>
      </c>
      <c r="B85" s="153">
        <v>6384083.903935626</v>
      </c>
      <c r="C85" s="153">
        <v>247601.07441570412</v>
      </c>
      <c r="D85" s="153">
        <v>203135.84982668882</v>
      </c>
      <c r="E85" s="153">
        <v>67966.16201163796</v>
      </c>
      <c r="F85" s="153">
        <v>5865380.817681595</v>
      </c>
    </row>
    <row r="86" spans="1:2" ht="12.75">
      <c r="A86" s="54" t="s">
        <v>139</v>
      </c>
      <c r="B86" s="54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15"/>
  <dimension ref="A1:K86"/>
  <sheetViews>
    <sheetView showGridLines="0" zoomScale="75" zoomScaleNormal="75" workbookViewId="0" topLeftCell="A1">
      <selection activeCell="I38" sqref="I38"/>
    </sheetView>
  </sheetViews>
  <sheetFormatPr defaultColWidth="11.421875" defaultRowHeight="12.75"/>
  <cols>
    <col min="1" max="1" width="25.7109375" style="49" customWidth="1"/>
    <col min="2" max="6" width="16.7109375" style="49" customWidth="1"/>
    <col min="7" max="7" width="11.421875" style="54" customWidth="1"/>
    <col min="8" max="12" width="11.421875" style="49" customWidth="1"/>
    <col min="13" max="13" width="12.8515625" style="49" bestFit="1" customWidth="1"/>
    <col min="14" max="16" width="13.140625" style="49" customWidth="1"/>
    <col min="17" max="16384" width="11.421875" style="49" customWidth="1"/>
  </cols>
  <sheetData>
    <row r="1" spans="1:7" s="47" customFormat="1" ht="18">
      <c r="A1" s="178" t="s">
        <v>0</v>
      </c>
      <c r="B1" s="178"/>
      <c r="C1" s="178"/>
      <c r="D1" s="178"/>
      <c r="E1" s="178"/>
      <c r="F1" s="178"/>
      <c r="G1" s="77"/>
    </row>
    <row r="3" spans="1:7" s="48" customFormat="1" ht="15">
      <c r="A3" s="177" t="s">
        <v>224</v>
      </c>
      <c r="B3" s="177"/>
      <c r="C3" s="177"/>
      <c r="D3" s="177"/>
      <c r="E3" s="177"/>
      <c r="F3" s="177"/>
      <c r="G3" s="74"/>
    </row>
    <row r="4" spans="1:7" s="48" customFormat="1" ht="15.75" thickBot="1">
      <c r="A4" s="78"/>
      <c r="B4" s="78"/>
      <c r="C4" s="74"/>
      <c r="D4" s="74"/>
      <c r="E4" s="74"/>
      <c r="F4" s="74"/>
      <c r="G4" s="74"/>
    </row>
    <row r="5" spans="1:6" ht="12.75">
      <c r="A5" s="114"/>
      <c r="B5" s="115"/>
      <c r="C5" s="180" t="s">
        <v>131</v>
      </c>
      <c r="D5" s="180"/>
      <c r="E5" s="181" t="s">
        <v>132</v>
      </c>
      <c r="F5" s="182"/>
    </row>
    <row r="6" spans="1:6" ht="12.75">
      <c r="A6" s="75" t="s">
        <v>137</v>
      </c>
      <c r="B6" s="51" t="s">
        <v>2</v>
      </c>
      <c r="C6" s="51" t="s">
        <v>133</v>
      </c>
      <c r="D6" s="51" t="s">
        <v>9</v>
      </c>
      <c r="E6" s="51" t="s">
        <v>134</v>
      </c>
      <c r="F6" s="52" t="s">
        <v>135</v>
      </c>
    </row>
    <row r="7" spans="1:6" ht="15" thickBot="1">
      <c r="A7" s="75" t="s">
        <v>138</v>
      </c>
      <c r="B7" s="123"/>
      <c r="C7" s="123" t="s">
        <v>136</v>
      </c>
      <c r="D7" s="123" t="s">
        <v>171</v>
      </c>
      <c r="E7" s="123" t="s">
        <v>172</v>
      </c>
      <c r="F7" s="131" t="s">
        <v>173</v>
      </c>
    </row>
    <row r="8" spans="1:6" ht="12.75">
      <c r="A8" s="79" t="s">
        <v>54</v>
      </c>
      <c r="B8" s="19">
        <v>957490.8461743651</v>
      </c>
      <c r="C8" s="19">
        <v>25103.48269189682</v>
      </c>
      <c r="D8" s="19">
        <v>56426.63115138997</v>
      </c>
      <c r="E8" s="19">
        <v>1467.5624291176707</v>
      </c>
      <c r="F8" s="19">
        <v>874493.1699019606</v>
      </c>
    </row>
    <row r="9" spans="1:6" ht="12.75">
      <c r="A9" s="80" t="s">
        <v>55</v>
      </c>
      <c r="B9" s="19">
        <v>1018615.6087947555</v>
      </c>
      <c r="C9" s="19">
        <v>30439.582856871002</v>
      </c>
      <c r="D9" s="19">
        <v>45331.078525417906</v>
      </c>
      <c r="E9" s="19">
        <v>1158.1011057913422</v>
      </c>
      <c r="F9" s="19">
        <v>941686.8463066752</v>
      </c>
    </row>
    <row r="10" spans="1:6" ht="12.75">
      <c r="A10" s="80" t="s">
        <v>56</v>
      </c>
      <c r="B10" s="19">
        <v>24582.210091031688</v>
      </c>
      <c r="C10" s="19">
        <v>693.3939507909876</v>
      </c>
      <c r="D10" s="19">
        <v>4054.4285178195237</v>
      </c>
      <c r="E10" s="19">
        <v>661.4567971779725</v>
      </c>
      <c r="F10" s="19">
        <v>19172.930825243202</v>
      </c>
    </row>
    <row r="11" spans="1:6" ht="12.75">
      <c r="A11" s="80" t="s">
        <v>57</v>
      </c>
      <c r="B11" s="19">
        <v>257428.67193689177</v>
      </c>
      <c r="C11" s="19">
        <v>8323.465949929117</v>
      </c>
      <c r="D11" s="19">
        <v>9701.874323802731</v>
      </c>
      <c r="E11" s="19">
        <v>1120.8197524555837</v>
      </c>
      <c r="F11" s="19">
        <v>238282.51191070434</v>
      </c>
    </row>
    <row r="12" spans="1:6" ht="12.75">
      <c r="A12" s="81" t="s">
        <v>58</v>
      </c>
      <c r="B12" s="152">
        <v>2258117.3369970443</v>
      </c>
      <c r="C12" s="152">
        <v>64559.92544948793</v>
      </c>
      <c r="D12" s="152">
        <v>115514.01251843013</v>
      </c>
      <c r="E12" s="152">
        <v>4407.940084542569</v>
      </c>
      <c r="F12" s="152">
        <v>2073635.4589445835</v>
      </c>
    </row>
    <row r="13" spans="1:6" ht="12.75">
      <c r="A13" s="80"/>
      <c r="B13" s="19"/>
      <c r="C13" s="19"/>
      <c r="D13" s="19"/>
      <c r="E13" s="19"/>
      <c r="F13" s="19"/>
    </row>
    <row r="14" spans="1:6" ht="12.75">
      <c r="A14" s="81" t="s">
        <v>59</v>
      </c>
      <c r="B14" s="152">
        <v>642932</v>
      </c>
      <c r="C14" s="152">
        <v>18500</v>
      </c>
      <c r="D14" s="152">
        <v>11600</v>
      </c>
      <c r="E14" s="152">
        <v>800</v>
      </c>
      <c r="F14" s="152">
        <v>612032</v>
      </c>
    </row>
    <row r="15" spans="1:6" ht="12.75">
      <c r="A15" s="80"/>
      <c r="B15" s="152"/>
      <c r="C15" s="152"/>
      <c r="D15" s="152"/>
      <c r="E15" s="152"/>
      <c r="F15" s="152"/>
    </row>
    <row r="16" spans="1:6" ht="12.75">
      <c r="A16" s="81" t="s">
        <v>60</v>
      </c>
      <c r="B16" s="152">
        <v>488951.4454892138</v>
      </c>
      <c r="C16" s="152">
        <v>21158.463763824915</v>
      </c>
      <c r="D16" s="152">
        <v>5316.471147616979</v>
      </c>
      <c r="E16" s="152">
        <v>253.98549101557612</v>
      </c>
      <c r="F16" s="152">
        <v>462222.52508675633</v>
      </c>
    </row>
    <row r="17" spans="1:6" ht="12.75">
      <c r="A17" s="80"/>
      <c r="B17" s="19"/>
      <c r="C17" s="19"/>
      <c r="D17" s="19"/>
      <c r="E17" s="19"/>
      <c r="F17" s="19"/>
    </row>
    <row r="18" spans="1:6" ht="12.75">
      <c r="A18" s="80" t="s">
        <v>61</v>
      </c>
      <c r="B18" s="19">
        <v>45866.37253355551</v>
      </c>
      <c r="C18" s="19">
        <v>1932.159433122999</v>
      </c>
      <c r="D18" s="19">
        <v>219.56357194579533</v>
      </c>
      <c r="E18" s="19">
        <v>289.72096652338274</v>
      </c>
      <c r="F18" s="19">
        <v>43424.92856196333</v>
      </c>
    </row>
    <row r="19" spans="1:6" ht="12.75">
      <c r="A19" s="80" t="s">
        <v>62</v>
      </c>
      <c r="B19" s="19">
        <v>92147.34998479168</v>
      </c>
      <c r="C19" s="19">
        <v>4342.736952478949</v>
      </c>
      <c r="D19" s="19">
        <v>1432.3870008176445</v>
      </c>
      <c r="E19" s="19">
        <v>3880.6743219718905</v>
      </c>
      <c r="F19" s="19">
        <v>82491.5517095232</v>
      </c>
    </row>
    <row r="20" spans="1:6" ht="12.75">
      <c r="A20" s="80" t="s">
        <v>63</v>
      </c>
      <c r="B20" s="19">
        <v>85590.58895631238</v>
      </c>
      <c r="C20" s="19">
        <v>3647.11946457276</v>
      </c>
      <c r="D20" s="19">
        <v>1402.7382556049079</v>
      </c>
      <c r="E20" s="19">
        <v>2427.5955352861597</v>
      </c>
      <c r="F20" s="19">
        <v>78113.13570084855</v>
      </c>
    </row>
    <row r="21" spans="1:6" ht="12.75">
      <c r="A21" s="81" t="s">
        <v>145</v>
      </c>
      <c r="B21" s="152">
        <v>223604.3114746596</v>
      </c>
      <c r="C21" s="152">
        <v>9922.015850174708</v>
      </c>
      <c r="D21" s="152">
        <v>3054.6888283683475</v>
      </c>
      <c r="E21" s="152">
        <v>6597.9908237814325</v>
      </c>
      <c r="F21" s="152">
        <v>204029.6159723351</v>
      </c>
    </row>
    <row r="22" spans="1:6" ht="12.75">
      <c r="A22" s="80"/>
      <c r="B22" s="152"/>
      <c r="C22" s="152"/>
      <c r="D22" s="152"/>
      <c r="E22" s="152"/>
      <c r="F22" s="152"/>
    </row>
    <row r="23" spans="1:6" ht="12.75">
      <c r="A23" s="81" t="s">
        <v>64</v>
      </c>
      <c r="B23" s="152">
        <v>171383.808</v>
      </c>
      <c r="C23" s="152">
        <v>1028.302848</v>
      </c>
      <c r="D23" s="152">
        <v>342.767616</v>
      </c>
      <c r="E23" s="152">
        <v>1713.83808</v>
      </c>
      <c r="F23" s="152">
        <v>168298.89945599998</v>
      </c>
    </row>
    <row r="24" spans="1:6" ht="12.75">
      <c r="A24" s="80"/>
      <c r="B24" s="152"/>
      <c r="C24" s="152"/>
      <c r="D24" s="152"/>
      <c r="E24" s="152"/>
      <c r="F24" s="152"/>
    </row>
    <row r="25" spans="1:6" ht="12.75">
      <c r="A25" s="81" t="s">
        <v>65</v>
      </c>
      <c r="B25" s="152">
        <v>14638.295</v>
      </c>
      <c r="C25" s="152">
        <v>185.058</v>
      </c>
      <c r="D25" s="152">
        <v>33.032</v>
      </c>
      <c r="E25" s="152">
        <v>356</v>
      </c>
      <c r="F25" s="152">
        <v>14064.205</v>
      </c>
    </row>
    <row r="26" spans="1:6" ht="12.75">
      <c r="A26" s="80"/>
      <c r="B26" s="19"/>
      <c r="C26" s="19"/>
      <c r="D26" s="19"/>
      <c r="E26" s="19"/>
      <c r="F26" s="19"/>
    </row>
    <row r="27" spans="1:6" ht="12.75">
      <c r="A27" s="80" t="s">
        <v>66</v>
      </c>
      <c r="B27" s="19">
        <v>42328.29</v>
      </c>
      <c r="C27" s="19">
        <v>334.164592487439</v>
      </c>
      <c r="D27" s="19">
        <v>308.6629935544695</v>
      </c>
      <c r="E27" s="19">
        <v>81.1297662417449</v>
      </c>
      <c r="F27" s="19">
        <v>41604.332647716335</v>
      </c>
    </row>
    <row r="28" spans="1:6" ht="12.75">
      <c r="A28" s="80" t="s">
        <v>67</v>
      </c>
      <c r="B28" s="19">
        <v>2789</v>
      </c>
      <c r="C28" s="19">
        <v>0</v>
      </c>
      <c r="D28" s="19">
        <v>86</v>
      </c>
      <c r="E28" s="66">
        <v>0</v>
      </c>
      <c r="F28" s="19">
        <v>2703</v>
      </c>
    </row>
    <row r="29" spans="1:6" ht="12.75">
      <c r="A29" s="80" t="s">
        <v>68</v>
      </c>
      <c r="B29" s="19">
        <v>25146</v>
      </c>
      <c r="C29" s="19">
        <v>0</v>
      </c>
      <c r="D29" s="19">
        <v>1061</v>
      </c>
      <c r="E29" s="19">
        <v>0</v>
      </c>
      <c r="F29" s="19">
        <v>24085</v>
      </c>
    </row>
    <row r="30" spans="1:6" ht="12.75">
      <c r="A30" s="81" t="s">
        <v>146</v>
      </c>
      <c r="B30" s="152">
        <v>70263.29</v>
      </c>
      <c r="C30" s="152">
        <v>334.164592487439</v>
      </c>
      <c r="D30" s="152">
        <v>1455.6629935544695</v>
      </c>
      <c r="E30" s="152">
        <v>81.1297662417449</v>
      </c>
      <c r="F30" s="152">
        <v>68392.33264771634</v>
      </c>
    </row>
    <row r="31" spans="1:6" ht="12.75">
      <c r="A31" s="80"/>
      <c r="B31" s="152"/>
      <c r="C31" s="152"/>
      <c r="D31" s="152"/>
      <c r="E31" s="152"/>
      <c r="F31" s="152"/>
    </row>
    <row r="32" spans="1:6" ht="12.75">
      <c r="A32" s="80" t="s">
        <v>69</v>
      </c>
      <c r="B32" s="19">
        <v>171005.73698403937</v>
      </c>
      <c r="C32" s="19">
        <v>2213.859956619509</v>
      </c>
      <c r="D32" s="19">
        <v>3374.9781116398804</v>
      </c>
      <c r="E32" s="19">
        <v>4316.154831283575</v>
      </c>
      <c r="F32" s="19">
        <v>161100.7440844964</v>
      </c>
    </row>
    <row r="33" spans="1:6" ht="12.75">
      <c r="A33" s="80" t="s">
        <v>70</v>
      </c>
      <c r="B33" s="19">
        <v>252512.72576996073</v>
      </c>
      <c r="C33" s="19">
        <v>4177.83860842946</v>
      </c>
      <c r="D33" s="19">
        <v>905.1983651597163</v>
      </c>
      <c r="E33" s="19">
        <v>1517.8647931361018</v>
      </c>
      <c r="F33" s="19">
        <v>245911.82400323544</v>
      </c>
    </row>
    <row r="34" spans="1:6" ht="12.75">
      <c r="A34" s="80" t="s">
        <v>71</v>
      </c>
      <c r="B34" s="19">
        <v>163030.97254667227</v>
      </c>
      <c r="C34" s="19">
        <v>2428.7947189019574</v>
      </c>
      <c r="D34" s="19">
        <v>2383.4907759587086</v>
      </c>
      <c r="E34" s="19">
        <v>856.923796132946</v>
      </c>
      <c r="F34" s="19">
        <v>157361.76325567867</v>
      </c>
    </row>
    <row r="35" spans="1:6" ht="12.75" customHeight="1">
      <c r="A35" s="80" t="s">
        <v>72</v>
      </c>
      <c r="B35" s="19">
        <v>2775.9932034310223</v>
      </c>
      <c r="C35" s="19">
        <v>0</v>
      </c>
      <c r="D35" s="19">
        <v>0</v>
      </c>
      <c r="E35" s="66">
        <v>0</v>
      </c>
      <c r="F35" s="19">
        <v>2775.9932034310223</v>
      </c>
    </row>
    <row r="36" spans="1:6" ht="12.75">
      <c r="A36" s="81" t="s">
        <v>73</v>
      </c>
      <c r="B36" s="152">
        <v>589325.4285041034</v>
      </c>
      <c r="C36" s="152">
        <v>8820.493283950926</v>
      </c>
      <c r="D36" s="152">
        <v>6663.667252758306</v>
      </c>
      <c r="E36" s="152">
        <v>6690.943420552623</v>
      </c>
      <c r="F36" s="152">
        <v>567150.3245468416</v>
      </c>
    </row>
    <row r="37" spans="1:6" ht="12.75">
      <c r="A37" s="80"/>
      <c r="B37" s="152"/>
      <c r="C37" s="152"/>
      <c r="D37" s="152"/>
      <c r="E37" s="152"/>
      <c r="F37" s="152"/>
    </row>
    <row r="38" spans="1:6" ht="12.75">
      <c r="A38" s="81" t="s">
        <v>74</v>
      </c>
      <c r="B38" s="152">
        <v>69577</v>
      </c>
      <c r="C38" s="152">
        <v>6996</v>
      </c>
      <c r="D38" s="152">
        <v>1166</v>
      </c>
      <c r="E38" s="152">
        <v>777</v>
      </c>
      <c r="F38" s="152">
        <v>60638</v>
      </c>
    </row>
    <row r="39" spans="1:6" ht="12.75">
      <c r="A39" s="80"/>
      <c r="B39" s="19"/>
      <c r="C39" s="19"/>
      <c r="D39" s="19"/>
      <c r="E39" s="19"/>
      <c r="F39" s="19"/>
    </row>
    <row r="40" spans="1:6" ht="12.75">
      <c r="A40" s="80" t="s">
        <v>75</v>
      </c>
      <c r="B40" s="19">
        <v>185886.643603454</v>
      </c>
      <c r="C40" s="19">
        <v>22974.042781653363</v>
      </c>
      <c r="D40" s="19">
        <v>11122.477393532146</v>
      </c>
      <c r="E40" s="19">
        <v>536.4669811896123</v>
      </c>
      <c r="F40" s="19">
        <v>151253.6564470789</v>
      </c>
    </row>
    <row r="41" spans="1:6" ht="12.75">
      <c r="A41" s="80" t="s">
        <v>76</v>
      </c>
      <c r="B41" s="19">
        <v>81788.01526497235</v>
      </c>
      <c r="C41" s="19">
        <v>10603.6975083264</v>
      </c>
      <c r="D41" s="19">
        <v>9528.337026595962</v>
      </c>
      <c r="E41" s="19">
        <v>2145.9827031567556</v>
      </c>
      <c r="F41" s="19">
        <v>59509.99802689323</v>
      </c>
    </row>
    <row r="42" spans="1:6" ht="12.75">
      <c r="A42" s="80" t="s">
        <v>77</v>
      </c>
      <c r="B42" s="19">
        <v>238226.69655473204</v>
      </c>
      <c r="C42" s="19">
        <v>31666.421662864508</v>
      </c>
      <c r="D42" s="19">
        <v>17525.22000377084</v>
      </c>
      <c r="E42" s="19">
        <v>2219.0704559458513</v>
      </c>
      <c r="F42" s="19">
        <v>186815.98443215084</v>
      </c>
    </row>
    <row r="43" spans="1:6" ht="12.75">
      <c r="A43" s="80" t="s">
        <v>78</v>
      </c>
      <c r="B43" s="19">
        <v>129347.57663117841</v>
      </c>
      <c r="C43" s="19">
        <v>10940.439171518557</v>
      </c>
      <c r="D43" s="19">
        <v>6867.984367976643</v>
      </c>
      <c r="E43" s="19">
        <v>617.7051311278668</v>
      </c>
      <c r="F43" s="19">
        <v>110921.44796055534</v>
      </c>
    </row>
    <row r="44" spans="1:6" ht="12.75">
      <c r="A44" s="80" t="s">
        <v>79</v>
      </c>
      <c r="B44" s="19">
        <v>45590.12585371932</v>
      </c>
      <c r="C44" s="19">
        <v>7879.219905075226</v>
      </c>
      <c r="D44" s="19">
        <v>5100.607946453043</v>
      </c>
      <c r="E44" s="19">
        <v>1211.3052697691064</v>
      </c>
      <c r="F44" s="19">
        <v>31398.992732421946</v>
      </c>
    </row>
    <row r="45" spans="1:6" ht="12.75">
      <c r="A45" s="80" t="s">
        <v>80</v>
      </c>
      <c r="B45" s="19">
        <v>77870.3685930211</v>
      </c>
      <c r="C45" s="19">
        <v>4325.216672853536</v>
      </c>
      <c r="D45" s="19">
        <v>689.1148134686061</v>
      </c>
      <c r="E45" s="19">
        <v>472.5441495057619</v>
      </c>
      <c r="F45" s="19">
        <v>72383.4929571932</v>
      </c>
    </row>
    <row r="46" spans="1:6" ht="12.75">
      <c r="A46" s="80" t="s">
        <v>81</v>
      </c>
      <c r="B46" s="19">
        <v>4876.728045180249</v>
      </c>
      <c r="C46" s="19">
        <v>279.0687804651019</v>
      </c>
      <c r="D46" s="19">
        <v>186.49356204435134</v>
      </c>
      <c r="E46" s="19">
        <v>15.167916825727955</v>
      </c>
      <c r="F46" s="19">
        <v>4395.9977858450675</v>
      </c>
    </row>
    <row r="47" spans="1:6" ht="12.75">
      <c r="A47" s="80" t="s">
        <v>82</v>
      </c>
      <c r="B47" s="19">
        <v>75697.94280745485</v>
      </c>
      <c r="C47" s="19">
        <v>998.5007450766084</v>
      </c>
      <c r="D47" s="19">
        <v>1002.1254829546373</v>
      </c>
      <c r="E47" s="19">
        <v>1265.456518256322</v>
      </c>
      <c r="F47" s="19">
        <v>72431.86006116729</v>
      </c>
    </row>
    <row r="48" spans="1:6" ht="12.75">
      <c r="A48" s="80" t="s">
        <v>83</v>
      </c>
      <c r="B48" s="19">
        <v>105032.4987656501</v>
      </c>
      <c r="C48" s="19">
        <v>7072.453937773451</v>
      </c>
      <c r="D48" s="19">
        <v>3569.2758190632367</v>
      </c>
      <c r="E48" s="19">
        <v>1471.5617869053608</v>
      </c>
      <c r="F48" s="19">
        <v>92919.20722190806</v>
      </c>
    </row>
    <row r="49" spans="1:6" ht="12.75">
      <c r="A49" s="81" t="s">
        <v>147</v>
      </c>
      <c r="B49" s="152">
        <v>944316.5961193623</v>
      </c>
      <c r="C49" s="152">
        <v>96739.06116560675</v>
      </c>
      <c r="D49" s="152">
        <v>55591.636415859466</v>
      </c>
      <c r="E49" s="152">
        <v>9955.260912682365</v>
      </c>
      <c r="F49" s="152">
        <v>782030.6376252137</v>
      </c>
    </row>
    <row r="50" spans="1:6" ht="12.75">
      <c r="A50" s="80"/>
      <c r="B50" s="152"/>
      <c r="C50" s="152"/>
      <c r="D50" s="152"/>
      <c r="E50" s="152"/>
      <c r="F50" s="152"/>
    </row>
    <row r="51" spans="1:6" ht="12.75">
      <c r="A51" s="81" t="s">
        <v>84</v>
      </c>
      <c r="B51" s="152">
        <v>75059.48105101628</v>
      </c>
      <c r="C51" s="66">
        <v>0</v>
      </c>
      <c r="D51" s="66">
        <v>0</v>
      </c>
      <c r="E51" s="152">
        <v>3863.92481519068</v>
      </c>
      <c r="F51" s="152">
        <v>71195.5562358256</v>
      </c>
    </row>
    <row r="52" spans="1:6" ht="12.75">
      <c r="A52" s="80"/>
      <c r="B52" s="152"/>
      <c r="C52" s="152"/>
      <c r="D52" s="152"/>
      <c r="E52" s="152"/>
      <c r="F52" s="152"/>
    </row>
    <row r="53" spans="1:6" ht="12.75">
      <c r="A53" s="80" t="s">
        <v>85</v>
      </c>
      <c r="B53" s="19">
        <v>14491.578207542796</v>
      </c>
      <c r="C53" s="19">
        <v>406.8945529866824</v>
      </c>
      <c r="D53" s="19">
        <v>203.4472764933412</v>
      </c>
      <c r="E53" s="19">
        <v>1991.300071702177</v>
      </c>
      <c r="F53" s="19">
        <v>11889.936306360594</v>
      </c>
    </row>
    <row r="54" spans="1:6" ht="12.75">
      <c r="A54" s="80" t="s">
        <v>86</v>
      </c>
      <c r="B54" s="19">
        <v>19011.427171831077</v>
      </c>
      <c r="C54" s="19">
        <v>458.862025861407</v>
      </c>
      <c r="D54" s="19">
        <v>256.9403918396192</v>
      </c>
      <c r="E54" s="19">
        <v>103.7159987566722</v>
      </c>
      <c r="F54" s="19">
        <v>18191.90875537338</v>
      </c>
    </row>
    <row r="55" spans="1:6" ht="12.75">
      <c r="A55" s="80" t="s">
        <v>87</v>
      </c>
      <c r="B55" s="19">
        <v>962.7833378433098</v>
      </c>
      <c r="C55" s="19">
        <v>15.996647840573536</v>
      </c>
      <c r="D55" s="19">
        <v>0</v>
      </c>
      <c r="E55" s="19">
        <v>0</v>
      </c>
      <c r="F55" s="19">
        <v>946.7866900027362</v>
      </c>
    </row>
    <row r="56" spans="1:6" ht="12.75">
      <c r="A56" s="80" t="s">
        <v>88</v>
      </c>
      <c r="B56" s="19">
        <v>4869.036829967297</v>
      </c>
      <c r="C56" s="19">
        <v>42.71371656961482</v>
      </c>
      <c r="D56" s="19">
        <v>12.054670715789694</v>
      </c>
      <c r="E56" s="19">
        <v>0</v>
      </c>
      <c r="F56" s="19">
        <v>4814.268442681893</v>
      </c>
    </row>
    <row r="57" spans="1:6" ht="12.75">
      <c r="A57" s="80" t="s">
        <v>89</v>
      </c>
      <c r="B57" s="19">
        <v>142016.17987825634</v>
      </c>
      <c r="C57" s="19">
        <v>3257.3012670689045</v>
      </c>
      <c r="D57" s="19">
        <v>5699.572545967794</v>
      </c>
      <c r="E57" s="19">
        <v>6652.96398528181</v>
      </c>
      <c r="F57" s="19">
        <v>126406.34207993782</v>
      </c>
    </row>
    <row r="58" spans="1:6" ht="12.75">
      <c r="A58" s="81" t="s">
        <v>90</v>
      </c>
      <c r="B58" s="152">
        <v>181351.00542544085</v>
      </c>
      <c r="C58" s="152">
        <v>4181.768210327183</v>
      </c>
      <c r="D58" s="152">
        <v>6172.014885016544</v>
      </c>
      <c r="E58" s="152">
        <v>8747.98005574066</v>
      </c>
      <c r="F58" s="152">
        <v>162249.24227435642</v>
      </c>
    </row>
    <row r="59" spans="1:6" ht="12.75">
      <c r="A59" s="80"/>
      <c r="B59" s="19"/>
      <c r="C59" s="19"/>
      <c r="D59" s="19"/>
      <c r="E59" s="19"/>
      <c r="F59" s="19"/>
    </row>
    <row r="60" spans="1:6" ht="12.75">
      <c r="A60" s="80" t="s">
        <v>91</v>
      </c>
      <c r="B60" s="19">
        <v>10030.284088911374</v>
      </c>
      <c r="C60" s="19">
        <v>147.1203999691762</v>
      </c>
      <c r="D60" s="19">
        <v>115.30440380910544</v>
      </c>
      <c r="E60" s="19">
        <v>244.04137108738195</v>
      </c>
      <c r="F60" s="19">
        <v>9523.81791404571</v>
      </c>
    </row>
    <row r="61" spans="1:9" ht="12.75">
      <c r="A61" s="80" t="s">
        <v>92</v>
      </c>
      <c r="B61" s="19">
        <v>1821.7228015773335</v>
      </c>
      <c r="C61" s="66">
        <v>0</v>
      </c>
      <c r="D61" s="19">
        <v>0</v>
      </c>
      <c r="E61" s="66">
        <v>0</v>
      </c>
      <c r="F61" s="19">
        <v>1821.7228015773335</v>
      </c>
      <c r="I61" s="54"/>
    </row>
    <row r="62" spans="1:9" ht="12.75">
      <c r="A62" s="80" t="s">
        <v>93</v>
      </c>
      <c r="B62" s="19">
        <v>28838.645674047297</v>
      </c>
      <c r="C62" s="19">
        <v>522.4549382066464</v>
      </c>
      <c r="D62" s="19">
        <v>4.699437799955201</v>
      </c>
      <c r="E62" s="19">
        <v>129.35779896077656</v>
      </c>
      <c r="F62" s="19">
        <v>28182.13349907992</v>
      </c>
      <c r="I62" s="54"/>
    </row>
    <row r="63" spans="1:9" ht="12.75">
      <c r="A63" s="81" t="s">
        <v>94</v>
      </c>
      <c r="B63" s="152">
        <v>40690.65256453601</v>
      </c>
      <c r="C63" s="152">
        <v>669.5753381758226</v>
      </c>
      <c r="D63" s="152">
        <v>120.00384160906064</v>
      </c>
      <c r="E63" s="152">
        <v>373.3991700481585</v>
      </c>
      <c r="F63" s="152">
        <v>39527.67421470296</v>
      </c>
      <c r="I63" s="54"/>
    </row>
    <row r="64" spans="1:9" ht="12.75">
      <c r="A64" s="80"/>
      <c r="B64" s="152"/>
      <c r="C64" s="152"/>
      <c r="D64" s="152"/>
      <c r="E64" s="152"/>
      <c r="F64" s="152"/>
      <c r="I64" s="54"/>
    </row>
    <row r="65" spans="1:9" ht="12.75">
      <c r="A65" s="81" t="s">
        <v>95</v>
      </c>
      <c r="B65" s="152">
        <v>32110.049894627547</v>
      </c>
      <c r="C65" s="152">
        <v>6514.859754019761</v>
      </c>
      <c r="D65" s="152">
        <v>1716.3648978893448</v>
      </c>
      <c r="E65" s="152">
        <v>2.4117689697831435</v>
      </c>
      <c r="F65" s="152">
        <v>23876.41347374866</v>
      </c>
      <c r="I65" s="54"/>
    </row>
    <row r="66" spans="1:11" ht="12.75">
      <c r="A66" s="80"/>
      <c r="B66" s="152"/>
      <c r="C66" s="152"/>
      <c r="D66" s="152"/>
      <c r="E66" s="152"/>
      <c r="F66" s="152"/>
      <c r="I66" s="54"/>
      <c r="K66" s="54"/>
    </row>
    <row r="67" spans="1:11" ht="12.75">
      <c r="A67" s="80" t="s">
        <v>96</v>
      </c>
      <c r="B67" s="19">
        <v>23172.29278262362</v>
      </c>
      <c r="C67" s="19">
        <v>1590.6717980508301</v>
      </c>
      <c r="D67" s="19">
        <v>1140.7728342737669</v>
      </c>
      <c r="E67" s="19">
        <v>111.2231853366571</v>
      </c>
      <c r="F67" s="19">
        <v>20329.624964962364</v>
      </c>
      <c r="I67" s="54"/>
      <c r="K67" s="54"/>
    </row>
    <row r="68" spans="1:11" ht="12.75">
      <c r="A68" s="80" t="s">
        <v>97</v>
      </c>
      <c r="B68" s="19">
        <v>16246.464820212519</v>
      </c>
      <c r="C68" s="19">
        <v>1114.6864990698443</v>
      </c>
      <c r="D68" s="19">
        <v>800.1051122183974</v>
      </c>
      <c r="E68" s="19">
        <v>78.93273515992843</v>
      </c>
      <c r="F68" s="19">
        <v>14252.740473764348</v>
      </c>
      <c r="I68" s="54"/>
      <c r="K68" s="54"/>
    </row>
    <row r="69" spans="1:11" ht="12.75">
      <c r="A69" s="81" t="s">
        <v>98</v>
      </c>
      <c r="B69" s="152">
        <v>39418.757602836136</v>
      </c>
      <c r="C69" s="152">
        <v>2705.3582971206743</v>
      </c>
      <c r="D69" s="152">
        <v>1940.8779464921643</v>
      </c>
      <c r="E69" s="152">
        <v>190.1559204965855</v>
      </c>
      <c r="F69" s="152">
        <v>34582.365438726716</v>
      </c>
      <c r="I69" s="54"/>
      <c r="K69" s="54"/>
    </row>
    <row r="70" spans="1:11" ht="12.75">
      <c r="A70" s="80"/>
      <c r="B70" s="19"/>
      <c r="C70" s="19"/>
      <c r="D70" s="19"/>
      <c r="E70" s="19"/>
      <c r="F70" s="19"/>
      <c r="I70" s="54"/>
      <c r="K70" s="54"/>
    </row>
    <row r="71" spans="1:6" ht="12.75">
      <c r="A71" s="80" t="s">
        <v>99</v>
      </c>
      <c r="B71" s="19">
        <v>4686.645063264707</v>
      </c>
      <c r="C71" s="19">
        <v>133.41143546093977</v>
      </c>
      <c r="D71" s="19">
        <v>119.1173530901248</v>
      </c>
      <c r="E71" s="19">
        <v>960.3955677970314</v>
      </c>
      <c r="F71" s="19">
        <v>3473.72070691661</v>
      </c>
    </row>
    <row r="72" spans="1:6" ht="12.75">
      <c r="A72" s="80" t="s">
        <v>100</v>
      </c>
      <c r="B72" s="19">
        <v>95517.20594250866</v>
      </c>
      <c r="C72" s="19">
        <v>12138.528991451412</v>
      </c>
      <c r="D72" s="66">
        <v>0</v>
      </c>
      <c r="E72" s="66">
        <v>0</v>
      </c>
      <c r="F72" s="19">
        <v>83378.67695105725</v>
      </c>
    </row>
    <row r="73" spans="1:6" ht="12.75">
      <c r="A73" s="80" t="s">
        <v>101</v>
      </c>
      <c r="B73" s="19">
        <v>177524.96034955495</v>
      </c>
      <c r="C73" s="19">
        <v>4645.119644672855</v>
      </c>
      <c r="D73" s="19">
        <v>5852.099412185983</v>
      </c>
      <c r="E73" s="19">
        <v>2615.54109784823</v>
      </c>
      <c r="F73" s="19">
        <v>164412.2001948479</v>
      </c>
    </row>
    <row r="74" spans="1:6" ht="12.75">
      <c r="A74" s="80" t="s">
        <v>102</v>
      </c>
      <c r="B74" s="19">
        <v>39246.717876024224</v>
      </c>
      <c r="C74" s="19">
        <v>3091.8860958533032</v>
      </c>
      <c r="D74" s="19">
        <v>0</v>
      </c>
      <c r="E74" s="19">
        <v>2297.0432723694316</v>
      </c>
      <c r="F74" s="19">
        <v>33857.78850780149</v>
      </c>
    </row>
    <row r="75" spans="1:6" ht="12.75">
      <c r="A75" s="80" t="s">
        <v>103</v>
      </c>
      <c r="B75" s="19">
        <v>196.40265831656995</v>
      </c>
      <c r="C75" s="19">
        <v>65.37549341761223</v>
      </c>
      <c r="D75" s="19">
        <v>73.57159069265163</v>
      </c>
      <c r="E75" s="19">
        <v>1.172610600561372</v>
      </c>
      <c r="F75" s="19">
        <v>56.28296360574474</v>
      </c>
    </row>
    <row r="76" spans="1:6" ht="12.75">
      <c r="A76" s="80" t="s">
        <v>104</v>
      </c>
      <c r="B76" s="19">
        <v>28190.27773737854</v>
      </c>
      <c r="C76" s="19">
        <v>2425.5502609260457</v>
      </c>
      <c r="D76" s="19">
        <v>1665.619986645248</v>
      </c>
      <c r="E76" s="19">
        <v>1212.6164484146152</v>
      </c>
      <c r="F76" s="19">
        <v>22886.49104139263</v>
      </c>
    </row>
    <row r="77" spans="1:6" ht="12.75">
      <c r="A77" s="80" t="s">
        <v>105</v>
      </c>
      <c r="B77" s="19">
        <v>28388.814046487107</v>
      </c>
      <c r="C77" s="19">
        <v>2012.2107463135858</v>
      </c>
      <c r="D77" s="19">
        <v>3021.3966625602643</v>
      </c>
      <c r="E77" s="19">
        <v>1562.162183574287</v>
      </c>
      <c r="F77" s="19">
        <v>21793.04445403897</v>
      </c>
    </row>
    <row r="78" spans="1:6" ht="12.75">
      <c r="A78" s="80" t="s">
        <v>106</v>
      </c>
      <c r="B78" s="19">
        <v>109158.74747943856</v>
      </c>
      <c r="C78" s="19">
        <v>4948.379089902558</v>
      </c>
      <c r="D78" s="19">
        <v>273.4152149600826</v>
      </c>
      <c r="E78" s="19">
        <v>8819.491094553521</v>
      </c>
      <c r="F78" s="19">
        <v>95117.46208002241</v>
      </c>
    </row>
    <row r="79" spans="1:6" ht="12.75">
      <c r="A79" s="81" t="s">
        <v>148</v>
      </c>
      <c r="B79" s="152">
        <v>482909.7711529733</v>
      </c>
      <c r="C79" s="152">
        <v>29460.46175799831</v>
      </c>
      <c r="D79" s="152">
        <v>11005.220220134355</v>
      </c>
      <c r="E79" s="152">
        <v>17468.422275157674</v>
      </c>
      <c r="F79" s="152">
        <v>424975.66689968295</v>
      </c>
    </row>
    <row r="80" spans="1:6" ht="12.75">
      <c r="A80" s="80"/>
      <c r="B80" s="19"/>
      <c r="C80" s="19"/>
      <c r="D80" s="19"/>
      <c r="E80" s="19"/>
      <c r="F80" s="19"/>
    </row>
    <row r="81" spans="1:6" ht="12.75">
      <c r="A81" s="80" t="s">
        <v>107</v>
      </c>
      <c r="B81" s="19">
        <v>32311.8</v>
      </c>
      <c r="C81" s="19">
        <v>646.236</v>
      </c>
      <c r="D81" s="19">
        <v>323.118</v>
      </c>
      <c r="E81" s="19">
        <v>646.236</v>
      </c>
      <c r="F81" s="19">
        <v>30696.21</v>
      </c>
    </row>
    <row r="82" spans="1:6" ht="12.75">
      <c r="A82" s="80" t="s">
        <v>108</v>
      </c>
      <c r="B82" s="19">
        <v>13241</v>
      </c>
      <c r="C82" s="19">
        <v>237</v>
      </c>
      <c r="D82" s="19">
        <v>2177</v>
      </c>
      <c r="E82" s="19">
        <v>1082</v>
      </c>
      <c r="F82" s="19">
        <v>9745</v>
      </c>
    </row>
    <row r="83" spans="1:6" ht="12.75">
      <c r="A83" s="154" t="s">
        <v>109</v>
      </c>
      <c r="B83" s="151">
        <v>45552.8</v>
      </c>
      <c r="C83" s="151">
        <v>883.236</v>
      </c>
      <c r="D83" s="151">
        <v>2500.118</v>
      </c>
      <c r="E83" s="151">
        <v>1728.2359999999999</v>
      </c>
      <c r="F83" s="151">
        <v>40441.21</v>
      </c>
    </row>
    <row r="84" spans="1:6" ht="12.75">
      <c r="A84" s="80"/>
      <c r="B84" s="19"/>
      <c r="C84" s="19"/>
      <c r="D84" s="19"/>
      <c r="E84" s="19"/>
      <c r="F84" s="19"/>
    </row>
    <row r="85" spans="1:6" ht="13.5" thickBot="1">
      <c r="A85" s="76" t="s">
        <v>110</v>
      </c>
      <c r="B85" s="153">
        <v>6370202.029275813</v>
      </c>
      <c r="C85" s="153">
        <v>272658.7443111744</v>
      </c>
      <c r="D85" s="153">
        <v>224192.53856372918</v>
      </c>
      <c r="E85" s="153">
        <v>64008.61858441985</v>
      </c>
      <c r="F85" s="153">
        <v>5809342.127816489</v>
      </c>
    </row>
    <row r="86" spans="1:2" ht="12.75">
      <c r="A86" s="54" t="s">
        <v>139</v>
      </c>
      <c r="B86" s="54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G25"/>
  <sheetViews>
    <sheetView showGridLines="0" zoomScale="75" zoomScaleNormal="75" workbookViewId="0" topLeftCell="A1">
      <selection activeCell="D33" sqref="D33"/>
    </sheetView>
  </sheetViews>
  <sheetFormatPr defaultColWidth="11.421875" defaultRowHeight="12.75"/>
  <cols>
    <col min="1" max="6" width="17.140625" style="4" customWidth="1"/>
    <col min="7" max="7" width="13.7109375" style="4" customWidth="1"/>
    <col min="8" max="8" width="11.421875" style="4" customWidth="1"/>
    <col min="9" max="12" width="12.00390625" style="4" customWidth="1"/>
    <col min="13" max="16384" width="11.421875" style="4" customWidth="1"/>
  </cols>
  <sheetData>
    <row r="1" spans="1:7" s="2" customFormat="1" ht="18">
      <c r="A1" s="170" t="s">
        <v>0</v>
      </c>
      <c r="B1" s="170"/>
      <c r="C1" s="170"/>
      <c r="D1" s="170"/>
      <c r="E1" s="170"/>
      <c r="F1" s="170"/>
      <c r="G1" s="1"/>
    </row>
    <row r="3" spans="1:6" s="5" customFormat="1" ht="15">
      <c r="A3" s="171" t="s">
        <v>181</v>
      </c>
      <c r="B3" s="171"/>
      <c r="C3" s="171"/>
      <c r="D3" s="171"/>
      <c r="E3" s="171"/>
      <c r="F3" s="171"/>
    </row>
    <row r="4" spans="1:6" s="5" customFormat="1" ht="15.75" thickBot="1">
      <c r="A4" s="183"/>
      <c r="B4" s="183"/>
      <c r="C4" s="183"/>
      <c r="D4" s="183"/>
      <c r="E4" s="183"/>
      <c r="F4" s="183"/>
    </row>
    <row r="5" spans="1:6" ht="12.75">
      <c r="A5" s="110"/>
      <c r="B5" s="111" t="s">
        <v>8</v>
      </c>
      <c r="C5" s="111" t="s">
        <v>9</v>
      </c>
      <c r="D5" s="111" t="s">
        <v>9</v>
      </c>
      <c r="E5" s="113" t="s">
        <v>10</v>
      </c>
      <c r="F5" s="111" t="s">
        <v>11</v>
      </c>
    </row>
    <row r="6" spans="1:6" ht="12.75">
      <c r="A6" s="16" t="s">
        <v>1</v>
      </c>
      <c r="B6" s="14" t="s">
        <v>14</v>
      </c>
      <c r="C6" s="14" t="s">
        <v>16</v>
      </c>
      <c r="D6" s="14" t="s">
        <v>23</v>
      </c>
      <c r="E6" s="15" t="s">
        <v>17</v>
      </c>
      <c r="F6" s="15"/>
    </row>
    <row r="7" spans="1:6" ht="12.75">
      <c r="A7" s="13"/>
      <c r="B7" s="14" t="s">
        <v>163</v>
      </c>
      <c r="C7" s="14" t="s">
        <v>163</v>
      </c>
      <c r="D7" s="14" t="s">
        <v>163</v>
      </c>
      <c r="E7" s="15" t="s">
        <v>18</v>
      </c>
      <c r="F7" s="14" t="s">
        <v>19</v>
      </c>
    </row>
    <row r="8" spans="1:6" ht="13.5" thickBot="1">
      <c r="A8" s="88"/>
      <c r="B8" s="91"/>
      <c r="C8" s="89"/>
      <c r="D8" s="89"/>
      <c r="E8" s="90" t="s">
        <v>22</v>
      </c>
      <c r="F8" s="89"/>
    </row>
    <row r="9" spans="1:6" ht="12.75">
      <c r="A9" s="18">
        <v>1990</v>
      </c>
      <c r="B9" s="62">
        <v>319.7</v>
      </c>
      <c r="C9" s="62">
        <v>2.1</v>
      </c>
      <c r="D9" s="62">
        <v>317.6</v>
      </c>
      <c r="E9" s="62">
        <v>70.43861863377929</v>
      </c>
      <c r="F9" s="19">
        <v>225192.26377219235</v>
      </c>
    </row>
    <row r="10" spans="1:6" ht="12.75" customHeight="1">
      <c r="A10" s="18" t="s">
        <v>162</v>
      </c>
      <c r="B10" s="62">
        <v>306.6</v>
      </c>
      <c r="C10" s="62">
        <v>1.2</v>
      </c>
      <c r="D10" s="62">
        <v>305.4</v>
      </c>
      <c r="E10" s="62">
        <v>64.99945908910607</v>
      </c>
      <c r="F10" s="19">
        <v>199288.34156719915</v>
      </c>
    </row>
    <row r="11" spans="1:6" ht="12.75">
      <c r="A11" s="18">
        <v>1992</v>
      </c>
      <c r="B11" s="62">
        <v>305.5</v>
      </c>
      <c r="C11" s="62">
        <v>0.7</v>
      </c>
      <c r="D11" s="62">
        <v>304.8</v>
      </c>
      <c r="E11" s="62">
        <v>65.13168175207049</v>
      </c>
      <c r="F11" s="19">
        <v>198977.28775257536</v>
      </c>
    </row>
    <row r="12" spans="1:6" ht="12.75">
      <c r="A12" s="18">
        <v>1993</v>
      </c>
      <c r="B12" s="62">
        <v>334.2824176490729</v>
      </c>
      <c r="C12" s="62">
        <v>0.7419275723123566</v>
      </c>
      <c r="D12" s="62">
        <v>333.54049007676053</v>
      </c>
      <c r="E12" s="62">
        <v>68.56346086810188</v>
      </c>
      <c r="F12" s="19">
        <v>229195.594613767</v>
      </c>
    </row>
    <row r="13" spans="1:6" ht="12.75">
      <c r="A13" s="18">
        <v>1994</v>
      </c>
      <c r="B13" s="62">
        <v>294.3</v>
      </c>
      <c r="C13" s="62" t="s">
        <v>24</v>
      </c>
      <c r="D13" s="62">
        <v>294.3</v>
      </c>
      <c r="E13" s="62">
        <v>76.21434495690744</v>
      </c>
      <c r="F13" s="19">
        <v>224298.8172081786</v>
      </c>
    </row>
    <row r="14" spans="1:6" ht="12.75">
      <c r="A14" s="18">
        <v>1995</v>
      </c>
      <c r="B14" s="62">
        <v>226.12</v>
      </c>
      <c r="C14" s="62">
        <v>0.235</v>
      </c>
      <c r="D14" s="62">
        <v>225.885</v>
      </c>
      <c r="E14" s="62">
        <v>81.38304905460797</v>
      </c>
      <c r="F14" s="19">
        <v>184023.35052227954</v>
      </c>
    </row>
    <row r="15" spans="1:6" ht="12.75">
      <c r="A15" s="18">
        <v>1996</v>
      </c>
      <c r="B15" s="62">
        <v>303.4</v>
      </c>
      <c r="C15" s="62">
        <v>0.2</v>
      </c>
      <c r="D15" s="62">
        <v>303.2</v>
      </c>
      <c r="E15" s="62">
        <v>77.76495618621759</v>
      </c>
      <c r="F15" s="19">
        <v>235938.87706898412</v>
      </c>
    </row>
    <row r="16" spans="1:6" s="11" customFormat="1" ht="12.75">
      <c r="A16" s="18">
        <v>1997</v>
      </c>
      <c r="B16" s="62">
        <v>326.4</v>
      </c>
      <c r="C16" s="62">
        <v>0.2</v>
      </c>
      <c r="D16" s="62">
        <v>326.2</v>
      </c>
      <c r="E16" s="62">
        <v>76.73722548772133</v>
      </c>
      <c r="F16" s="19">
        <v>250470.30399192238</v>
      </c>
    </row>
    <row r="17" spans="1:6" s="11" customFormat="1" ht="12.75">
      <c r="A17" s="18">
        <v>1998</v>
      </c>
      <c r="B17" s="62">
        <v>342.2</v>
      </c>
      <c r="C17" s="62">
        <v>0.3</v>
      </c>
      <c r="D17" s="62">
        <v>341.9</v>
      </c>
      <c r="E17" s="62">
        <v>78.63642373757408</v>
      </c>
      <c r="F17" s="19">
        <v>269093.84202997846</v>
      </c>
    </row>
    <row r="18" spans="1:6" s="11" customFormat="1" ht="12.75">
      <c r="A18" s="18">
        <v>1999</v>
      </c>
      <c r="B18" s="62">
        <v>349.26</v>
      </c>
      <c r="C18" s="62">
        <v>0.3</v>
      </c>
      <c r="D18" s="62">
        <v>348.933</v>
      </c>
      <c r="E18" s="62">
        <v>79.07516257377424</v>
      </c>
      <c r="F18" s="19">
        <v>276177.9128051639</v>
      </c>
    </row>
    <row r="19" spans="1:6" s="11" customFormat="1" ht="12.75">
      <c r="A19" s="18">
        <v>2000</v>
      </c>
      <c r="B19" s="62">
        <v>392.043</v>
      </c>
      <c r="C19" s="62">
        <v>0.7310000000000001</v>
      </c>
      <c r="D19" s="62">
        <v>391.312</v>
      </c>
      <c r="E19" s="62">
        <v>78.7</v>
      </c>
      <c r="F19" s="19">
        <v>308537.841</v>
      </c>
    </row>
    <row r="20" spans="1:6" s="11" customFormat="1" ht="12.75">
      <c r="A20" s="18">
        <v>2001</v>
      </c>
      <c r="B20" s="62">
        <v>394.1828</v>
      </c>
      <c r="C20" s="62">
        <v>0.20277</v>
      </c>
      <c r="D20" s="62">
        <v>393.98003</v>
      </c>
      <c r="E20" s="62">
        <v>79.64</v>
      </c>
      <c r="F20" s="19">
        <v>313927.18192</v>
      </c>
    </row>
    <row r="21" spans="1:6" s="11" customFormat="1" ht="12.75">
      <c r="A21" s="18">
        <v>2002</v>
      </c>
      <c r="B21" s="62">
        <v>406.469722681434</v>
      </c>
      <c r="C21" s="62">
        <v>0.128468081932737</v>
      </c>
      <c r="D21" s="62">
        <v>406.34125459950127</v>
      </c>
      <c r="E21" s="62">
        <v>77.9</v>
      </c>
      <c r="F21" s="19">
        <v>316639.9139688371</v>
      </c>
    </row>
    <row r="22" spans="1:6" s="11" customFormat="1" ht="12.75">
      <c r="A22" s="18">
        <v>2003</v>
      </c>
      <c r="B22" s="62">
        <v>411.325</v>
      </c>
      <c r="C22" s="62">
        <v>0.229</v>
      </c>
      <c r="D22" s="62">
        <v>411.095839882073</v>
      </c>
      <c r="E22" s="62">
        <v>75.63</v>
      </c>
      <c r="F22" s="19">
        <v>311085.0975</v>
      </c>
    </row>
    <row r="23" spans="1:6" ht="12.75">
      <c r="A23" s="18">
        <v>2004</v>
      </c>
      <c r="B23" s="62">
        <v>410.10349863729493</v>
      </c>
      <c r="C23" s="62">
        <v>0.158343665941477</v>
      </c>
      <c r="D23" s="62">
        <v>409.945154971354</v>
      </c>
      <c r="E23" s="62">
        <v>77.25</v>
      </c>
      <c r="F23" s="19">
        <v>316804.9526973103</v>
      </c>
    </row>
    <row r="24" spans="1:6" ht="13.5" thickBot="1">
      <c r="A24" s="155">
        <v>2005</v>
      </c>
      <c r="B24" s="71">
        <f>407764.089558226/1000</f>
        <v>407.764089558226</v>
      </c>
      <c r="C24" s="71">
        <f>169.204198707019/1000</f>
        <v>0.169204198707019</v>
      </c>
      <c r="D24" s="71">
        <f>378610.13625882/1000</f>
        <v>378.61013625882003</v>
      </c>
      <c r="E24" s="71">
        <v>79.11</v>
      </c>
      <c r="F24" s="138">
        <v>322582.1712495126</v>
      </c>
    </row>
    <row r="25" spans="1:4" ht="14.25">
      <c r="A25" s="13" t="s">
        <v>170</v>
      </c>
      <c r="B25" s="25"/>
      <c r="D25" s="124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6"/>
  <dimension ref="A1:G84"/>
  <sheetViews>
    <sheetView showGridLines="0" zoomScale="75" zoomScaleNormal="75" workbookViewId="0" topLeftCell="A1">
      <selection activeCell="I44" sqref="I44"/>
    </sheetView>
  </sheetViews>
  <sheetFormatPr defaultColWidth="11.421875" defaultRowHeight="12.75"/>
  <cols>
    <col min="1" max="1" width="30.57421875" style="83" customWidth="1"/>
    <col min="2" max="6" width="15.7109375" style="49" customWidth="1"/>
    <col min="7" max="16384" width="11.421875" style="49" customWidth="1"/>
  </cols>
  <sheetData>
    <row r="1" spans="1:6" s="47" customFormat="1" ht="18">
      <c r="A1" s="178" t="s">
        <v>0</v>
      </c>
      <c r="B1" s="178"/>
      <c r="C1" s="178"/>
      <c r="D1" s="178"/>
      <c r="E1" s="178"/>
      <c r="F1" s="178"/>
    </row>
    <row r="3" spans="1:6" s="48" customFormat="1" ht="15">
      <c r="A3" s="177" t="s">
        <v>186</v>
      </c>
      <c r="B3" s="177"/>
      <c r="C3" s="177"/>
      <c r="D3" s="177"/>
      <c r="E3" s="177"/>
      <c r="F3" s="177"/>
    </row>
    <row r="4" spans="1:5" s="48" customFormat="1" ht="15" thickBot="1">
      <c r="A4" s="118"/>
      <c r="B4" s="74"/>
      <c r="C4" s="74"/>
      <c r="D4" s="74"/>
      <c r="E4" s="74"/>
    </row>
    <row r="5" spans="1:7" ht="12.75">
      <c r="A5" s="184" t="s">
        <v>183</v>
      </c>
      <c r="B5" s="186" t="s">
        <v>2</v>
      </c>
      <c r="C5" s="116" t="s">
        <v>140</v>
      </c>
      <c r="D5" s="117"/>
      <c r="E5" s="116" t="s">
        <v>132</v>
      </c>
      <c r="F5" s="117"/>
      <c r="G5" s="54"/>
    </row>
    <row r="6" spans="1:7" ht="26.25" thickBot="1">
      <c r="A6" s="185"/>
      <c r="B6" s="187"/>
      <c r="C6" s="156" t="s">
        <v>141</v>
      </c>
      <c r="D6" s="156" t="s">
        <v>142</v>
      </c>
      <c r="E6" s="157" t="s">
        <v>143</v>
      </c>
      <c r="F6" s="157" t="s">
        <v>144</v>
      </c>
      <c r="G6" s="54"/>
    </row>
    <row r="7" spans="1:7" ht="12.75">
      <c r="A7" s="53" t="s">
        <v>54</v>
      </c>
      <c r="B7" s="62" t="s">
        <v>24</v>
      </c>
      <c r="C7" s="62" t="s">
        <v>24</v>
      </c>
      <c r="D7" s="62" t="s">
        <v>24</v>
      </c>
      <c r="E7" s="62" t="s">
        <v>24</v>
      </c>
      <c r="F7" s="158" t="s">
        <v>24</v>
      </c>
      <c r="G7" s="54"/>
    </row>
    <row r="8" spans="1:7" ht="12.75">
      <c r="A8" s="55" t="s">
        <v>55</v>
      </c>
      <c r="B8" s="62" t="s">
        <v>24</v>
      </c>
      <c r="C8" s="62" t="s">
        <v>24</v>
      </c>
      <c r="D8" s="62" t="s">
        <v>24</v>
      </c>
      <c r="E8" s="62" t="s">
        <v>24</v>
      </c>
      <c r="F8" s="158" t="s">
        <v>24</v>
      </c>
      <c r="G8" s="54"/>
    </row>
    <row r="9" spans="1:7" ht="12.75">
      <c r="A9" s="55" t="s">
        <v>56</v>
      </c>
      <c r="B9" s="62" t="s">
        <v>24</v>
      </c>
      <c r="C9" s="62" t="s">
        <v>24</v>
      </c>
      <c r="D9" s="62" t="s">
        <v>24</v>
      </c>
      <c r="E9" s="62" t="s">
        <v>24</v>
      </c>
      <c r="F9" s="158" t="s">
        <v>24</v>
      </c>
      <c r="G9" s="54"/>
    </row>
    <row r="10" spans="1:7" ht="12.75">
      <c r="A10" s="55" t="s">
        <v>57</v>
      </c>
      <c r="B10" s="62" t="s">
        <v>24</v>
      </c>
      <c r="C10" s="62" t="s">
        <v>24</v>
      </c>
      <c r="D10" s="62" t="s">
        <v>24</v>
      </c>
      <c r="E10" s="62" t="s">
        <v>24</v>
      </c>
      <c r="F10" s="158" t="s">
        <v>24</v>
      </c>
      <c r="G10" s="54"/>
    </row>
    <row r="11" spans="1:7" ht="12.75">
      <c r="A11" s="56" t="s">
        <v>58</v>
      </c>
      <c r="B11" s="66" t="s">
        <v>24</v>
      </c>
      <c r="C11" s="66" t="s">
        <v>24</v>
      </c>
      <c r="D11" s="66" t="s">
        <v>24</v>
      </c>
      <c r="E11" s="66" t="s">
        <v>24</v>
      </c>
      <c r="F11" s="69" t="s">
        <v>24</v>
      </c>
      <c r="G11" s="54"/>
    </row>
    <row r="12" spans="1:7" ht="12.75">
      <c r="A12" s="82"/>
      <c r="B12" s="152"/>
      <c r="C12" s="152"/>
      <c r="D12" s="152"/>
      <c r="E12" s="152"/>
      <c r="F12" s="152"/>
      <c r="G12" s="54"/>
    </row>
    <row r="13" spans="1:7" ht="12.75">
      <c r="A13" s="56" t="s">
        <v>59</v>
      </c>
      <c r="B13" s="152">
        <v>100</v>
      </c>
      <c r="C13" s="66" t="s">
        <v>24</v>
      </c>
      <c r="D13" s="152">
        <v>100</v>
      </c>
      <c r="E13" s="66" t="s">
        <v>24</v>
      </c>
      <c r="F13" s="152">
        <v>0</v>
      </c>
      <c r="G13" s="54"/>
    </row>
    <row r="14" spans="1:7" ht="12.75">
      <c r="A14" s="55"/>
      <c r="B14" s="152"/>
      <c r="C14" s="152"/>
      <c r="D14" s="152"/>
      <c r="E14" s="152"/>
      <c r="F14" s="152"/>
      <c r="G14" s="54"/>
    </row>
    <row r="15" spans="1:7" ht="12.75">
      <c r="A15" s="56" t="s">
        <v>60</v>
      </c>
      <c r="B15" s="152">
        <v>121.91041361464114</v>
      </c>
      <c r="C15" s="66" t="s">
        <v>24</v>
      </c>
      <c r="D15" s="152">
        <v>47.50106678339607</v>
      </c>
      <c r="E15" s="66" t="s">
        <v>24</v>
      </c>
      <c r="F15" s="152">
        <v>74.40934683124507</v>
      </c>
      <c r="G15" s="54"/>
    </row>
    <row r="16" spans="1:7" ht="12.75">
      <c r="A16" s="82"/>
      <c r="B16" s="19"/>
      <c r="C16" s="19"/>
      <c r="D16" s="19"/>
      <c r="E16" s="19"/>
      <c r="F16" s="19"/>
      <c r="G16" s="54"/>
    </row>
    <row r="17" spans="1:7" ht="12.75">
      <c r="A17" s="55" t="s">
        <v>61</v>
      </c>
      <c r="B17" s="19">
        <v>1986.434611406314</v>
      </c>
      <c r="C17" s="19">
        <v>6.1699359555316295</v>
      </c>
      <c r="D17" s="19">
        <v>246.03806148827667</v>
      </c>
      <c r="E17" s="62" t="s">
        <v>24</v>
      </c>
      <c r="F17" s="19">
        <v>1734.2266139625058</v>
      </c>
      <c r="G17" s="54"/>
    </row>
    <row r="18" spans="1:7" ht="12.75">
      <c r="A18" s="55" t="s">
        <v>62</v>
      </c>
      <c r="B18" s="19">
        <v>5090.671773771713</v>
      </c>
      <c r="C18" s="19">
        <v>18.98441832471271</v>
      </c>
      <c r="D18" s="19">
        <v>2966.3153632363606</v>
      </c>
      <c r="E18" s="19">
        <v>434.743179635921</v>
      </c>
      <c r="F18" s="19">
        <v>1670.6288125747183</v>
      </c>
      <c r="G18" s="54"/>
    </row>
    <row r="19" spans="1:7" ht="12.75">
      <c r="A19" s="55" t="s">
        <v>63</v>
      </c>
      <c r="B19" s="19">
        <v>1953.4966456129373</v>
      </c>
      <c r="C19" s="19">
        <v>12.339871911063257</v>
      </c>
      <c r="D19" s="19">
        <v>1154.2526341425323</v>
      </c>
      <c r="E19" s="19">
        <v>42.714941230603586</v>
      </c>
      <c r="F19" s="19">
        <v>744.189198328738</v>
      </c>
      <c r="G19" s="54"/>
    </row>
    <row r="20" spans="1:7" ht="12.75">
      <c r="A20" s="56" t="s">
        <v>145</v>
      </c>
      <c r="B20" s="152">
        <v>9030.603030790964</v>
      </c>
      <c r="C20" s="152">
        <v>37.4942261913076</v>
      </c>
      <c r="D20" s="152">
        <v>4366.60605886717</v>
      </c>
      <c r="E20" s="152">
        <v>477.4581208665246</v>
      </c>
      <c r="F20" s="152">
        <v>4149.044624865962</v>
      </c>
      <c r="G20" s="54"/>
    </row>
    <row r="21" spans="1:7" ht="12.75">
      <c r="A21" s="55"/>
      <c r="B21" s="152"/>
      <c r="C21" s="152"/>
      <c r="D21" s="152"/>
      <c r="E21" s="152"/>
      <c r="F21" s="152"/>
      <c r="G21" s="54"/>
    </row>
    <row r="22" spans="1:7" ht="12.75">
      <c r="A22" s="56" t="s">
        <v>64</v>
      </c>
      <c r="B22" s="152">
        <v>6286.412945414586</v>
      </c>
      <c r="C22" s="152">
        <v>44.00489061790209</v>
      </c>
      <c r="D22" s="152">
        <v>1439.5885644999403</v>
      </c>
      <c r="E22" s="66" t="s">
        <v>24</v>
      </c>
      <c r="F22" s="152">
        <v>4802.819490296743</v>
      </c>
      <c r="G22" s="54"/>
    </row>
    <row r="23" spans="1:7" ht="12.75">
      <c r="A23" s="55"/>
      <c r="B23" s="152"/>
      <c r="C23" s="152"/>
      <c r="D23" s="152"/>
      <c r="E23" s="152"/>
      <c r="F23" s="152"/>
      <c r="G23" s="54"/>
    </row>
    <row r="24" spans="1:7" ht="12.75">
      <c r="A24" s="56" t="s">
        <v>65</v>
      </c>
      <c r="B24" s="152">
        <v>684.628488816631</v>
      </c>
      <c r="C24" s="152">
        <v>2.8743117730900902</v>
      </c>
      <c r="D24" s="66" t="s">
        <v>24</v>
      </c>
      <c r="E24" s="66" t="s">
        <v>24</v>
      </c>
      <c r="F24" s="152">
        <v>681.754177043541</v>
      </c>
      <c r="G24" s="54"/>
    </row>
    <row r="25" spans="1:7" ht="12.75">
      <c r="A25" s="55"/>
      <c r="B25" s="19"/>
      <c r="C25" s="19"/>
      <c r="D25" s="19"/>
      <c r="E25" s="19"/>
      <c r="F25" s="19"/>
      <c r="G25" s="54"/>
    </row>
    <row r="26" spans="1:7" ht="12.75">
      <c r="A26" s="55" t="s">
        <v>66</v>
      </c>
      <c r="B26" s="19">
        <v>505.50110159923605</v>
      </c>
      <c r="C26" s="62" t="s">
        <v>24</v>
      </c>
      <c r="D26" s="19">
        <v>20.79300692135797</v>
      </c>
      <c r="E26" s="62" t="s">
        <v>24</v>
      </c>
      <c r="F26" s="19">
        <v>484.7080946778781</v>
      </c>
      <c r="G26" s="54"/>
    </row>
    <row r="27" spans="1:7" ht="12.75">
      <c r="A27" s="55" t="s">
        <v>67</v>
      </c>
      <c r="B27" s="19">
        <v>812.8910539199782</v>
      </c>
      <c r="C27" s="62" t="s">
        <v>24</v>
      </c>
      <c r="D27" s="19">
        <v>514.0878433463895</v>
      </c>
      <c r="E27" s="62" t="s">
        <v>24</v>
      </c>
      <c r="F27" s="19">
        <v>298.80321057358873</v>
      </c>
      <c r="G27" s="54"/>
    </row>
    <row r="28" spans="1:6" ht="12.75">
      <c r="A28" s="55" t="s">
        <v>68</v>
      </c>
      <c r="B28" s="19">
        <v>323.6624055151233</v>
      </c>
      <c r="C28" s="62" t="s">
        <v>24</v>
      </c>
      <c r="D28" s="19">
        <v>46.78426557305544</v>
      </c>
      <c r="E28" s="62" t="s">
        <v>24</v>
      </c>
      <c r="F28" s="19">
        <v>276.87813994206783</v>
      </c>
    </row>
    <row r="29" spans="1:6" ht="12.75">
      <c r="A29" s="56" t="s">
        <v>146</v>
      </c>
      <c r="B29" s="152">
        <v>1642.0545610343377</v>
      </c>
      <c r="C29" s="66" t="s">
        <v>24</v>
      </c>
      <c r="D29" s="152">
        <v>581.665115840803</v>
      </c>
      <c r="E29" s="66" t="s">
        <v>24</v>
      </c>
      <c r="F29" s="152">
        <v>1060.3894451935348</v>
      </c>
    </row>
    <row r="30" spans="1:6" ht="12.75">
      <c r="A30" s="55"/>
      <c r="B30" s="19"/>
      <c r="C30" s="19"/>
      <c r="D30" s="19"/>
      <c r="E30" s="19"/>
      <c r="F30" s="19"/>
    </row>
    <row r="31" spans="1:6" ht="12.75">
      <c r="A31" s="55" t="s">
        <v>69</v>
      </c>
      <c r="B31" s="19">
        <v>0</v>
      </c>
      <c r="C31" s="62" t="s">
        <v>24</v>
      </c>
      <c r="D31" s="19">
        <v>0</v>
      </c>
      <c r="E31" s="62" t="s">
        <v>24</v>
      </c>
      <c r="F31" s="19">
        <v>0</v>
      </c>
    </row>
    <row r="32" spans="1:7" ht="12.75">
      <c r="A32" s="55" t="s">
        <v>70</v>
      </c>
      <c r="B32" s="19">
        <v>56</v>
      </c>
      <c r="C32" s="62" t="s">
        <v>24</v>
      </c>
      <c r="D32" s="19">
        <v>56</v>
      </c>
      <c r="E32" s="62" t="s">
        <v>24</v>
      </c>
      <c r="F32" s="19">
        <v>0</v>
      </c>
      <c r="G32" s="54"/>
    </row>
    <row r="33" spans="1:7" ht="12.75">
      <c r="A33" s="55" t="s">
        <v>71</v>
      </c>
      <c r="B33" s="19">
        <v>0</v>
      </c>
      <c r="C33" s="62" t="s">
        <v>24</v>
      </c>
      <c r="D33" s="62" t="s">
        <v>24</v>
      </c>
      <c r="E33" s="62" t="s">
        <v>24</v>
      </c>
      <c r="F33" s="19">
        <v>0</v>
      </c>
      <c r="G33" s="54"/>
    </row>
    <row r="34" spans="1:7" ht="12.75">
      <c r="A34" s="55" t="s">
        <v>72</v>
      </c>
      <c r="B34" s="19">
        <v>0</v>
      </c>
      <c r="C34" s="62" t="s">
        <v>24</v>
      </c>
      <c r="D34" s="62" t="s">
        <v>24</v>
      </c>
      <c r="E34" s="62" t="s">
        <v>24</v>
      </c>
      <c r="F34" s="19">
        <v>0</v>
      </c>
      <c r="G34" s="54"/>
    </row>
    <row r="35" spans="1:7" ht="12.75">
      <c r="A35" s="56" t="s">
        <v>73</v>
      </c>
      <c r="B35" s="152">
        <v>56</v>
      </c>
      <c r="C35" s="66" t="s">
        <v>24</v>
      </c>
      <c r="D35" s="152">
        <v>56</v>
      </c>
      <c r="E35" s="66" t="s">
        <v>24</v>
      </c>
      <c r="F35" s="152">
        <v>0</v>
      </c>
      <c r="G35" s="54"/>
    </row>
    <row r="36" spans="1:7" ht="12.75">
      <c r="A36" s="55"/>
      <c r="B36" s="152"/>
      <c r="C36" s="152"/>
      <c r="D36" s="152"/>
      <c r="E36" s="152"/>
      <c r="F36" s="152"/>
      <c r="G36" s="54"/>
    </row>
    <row r="37" spans="1:7" ht="12.75">
      <c r="A37" s="56" t="s">
        <v>74</v>
      </c>
      <c r="B37" s="152">
        <v>79.47435604444806</v>
      </c>
      <c r="C37" s="66" t="s">
        <v>24</v>
      </c>
      <c r="D37" s="152">
        <v>4.266175298954172</v>
      </c>
      <c r="E37" s="66" t="s">
        <v>24</v>
      </c>
      <c r="F37" s="152">
        <v>75.11666649085008</v>
      </c>
      <c r="G37" s="54"/>
    </row>
    <row r="38" spans="1:7" ht="12.75">
      <c r="A38" s="55"/>
      <c r="B38" s="152"/>
      <c r="C38" s="152"/>
      <c r="D38" s="152"/>
      <c r="E38" s="152"/>
      <c r="F38" s="152"/>
      <c r="G38" s="54"/>
    </row>
    <row r="39" spans="1:7" ht="12.75">
      <c r="A39" s="55" t="s">
        <v>75</v>
      </c>
      <c r="B39" s="19">
        <v>5418.9329841147255</v>
      </c>
      <c r="C39" s="62" t="s">
        <v>24</v>
      </c>
      <c r="D39" s="19">
        <v>0</v>
      </c>
      <c r="E39" s="62" t="s">
        <v>24</v>
      </c>
      <c r="F39" s="19">
        <v>5418.9329841147255</v>
      </c>
      <c r="G39" s="54"/>
    </row>
    <row r="40" spans="1:7" ht="12.75">
      <c r="A40" s="55" t="s">
        <v>76</v>
      </c>
      <c r="B40" s="19">
        <v>17337.054107902204</v>
      </c>
      <c r="C40" s="19">
        <v>32.5345704146615</v>
      </c>
      <c r="D40" s="19">
        <v>669.4952181624542</v>
      </c>
      <c r="E40" s="62" t="s">
        <v>24</v>
      </c>
      <c r="F40" s="19">
        <v>16635.024319325086</v>
      </c>
      <c r="G40" s="54"/>
    </row>
    <row r="41" spans="1:7" ht="12.75">
      <c r="A41" s="55" t="s">
        <v>77</v>
      </c>
      <c r="B41" s="19">
        <v>29872.651756890245</v>
      </c>
      <c r="C41" s="62" t="s">
        <v>24</v>
      </c>
      <c r="D41" s="19">
        <v>168.8575127824478</v>
      </c>
      <c r="E41" s="62" t="s">
        <v>24</v>
      </c>
      <c r="F41" s="19">
        <v>29703.794244107798</v>
      </c>
      <c r="G41" s="54"/>
    </row>
    <row r="42" spans="1:7" ht="12.75">
      <c r="A42" s="55" t="s">
        <v>78</v>
      </c>
      <c r="B42" s="19">
        <v>32924.60034588542</v>
      </c>
      <c r="C42" s="62" t="s">
        <v>24</v>
      </c>
      <c r="D42" s="19">
        <v>24.413134378185227</v>
      </c>
      <c r="E42" s="62" t="s">
        <v>24</v>
      </c>
      <c r="F42" s="19">
        <v>32900.18721150723</v>
      </c>
      <c r="G42" s="54"/>
    </row>
    <row r="43" spans="1:7" ht="12.75">
      <c r="A43" s="55" t="s">
        <v>79</v>
      </c>
      <c r="B43" s="19">
        <v>20794.294092192235</v>
      </c>
      <c r="C43" s="19">
        <v>1.627542291879015</v>
      </c>
      <c r="D43" s="19">
        <v>612.7696728924491</v>
      </c>
      <c r="E43" s="62" t="s">
        <v>24</v>
      </c>
      <c r="F43" s="19">
        <v>20179.896877007905</v>
      </c>
      <c r="G43" s="54"/>
    </row>
    <row r="44" spans="1:7" ht="12.75">
      <c r="A44" s="55" t="s">
        <v>80</v>
      </c>
      <c r="B44" s="19">
        <v>6559.195542597216</v>
      </c>
      <c r="C44" s="62" t="s">
        <v>24</v>
      </c>
      <c r="D44" s="19">
        <v>0</v>
      </c>
      <c r="E44" s="62" t="s">
        <v>24</v>
      </c>
      <c r="F44" s="19">
        <v>6559.195542597216</v>
      </c>
      <c r="G44" s="54"/>
    </row>
    <row r="45" spans="1:7" ht="12.75">
      <c r="A45" s="55" t="s">
        <v>81</v>
      </c>
      <c r="B45" s="19">
        <v>374.97679256631966</v>
      </c>
      <c r="C45" s="62" t="s">
        <v>24</v>
      </c>
      <c r="D45" s="19">
        <v>0</v>
      </c>
      <c r="E45" s="62" t="s">
        <v>24</v>
      </c>
      <c r="F45" s="19">
        <v>374.97679256631966</v>
      </c>
      <c r="G45" s="54"/>
    </row>
    <row r="46" spans="1:7" ht="12.75">
      <c r="A46" s="55" t="s">
        <v>82</v>
      </c>
      <c r="B46" s="19">
        <v>65482.3392319574</v>
      </c>
      <c r="C46" s="62" t="s">
        <v>24</v>
      </c>
      <c r="D46" s="19">
        <v>34.562488110342755</v>
      </c>
      <c r="E46" s="62" t="s">
        <v>24</v>
      </c>
      <c r="F46" s="19">
        <v>65447.636775209954</v>
      </c>
      <c r="G46" s="54"/>
    </row>
    <row r="47" spans="1:7" ht="12.75">
      <c r="A47" s="55" t="s">
        <v>83</v>
      </c>
      <c r="B47" s="19">
        <v>69534.30310709309</v>
      </c>
      <c r="C47" s="62" t="s">
        <v>24</v>
      </c>
      <c r="D47" s="19">
        <v>129.38961220438168</v>
      </c>
      <c r="E47" s="62" t="s">
        <v>24</v>
      </c>
      <c r="F47" s="19">
        <v>69404.91349488871</v>
      </c>
      <c r="G47" s="54"/>
    </row>
    <row r="48" spans="1:7" ht="12.75">
      <c r="A48" s="56" t="s">
        <v>147</v>
      </c>
      <c r="B48" s="152">
        <v>248298.34796119886</v>
      </c>
      <c r="C48" s="152">
        <v>34.302081343642115</v>
      </c>
      <c r="D48" s="152">
        <v>1639.4876385302605</v>
      </c>
      <c r="E48" s="66" t="s">
        <v>24</v>
      </c>
      <c r="F48" s="152">
        <v>246624.55824132496</v>
      </c>
      <c r="G48" s="54"/>
    </row>
    <row r="49" spans="1:7" ht="12.75">
      <c r="A49" s="55"/>
      <c r="B49" s="152"/>
      <c r="C49" s="152"/>
      <c r="D49" s="152"/>
      <c r="E49" s="152"/>
      <c r="F49" s="152"/>
      <c r="G49" s="54"/>
    </row>
    <row r="50" spans="1:7" ht="12.75">
      <c r="A50" s="56" t="s">
        <v>84</v>
      </c>
      <c r="B50" s="152">
        <v>20116.587302865177</v>
      </c>
      <c r="C50" s="66" t="s">
        <v>24</v>
      </c>
      <c r="D50" s="66" t="s">
        <v>24</v>
      </c>
      <c r="E50" s="66" t="s">
        <v>24</v>
      </c>
      <c r="F50" s="152">
        <v>20116.587302865177</v>
      </c>
      <c r="G50" s="54"/>
    </row>
    <row r="51" spans="1:7" ht="12.75">
      <c r="A51" s="55"/>
      <c r="B51" s="19"/>
      <c r="C51" s="19"/>
      <c r="D51" s="19"/>
      <c r="E51" s="19"/>
      <c r="F51" s="19"/>
      <c r="G51" s="54"/>
    </row>
    <row r="52" spans="1:7" ht="12.75">
      <c r="A52" s="55" t="s">
        <v>85</v>
      </c>
      <c r="B52" s="19">
        <v>13499.73254015914</v>
      </c>
      <c r="C52" s="62" t="s">
        <v>24</v>
      </c>
      <c r="D52" s="19">
        <v>674.986627007957</v>
      </c>
      <c r="E52" s="62" t="s">
        <v>24</v>
      </c>
      <c r="F52" s="19">
        <v>12824.745913151184</v>
      </c>
      <c r="G52" s="54"/>
    </row>
    <row r="53" spans="1:7" ht="12.75">
      <c r="A53" s="55" t="s">
        <v>86</v>
      </c>
      <c r="B53" s="19">
        <v>48556.48377799984</v>
      </c>
      <c r="C53" s="19">
        <v>5.158668714644895</v>
      </c>
      <c r="D53" s="19">
        <v>5865.440719676009</v>
      </c>
      <c r="E53" s="62" t="s">
        <v>24</v>
      </c>
      <c r="F53" s="19">
        <v>42685.884389609186</v>
      </c>
      <c r="G53" s="54"/>
    </row>
    <row r="54" spans="1:7" ht="12.75">
      <c r="A54" s="55" t="s">
        <v>87</v>
      </c>
      <c r="B54" s="19">
        <v>27978.870319539645</v>
      </c>
      <c r="C54" s="19">
        <v>0.7351102918368975</v>
      </c>
      <c r="D54" s="19">
        <v>4.8835397165305</v>
      </c>
      <c r="E54" s="62" t="s">
        <v>24</v>
      </c>
      <c r="F54" s="19">
        <v>27973.251669531277</v>
      </c>
      <c r="G54" s="54"/>
    </row>
    <row r="55" spans="1:6" ht="12.75">
      <c r="A55" s="55" t="s">
        <v>88</v>
      </c>
      <c r="B55" s="19">
        <v>3602.5562968722625</v>
      </c>
      <c r="C55" s="62" t="s">
        <v>24</v>
      </c>
      <c r="D55" s="62" t="s">
        <v>24</v>
      </c>
      <c r="E55" s="62" t="s">
        <v>24</v>
      </c>
      <c r="F55" s="19">
        <v>3602.5562968722625</v>
      </c>
    </row>
    <row r="56" spans="1:6" ht="12.75">
      <c r="A56" s="55" t="s">
        <v>89</v>
      </c>
      <c r="B56" s="19">
        <v>18421.191358576285</v>
      </c>
      <c r="C56" s="19">
        <v>29.473906173722057</v>
      </c>
      <c r="D56" s="19">
        <v>707.3737481693292</v>
      </c>
      <c r="E56" s="62" t="s">
        <v>24</v>
      </c>
      <c r="F56" s="19">
        <v>17684.343704233233</v>
      </c>
    </row>
    <row r="57" spans="1:6" ht="12.75">
      <c r="A57" s="56" t="s">
        <v>90</v>
      </c>
      <c r="B57" s="152">
        <v>112058.83429314719</v>
      </c>
      <c r="C57" s="152">
        <v>35.36768518020385</v>
      </c>
      <c r="D57" s="152">
        <v>7252.684634569827</v>
      </c>
      <c r="E57" s="66" t="s">
        <v>24</v>
      </c>
      <c r="F57" s="152">
        <v>104770.78197339716</v>
      </c>
    </row>
    <row r="58" spans="1:6" ht="12.75">
      <c r="A58" s="55"/>
      <c r="B58" s="19"/>
      <c r="C58" s="19"/>
      <c r="D58" s="19"/>
      <c r="E58" s="19"/>
      <c r="F58" s="19"/>
    </row>
    <row r="59" spans="1:6" ht="12.75">
      <c r="A59" s="55" t="s">
        <v>91</v>
      </c>
      <c r="B59" s="19">
        <v>344.5182732983164</v>
      </c>
      <c r="C59" s="19">
        <v>0</v>
      </c>
      <c r="D59" s="62" t="s">
        <v>24</v>
      </c>
      <c r="E59" s="62" t="s">
        <v>24</v>
      </c>
      <c r="F59" s="19">
        <v>344.5182732983164</v>
      </c>
    </row>
    <row r="60" spans="1:6" ht="12.75">
      <c r="A60" s="55" t="s">
        <v>92</v>
      </c>
      <c r="B60" s="19">
        <v>127.74928972942294</v>
      </c>
      <c r="C60" s="19">
        <v>2.3350682967997</v>
      </c>
      <c r="D60" s="62" t="s">
        <v>24</v>
      </c>
      <c r="E60" s="62" t="s">
        <v>24</v>
      </c>
      <c r="F60" s="19">
        <v>125.41422143262324</v>
      </c>
    </row>
    <row r="61" spans="1:7" ht="12.75">
      <c r="A61" s="55" t="s">
        <v>93</v>
      </c>
      <c r="B61" s="19">
        <v>205.65826925502276</v>
      </c>
      <c r="C61" s="19">
        <v>0</v>
      </c>
      <c r="D61" s="62" t="s">
        <v>24</v>
      </c>
      <c r="E61" s="62" t="s">
        <v>24</v>
      </c>
      <c r="F61" s="19">
        <v>205.65826925502276</v>
      </c>
      <c r="G61" s="54"/>
    </row>
    <row r="62" spans="1:7" ht="12.75">
      <c r="A62" s="56" t="s">
        <v>94</v>
      </c>
      <c r="B62" s="152">
        <v>677.9258322827621</v>
      </c>
      <c r="C62" s="152">
        <v>2.3350682967997</v>
      </c>
      <c r="D62" s="66" t="s">
        <v>24</v>
      </c>
      <c r="E62" s="66" t="s">
        <v>24</v>
      </c>
      <c r="F62" s="152">
        <v>675.5907639859624</v>
      </c>
      <c r="G62" s="54"/>
    </row>
    <row r="63" spans="1:7" ht="12.75">
      <c r="A63" s="55"/>
      <c r="B63" s="152"/>
      <c r="C63" s="152"/>
      <c r="D63" s="152"/>
      <c r="E63" s="66"/>
      <c r="F63" s="152"/>
      <c r="G63" s="54"/>
    </row>
    <row r="64" spans="1:7" ht="12.75">
      <c r="A64" s="56" t="s">
        <v>95</v>
      </c>
      <c r="B64" s="66" t="s">
        <v>24</v>
      </c>
      <c r="C64" s="66" t="s">
        <v>24</v>
      </c>
      <c r="D64" s="66" t="s">
        <v>24</v>
      </c>
      <c r="E64" s="66" t="s">
        <v>24</v>
      </c>
      <c r="F64" s="69" t="s">
        <v>24</v>
      </c>
      <c r="G64" s="54"/>
    </row>
    <row r="65" spans="1:7" ht="12.75">
      <c r="A65" s="55"/>
      <c r="B65" s="19"/>
      <c r="C65" s="19"/>
      <c r="D65" s="19"/>
      <c r="E65" s="19"/>
      <c r="F65" s="19"/>
      <c r="G65" s="54"/>
    </row>
    <row r="66" spans="1:7" ht="12.75">
      <c r="A66" s="55" t="s">
        <v>96</v>
      </c>
      <c r="B66" s="19">
        <v>2878.7816997943796</v>
      </c>
      <c r="C66" s="62" t="s">
        <v>24</v>
      </c>
      <c r="D66" s="19">
        <v>221.3</v>
      </c>
      <c r="E66" s="62" t="s">
        <v>24</v>
      </c>
      <c r="F66" s="19">
        <v>2713.7</v>
      </c>
      <c r="G66" s="54"/>
    </row>
    <row r="67" spans="1:7" ht="12.75">
      <c r="A67" s="55" t="s">
        <v>97</v>
      </c>
      <c r="B67" s="19">
        <v>3066.2183002056204</v>
      </c>
      <c r="C67" s="62" t="s">
        <v>24</v>
      </c>
      <c r="D67" s="19">
        <v>256.8</v>
      </c>
      <c r="E67" s="62" t="s">
        <v>24</v>
      </c>
      <c r="F67" s="19">
        <v>2753.2</v>
      </c>
      <c r="G67" s="54"/>
    </row>
    <row r="68" spans="1:7" ht="12.75">
      <c r="A68" s="56" t="s">
        <v>98</v>
      </c>
      <c r="B68" s="152">
        <v>5945</v>
      </c>
      <c r="C68" s="66" t="s">
        <v>24</v>
      </c>
      <c r="D68" s="152">
        <v>478.1</v>
      </c>
      <c r="E68" s="66" t="s">
        <v>24</v>
      </c>
      <c r="F68" s="152">
        <v>5466.9</v>
      </c>
      <c r="G68" s="54"/>
    </row>
    <row r="69" spans="1:6" ht="12.75">
      <c r="A69" s="55"/>
      <c r="B69" s="19"/>
      <c r="C69" s="19"/>
      <c r="D69" s="19"/>
      <c r="E69" s="19"/>
      <c r="F69" s="19"/>
    </row>
    <row r="70" spans="1:6" ht="12.75">
      <c r="A70" s="55" t="s">
        <v>99</v>
      </c>
      <c r="B70" s="19">
        <v>0</v>
      </c>
      <c r="C70" s="62" t="s">
        <v>24</v>
      </c>
      <c r="D70" s="62" t="s">
        <v>24</v>
      </c>
      <c r="E70" s="62" t="s">
        <v>24</v>
      </c>
      <c r="F70" s="19">
        <v>0</v>
      </c>
    </row>
    <row r="71" spans="1:6" ht="12.75">
      <c r="A71" s="55" t="s">
        <v>100</v>
      </c>
      <c r="B71" s="19">
        <v>88.0920573022798</v>
      </c>
      <c r="C71" s="62" t="s">
        <v>24</v>
      </c>
      <c r="D71" s="62" t="s">
        <v>24</v>
      </c>
      <c r="E71" s="62" t="s">
        <v>24</v>
      </c>
      <c r="F71" s="19">
        <v>88.0920573022798</v>
      </c>
    </row>
    <row r="72" spans="1:6" ht="12.75">
      <c r="A72" s="55" t="s">
        <v>101</v>
      </c>
      <c r="B72" s="19">
        <v>14.568702737545513</v>
      </c>
      <c r="C72" s="62" t="s">
        <v>24</v>
      </c>
      <c r="D72" s="62" t="s">
        <v>24</v>
      </c>
      <c r="E72" s="62" t="s">
        <v>24</v>
      </c>
      <c r="F72" s="19">
        <v>14.568702737545513</v>
      </c>
    </row>
    <row r="73" spans="1:6" ht="12.75">
      <c r="A73" s="55" t="s">
        <v>102</v>
      </c>
      <c r="B73" s="19">
        <v>0</v>
      </c>
      <c r="C73" s="62" t="s">
        <v>24</v>
      </c>
      <c r="D73" s="62" t="s">
        <v>24</v>
      </c>
      <c r="E73" s="62" t="s">
        <v>24</v>
      </c>
      <c r="F73" s="19">
        <v>0</v>
      </c>
    </row>
    <row r="74" spans="1:6" ht="12.75">
      <c r="A74" s="55" t="s">
        <v>103</v>
      </c>
      <c r="B74" s="19">
        <v>797.6161275304247</v>
      </c>
      <c r="C74" s="62" t="s">
        <v>24</v>
      </c>
      <c r="D74" s="19">
        <v>797.6161275304247</v>
      </c>
      <c r="E74" s="62" t="s">
        <v>24</v>
      </c>
      <c r="F74" s="19">
        <v>0</v>
      </c>
    </row>
    <row r="75" spans="1:6" ht="12.75">
      <c r="A75" s="55" t="s">
        <v>104</v>
      </c>
      <c r="B75" s="19">
        <v>0</v>
      </c>
      <c r="C75" s="62" t="s">
        <v>24</v>
      </c>
      <c r="D75" s="62" t="s">
        <v>24</v>
      </c>
      <c r="E75" s="62" t="s">
        <v>24</v>
      </c>
      <c r="F75" s="19">
        <v>0</v>
      </c>
    </row>
    <row r="76" spans="1:6" ht="12.75">
      <c r="A76" s="55" t="s">
        <v>105</v>
      </c>
      <c r="B76" s="19">
        <v>0</v>
      </c>
      <c r="C76" s="62" t="s">
        <v>24</v>
      </c>
      <c r="D76" s="62" t="s">
        <v>24</v>
      </c>
      <c r="E76" s="62" t="s">
        <v>24</v>
      </c>
      <c r="F76" s="19">
        <v>0</v>
      </c>
    </row>
    <row r="77" spans="1:6" ht="12.75">
      <c r="A77" s="55" t="s">
        <v>106</v>
      </c>
      <c r="B77" s="19">
        <v>666.4355639389863</v>
      </c>
      <c r="C77" s="62" t="s">
        <v>24</v>
      </c>
      <c r="D77" s="62" t="s">
        <v>24</v>
      </c>
      <c r="E77" s="62" t="s">
        <v>24</v>
      </c>
      <c r="F77" s="19">
        <v>666.4355639389863</v>
      </c>
    </row>
    <row r="78" spans="1:6" ht="12.75">
      <c r="A78" s="56" t="s">
        <v>148</v>
      </c>
      <c r="B78" s="152">
        <v>1566.7124515092364</v>
      </c>
      <c r="C78" s="66" t="s">
        <v>24</v>
      </c>
      <c r="D78" s="152">
        <v>797.6161275304247</v>
      </c>
      <c r="E78" s="66" t="s">
        <v>24</v>
      </c>
      <c r="F78" s="152">
        <v>769.0963239788116</v>
      </c>
    </row>
    <row r="79" spans="1:6" ht="12.75">
      <c r="A79" s="55"/>
      <c r="B79" s="19"/>
      <c r="C79" s="19"/>
      <c r="D79" s="19"/>
      <c r="E79" s="19"/>
      <c r="F79" s="19"/>
    </row>
    <row r="80" spans="1:6" ht="12.75">
      <c r="A80" s="55" t="s">
        <v>107</v>
      </c>
      <c r="B80" s="19">
        <v>2922.7507783649557</v>
      </c>
      <c r="C80" s="62" t="s">
        <v>24</v>
      </c>
      <c r="D80" s="19">
        <v>2630.47570052846</v>
      </c>
      <c r="E80" s="62" t="s">
        <v>24</v>
      </c>
      <c r="F80" s="19">
        <v>292.27507783649565</v>
      </c>
    </row>
    <row r="81" spans="1:6" ht="12.75">
      <c r="A81" s="55" t="s">
        <v>108</v>
      </c>
      <c r="B81" s="19">
        <v>516.2562222111596</v>
      </c>
      <c r="C81" s="19">
        <v>1.8738882838880566</v>
      </c>
      <c r="D81" s="19">
        <v>246.41630933127945</v>
      </c>
      <c r="E81" s="62" t="s">
        <v>24</v>
      </c>
      <c r="F81" s="19">
        <v>267.96602459599217</v>
      </c>
    </row>
    <row r="82" spans="1:6" ht="12.75">
      <c r="A82" s="56" t="s">
        <v>109</v>
      </c>
      <c r="B82" s="152">
        <v>3439.0070005761154</v>
      </c>
      <c r="C82" s="152">
        <v>1.8738882838880566</v>
      </c>
      <c r="D82" s="152">
        <v>2876.8920098597396</v>
      </c>
      <c r="E82" s="66" t="s">
        <v>24</v>
      </c>
      <c r="F82" s="152">
        <v>560.2411024324879</v>
      </c>
    </row>
    <row r="83" spans="1:6" ht="12.75">
      <c r="A83" s="133"/>
      <c r="B83" s="152"/>
      <c r="C83" s="152"/>
      <c r="D83" s="152"/>
      <c r="E83" s="152"/>
      <c r="F83" s="152"/>
    </row>
    <row r="84" spans="1:6" ht="13.5" thickBot="1">
      <c r="A84" s="76" t="s">
        <v>110</v>
      </c>
      <c r="B84" s="153">
        <v>410103.4986372949</v>
      </c>
      <c r="C84" s="153">
        <v>158.3436659414773</v>
      </c>
      <c r="D84" s="153">
        <v>19640.40739178051</v>
      </c>
      <c r="E84" s="153">
        <v>477.4581208665246</v>
      </c>
      <c r="F84" s="153">
        <v>389827.2894587065</v>
      </c>
    </row>
  </sheetData>
  <mergeCells count="4">
    <mergeCell ref="A1:F1"/>
    <mergeCell ref="A3:F3"/>
    <mergeCell ref="A5:A6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2007-07-05T11:57:46Z</cp:lastPrinted>
  <dcterms:created xsi:type="dcterms:W3CDTF">2003-08-07T08:19:34Z</dcterms:created>
  <dcterms:modified xsi:type="dcterms:W3CDTF">2007-12-19T15:46:20Z</dcterms:modified>
  <cp:category/>
  <cp:version/>
  <cp:contentType/>
  <cp:contentStatus/>
</cp:coreProperties>
</file>