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firstSheet="14" activeTab="14"/>
  </bookViews>
  <sheets>
    <sheet name="20.1" sheetId="1" r:id="rId1"/>
    <sheet name="20.2" sheetId="2" r:id="rId2"/>
    <sheet name="20.3" sheetId="3" r:id="rId3"/>
    <sheet name="20.4" sheetId="4" r:id="rId4"/>
    <sheet name="20.5" sheetId="5" r:id="rId5"/>
    <sheet name="20.6" sheetId="6" r:id="rId6"/>
    <sheet name="20.7" sheetId="7" r:id="rId7"/>
    <sheet name="20.8" sheetId="8" r:id="rId8"/>
    <sheet name="20.9" sheetId="9" r:id="rId9"/>
    <sheet name="20.10" sheetId="10" r:id="rId10"/>
    <sheet name="20.11" sheetId="11" r:id="rId11"/>
    <sheet name="20.12" sheetId="12" r:id="rId12"/>
    <sheet name="20.13" sheetId="13" r:id="rId13"/>
    <sheet name="20.14" sheetId="14" r:id="rId14"/>
    <sheet name="20.15" sheetId="15" r:id="rId15"/>
    <sheet name="20.16" sheetId="16" r:id="rId16"/>
    <sheet name="20.17" sheetId="17" r:id="rId17"/>
    <sheet name="20.18" sheetId="18" r:id="rId18"/>
    <sheet name="20.19" sheetId="19" r:id="rId19"/>
    <sheet name="20.20" sheetId="20" r:id="rId20"/>
    <sheet name="20.21" sheetId="21" r:id="rId21"/>
    <sheet name="20.22" sheetId="22" r:id="rId22"/>
    <sheet name="20.23" sheetId="23" r:id="rId23"/>
    <sheet name="20.24" sheetId="24" r:id="rId24"/>
    <sheet name="20.25" sheetId="25" r:id="rId25"/>
    <sheet name="20.26" sheetId="26" r:id="rId26"/>
    <sheet name="20.27" sheetId="27" r:id="rId27"/>
    <sheet name="20.28" sheetId="28" r:id="rId28"/>
    <sheet name="20.29" sheetId="29" r:id="rId29"/>
    <sheet name="20.30" sheetId="30" r:id="rId30"/>
    <sheet name="20.31" sheetId="31" r:id="rId31"/>
    <sheet name="20.32" sheetId="32" r:id="rId32"/>
    <sheet name="20.33" sheetId="33" r:id="rId33"/>
    <sheet name="20.34" sheetId="34" r:id="rId34"/>
    <sheet name="20.35" sheetId="35" r:id="rId35"/>
    <sheet name="20.36" sheetId="36" r:id="rId36"/>
    <sheet name="20.37" sheetId="37" r:id="rId37"/>
    <sheet name="20.38" sheetId="38" r:id="rId38"/>
    <sheet name="20.39" sheetId="39" r:id="rId39"/>
    <sheet name="20.40" sheetId="40" r:id="rId40"/>
    <sheet name="20.41" sheetId="41" r:id="rId41"/>
    <sheet name="20.42" sheetId="42" r:id="rId42"/>
    <sheet name="20.43" sheetId="43" r:id="rId43"/>
    <sheet name="20.44" sheetId="44" r:id="rId44"/>
    <sheet name="20.45" sheetId="45" r:id="rId45"/>
    <sheet name="20.46" sheetId="46" r:id="rId46"/>
    <sheet name="20.47" sheetId="47" r:id="rId47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0">'20.1'!#REF!</definedName>
    <definedName name="\A" localSheetId="9">'20.10'!#REF!</definedName>
    <definedName name="\A" localSheetId="10">'[2]p395fao'!$B$75</definedName>
    <definedName name="\A" localSheetId="11">'[2]p395fao'!$B$75</definedName>
    <definedName name="\A" localSheetId="12">'[2]p395fao'!$B$75</definedName>
    <definedName name="\A" localSheetId="13">'[2]p395fao'!$B$75</definedName>
    <definedName name="\A" localSheetId="14">'20.15'!#REF!</definedName>
    <definedName name="\A" localSheetId="15">'[2]p395fao'!$B$75</definedName>
    <definedName name="\A" localSheetId="16">'[2]p395fao'!$B$75</definedName>
    <definedName name="\A" localSheetId="17">'[2]p395fao'!$B$75</definedName>
    <definedName name="\A" localSheetId="18">'[2]p395fao'!$B$75</definedName>
    <definedName name="\A" localSheetId="1">'[2]p395fao'!$B$75</definedName>
    <definedName name="\A" localSheetId="19">'[2]p395fao'!$B$75</definedName>
    <definedName name="\A" localSheetId="20">'[2]p395fao'!$B$75</definedName>
    <definedName name="\A" localSheetId="21">'20.22'!#REF!</definedName>
    <definedName name="\A" localSheetId="22">'20.23'!#REF!</definedName>
    <definedName name="\A" localSheetId="23">'20.24'!#REF!</definedName>
    <definedName name="\A" localSheetId="24">'[2]p395fao'!$B$75</definedName>
    <definedName name="\A" localSheetId="25">#REF!</definedName>
    <definedName name="\A" localSheetId="26">#REF!</definedName>
    <definedName name="\A" localSheetId="27">#REF!</definedName>
    <definedName name="\A" localSheetId="28">'20.29'!#REF!</definedName>
    <definedName name="\A" localSheetId="2">'[2]p395fao'!$B$75</definedName>
    <definedName name="\A" localSheetId="29">'20.30'!#REF!</definedName>
    <definedName name="\A" localSheetId="30">'20.31'!#REF!</definedName>
    <definedName name="\A" localSheetId="31">#REF!</definedName>
    <definedName name="\A" localSheetId="32">#REF!</definedName>
    <definedName name="\A" localSheetId="33">'[2]p395fao'!$B$75</definedName>
    <definedName name="\A" localSheetId="34">'[2]p395fao'!$B$75</definedName>
    <definedName name="\A" localSheetId="35">'20.36'!#REF!</definedName>
    <definedName name="\A" localSheetId="36">'20.37'!#REF!</definedName>
    <definedName name="\A" localSheetId="37">'[2]p395fao'!$B$75</definedName>
    <definedName name="\A" localSheetId="38">'[2]p395fao'!$B$75</definedName>
    <definedName name="\A" localSheetId="3">'[2]p395fao'!$B$75</definedName>
    <definedName name="\A" localSheetId="39">'[2]p395fao'!$B$75</definedName>
    <definedName name="\A" localSheetId="40">'[2]p395fao'!$B$75</definedName>
    <definedName name="\A" localSheetId="41">'[4]GANADE1'!$B$77</definedName>
    <definedName name="\A" localSheetId="42">'[4]GANADE1'!$B$77</definedName>
    <definedName name="\A" localSheetId="43">'[2]p395fao'!$B$75</definedName>
    <definedName name="\A" localSheetId="44">'[2]p395fao'!$B$75</definedName>
    <definedName name="\A" localSheetId="45">'[2]p395fao'!$B$75</definedName>
    <definedName name="\A" localSheetId="46">'[2]p395fao'!$B$75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'20.8'!#REF!</definedName>
    <definedName name="\A" localSheetId="8">'20.9'!#REF!</definedName>
    <definedName name="\A">#REF!</definedName>
    <definedName name="\B" localSheetId="11">'[3]p405'!#REF!</definedName>
    <definedName name="\B" localSheetId="12">'[3]p405'!#REF!</definedName>
    <definedName name="\B" localSheetId="13">'[3]p405'!#REF!</definedName>
    <definedName name="\B" localSheetId="14">'[3]p405'!#REF!</definedName>
    <definedName name="\B" localSheetId="17">'[3]p405'!#REF!</definedName>
    <definedName name="\B" localSheetId="18">'[3]p405'!#REF!</definedName>
    <definedName name="\B" localSheetId="19">'[3]p405'!#REF!</definedName>
    <definedName name="\B" localSheetId="20">'[3]p405'!#REF!</definedName>
    <definedName name="\B" localSheetId="21">'[3]p405'!#REF!</definedName>
    <definedName name="\B" localSheetId="24">'[3]p405'!#REF!</definedName>
    <definedName name="\B" localSheetId="25">#REF!</definedName>
    <definedName name="\B" localSheetId="26">#REF!</definedName>
    <definedName name="\B" localSheetId="27">#REF!</definedName>
    <definedName name="\B" localSheetId="28">'[3]p405'!#REF!</definedName>
    <definedName name="\B" localSheetId="31">#REF!</definedName>
    <definedName name="\B" localSheetId="32">#REF!</definedName>
    <definedName name="\B" localSheetId="33">'[3]p405'!#REF!</definedName>
    <definedName name="\B" localSheetId="34">'[3]p405'!#REF!</definedName>
    <definedName name="\B" localSheetId="35">'[3]p405'!#REF!</definedName>
    <definedName name="\B" localSheetId="37">'[3]p405'!#REF!</definedName>
    <definedName name="\B" localSheetId="38">'[3]p405'!#REF!</definedName>
    <definedName name="\B" localSheetId="39">'[3]p405'!#REF!</definedName>
    <definedName name="\B" localSheetId="41">'[6]19.22'!#REF!</definedName>
    <definedName name="\B" localSheetId="42">'[6]19.22'!#REF!</definedName>
    <definedName name="\B" localSheetId="44">'[3]p405'!#REF!</definedName>
    <definedName name="\B" localSheetId="45">'[3]p405'!#REF!</definedName>
    <definedName name="\B" localSheetId="46">'[3]p405'!#REF!</definedName>
    <definedName name="\B" localSheetId="4">'[3]p405'!#REF!</definedName>
    <definedName name="\B" localSheetId="7">'[3]p405'!#REF!</definedName>
    <definedName name="\B">'[3]p405'!#REF!</definedName>
    <definedName name="\C" localSheetId="0">'20.1'!#REF!</definedName>
    <definedName name="\C" localSheetId="9">'20.10'!#REF!</definedName>
    <definedName name="\C" localSheetId="10">'[2]p395fao'!$B$77</definedName>
    <definedName name="\C" localSheetId="11">'[2]p395fao'!$B$77</definedName>
    <definedName name="\C" localSheetId="12">'[2]p395fao'!$B$77</definedName>
    <definedName name="\C" localSheetId="13">'[2]p395fao'!$B$77</definedName>
    <definedName name="\C" localSheetId="14">'20.15'!#REF!</definedName>
    <definedName name="\C" localSheetId="15">'20.16'!#REF!</definedName>
    <definedName name="\C" localSheetId="16">'20.17'!#REF!</definedName>
    <definedName name="\C" localSheetId="17">'[2]p395fao'!$B$77</definedName>
    <definedName name="\C" localSheetId="18">'[2]p395fao'!$B$77</definedName>
    <definedName name="\C" localSheetId="1">'[2]p395fao'!$B$77</definedName>
    <definedName name="\C" localSheetId="19">'[2]p395fao'!$B$77</definedName>
    <definedName name="\C" localSheetId="20">'[2]p395fao'!$B$77</definedName>
    <definedName name="\C" localSheetId="21">'20.22'!#REF!</definedName>
    <definedName name="\C" localSheetId="22">'20.23'!#REF!</definedName>
    <definedName name="\C" localSheetId="23">'20.24'!#REF!</definedName>
    <definedName name="\C" localSheetId="24">'[2]p395fao'!$B$77</definedName>
    <definedName name="\C" localSheetId="25">#REF!</definedName>
    <definedName name="\C" localSheetId="26">#REF!</definedName>
    <definedName name="\C" localSheetId="27">#REF!</definedName>
    <definedName name="\C" localSheetId="28">'20.29'!#REF!</definedName>
    <definedName name="\C" localSheetId="2">'[2]p395fao'!$B$77</definedName>
    <definedName name="\C" localSheetId="29">'20.30'!#REF!</definedName>
    <definedName name="\C" localSheetId="30">'20.31'!#REF!</definedName>
    <definedName name="\C" localSheetId="31">#REF!</definedName>
    <definedName name="\C" localSheetId="32">#REF!</definedName>
    <definedName name="\C" localSheetId="33">'[2]p395fao'!$B$77</definedName>
    <definedName name="\C" localSheetId="34">'[2]p395fao'!$B$77</definedName>
    <definedName name="\C" localSheetId="35">'20.36'!#REF!</definedName>
    <definedName name="\C" localSheetId="36">'20.37'!#REF!</definedName>
    <definedName name="\C" localSheetId="37">'[2]p395fao'!$B$77</definedName>
    <definedName name="\C" localSheetId="38">'[2]p395fao'!$B$77</definedName>
    <definedName name="\C" localSheetId="3">'[2]p395fao'!$B$77</definedName>
    <definedName name="\C" localSheetId="39">'[2]p395fao'!$B$77</definedName>
    <definedName name="\C" localSheetId="40">'[2]p395fao'!$B$77</definedName>
    <definedName name="\C" localSheetId="41">'[4]GANADE1'!$B$79</definedName>
    <definedName name="\C" localSheetId="42">'[4]GANADE1'!$B$79</definedName>
    <definedName name="\C" localSheetId="43">'[2]p395fao'!$B$77</definedName>
    <definedName name="\C" localSheetId="44">'[2]p395fao'!$B$77</definedName>
    <definedName name="\C" localSheetId="45">'[2]p395fao'!$B$77</definedName>
    <definedName name="\C" localSheetId="46">'[2]p395fao'!$B$77</definedName>
    <definedName name="\C" localSheetId="4">'[2]p395fao'!$B$77</definedName>
    <definedName name="\C" localSheetId="5">'[2]p395fao'!$B$77</definedName>
    <definedName name="\C" localSheetId="6">'[2]p395fao'!$B$77</definedName>
    <definedName name="\C" localSheetId="7">'20.8'!#REF!</definedName>
    <definedName name="\C" localSheetId="8">'20.9'!#REF!</definedName>
    <definedName name="\C">#REF!</definedName>
    <definedName name="\D" localSheetId="11">'[2]p395fao'!$B$79</definedName>
    <definedName name="\D" localSheetId="12">'[2]p395fao'!$B$79</definedName>
    <definedName name="\D" localSheetId="13">'[2]p395fao'!$B$79</definedName>
    <definedName name="\D" localSheetId="14">'[2]p395fao'!$B$79</definedName>
    <definedName name="\D" localSheetId="17">'[2]p395fao'!$B$79</definedName>
    <definedName name="\D" localSheetId="18">'[2]p395fao'!$B$79</definedName>
    <definedName name="\D" localSheetId="19">'[2]p395fao'!$B$79</definedName>
    <definedName name="\D" localSheetId="20">'[2]p395fao'!$B$79</definedName>
    <definedName name="\D" localSheetId="21">'[2]p395fao'!$B$79</definedName>
    <definedName name="\D" localSheetId="24">'[2]p395fao'!$B$79</definedName>
    <definedName name="\D" localSheetId="25">'[6]19.11-12'!$B$51</definedName>
    <definedName name="\D" localSheetId="26">'[6]19.11-12'!$B$51</definedName>
    <definedName name="\D" localSheetId="27">'[6]19.11-12'!$B$51</definedName>
    <definedName name="\D" localSheetId="28">'[2]p395fao'!$B$79</definedName>
    <definedName name="\D" localSheetId="31">'[6]19.11-12'!$B$51</definedName>
    <definedName name="\D" localSheetId="32">'[6]19.11-12'!$B$51</definedName>
    <definedName name="\D" localSheetId="33">'[2]p395fao'!$B$79</definedName>
    <definedName name="\D" localSheetId="34">'[2]p395fao'!$B$79</definedName>
    <definedName name="\D" localSheetId="35">'[2]p395fao'!$B$79</definedName>
    <definedName name="\D" localSheetId="37">'[2]p395fao'!$B$79</definedName>
    <definedName name="\D" localSheetId="38">'[2]p395fao'!$B$79</definedName>
    <definedName name="\D" localSheetId="39">'[2]p395fao'!$B$79</definedName>
    <definedName name="\D" localSheetId="41">'[6]19.11-12'!$B$51</definedName>
    <definedName name="\D" localSheetId="42">'[6]19.11-12'!$B$51</definedName>
    <definedName name="\D" localSheetId="44">'[2]p395fao'!$B$79</definedName>
    <definedName name="\D" localSheetId="45">'[2]p395fao'!$B$79</definedName>
    <definedName name="\D" localSheetId="46">'[2]p395fao'!$B$79</definedName>
    <definedName name="\D" localSheetId="4">'[2]p395fao'!$B$79</definedName>
    <definedName name="\D" localSheetId="7">'[2]p395fao'!$B$79</definedName>
    <definedName name="\D">'[2]p395fao'!$B$79</definedName>
    <definedName name="\G" localSheetId="0">'20.1'!#REF!</definedName>
    <definedName name="\G" localSheetId="9">'20.10'!#REF!</definedName>
    <definedName name="\G" localSheetId="10">'[2]p395fao'!#REF!</definedName>
    <definedName name="\G" localSheetId="11">'[2]p395fao'!#REF!</definedName>
    <definedName name="\G" localSheetId="12">'[2]p395fao'!#REF!</definedName>
    <definedName name="\G" localSheetId="13">'[2]p395fao'!#REF!</definedName>
    <definedName name="\G" localSheetId="14">'20.15'!#REF!</definedName>
    <definedName name="\G" localSheetId="15">'20.16'!#REF!</definedName>
    <definedName name="\G" localSheetId="16">'20.17'!#REF!</definedName>
    <definedName name="\G" localSheetId="17">'[2]p395fao'!#REF!</definedName>
    <definedName name="\G" localSheetId="18">'[2]p395fao'!#REF!</definedName>
    <definedName name="\G" localSheetId="1">'[2]p395fao'!#REF!</definedName>
    <definedName name="\G" localSheetId="19">'[2]p395fao'!#REF!</definedName>
    <definedName name="\G" localSheetId="20">'[2]p395fao'!#REF!</definedName>
    <definedName name="\G" localSheetId="21">'20.22'!#REF!</definedName>
    <definedName name="\G" localSheetId="22">'20.23'!#REF!</definedName>
    <definedName name="\G" localSheetId="23">'20.24'!#REF!</definedName>
    <definedName name="\G" localSheetId="24">'[2]p395fao'!#REF!</definedName>
    <definedName name="\G" localSheetId="25">#REF!</definedName>
    <definedName name="\G" localSheetId="26">#REF!</definedName>
    <definedName name="\G" localSheetId="27">#REF!</definedName>
    <definedName name="\G" localSheetId="28">'20.29'!#REF!</definedName>
    <definedName name="\G" localSheetId="2">'[2]p395fao'!#REF!</definedName>
    <definedName name="\G" localSheetId="29">'20.30'!#REF!</definedName>
    <definedName name="\G" localSheetId="30">'20.31'!#REF!</definedName>
    <definedName name="\G" localSheetId="31">#REF!</definedName>
    <definedName name="\G" localSheetId="32">#REF!</definedName>
    <definedName name="\G" localSheetId="33">'[2]p395fao'!#REF!</definedName>
    <definedName name="\G" localSheetId="34">'[2]p395fao'!#REF!</definedName>
    <definedName name="\G" localSheetId="35">'20.36'!#REF!</definedName>
    <definedName name="\G" localSheetId="36">'20.37'!#REF!</definedName>
    <definedName name="\G" localSheetId="37">'[2]p395fao'!#REF!</definedName>
    <definedName name="\G" localSheetId="38">'[2]p395fao'!#REF!</definedName>
    <definedName name="\G" localSheetId="3">'[2]p395fao'!#REF!</definedName>
    <definedName name="\G" localSheetId="39">'[2]p395fao'!#REF!</definedName>
    <definedName name="\G" localSheetId="40">'[2]p395fao'!#REF!</definedName>
    <definedName name="\G" localSheetId="41">'[4]GANADE1'!$B$75</definedName>
    <definedName name="\G" localSheetId="42">'[4]GANADE1'!$B$75</definedName>
    <definedName name="\G" localSheetId="43">'[2]p395fao'!#REF!</definedName>
    <definedName name="\G" localSheetId="44">'[2]p395fao'!#REF!</definedName>
    <definedName name="\G" localSheetId="45">'[2]p395fao'!#REF!</definedName>
    <definedName name="\G" localSheetId="46">'[2]p395fao'!#REF!</definedName>
    <definedName name="\G" localSheetId="4">'[2]p395fao'!#REF!</definedName>
    <definedName name="\G" localSheetId="5">'[2]p395fao'!#REF!</definedName>
    <definedName name="\G" localSheetId="6">'[2]p395fao'!#REF!</definedName>
    <definedName name="\G" localSheetId="7">'20.8'!#REF!</definedName>
    <definedName name="\G" localSheetId="8">'20.9'!#REF!</definedName>
    <definedName name="\G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 localSheetId="17">#REF!</definedName>
    <definedName name="\I" localSheetId="18">#REF!</definedName>
    <definedName name="\I" localSheetId="19">#REF!</definedName>
    <definedName name="\I" localSheetId="20">#REF!</definedName>
    <definedName name="\I" localSheetId="21">#REF!</definedName>
    <definedName name="\I" localSheetId="24">#REF!</definedName>
    <definedName name="\I" localSheetId="25">#REF!</definedName>
    <definedName name="\I" localSheetId="26">#REF!</definedName>
    <definedName name="\I" localSheetId="27">#REF!</definedName>
    <definedName name="\I" localSheetId="28">#REF!</definedName>
    <definedName name="\I" localSheetId="31">#REF!</definedName>
    <definedName name="\I" localSheetId="32">#REF!</definedName>
    <definedName name="\I" localSheetId="33">#REF!</definedName>
    <definedName name="\I" localSheetId="34">#REF!</definedName>
    <definedName name="\I" localSheetId="35">#REF!</definedName>
    <definedName name="\I" localSheetId="37">#REF!</definedName>
    <definedName name="\I" localSheetId="38">#REF!</definedName>
    <definedName name="\I" localSheetId="39">#REF!</definedName>
    <definedName name="\I" localSheetId="41">#REF!</definedName>
    <definedName name="\I" localSheetId="42">#REF!</definedName>
    <definedName name="\I" localSheetId="44">#REF!</definedName>
    <definedName name="\I" localSheetId="45">#REF!</definedName>
    <definedName name="\I" localSheetId="46">#REF!</definedName>
    <definedName name="\I" localSheetId="4">#REF!</definedName>
    <definedName name="\I" localSheetId="7">#REF!</definedName>
    <definedName name="\I">#REF!</definedName>
    <definedName name="\L" localSheetId="11">'[2]p395fao'!$B$81</definedName>
    <definedName name="\L" localSheetId="12">'[2]p395fao'!$B$81</definedName>
    <definedName name="\L" localSheetId="13">'[2]p395fao'!$B$81</definedName>
    <definedName name="\L" localSheetId="14">'[2]p395fao'!$B$81</definedName>
    <definedName name="\L" localSheetId="17">'[2]p395fao'!$B$81</definedName>
    <definedName name="\L" localSheetId="18">'[2]p395fao'!$B$81</definedName>
    <definedName name="\L" localSheetId="19">'[2]p395fao'!$B$81</definedName>
    <definedName name="\L" localSheetId="20">'[2]p395fao'!$B$81</definedName>
    <definedName name="\L" localSheetId="21">'[2]p395fao'!$B$81</definedName>
    <definedName name="\L" localSheetId="24">'[2]p395fao'!$B$81</definedName>
    <definedName name="\L" localSheetId="25">'[6]19.11-12'!$B$53</definedName>
    <definedName name="\L" localSheetId="26">'[6]19.11-12'!$B$53</definedName>
    <definedName name="\L" localSheetId="27">'[6]19.11-12'!$B$53</definedName>
    <definedName name="\L" localSheetId="28">'[2]p395fao'!$B$81</definedName>
    <definedName name="\L" localSheetId="31">'[6]19.11-12'!$B$53</definedName>
    <definedName name="\L" localSheetId="32">'[6]19.11-12'!$B$53</definedName>
    <definedName name="\L" localSheetId="33">'[2]p395fao'!$B$81</definedName>
    <definedName name="\L" localSheetId="34">'[2]p395fao'!$B$81</definedName>
    <definedName name="\L" localSheetId="35">'[2]p395fao'!$B$81</definedName>
    <definedName name="\L" localSheetId="36">'20.37'!#REF!</definedName>
    <definedName name="\L" localSheetId="37">'[2]p395fao'!$B$81</definedName>
    <definedName name="\L" localSheetId="38">'[2]p395fao'!$B$81</definedName>
    <definedName name="\L" localSheetId="39">'[2]p395fao'!$B$81</definedName>
    <definedName name="\L" localSheetId="41">'[6]19.11-12'!$B$53</definedName>
    <definedName name="\L" localSheetId="42">'[6]19.11-12'!$B$53</definedName>
    <definedName name="\L" localSheetId="44">'[2]p395fao'!$B$81</definedName>
    <definedName name="\L" localSheetId="45">'[2]p395fao'!$B$81</definedName>
    <definedName name="\L" localSheetId="46">'[2]p395fao'!$B$81</definedName>
    <definedName name="\L" localSheetId="4">'[2]p395fao'!$B$81</definedName>
    <definedName name="\L" localSheetId="7">'[2]p395fao'!$B$81</definedName>
    <definedName name="\L">'[2]p395fao'!$B$81</definedName>
    <definedName name="\N" localSheetId="0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 localSheetId="18">#REF!</definedName>
    <definedName name="\N" localSheetId="1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 localSheetId="23">#REF!</definedName>
    <definedName name="\N" localSheetId="24">#REF!</definedName>
    <definedName name="\N" localSheetId="25">#REF!</definedName>
    <definedName name="\N" localSheetId="26">#REF!</definedName>
    <definedName name="\N" localSheetId="27">#REF!</definedName>
    <definedName name="\N" localSheetId="28">#REF!</definedName>
    <definedName name="\N" localSheetId="2">#REF!</definedName>
    <definedName name="\N" localSheetId="29">#REF!</definedName>
    <definedName name="\N" localSheetId="30">#REF!</definedName>
    <definedName name="\N" localSheetId="31">#REF!</definedName>
    <definedName name="\N" localSheetId="32">#REF!</definedName>
    <definedName name="\N" localSheetId="33">#REF!</definedName>
    <definedName name="\N" localSheetId="34">#REF!</definedName>
    <definedName name="\N" localSheetId="35">#REF!</definedName>
    <definedName name="\N" localSheetId="36">#REF!</definedName>
    <definedName name="\N" localSheetId="37">#REF!</definedName>
    <definedName name="\N" localSheetId="38">#REF!</definedName>
    <definedName name="\N" localSheetId="3">#REF!</definedName>
    <definedName name="\N" localSheetId="39">#REF!</definedName>
    <definedName name="\N" localSheetId="40">#REF!</definedName>
    <definedName name="\N" localSheetId="41">#REF!</definedName>
    <definedName name="\N" localSheetId="42">#REF!</definedName>
    <definedName name="\N" localSheetId="43">#REF!</definedName>
    <definedName name="\N" localSheetId="44">#REF!</definedName>
    <definedName name="\N" localSheetId="45">#REF!</definedName>
    <definedName name="\N" localSheetId="46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 localSheetId="11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7">'[2]19.18-19'!#REF!</definedName>
    <definedName name="\T" localSheetId="18">'[2]19.18-19'!#REF!</definedName>
    <definedName name="\T" localSheetId="19">'[2]19.18-19'!#REF!</definedName>
    <definedName name="\T" localSheetId="20">'[2]19.18-19'!#REF!</definedName>
    <definedName name="\T" localSheetId="21">'[2]19.18-19'!#REF!</definedName>
    <definedName name="\T" localSheetId="24">'[2]19.18-19'!#REF!</definedName>
    <definedName name="\T" localSheetId="25">'[9]GANADE10'!$B$90</definedName>
    <definedName name="\T" localSheetId="26">'[9]GANADE10'!$B$90</definedName>
    <definedName name="\T" localSheetId="27">'[9]GANADE10'!$B$90</definedName>
    <definedName name="\T" localSheetId="28">'[2]19.18-19'!#REF!</definedName>
    <definedName name="\T" localSheetId="31">'[9]GANADE10'!$B$90</definedName>
    <definedName name="\T" localSheetId="32">'[9]GANADE10'!$B$90</definedName>
    <definedName name="\T" localSheetId="33">'[2]19.18-19'!#REF!</definedName>
    <definedName name="\T" localSheetId="34">'[2]19.18-19'!#REF!</definedName>
    <definedName name="\T" localSheetId="35">'[2]19.18-19'!#REF!</definedName>
    <definedName name="\T" localSheetId="36">'20.37'!#REF!</definedName>
    <definedName name="\T" localSheetId="37">'[2]19.18-19'!#REF!</definedName>
    <definedName name="\T" localSheetId="38">'[2]19.18-19'!#REF!</definedName>
    <definedName name="\T" localSheetId="39">'[2]19.18-19'!#REF!</definedName>
    <definedName name="\T" localSheetId="41">'[6]19.18-19'!#REF!</definedName>
    <definedName name="\T" localSheetId="42">'[6]19.18-19'!#REF!</definedName>
    <definedName name="\T" localSheetId="44">'[2]19.18-19'!#REF!</definedName>
    <definedName name="\T" localSheetId="45">'[2]19.18-19'!#REF!</definedName>
    <definedName name="\T" localSheetId="46">'[2]19.18-19'!#REF!</definedName>
    <definedName name="\T" localSheetId="4">'[2]19.18-19'!#REF!</definedName>
    <definedName name="\T" localSheetId="7">'[2]19.18-19'!#REF!</definedName>
    <definedName name="\T">'[2]19.18-19'!#REF!</definedName>
    <definedName name="__123Graph_A" localSheetId="11" hidden="1">'[2]p399fao'!#REF!</definedName>
    <definedName name="__123Graph_A" localSheetId="12" hidden="1">'[2]p399fao'!#REF!</definedName>
    <definedName name="__123Graph_A" localSheetId="13" hidden="1">'[2]p399fao'!#REF!</definedName>
    <definedName name="__123Graph_A" localSheetId="14" hidden="1">'[2]p399fao'!#REF!</definedName>
    <definedName name="__123Graph_A" localSheetId="17" hidden="1">'[2]p399fao'!#REF!</definedName>
    <definedName name="__123Graph_A" localSheetId="18" hidden="1">'[2]p399fao'!#REF!</definedName>
    <definedName name="__123Graph_A" localSheetId="19" hidden="1">'[2]p399fao'!#REF!</definedName>
    <definedName name="__123Graph_A" localSheetId="20" hidden="1">'[2]p399fao'!#REF!</definedName>
    <definedName name="__123Graph_A" localSheetId="21" hidden="1">'[2]p399fao'!#REF!</definedName>
    <definedName name="__123Graph_A" localSheetId="22" hidden="1">'20.23'!#REF!</definedName>
    <definedName name="__123Graph_A" localSheetId="23" hidden="1">'20.24'!$B$5:$B$28</definedName>
    <definedName name="__123Graph_A" localSheetId="24" hidden="1">'[2]p399fao'!#REF!</definedName>
    <definedName name="__123Graph_A" localSheetId="25" hidden="1">'[6]19.14-15'!$B$34:$B$37</definedName>
    <definedName name="__123Graph_A" localSheetId="26" hidden="1">'[6]19.14-15'!$B$34:$B$37</definedName>
    <definedName name="__123Graph_A" localSheetId="27" hidden="1">'[6]19.14-15'!$B$34:$B$37</definedName>
    <definedName name="__123Graph_A" localSheetId="28" hidden="1">'[2]p399fao'!#REF!</definedName>
    <definedName name="__123Graph_A" localSheetId="31" hidden="1">'[6]19.14-15'!$B$34:$B$37</definedName>
    <definedName name="__123Graph_A" localSheetId="32" hidden="1">'[6]19.14-15'!$B$34:$B$37</definedName>
    <definedName name="__123Graph_A" localSheetId="33" hidden="1">'[2]p399fao'!#REF!</definedName>
    <definedName name="__123Graph_A" localSheetId="34" hidden="1">'[2]p399fao'!#REF!</definedName>
    <definedName name="__123Graph_A" localSheetId="35" hidden="1">'[2]p399fao'!#REF!</definedName>
    <definedName name="__123Graph_A" localSheetId="37" hidden="1">'[2]p399fao'!#REF!</definedName>
    <definedName name="__123Graph_A" localSheetId="38" hidden="1">'[2]p399fao'!#REF!</definedName>
    <definedName name="__123Graph_A" localSheetId="39" hidden="1">'[2]p399fao'!#REF!</definedName>
    <definedName name="__123Graph_A" localSheetId="41" hidden="1">'[6]19.14-15'!$B$34:$B$37</definedName>
    <definedName name="__123Graph_A" localSheetId="42" hidden="1">'[6]19.14-15'!$B$34:$B$37</definedName>
    <definedName name="__123Graph_A" localSheetId="44" hidden="1">'[2]p399fao'!#REF!</definedName>
    <definedName name="__123Graph_A" localSheetId="45" hidden="1">'[2]p399fao'!#REF!</definedName>
    <definedName name="__123Graph_A" localSheetId="46" hidden="1">'[2]p399fao'!#REF!</definedName>
    <definedName name="__123Graph_A" localSheetId="4" hidden="1">'[2]p399fao'!#REF!</definedName>
    <definedName name="__123Graph_A" localSheetId="7" hidden="1">'[2]p399fao'!#REF!</definedName>
    <definedName name="__123Graph_A" hidden="1">'[2]p399fao'!#REF!</definedName>
    <definedName name="__123Graph_ACurrent" localSheetId="11" hidden="1">'[2]p399fao'!#REF!</definedName>
    <definedName name="__123Graph_ACurrent" localSheetId="12" hidden="1">'[2]p399fao'!#REF!</definedName>
    <definedName name="__123Graph_ACurrent" localSheetId="13" hidden="1">'[2]p399fao'!#REF!</definedName>
    <definedName name="__123Graph_ACurrent" localSheetId="14" hidden="1">'[2]p399fao'!#REF!</definedName>
    <definedName name="__123Graph_ACurrent" localSheetId="17" hidden="1">'[2]p399fao'!#REF!</definedName>
    <definedName name="__123Graph_ACurrent" localSheetId="18" hidden="1">'[2]p399fao'!#REF!</definedName>
    <definedName name="__123Graph_ACurrent" localSheetId="19" hidden="1">'[2]p399fao'!#REF!</definedName>
    <definedName name="__123Graph_ACurrent" localSheetId="20" hidden="1">'[2]p399fao'!#REF!</definedName>
    <definedName name="__123Graph_ACurrent" localSheetId="21" hidden="1">'[2]p399fao'!#REF!</definedName>
    <definedName name="__123Graph_ACurrent" localSheetId="24" hidden="1">'[2]p399fao'!#REF!</definedName>
    <definedName name="__123Graph_ACurrent" localSheetId="25" hidden="1">'[6]19.14-15'!$B$34:$B$37</definedName>
    <definedName name="__123Graph_ACurrent" localSheetId="26" hidden="1">'[6]19.14-15'!$B$34:$B$37</definedName>
    <definedName name="__123Graph_ACurrent" localSheetId="27" hidden="1">'[6]19.14-15'!$B$34:$B$37</definedName>
    <definedName name="__123Graph_ACurrent" localSheetId="28" hidden="1">'[2]p399fao'!#REF!</definedName>
    <definedName name="__123Graph_ACurrent" localSheetId="31" hidden="1">'[6]19.14-15'!$B$34:$B$37</definedName>
    <definedName name="__123Graph_ACurrent" localSheetId="32" hidden="1">'[6]19.14-15'!$B$34:$B$37</definedName>
    <definedName name="__123Graph_ACurrent" localSheetId="33" hidden="1">'[2]p399fao'!#REF!</definedName>
    <definedName name="__123Graph_ACurrent" localSheetId="34" hidden="1">'[2]p399fao'!#REF!</definedName>
    <definedName name="__123Graph_ACurrent" localSheetId="35" hidden="1">'[2]p399fao'!#REF!</definedName>
    <definedName name="__123Graph_ACurrent" localSheetId="37" hidden="1">'[2]p399fao'!#REF!</definedName>
    <definedName name="__123Graph_ACurrent" localSheetId="38" hidden="1">'[2]p399fao'!#REF!</definedName>
    <definedName name="__123Graph_ACurrent" localSheetId="39" hidden="1">'[2]p399fao'!#REF!</definedName>
    <definedName name="__123Graph_ACurrent" localSheetId="41" hidden="1">'[6]19.14-15'!$B$34:$B$37</definedName>
    <definedName name="__123Graph_ACurrent" localSheetId="42" hidden="1">'[6]19.14-15'!$B$34:$B$37</definedName>
    <definedName name="__123Graph_ACurrent" localSheetId="44" hidden="1">'[2]p399fao'!#REF!</definedName>
    <definedName name="__123Graph_ACurrent" localSheetId="45" hidden="1">'[2]p399fao'!#REF!</definedName>
    <definedName name="__123Graph_ACurrent" localSheetId="46" hidden="1">'[2]p399fao'!#REF!</definedName>
    <definedName name="__123Graph_ACurrent" localSheetId="4" hidden="1">'[2]p399fao'!#REF!</definedName>
    <definedName name="__123Graph_ACurrent" localSheetId="7" hidden="1">'[2]p399fao'!#REF!</definedName>
    <definedName name="__123Graph_ACurrent" hidden="1">'[2]p399fao'!#REF!</definedName>
    <definedName name="__123Graph_AGrßfico1" localSheetId="11" hidden="1">'[2]p399fao'!#REF!</definedName>
    <definedName name="__123Graph_AGrßfico1" localSheetId="12" hidden="1">'[2]p399fao'!#REF!</definedName>
    <definedName name="__123Graph_AGrßfico1" localSheetId="13" hidden="1">'[2]p399fao'!#REF!</definedName>
    <definedName name="__123Graph_AGrßfico1" localSheetId="14" hidden="1">'[2]p399fao'!#REF!</definedName>
    <definedName name="__123Graph_AGrßfico1" localSheetId="17" hidden="1">'[2]p399fao'!#REF!</definedName>
    <definedName name="__123Graph_AGrßfico1" localSheetId="18" hidden="1">'[2]p399fao'!#REF!</definedName>
    <definedName name="__123Graph_AGrßfico1" localSheetId="19" hidden="1">'[2]p399fao'!#REF!</definedName>
    <definedName name="__123Graph_AGrßfico1" localSheetId="20" hidden="1">'[2]p399fao'!#REF!</definedName>
    <definedName name="__123Graph_AGrßfico1" localSheetId="21" hidden="1">'[2]p399fao'!#REF!</definedName>
    <definedName name="__123Graph_AGrßfico1" localSheetId="24" hidden="1">'[2]p399fao'!#REF!</definedName>
    <definedName name="__123Graph_AGrßfico1" localSheetId="25" hidden="1">'[6]19.14-15'!$B$34:$B$37</definedName>
    <definedName name="__123Graph_AGrßfico1" localSheetId="26" hidden="1">'[6]19.14-15'!$B$34:$B$37</definedName>
    <definedName name="__123Graph_AGrßfico1" localSheetId="27" hidden="1">'[6]19.14-15'!$B$34:$B$37</definedName>
    <definedName name="__123Graph_AGrßfico1" localSheetId="28" hidden="1">'[2]p399fao'!#REF!</definedName>
    <definedName name="__123Graph_AGrßfico1" localSheetId="31" hidden="1">'[6]19.14-15'!$B$34:$B$37</definedName>
    <definedName name="__123Graph_AGrßfico1" localSheetId="32" hidden="1">'[6]19.14-15'!$B$34:$B$37</definedName>
    <definedName name="__123Graph_AGrßfico1" localSheetId="33" hidden="1">'[2]p399fao'!#REF!</definedName>
    <definedName name="__123Graph_AGrßfico1" localSheetId="34" hidden="1">'[2]p399fao'!#REF!</definedName>
    <definedName name="__123Graph_AGrßfico1" localSheetId="35" hidden="1">'[2]p399fao'!#REF!</definedName>
    <definedName name="__123Graph_AGrßfico1" localSheetId="37" hidden="1">'[2]p399fao'!#REF!</definedName>
    <definedName name="__123Graph_AGrßfico1" localSheetId="38" hidden="1">'[2]p399fao'!#REF!</definedName>
    <definedName name="__123Graph_AGrßfico1" localSheetId="39" hidden="1">'[2]p399fao'!#REF!</definedName>
    <definedName name="__123Graph_AGrßfico1" localSheetId="41" hidden="1">'[6]19.14-15'!$B$34:$B$37</definedName>
    <definedName name="__123Graph_AGrßfico1" localSheetId="42" hidden="1">'[6]19.14-15'!$B$34:$B$37</definedName>
    <definedName name="__123Graph_AGrßfico1" localSheetId="44" hidden="1">'[2]p399fao'!#REF!</definedName>
    <definedName name="__123Graph_AGrßfico1" localSheetId="45" hidden="1">'[2]p399fao'!#REF!</definedName>
    <definedName name="__123Graph_AGrßfico1" localSheetId="46" hidden="1">'[2]p399fao'!#REF!</definedName>
    <definedName name="__123Graph_AGrßfico1" localSheetId="4" hidden="1">'[2]p399fao'!#REF!</definedName>
    <definedName name="__123Graph_AGrßfico1" localSheetId="7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9" hidden="1">'[2]p399fao'!#REF!</definedName>
    <definedName name="__123Graph_B" localSheetId="10" hidden="1">'[2]p399fao'!#REF!</definedName>
    <definedName name="__123Graph_B" localSheetId="11" hidden="1">'[2]p399fao'!#REF!</definedName>
    <definedName name="__123Graph_B" localSheetId="12" hidden="1">'[2]p399fao'!#REF!</definedName>
    <definedName name="__123Graph_B" localSheetId="13" hidden="1">'[2]p399fao'!#REF!</definedName>
    <definedName name="__123Graph_B" localSheetId="14" hidden="1">'[2]p399fao'!#REF!</definedName>
    <definedName name="__123Graph_B" localSheetId="15" hidden="1">'[2]p399fao'!#REF!</definedName>
    <definedName name="__123Graph_B" localSheetId="16" hidden="1">'[2]p399fao'!#REF!</definedName>
    <definedName name="__123Graph_B" localSheetId="17" hidden="1">'[2]p399fao'!#REF!</definedName>
    <definedName name="__123Graph_B" localSheetId="18" hidden="1">'[2]p399fao'!#REF!</definedName>
    <definedName name="__123Graph_B" localSheetId="1" hidden="1">'[2]p399fao'!#REF!</definedName>
    <definedName name="__123Graph_B" localSheetId="19" hidden="1">'[2]p399fao'!#REF!</definedName>
    <definedName name="__123Graph_B" localSheetId="20" hidden="1">'[2]p399fao'!#REF!</definedName>
    <definedName name="__123Graph_B" localSheetId="21" hidden="1">'[2]p399fao'!#REF!</definedName>
    <definedName name="__123Graph_B" localSheetId="22" hidden="1">'20.23'!#REF!</definedName>
    <definedName name="__123Graph_B" localSheetId="23" hidden="1">'20.24'!#REF!</definedName>
    <definedName name="__123Graph_B" localSheetId="24" hidden="1">'[2]p399fao'!#REF!</definedName>
    <definedName name="__123Graph_B" localSheetId="28" hidden="1">'[2]p399fao'!#REF!</definedName>
    <definedName name="__123Graph_B" localSheetId="2" hidden="1">'[2]p399fao'!#REF!</definedName>
    <definedName name="__123Graph_B" localSheetId="29" hidden="1">'[2]p399fao'!#REF!</definedName>
    <definedName name="__123Graph_B" localSheetId="30" hidden="1">'[2]p399fao'!#REF!</definedName>
    <definedName name="__123Graph_B" localSheetId="33" hidden="1">'[2]p399fao'!#REF!</definedName>
    <definedName name="__123Graph_B" localSheetId="34" hidden="1">'[2]p399fao'!#REF!</definedName>
    <definedName name="__123Graph_B" localSheetId="35" hidden="1">'[2]p399fao'!#REF!</definedName>
    <definedName name="__123Graph_B" localSheetId="36" hidden="1">'[2]p399fao'!#REF!</definedName>
    <definedName name="__123Graph_B" localSheetId="37" hidden="1">'[2]p399fao'!#REF!</definedName>
    <definedName name="__123Graph_B" localSheetId="38" hidden="1">'[2]p399fao'!#REF!</definedName>
    <definedName name="__123Graph_B" localSheetId="3" hidden="1">'[2]p399fao'!#REF!</definedName>
    <definedName name="__123Graph_B" localSheetId="39" hidden="1">'[2]p399fao'!#REF!</definedName>
    <definedName name="__123Graph_B" localSheetId="40" hidden="1">'[2]p399fao'!#REF!</definedName>
    <definedName name="__123Graph_B" localSheetId="41" hidden="1">'[10]p122'!#REF!</definedName>
    <definedName name="__123Graph_B" localSheetId="42" hidden="1">'[10]p122'!#REF!</definedName>
    <definedName name="__123Graph_B" localSheetId="43" hidden="1">'[2]p399fao'!#REF!</definedName>
    <definedName name="__123Graph_B" localSheetId="44" hidden="1">'[2]p399fao'!#REF!</definedName>
    <definedName name="__123Graph_B" localSheetId="45" hidden="1">'[2]p399fao'!#REF!</definedName>
    <definedName name="__123Graph_B" localSheetId="46" hidden="1">'[2]p399fao'!#REF!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hidden="1">'[1]p122'!#REF!</definedName>
    <definedName name="__123Graph_BCurrent" localSheetId="11" hidden="1">'[2]p399fao'!#REF!</definedName>
    <definedName name="__123Graph_BCurrent" localSheetId="12" hidden="1">'[2]p399fao'!#REF!</definedName>
    <definedName name="__123Graph_BCurrent" localSheetId="13" hidden="1">'[2]p399fao'!#REF!</definedName>
    <definedName name="__123Graph_BCurrent" localSheetId="14" hidden="1">'[2]p399fao'!#REF!</definedName>
    <definedName name="__123Graph_BCurrent" localSheetId="17" hidden="1">'[2]p399fao'!#REF!</definedName>
    <definedName name="__123Graph_BCurrent" localSheetId="18" hidden="1">'[2]p399fao'!#REF!</definedName>
    <definedName name="__123Graph_BCurrent" localSheetId="19" hidden="1">'[2]p399fao'!#REF!</definedName>
    <definedName name="__123Graph_BCurrent" localSheetId="20" hidden="1">'[2]p399fao'!#REF!</definedName>
    <definedName name="__123Graph_BCurrent" localSheetId="21" hidden="1">'[2]p399fao'!#REF!</definedName>
    <definedName name="__123Graph_BCurrent" localSheetId="24" hidden="1">'[2]p399fao'!#REF!</definedName>
    <definedName name="__123Graph_BCurrent" localSheetId="25" hidden="1">'[6]19.14-15'!#REF!</definedName>
    <definedName name="__123Graph_BCurrent" localSheetId="26" hidden="1">'[6]19.14-15'!#REF!</definedName>
    <definedName name="__123Graph_BCurrent" localSheetId="27" hidden="1">'[6]19.14-15'!#REF!</definedName>
    <definedName name="__123Graph_BCurrent" localSheetId="28" hidden="1">'[2]p399fao'!#REF!</definedName>
    <definedName name="__123Graph_BCurrent" localSheetId="31" hidden="1">'[6]19.14-15'!#REF!</definedName>
    <definedName name="__123Graph_BCurrent" localSheetId="32" hidden="1">'[6]19.14-15'!#REF!</definedName>
    <definedName name="__123Graph_BCurrent" localSheetId="33" hidden="1">'[2]p399fao'!#REF!</definedName>
    <definedName name="__123Graph_BCurrent" localSheetId="34" hidden="1">'[2]p399fao'!#REF!</definedName>
    <definedName name="__123Graph_BCurrent" localSheetId="35" hidden="1">'[2]p399fao'!#REF!</definedName>
    <definedName name="__123Graph_BCurrent" localSheetId="37" hidden="1">'[2]p399fao'!#REF!</definedName>
    <definedName name="__123Graph_BCurrent" localSheetId="38" hidden="1">'[2]p399fao'!#REF!</definedName>
    <definedName name="__123Graph_BCurrent" localSheetId="39" hidden="1">'[2]p399fao'!#REF!</definedName>
    <definedName name="__123Graph_BCurrent" localSheetId="41" hidden="1">'[6]19.14-15'!#REF!</definedName>
    <definedName name="__123Graph_BCurrent" localSheetId="42" hidden="1">'[6]19.14-15'!#REF!</definedName>
    <definedName name="__123Graph_BCurrent" localSheetId="44" hidden="1">'[2]p399fao'!#REF!</definedName>
    <definedName name="__123Graph_BCurrent" localSheetId="45" hidden="1">'[2]p399fao'!#REF!</definedName>
    <definedName name="__123Graph_BCurrent" localSheetId="46" hidden="1">'[2]p399fao'!#REF!</definedName>
    <definedName name="__123Graph_BCurrent" localSheetId="4" hidden="1">'[2]p399fao'!#REF!</definedName>
    <definedName name="__123Graph_BCurrent" localSheetId="7" hidden="1">'[2]p399fao'!#REF!</definedName>
    <definedName name="__123Graph_BCurrent" hidden="1">'[2]p399fao'!#REF!</definedName>
    <definedName name="__123Graph_BGrßfico1" localSheetId="11" hidden="1">'[2]p399fao'!#REF!</definedName>
    <definedName name="__123Graph_BGrßfico1" localSheetId="12" hidden="1">'[2]p399fao'!#REF!</definedName>
    <definedName name="__123Graph_BGrßfico1" localSheetId="13" hidden="1">'[2]p399fao'!#REF!</definedName>
    <definedName name="__123Graph_BGrßfico1" localSheetId="14" hidden="1">'[2]p399fao'!#REF!</definedName>
    <definedName name="__123Graph_BGrßfico1" localSheetId="17" hidden="1">'[2]p399fao'!#REF!</definedName>
    <definedName name="__123Graph_BGrßfico1" localSheetId="18" hidden="1">'[2]p399fao'!#REF!</definedName>
    <definedName name="__123Graph_BGrßfico1" localSheetId="19" hidden="1">'[2]p399fao'!#REF!</definedName>
    <definedName name="__123Graph_BGrßfico1" localSheetId="20" hidden="1">'[2]p399fao'!#REF!</definedName>
    <definedName name="__123Graph_BGrßfico1" localSheetId="21" hidden="1">'[2]p399fao'!#REF!</definedName>
    <definedName name="__123Graph_BGrßfico1" localSheetId="24" hidden="1">'[2]p399fao'!#REF!</definedName>
    <definedName name="__123Graph_BGrßfico1" localSheetId="25" hidden="1">'[6]19.14-15'!#REF!</definedName>
    <definedName name="__123Graph_BGrßfico1" localSheetId="26" hidden="1">'[6]19.14-15'!#REF!</definedName>
    <definedName name="__123Graph_BGrßfico1" localSheetId="27" hidden="1">'[6]19.14-15'!#REF!</definedName>
    <definedName name="__123Graph_BGrßfico1" localSheetId="28" hidden="1">'[2]p399fao'!#REF!</definedName>
    <definedName name="__123Graph_BGrßfico1" localSheetId="31" hidden="1">'[6]19.14-15'!#REF!</definedName>
    <definedName name="__123Graph_BGrßfico1" localSheetId="32" hidden="1">'[6]19.14-15'!#REF!</definedName>
    <definedName name="__123Graph_BGrßfico1" localSheetId="33" hidden="1">'[2]p399fao'!#REF!</definedName>
    <definedName name="__123Graph_BGrßfico1" localSheetId="34" hidden="1">'[2]p399fao'!#REF!</definedName>
    <definedName name="__123Graph_BGrßfico1" localSheetId="35" hidden="1">'[2]p399fao'!#REF!</definedName>
    <definedName name="__123Graph_BGrßfico1" localSheetId="37" hidden="1">'[2]p399fao'!#REF!</definedName>
    <definedName name="__123Graph_BGrßfico1" localSheetId="38" hidden="1">'[2]p399fao'!#REF!</definedName>
    <definedName name="__123Graph_BGrßfico1" localSheetId="39" hidden="1">'[2]p399fao'!#REF!</definedName>
    <definedName name="__123Graph_BGrßfico1" localSheetId="41" hidden="1">'[6]19.14-15'!#REF!</definedName>
    <definedName name="__123Graph_BGrßfico1" localSheetId="42" hidden="1">'[6]19.14-15'!#REF!</definedName>
    <definedName name="__123Graph_BGrßfico1" localSheetId="44" hidden="1">'[2]p399fao'!#REF!</definedName>
    <definedName name="__123Graph_BGrßfico1" localSheetId="45" hidden="1">'[2]p399fao'!#REF!</definedName>
    <definedName name="__123Graph_BGrßfico1" localSheetId="46" hidden="1">'[2]p399fao'!#REF!</definedName>
    <definedName name="__123Graph_BGrßfico1" localSheetId="4" hidden="1">'[2]p399fao'!#REF!</definedName>
    <definedName name="__123Graph_BGrßfico1" localSheetId="7" hidden="1">'[2]p399fao'!#REF!</definedName>
    <definedName name="__123Graph_BGrßfico1" hidden="1">'[2]p399fao'!#REF!</definedName>
    <definedName name="__123Graph_C" localSheetId="11" hidden="1">'[2]p399fao'!#REF!</definedName>
    <definedName name="__123Graph_C" localSheetId="12" hidden="1">'[2]p399fao'!#REF!</definedName>
    <definedName name="__123Graph_C" localSheetId="13" hidden="1">'[2]p399fao'!#REF!</definedName>
    <definedName name="__123Graph_C" localSheetId="14" hidden="1">'[2]p399fao'!#REF!</definedName>
    <definedName name="__123Graph_C" localSheetId="17" hidden="1">'[2]p399fao'!#REF!</definedName>
    <definedName name="__123Graph_C" localSheetId="18" hidden="1">'[2]p399fao'!#REF!</definedName>
    <definedName name="__123Graph_C" localSheetId="19" hidden="1">'[2]p399fao'!#REF!</definedName>
    <definedName name="__123Graph_C" localSheetId="20" hidden="1">'[2]p399fao'!#REF!</definedName>
    <definedName name="__123Graph_C" localSheetId="21" hidden="1">'[2]p399fao'!#REF!</definedName>
    <definedName name="__123Graph_C" localSheetId="22" hidden="1">'20.23'!#REF!</definedName>
    <definedName name="__123Graph_C" localSheetId="23" hidden="1">'20.24'!$C$5:$C$28</definedName>
    <definedName name="__123Graph_C" localSheetId="24" hidden="1">'[2]p399fao'!#REF!</definedName>
    <definedName name="__123Graph_C" localSheetId="25" hidden="1">'[6]19.14-15'!$C$34:$C$37</definedName>
    <definedName name="__123Graph_C" localSheetId="26" hidden="1">'[6]19.14-15'!$C$34:$C$37</definedName>
    <definedName name="__123Graph_C" localSheetId="27" hidden="1">'[6]19.14-15'!$C$34:$C$37</definedName>
    <definedName name="__123Graph_C" localSheetId="28" hidden="1">'[2]p399fao'!#REF!</definedName>
    <definedName name="__123Graph_C" localSheetId="31" hidden="1">'[6]19.14-15'!$C$34:$C$37</definedName>
    <definedName name="__123Graph_C" localSheetId="32" hidden="1">'[6]19.14-15'!$C$34:$C$37</definedName>
    <definedName name="__123Graph_C" localSheetId="33" hidden="1">'[2]p399fao'!#REF!</definedName>
    <definedName name="__123Graph_C" localSheetId="34" hidden="1">'[2]p399fao'!#REF!</definedName>
    <definedName name="__123Graph_C" localSheetId="35" hidden="1">'[2]p399fao'!#REF!</definedName>
    <definedName name="__123Graph_C" localSheetId="37" hidden="1">'[2]p399fao'!#REF!</definedName>
    <definedName name="__123Graph_C" localSheetId="38" hidden="1">'[2]p399fao'!#REF!</definedName>
    <definedName name="__123Graph_C" localSheetId="39" hidden="1">'[2]p399fao'!#REF!</definedName>
    <definedName name="__123Graph_C" localSheetId="41" hidden="1">'[6]19.14-15'!$C$34:$C$37</definedName>
    <definedName name="__123Graph_C" localSheetId="42" hidden="1">'[6]19.14-15'!$C$34:$C$37</definedName>
    <definedName name="__123Graph_C" localSheetId="44" hidden="1">'[2]p399fao'!#REF!</definedName>
    <definedName name="__123Graph_C" localSheetId="45" hidden="1">'[2]p399fao'!#REF!</definedName>
    <definedName name="__123Graph_C" localSheetId="46" hidden="1">'[2]p399fao'!#REF!</definedName>
    <definedName name="__123Graph_C" localSheetId="4" hidden="1">'[2]p399fao'!#REF!</definedName>
    <definedName name="__123Graph_C" localSheetId="7" hidden="1">'[2]p399fao'!#REF!</definedName>
    <definedName name="__123Graph_C" hidden="1">'[2]p399fao'!#REF!</definedName>
    <definedName name="__123Graph_CCurrent" localSheetId="11" hidden="1">'[2]p399fao'!#REF!</definedName>
    <definedName name="__123Graph_CCurrent" localSheetId="12" hidden="1">'[2]p399fao'!#REF!</definedName>
    <definedName name="__123Graph_CCurrent" localSheetId="13" hidden="1">'[2]p399fao'!#REF!</definedName>
    <definedName name="__123Graph_CCurrent" localSheetId="14" hidden="1">'[2]p399fao'!#REF!</definedName>
    <definedName name="__123Graph_CCurrent" localSheetId="17" hidden="1">'[2]p399fao'!#REF!</definedName>
    <definedName name="__123Graph_CCurrent" localSheetId="18" hidden="1">'[2]p399fao'!#REF!</definedName>
    <definedName name="__123Graph_CCurrent" localSheetId="19" hidden="1">'[2]p399fao'!#REF!</definedName>
    <definedName name="__123Graph_CCurrent" localSheetId="20" hidden="1">'[2]p399fao'!#REF!</definedName>
    <definedName name="__123Graph_CCurrent" localSheetId="21" hidden="1">'[2]p399fao'!#REF!</definedName>
    <definedName name="__123Graph_CCurrent" localSheetId="24" hidden="1">'[2]p399fao'!#REF!</definedName>
    <definedName name="__123Graph_CCurrent" localSheetId="25" hidden="1">'[6]19.14-15'!$C$34:$C$37</definedName>
    <definedName name="__123Graph_CCurrent" localSheetId="26" hidden="1">'[6]19.14-15'!$C$34:$C$37</definedName>
    <definedName name="__123Graph_CCurrent" localSheetId="27" hidden="1">'[6]19.14-15'!$C$34:$C$37</definedName>
    <definedName name="__123Graph_CCurrent" localSheetId="28" hidden="1">'[2]p399fao'!#REF!</definedName>
    <definedName name="__123Graph_CCurrent" localSheetId="31" hidden="1">'[6]19.14-15'!$C$34:$C$37</definedName>
    <definedName name="__123Graph_CCurrent" localSheetId="32" hidden="1">'[6]19.14-15'!$C$34:$C$37</definedName>
    <definedName name="__123Graph_CCurrent" localSheetId="33" hidden="1">'[2]p399fao'!#REF!</definedName>
    <definedName name="__123Graph_CCurrent" localSheetId="34" hidden="1">'[2]p399fao'!#REF!</definedName>
    <definedName name="__123Graph_CCurrent" localSheetId="35" hidden="1">'[2]p399fao'!#REF!</definedName>
    <definedName name="__123Graph_CCurrent" localSheetId="37" hidden="1">'[2]p399fao'!#REF!</definedName>
    <definedName name="__123Graph_CCurrent" localSheetId="38" hidden="1">'[2]p399fao'!#REF!</definedName>
    <definedName name="__123Graph_CCurrent" localSheetId="39" hidden="1">'[2]p399fao'!#REF!</definedName>
    <definedName name="__123Graph_CCurrent" localSheetId="41" hidden="1">'[6]19.14-15'!$C$34:$C$37</definedName>
    <definedName name="__123Graph_CCurrent" localSheetId="42" hidden="1">'[6]19.14-15'!$C$34:$C$37</definedName>
    <definedName name="__123Graph_CCurrent" localSheetId="44" hidden="1">'[2]p399fao'!#REF!</definedName>
    <definedName name="__123Graph_CCurrent" localSheetId="45" hidden="1">'[2]p399fao'!#REF!</definedName>
    <definedName name="__123Graph_CCurrent" localSheetId="46" hidden="1">'[2]p399fao'!#REF!</definedName>
    <definedName name="__123Graph_CCurrent" localSheetId="4" hidden="1">'[2]p399fao'!#REF!</definedName>
    <definedName name="__123Graph_CCurrent" localSheetId="7" hidden="1">'[2]p399fao'!#REF!</definedName>
    <definedName name="__123Graph_CCurrent" hidden="1">'[2]p399fao'!#REF!</definedName>
    <definedName name="__123Graph_CGrßfico1" localSheetId="11" hidden="1">'[2]p399fao'!#REF!</definedName>
    <definedName name="__123Graph_CGrßfico1" localSheetId="12" hidden="1">'[2]p399fao'!#REF!</definedName>
    <definedName name="__123Graph_CGrßfico1" localSheetId="13" hidden="1">'[2]p399fao'!#REF!</definedName>
    <definedName name="__123Graph_CGrßfico1" localSheetId="14" hidden="1">'[2]p399fao'!#REF!</definedName>
    <definedName name="__123Graph_CGrßfico1" localSheetId="17" hidden="1">'[2]p399fao'!#REF!</definedName>
    <definedName name="__123Graph_CGrßfico1" localSheetId="18" hidden="1">'[2]p399fao'!#REF!</definedName>
    <definedName name="__123Graph_CGrßfico1" localSheetId="19" hidden="1">'[2]p399fao'!#REF!</definedName>
    <definedName name="__123Graph_CGrßfico1" localSheetId="20" hidden="1">'[2]p399fao'!#REF!</definedName>
    <definedName name="__123Graph_CGrßfico1" localSheetId="21" hidden="1">'[2]p399fao'!#REF!</definedName>
    <definedName name="__123Graph_CGrßfico1" localSheetId="24" hidden="1">'[2]p399fao'!#REF!</definedName>
    <definedName name="__123Graph_CGrßfico1" localSheetId="25" hidden="1">'[6]19.14-15'!$C$34:$C$37</definedName>
    <definedName name="__123Graph_CGrßfico1" localSheetId="26" hidden="1">'[6]19.14-15'!$C$34:$C$37</definedName>
    <definedName name="__123Graph_CGrßfico1" localSheetId="27" hidden="1">'[6]19.14-15'!$C$34:$C$37</definedName>
    <definedName name="__123Graph_CGrßfico1" localSheetId="28" hidden="1">'[2]p399fao'!#REF!</definedName>
    <definedName name="__123Graph_CGrßfico1" localSheetId="31" hidden="1">'[6]19.14-15'!$C$34:$C$37</definedName>
    <definedName name="__123Graph_CGrßfico1" localSheetId="32" hidden="1">'[6]19.14-15'!$C$34:$C$37</definedName>
    <definedName name="__123Graph_CGrßfico1" localSheetId="33" hidden="1">'[2]p399fao'!#REF!</definedName>
    <definedName name="__123Graph_CGrßfico1" localSheetId="34" hidden="1">'[2]p399fao'!#REF!</definedName>
    <definedName name="__123Graph_CGrßfico1" localSheetId="35" hidden="1">'[2]p399fao'!#REF!</definedName>
    <definedName name="__123Graph_CGrßfico1" localSheetId="37" hidden="1">'[2]p399fao'!#REF!</definedName>
    <definedName name="__123Graph_CGrßfico1" localSheetId="38" hidden="1">'[2]p399fao'!#REF!</definedName>
    <definedName name="__123Graph_CGrßfico1" localSheetId="39" hidden="1">'[2]p399fao'!#REF!</definedName>
    <definedName name="__123Graph_CGrßfico1" localSheetId="41" hidden="1">'[6]19.14-15'!$C$34:$C$37</definedName>
    <definedName name="__123Graph_CGrßfico1" localSheetId="42" hidden="1">'[6]19.14-15'!$C$34:$C$37</definedName>
    <definedName name="__123Graph_CGrßfico1" localSheetId="44" hidden="1">'[2]p399fao'!#REF!</definedName>
    <definedName name="__123Graph_CGrßfico1" localSheetId="45" hidden="1">'[2]p399fao'!#REF!</definedName>
    <definedName name="__123Graph_CGrßfico1" localSheetId="46" hidden="1">'[2]p399fao'!#REF!</definedName>
    <definedName name="__123Graph_CGrßfico1" localSheetId="4" hidden="1">'[2]p399fao'!#REF!</definedName>
    <definedName name="__123Graph_CGrßfico1" localSheetId="7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9" hidden="1">'[2]p399fao'!#REF!</definedName>
    <definedName name="__123Graph_D" localSheetId="10" hidden="1">'[2]p399fao'!#REF!</definedName>
    <definedName name="__123Graph_D" localSheetId="11" hidden="1">'[2]p399fao'!#REF!</definedName>
    <definedName name="__123Graph_D" localSheetId="12" hidden="1">'[2]p399fao'!#REF!</definedName>
    <definedName name="__123Graph_D" localSheetId="13" hidden="1">'[2]p399fao'!#REF!</definedName>
    <definedName name="__123Graph_D" localSheetId="14" hidden="1">'[2]p399fao'!#REF!</definedName>
    <definedName name="__123Graph_D" localSheetId="15" hidden="1">'[2]p399fao'!#REF!</definedName>
    <definedName name="__123Graph_D" localSheetId="16" hidden="1">'[2]p399fao'!#REF!</definedName>
    <definedName name="__123Graph_D" localSheetId="17" hidden="1">'[2]p399fao'!#REF!</definedName>
    <definedName name="__123Graph_D" localSheetId="18" hidden="1">'[2]p399fao'!#REF!</definedName>
    <definedName name="__123Graph_D" localSheetId="1" hidden="1">'[2]p399fao'!#REF!</definedName>
    <definedName name="__123Graph_D" localSheetId="19" hidden="1">'[2]p399fao'!#REF!</definedName>
    <definedName name="__123Graph_D" localSheetId="20" hidden="1">'[2]p399fao'!#REF!</definedName>
    <definedName name="__123Graph_D" localSheetId="21" hidden="1">'[2]p399fao'!#REF!</definedName>
    <definedName name="__123Graph_D" localSheetId="22" hidden="1">'20.23'!#REF!</definedName>
    <definedName name="__123Graph_D" localSheetId="23" hidden="1">'20.24'!#REF!</definedName>
    <definedName name="__123Graph_D" localSheetId="24" hidden="1">'[2]p399fao'!#REF!</definedName>
    <definedName name="__123Graph_D" localSheetId="28" hidden="1">'[2]p399fao'!#REF!</definedName>
    <definedName name="__123Graph_D" localSheetId="2" hidden="1">'[2]p399fao'!#REF!</definedName>
    <definedName name="__123Graph_D" localSheetId="29" hidden="1">'[2]p399fao'!#REF!</definedName>
    <definedName name="__123Graph_D" localSheetId="30" hidden="1">'[2]p399fao'!#REF!</definedName>
    <definedName name="__123Graph_D" localSheetId="33" hidden="1">'[2]p399fao'!#REF!</definedName>
    <definedName name="__123Graph_D" localSheetId="34" hidden="1">'[2]p399fao'!#REF!</definedName>
    <definedName name="__123Graph_D" localSheetId="35" hidden="1">'[2]p399fao'!#REF!</definedName>
    <definedName name="__123Graph_D" localSheetId="36" hidden="1">'[2]p399fao'!#REF!</definedName>
    <definedName name="__123Graph_D" localSheetId="37" hidden="1">'[2]p399fao'!#REF!</definedName>
    <definedName name="__123Graph_D" localSheetId="38" hidden="1">'[2]p399fao'!#REF!</definedName>
    <definedName name="__123Graph_D" localSheetId="3" hidden="1">'[2]p399fao'!#REF!</definedName>
    <definedName name="__123Graph_D" localSheetId="39" hidden="1">'[2]p399fao'!#REF!</definedName>
    <definedName name="__123Graph_D" localSheetId="40" hidden="1">'[2]p399fao'!#REF!</definedName>
    <definedName name="__123Graph_D" localSheetId="41" hidden="1">'[10]p122'!#REF!</definedName>
    <definedName name="__123Graph_D" localSheetId="42" hidden="1">'[10]p122'!#REF!</definedName>
    <definedName name="__123Graph_D" localSheetId="43" hidden="1">'[2]p399fao'!#REF!</definedName>
    <definedName name="__123Graph_D" localSheetId="44" hidden="1">'[2]p399fao'!#REF!</definedName>
    <definedName name="__123Graph_D" localSheetId="45" hidden="1">'[2]p399fao'!#REF!</definedName>
    <definedName name="__123Graph_D" localSheetId="46" hidden="1">'[2]p399fao'!#REF!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hidden="1">'[1]p122'!#REF!</definedName>
    <definedName name="__123Graph_DCurrent" localSheetId="11" hidden="1">'[2]p399fao'!#REF!</definedName>
    <definedName name="__123Graph_DCurrent" localSheetId="12" hidden="1">'[2]p399fao'!#REF!</definedName>
    <definedName name="__123Graph_DCurrent" localSheetId="13" hidden="1">'[2]p399fao'!#REF!</definedName>
    <definedName name="__123Graph_DCurrent" localSheetId="14" hidden="1">'[2]p399fao'!#REF!</definedName>
    <definedName name="__123Graph_DCurrent" localSheetId="17" hidden="1">'[2]p399fao'!#REF!</definedName>
    <definedName name="__123Graph_DCurrent" localSheetId="18" hidden="1">'[2]p399fao'!#REF!</definedName>
    <definedName name="__123Graph_DCurrent" localSheetId="19" hidden="1">'[2]p399fao'!#REF!</definedName>
    <definedName name="__123Graph_DCurrent" localSheetId="20" hidden="1">'[2]p399fao'!#REF!</definedName>
    <definedName name="__123Graph_DCurrent" localSheetId="21" hidden="1">'[2]p399fao'!#REF!</definedName>
    <definedName name="__123Graph_DCurrent" localSheetId="24" hidden="1">'[2]p399fao'!#REF!</definedName>
    <definedName name="__123Graph_DCurrent" localSheetId="25" hidden="1">'[6]19.14-15'!#REF!</definedName>
    <definedName name="__123Graph_DCurrent" localSheetId="26" hidden="1">'[6]19.14-15'!#REF!</definedName>
    <definedName name="__123Graph_DCurrent" localSheetId="27" hidden="1">'[6]19.14-15'!#REF!</definedName>
    <definedName name="__123Graph_DCurrent" localSheetId="28" hidden="1">'[2]p399fao'!#REF!</definedName>
    <definedName name="__123Graph_DCurrent" localSheetId="31" hidden="1">'[6]19.14-15'!#REF!</definedName>
    <definedName name="__123Graph_DCurrent" localSheetId="32" hidden="1">'[6]19.14-15'!#REF!</definedName>
    <definedName name="__123Graph_DCurrent" localSheetId="33" hidden="1">'[2]p399fao'!#REF!</definedName>
    <definedName name="__123Graph_DCurrent" localSheetId="34" hidden="1">'[2]p399fao'!#REF!</definedName>
    <definedName name="__123Graph_DCurrent" localSheetId="35" hidden="1">'[2]p399fao'!#REF!</definedName>
    <definedName name="__123Graph_DCurrent" localSheetId="37" hidden="1">'[2]p399fao'!#REF!</definedName>
    <definedName name="__123Graph_DCurrent" localSheetId="38" hidden="1">'[2]p399fao'!#REF!</definedName>
    <definedName name="__123Graph_DCurrent" localSheetId="39" hidden="1">'[2]p399fao'!#REF!</definedName>
    <definedName name="__123Graph_DCurrent" localSheetId="41" hidden="1">'[6]19.14-15'!#REF!</definedName>
    <definedName name="__123Graph_DCurrent" localSheetId="42" hidden="1">'[6]19.14-15'!#REF!</definedName>
    <definedName name="__123Graph_DCurrent" localSheetId="44" hidden="1">'[2]p399fao'!#REF!</definedName>
    <definedName name="__123Graph_DCurrent" localSheetId="45" hidden="1">'[2]p399fao'!#REF!</definedName>
    <definedName name="__123Graph_DCurrent" localSheetId="46" hidden="1">'[2]p399fao'!#REF!</definedName>
    <definedName name="__123Graph_DCurrent" localSheetId="4" hidden="1">'[2]p399fao'!#REF!</definedName>
    <definedName name="__123Graph_DCurrent" localSheetId="7" hidden="1">'[2]p399fao'!#REF!</definedName>
    <definedName name="__123Graph_DCurrent" hidden="1">'[2]p399fao'!#REF!</definedName>
    <definedName name="__123Graph_DGrßfico1" localSheetId="11" hidden="1">'[2]p399fao'!#REF!</definedName>
    <definedName name="__123Graph_DGrßfico1" localSheetId="12" hidden="1">'[2]p399fao'!#REF!</definedName>
    <definedName name="__123Graph_DGrßfico1" localSheetId="13" hidden="1">'[2]p399fao'!#REF!</definedName>
    <definedName name="__123Graph_DGrßfico1" localSheetId="14" hidden="1">'[2]p399fao'!#REF!</definedName>
    <definedName name="__123Graph_DGrßfico1" localSheetId="17" hidden="1">'[2]p399fao'!#REF!</definedName>
    <definedName name="__123Graph_DGrßfico1" localSheetId="18" hidden="1">'[2]p399fao'!#REF!</definedName>
    <definedName name="__123Graph_DGrßfico1" localSheetId="19" hidden="1">'[2]p399fao'!#REF!</definedName>
    <definedName name="__123Graph_DGrßfico1" localSheetId="20" hidden="1">'[2]p399fao'!#REF!</definedName>
    <definedName name="__123Graph_DGrßfico1" localSheetId="21" hidden="1">'[2]p399fao'!#REF!</definedName>
    <definedName name="__123Graph_DGrßfico1" localSheetId="24" hidden="1">'[2]p399fao'!#REF!</definedName>
    <definedName name="__123Graph_DGrßfico1" localSheetId="25" hidden="1">'[6]19.14-15'!#REF!</definedName>
    <definedName name="__123Graph_DGrßfico1" localSheetId="26" hidden="1">'[6]19.14-15'!#REF!</definedName>
    <definedName name="__123Graph_DGrßfico1" localSheetId="27" hidden="1">'[6]19.14-15'!#REF!</definedName>
    <definedName name="__123Graph_DGrßfico1" localSheetId="28" hidden="1">'[2]p399fao'!#REF!</definedName>
    <definedName name="__123Graph_DGrßfico1" localSheetId="31" hidden="1">'[6]19.14-15'!#REF!</definedName>
    <definedName name="__123Graph_DGrßfico1" localSheetId="32" hidden="1">'[6]19.14-15'!#REF!</definedName>
    <definedName name="__123Graph_DGrßfico1" localSheetId="33" hidden="1">'[2]p399fao'!#REF!</definedName>
    <definedName name="__123Graph_DGrßfico1" localSheetId="34" hidden="1">'[2]p399fao'!#REF!</definedName>
    <definedName name="__123Graph_DGrßfico1" localSheetId="35" hidden="1">'[2]p399fao'!#REF!</definedName>
    <definedName name="__123Graph_DGrßfico1" localSheetId="37" hidden="1">'[2]p399fao'!#REF!</definedName>
    <definedName name="__123Graph_DGrßfico1" localSheetId="38" hidden="1">'[2]p399fao'!#REF!</definedName>
    <definedName name="__123Graph_DGrßfico1" localSheetId="39" hidden="1">'[2]p399fao'!#REF!</definedName>
    <definedName name="__123Graph_DGrßfico1" localSheetId="41" hidden="1">'[6]19.14-15'!#REF!</definedName>
    <definedName name="__123Graph_DGrßfico1" localSheetId="42" hidden="1">'[6]19.14-15'!#REF!</definedName>
    <definedName name="__123Graph_DGrßfico1" localSheetId="44" hidden="1">'[2]p399fao'!#REF!</definedName>
    <definedName name="__123Graph_DGrßfico1" localSheetId="45" hidden="1">'[2]p399fao'!#REF!</definedName>
    <definedName name="__123Graph_DGrßfico1" localSheetId="46" hidden="1">'[2]p399fao'!#REF!</definedName>
    <definedName name="__123Graph_DGrßfico1" localSheetId="4" hidden="1">'[2]p399fao'!#REF!</definedName>
    <definedName name="__123Graph_DGrßfico1" localSheetId="7" hidden="1">'[2]p399fao'!#REF!</definedName>
    <definedName name="__123Graph_DGrßfico1" hidden="1">'[2]p399fao'!#REF!</definedName>
    <definedName name="__123Graph_E" localSheetId="11" hidden="1">'[2]p399fao'!#REF!</definedName>
    <definedName name="__123Graph_E" localSheetId="12" hidden="1">'[2]p399fao'!#REF!</definedName>
    <definedName name="__123Graph_E" localSheetId="13" hidden="1">'[2]p399fao'!#REF!</definedName>
    <definedName name="__123Graph_E" localSheetId="14" hidden="1">'[2]p399fao'!#REF!</definedName>
    <definedName name="__123Graph_E" localSheetId="17" hidden="1">'[2]p399fao'!#REF!</definedName>
    <definedName name="__123Graph_E" localSheetId="18" hidden="1">'[2]p399fao'!#REF!</definedName>
    <definedName name="__123Graph_E" localSheetId="19" hidden="1">'[2]p399fao'!#REF!</definedName>
    <definedName name="__123Graph_E" localSheetId="20" hidden="1">'[2]p399fao'!#REF!</definedName>
    <definedName name="__123Graph_E" localSheetId="21" hidden="1">'[2]p399fao'!#REF!</definedName>
    <definedName name="__123Graph_E" localSheetId="22" hidden="1">'20.23'!#REF!</definedName>
    <definedName name="__123Graph_E" localSheetId="23" hidden="1">'20.24'!$D$5:$D$28</definedName>
    <definedName name="__123Graph_E" localSheetId="24" hidden="1">'[2]p399fao'!#REF!</definedName>
    <definedName name="__123Graph_E" localSheetId="25" hidden="1">'[6]19.14-15'!$D$34:$D$37</definedName>
    <definedName name="__123Graph_E" localSheetId="26" hidden="1">'[6]19.14-15'!$D$34:$D$37</definedName>
    <definedName name="__123Graph_E" localSheetId="27" hidden="1">'[6]19.14-15'!$D$34:$D$37</definedName>
    <definedName name="__123Graph_E" localSheetId="28" hidden="1">'[2]p399fao'!#REF!</definedName>
    <definedName name="__123Graph_E" localSheetId="31" hidden="1">'[6]19.14-15'!$D$34:$D$37</definedName>
    <definedName name="__123Graph_E" localSheetId="32" hidden="1">'[6]19.14-15'!$D$34:$D$37</definedName>
    <definedName name="__123Graph_E" localSheetId="33" hidden="1">'[2]p399fao'!#REF!</definedName>
    <definedName name="__123Graph_E" localSheetId="34" hidden="1">'[2]p399fao'!#REF!</definedName>
    <definedName name="__123Graph_E" localSheetId="35" hidden="1">'[2]p399fao'!#REF!</definedName>
    <definedName name="__123Graph_E" localSheetId="37" hidden="1">'[2]p399fao'!#REF!</definedName>
    <definedName name="__123Graph_E" localSheetId="38" hidden="1">'[2]p399fao'!#REF!</definedName>
    <definedName name="__123Graph_E" localSheetId="39" hidden="1">'[2]p399fao'!#REF!</definedName>
    <definedName name="__123Graph_E" localSheetId="41" hidden="1">'[6]19.14-15'!$D$34:$D$37</definedName>
    <definedName name="__123Graph_E" localSheetId="42" hidden="1">'[6]19.14-15'!$D$34:$D$37</definedName>
    <definedName name="__123Graph_E" localSheetId="44" hidden="1">'[2]p399fao'!#REF!</definedName>
    <definedName name="__123Graph_E" localSheetId="45" hidden="1">'[2]p399fao'!#REF!</definedName>
    <definedName name="__123Graph_E" localSheetId="46" hidden="1">'[2]p399fao'!#REF!</definedName>
    <definedName name="__123Graph_E" localSheetId="4" hidden="1">'[2]p399fao'!#REF!</definedName>
    <definedName name="__123Graph_E" localSheetId="7" hidden="1">'[2]p399fao'!#REF!</definedName>
    <definedName name="__123Graph_E" hidden="1">'[2]p399fao'!#REF!</definedName>
    <definedName name="__123Graph_ECurrent" localSheetId="11" hidden="1">'[2]p399fao'!#REF!</definedName>
    <definedName name="__123Graph_ECurrent" localSheetId="12" hidden="1">'[2]p399fao'!#REF!</definedName>
    <definedName name="__123Graph_ECurrent" localSheetId="13" hidden="1">'[2]p399fao'!#REF!</definedName>
    <definedName name="__123Graph_ECurrent" localSheetId="14" hidden="1">'[2]p399fao'!#REF!</definedName>
    <definedName name="__123Graph_ECurrent" localSheetId="17" hidden="1">'[2]p399fao'!#REF!</definedName>
    <definedName name="__123Graph_ECurrent" localSheetId="18" hidden="1">'[2]p399fao'!#REF!</definedName>
    <definedName name="__123Graph_ECurrent" localSheetId="19" hidden="1">'[2]p399fao'!#REF!</definedName>
    <definedName name="__123Graph_ECurrent" localSheetId="20" hidden="1">'[2]p399fao'!#REF!</definedName>
    <definedName name="__123Graph_ECurrent" localSheetId="21" hidden="1">'[2]p399fao'!#REF!</definedName>
    <definedName name="__123Graph_ECurrent" localSheetId="24" hidden="1">'[2]p399fao'!#REF!</definedName>
    <definedName name="__123Graph_ECurrent" localSheetId="25" hidden="1">'[6]19.14-15'!$D$34:$D$37</definedName>
    <definedName name="__123Graph_ECurrent" localSheetId="26" hidden="1">'[6]19.14-15'!$D$34:$D$37</definedName>
    <definedName name="__123Graph_ECurrent" localSheetId="27" hidden="1">'[6]19.14-15'!$D$34:$D$37</definedName>
    <definedName name="__123Graph_ECurrent" localSheetId="28" hidden="1">'[2]p399fao'!#REF!</definedName>
    <definedName name="__123Graph_ECurrent" localSheetId="31" hidden="1">'[6]19.14-15'!$D$34:$D$37</definedName>
    <definedName name="__123Graph_ECurrent" localSheetId="32" hidden="1">'[6]19.14-15'!$D$34:$D$37</definedName>
    <definedName name="__123Graph_ECurrent" localSheetId="33" hidden="1">'[2]p399fao'!#REF!</definedName>
    <definedName name="__123Graph_ECurrent" localSheetId="34" hidden="1">'[2]p399fao'!#REF!</definedName>
    <definedName name="__123Graph_ECurrent" localSheetId="35" hidden="1">'[2]p399fao'!#REF!</definedName>
    <definedName name="__123Graph_ECurrent" localSheetId="37" hidden="1">'[2]p399fao'!#REF!</definedName>
    <definedName name="__123Graph_ECurrent" localSheetId="38" hidden="1">'[2]p399fao'!#REF!</definedName>
    <definedName name="__123Graph_ECurrent" localSheetId="39" hidden="1">'[2]p399fao'!#REF!</definedName>
    <definedName name="__123Graph_ECurrent" localSheetId="41" hidden="1">'[6]19.14-15'!$D$34:$D$37</definedName>
    <definedName name="__123Graph_ECurrent" localSheetId="42" hidden="1">'[6]19.14-15'!$D$34:$D$37</definedName>
    <definedName name="__123Graph_ECurrent" localSheetId="44" hidden="1">'[2]p399fao'!#REF!</definedName>
    <definedName name="__123Graph_ECurrent" localSheetId="45" hidden="1">'[2]p399fao'!#REF!</definedName>
    <definedName name="__123Graph_ECurrent" localSheetId="46" hidden="1">'[2]p399fao'!#REF!</definedName>
    <definedName name="__123Graph_ECurrent" localSheetId="4" hidden="1">'[2]p399fao'!#REF!</definedName>
    <definedName name="__123Graph_ECurrent" localSheetId="7" hidden="1">'[2]p399fao'!#REF!</definedName>
    <definedName name="__123Graph_ECurrent" hidden="1">'[2]p399fao'!#REF!</definedName>
    <definedName name="__123Graph_EGrßfico1" localSheetId="11" hidden="1">'[2]p399fao'!#REF!</definedName>
    <definedName name="__123Graph_EGrßfico1" localSheetId="12" hidden="1">'[2]p399fao'!#REF!</definedName>
    <definedName name="__123Graph_EGrßfico1" localSheetId="13" hidden="1">'[2]p399fao'!#REF!</definedName>
    <definedName name="__123Graph_EGrßfico1" localSheetId="14" hidden="1">'[2]p399fao'!#REF!</definedName>
    <definedName name="__123Graph_EGrßfico1" localSheetId="17" hidden="1">'[2]p399fao'!#REF!</definedName>
    <definedName name="__123Graph_EGrßfico1" localSheetId="18" hidden="1">'[2]p399fao'!#REF!</definedName>
    <definedName name="__123Graph_EGrßfico1" localSheetId="19" hidden="1">'[2]p399fao'!#REF!</definedName>
    <definedName name="__123Graph_EGrßfico1" localSheetId="20" hidden="1">'[2]p399fao'!#REF!</definedName>
    <definedName name="__123Graph_EGrßfico1" localSheetId="21" hidden="1">'[2]p399fao'!#REF!</definedName>
    <definedName name="__123Graph_EGrßfico1" localSheetId="24" hidden="1">'[2]p399fao'!#REF!</definedName>
    <definedName name="__123Graph_EGrßfico1" localSheetId="25" hidden="1">'[6]19.14-15'!$D$34:$D$37</definedName>
    <definedName name="__123Graph_EGrßfico1" localSheetId="26" hidden="1">'[6]19.14-15'!$D$34:$D$37</definedName>
    <definedName name="__123Graph_EGrßfico1" localSheetId="27" hidden="1">'[6]19.14-15'!$D$34:$D$37</definedName>
    <definedName name="__123Graph_EGrßfico1" localSheetId="28" hidden="1">'[2]p399fao'!#REF!</definedName>
    <definedName name="__123Graph_EGrßfico1" localSheetId="31" hidden="1">'[6]19.14-15'!$D$34:$D$37</definedName>
    <definedName name="__123Graph_EGrßfico1" localSheetId="32" hidden="1">'[6]19.14-15'!$D$34:$D$37</definedName>
    <definedName name="__123Graph_EGrßfico1" localSheetId="33" hidden="1">'[2]p399fao'!#REF!</definedName>
    <definedName name="__123Graph_EGrßfico1" localSheetId="34" hidden="1">'[2]p399fao'!#REF!</definedName>
    <definedName name="__123Graph_EGrßfico1" localSheetId="35" hidden="1">'[2]p399fao'!#REF!</definedName>
    <definedName name="__123Graph_EGrßfico1" localSheetId="37" hidden="1">'[2]p399fao'!#REF!</definedName>
    <definedName name="__123Graph_EGrßfico1" localSheetId="38" hidden="1">'[2]p399fao'!#REF!</definedName>
    <definedName name="__123Graph_EGrßfico1" localSheetId="39" hidden="1">'[2]p399fao'!#REF!</definedName>
    <definedName name="__123Graph_EGrßfico1" localSheetId="41" hidden="1">'[6]19.14-15'!$D$34:$D$37</definedName>
    <definedName name="__123Graph_EGrßfico1" localSheetId="42" hidden="1">'[6]19.14-15'!$D$34:$D$37</definedName>
    <definedName name="__123Graph_EGrßfico1" localSheetId="44" hidden="1">'[2]p399fao'!#REF!</definedName>
    <definedName name="__123Graph_EGrßfico1" localSheetId="45" hidden="1">'[2]p399fao'!#REF!</definedName>
    <definedName name="__123Graph_EGrßfico1" localSheetId="46" hidden="1">'[2]p399fao'!#REF!</definedName>
    <definedName name="__123Graph_EGrßfico1" localSheetId="4" hidden="1">'[2]p399fao'!#REF!</definedName>
    <definedName name="__123Graph_EGrßfico1" localSheetId="7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9" hidden="1">'[2]p399fao'!#REF!</definedName>
    <definedName name="__123Graph_F" localSheetId="10" hidden="1">'[2]p399fao'!#REF!</definedName>
    <definedName name="__123Graph_F" localSheetId="11" hidden="1">'[2]p399fao'!#REF!</definedName>
    <definedName name="__123Graph_F" localSheetId="12" hidden="1">'[2]p399fao'!#REF!</definedName>
    <definedName name="__123Graph_F" localSheetId="13" hidden="1">'[2]p399fao'!#REF!</definedName>
    <definedName name="__123Graph_F" localSheetId="14" hidden="1">'[2]p399fao'!#REF!</definedName>
    <definedName name="__123Graph_F" localSheetId="15" hidden="1">'[2]p399fao'!#REF!</definedName>
    <definedName name="__123Graph_F" localSheetId="16" hidden="1">'[2]p399fao'!#REF!</definedName>
    <definedName name="__123Graph_F" localSheetId="17" hidden="1">'[2]p399fao'!#REF!</definedName>
    <definedName name="__123Graph_F" localSheetId="18" hidden="1">'[2]p399fao'!#REF!</definedName>
    <definedName name="__123Graph_F" localSheetId="1" hidden="1">'[2]p399fao'!#REF!</definedName>
    <definedName name="__123Graph_F" localSheetId="19" hidden="1">'[2]p399fao'!#REF!</definedName>
    <definedName name="__123Graph_F" localSheetId="20" hidden="1">'[2]p399fao'!#REF!</definedName>
    <definedName name="__123Graph_F" localSheetId="21" hidden="1">'[2]p399fao'!#REF!</definedName>
    <definedName name="__123Graph_F" localSheetId="22" hidden="1">'20.23'!#REF!</definedName>
    <definedName name="__123Graph_F" localSheetId="23" hidden="1">'20.24'!#REF!</definedName>
    <definedName name="__123Graph_F" localSheetId="24" hidden="1">'[2]p399fao'!#REF!</definedName>
    <definedName name="__123Graph_F" localSheetId="28" hidden="1">'[2]p399fao'!#REF!</definedName>
    <definedName name="__123Graph_F" localSheetId="2" hidden="1">'[2]p399fao'!#REF!</definedName>
    <definedName name="__123Graph_F" localSheetId="29" hidden="1">'[2]p399fao'!#REF!</definedName>
    <definedName name="__123Graph_F" localSheetId="30" hidden="1">'[2]p399fao'!#REF!</definedName>
    <definedName name="__123Graph_F" localSheetId="33" hidden="1">'[2]p399fao'!#REF!</definedName>
    <definedName name="__123Graph_F" localSheetId="34" hidden="1">'[2]p399fao'!#REF!</definedName>
    <definedName name="__123Graph_F" localSheetId="35" hidden="1">'[2]p399fao'!#REF!</definedName>
    <definedName name="__123Graph_F" localSheetId="36" hidden="1">'[2]p399fao'!#REF!</definedName>
    <definedName name="__123Graph_F" localSheetId="37" hidden="1">'[2]p399fao'!#REF!</definedName>
    <definedName name="__123Graph_F" localSheetId="38" hidden="1">'[2]p399fao'!#REF!</definedName>
    <definedName name="__123Graph_F" localSheetId="3" hidden="1">'[2]p399fao'!#REF!</definedName>
    <definedName name="__123Graph_F" localSheetId="39" hidden="1">'[2]p399fao'!#REF!</definedName>
    <definedName name="__123Graph_F" localSheetId="40" hidden="1">'[2]p399fao'!#REF!</definedName>
    <definedName name="__123Graph_F" localSheetId="41" hidden="1">'[10]p122'!#REF!</definedName>
    <definedName name="__123Graph_F" localSheetId="42" hidden="1">'[10]p122'!#REF!</definedName>
    <definedName name="__123Graph_F" localSheetId="43" hidden="1">'[2]p399fao'!#REF!</definedName>
    <definedName name="__123Graph_F" localSheetId="44" hidden="1">'[2]p399fao'!#REF!</definedName>
    <definedName name="__123Graph_F" localSheetId="45" hidden="1">'[2]p399fao'!#REF!</definedName>
    <definedName name="__123Graph_F" localSheetId="46" hidden="1">'[2]p399fao'!#REF!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hidden="1">'[1]p122'!#REF!</definedName>
    <definedName name="__123Graph_FCurrent" localSheetId="11" hidden="1">'[2]p399fao'!#REF!</definedName>
    <definedName name="__123Graph_FCurrent" localSheetId="12" hidden="1">'[2]p399fao'!#REF!</definedName>
    <definedName name="__123Graph_FCurrent" localSheetId="13" hidden="1">'[2]p399fao'!#REF!</definedName>
    <definedName name="__123Graph_FCurrent" localSheetId="14" hidden="1">'[2]p399fao'!#REF!</definedName>
    <definedName name="__123Graph_FCurrent" localSheetId="17" hidden="1">'[2]p399fao'!#REF!</definedName>
    <definedName name="__123Graph_FCurrent" localSheetId="18" hidden="1">'[2]p399fao'!#REF!</definedName>
    <definedName name="__123Graph_FCurrent" localSheetId="19" hidden="1">'[2]p399fao'!#REF!</definedName>
    <definedName name="__123Graph_FCurrent" localSheetId="20" hidden="1">'[2]p399fao'!#REF!</definedName>
    <definedName name="__123Graph_FCurrent" localSheetId="21" hidden="1">'[2]p399fao'!#REF!</definedName>
    <definedName name="__123Graph_FCurrent" localSheetId="24" hidden="1">'[2]p399fao'!#REF!</definedName>
    <definedName name="__123Graph_FCurrent" localSheetId="25" hidden="1">'[6]19.14-15'!#REF!</definedName>
    <definedName name="__123Graph_FCurrent" localSheetId="26" hidden="1">'[6]19.14-15'!#REF!</definedName>
    <definedName name="__123Graph_FCurrent" localSheetId="27" hidden="1">'[6]19.14-15'!#REF!</definedName>
    <definedName name="__123Graph_FCurrent" localSheetId="28" hidden="1">'[2]p399fao'!#REF!</definedName>
    <definedName name="__123Graph_FCurrent" localSheetId="31" hidden="1">'[6]19.14-15'!#REF!</definedName>
    <definedName name="__123Graph_FCurrent" localSheetId="32" hidden="1">'[6]19.14-15'!#REF!</definedName>
    <definedName name="__123Graph_FCurrent" localSheetId="33" hidden="1">'[2]p399fao'!#REF!</definedName>
    <definedName name="__123Graph_FCurrent" localSheetId="34" hidden="1">'[2]p399fao'!#REF!</definedName>
    <definedName name="__123Graph_FCurrent" localSheetId="35" hidden="1">'[2]p399fao'!#REF!</definedName>
    <definedName name="__123Graph_FCurrent" localSheetId="37" hidden="1">'[2]p399fao'!#REF!</definedName>
    <definedName name="__123Graph_FCurrent" localSheetId="38" hidden="1">'[2]p399fao'!#REF!</definedName>
    <definedName name="__123Graph_FCurrent" localSheetId="39" hidden="1">'[2]p399fao'!#REF!</definedName>
    <definedName name="__123Graph_FCurrent" localSheetId="41" hidden="1">'[6]19.14-15'!#REF!</definedName>
    <definedName name="__123Graph_FCurrent" localSheetId="42" hidden="1">'[6]19.14-15'!#REF!</definedName>
    <definedName name="__123Graph_FCurrent" localSheetId="44" hidden="1">'[2]p399fao'!#REF!</definedName>
    <definedName name="__123Graph_FCurrent" localSheetId="45" hidden="1">'[2]p399fao'!#REF!</definedName>
    <definedName name="__123Graph_FCurrent" localSheetId="46" hidden="1">'[2]p399fao'!#REF!</definedName>
    <definedName name="__123Graph_FCurrent" localSheetId="4" hidden="1">'[2]p399fao'!#REF!</definedName>
    <definedName name="__123Graph_FCurrent" localSheetId="7" hidden="1">'[2]p399fao'!#REF!</definedName>
    <definedName name="__123Graph_FCurrent" hidden="1">'[2]p399fao'!#REF!</definedName>
    <definedName name="__123Graph_FGrßfico1" localSheetId="11" hidden="1">'[2]p399fao'!#REF!</definedName>
    <definedName name="__123Graph_FGrßfico1" localSheetId="12" hidden="1">'[2]p399fao'!#REF!</definedName>
    <definedName name="__123Graph_FGrßfico1" localSheetId="13" hidden="1">'[2]p399fao'!#REF!</definedName>
    <definedName name="__123Graph_FGrßfico1" localSheetId="14" hidden="1">'[2]p399fao'!#REF!</definedName>
    <definedName name="__123Graph_FGrßfico1" localSheetId="17" hidden="1">'[2]p399fao'!#REF!</definedName>
    <definedName name="__123Graph_FGrßfico1" localSheetId="18" hidden="1">'[2]p399fao'!#REF!</definedName>
    <definedName name="__123Graph_FGrßfico1" localSheetId="19" hidden="1">'[2]p399fao'!#REF!</definedName>
    <definedName name="__123Graph_FGrßfico1" localSheetId="20" hidden="1">'[2]p399fao'!#REF!</definedName>
    <definedName name="__123Graph_FGrßfico1" localSheetId="21" hidden="1">'[2]p399fao'!#REF!</definedName>
    <definedName name="__123Graph_FGrßfico1" localSheetId="24" hidden="1">'[2]p399fao'!#REF!</definedName>
    <definedName name="__123Graph_FGrßfico1" localSheetId="25" hidden="1">'[6]19.14-15'!#REF!</definedName>
    <definedName name="__123Graph_FGrßfico1" localSheetId="26" hidden="1">'[6]19.14-15'!#REF!</definedName>
    <definedName name="__123Graph_FGrßfico1" localSheetId="27" hidden="1">'[6]19.14-15'!#REF!</definedName>
    <definedName name="__123Graph_FGrßfico1" localSheetId="28" hidden="1">'[2]p399fao'!#REF!</definedName>
    <definedName name="__123Graph_FGrßfico1" localSheetId="31" hidden="1">'[6]19.14-15'!#REF!</definedName>
    <definedName name="__123Graph_FGrßfico1" localSheetId="32" hidden="1">'[6]19.14-15'!#REF!</definedName>
    <definedName name="__123Graph_FGrßfico1" localSheetId="33" hidden="1">'[2]p399fao'!#REF!</definedName>
    <definedName name="__123Graph_FGrßfico1" localSheetId="34" hidden="1">'[2]p399fao'!#REF!</definedName>
    <definedName name="__123Graph_FGrßfico1" localSheetId="35" hidden="1">'[2]p399fao'!#REF!</definedName>
    <definedName name="__123Graph_FGrßfico1" localSheetId="37" hidden="1">'[2]p399fao'!#REF!</definedName>
    <definedName name="__123Graph_FGrßfico1" localSheetId="38" hidden="1">'[2]p399fao'!#REF!</definedName>
    <definedName name="__123Graph_FGrßfico1" localSheetId="39" hidden="1">'[2]p399fao'!#REF!</definedName>
    <definedName name="__123Graph_FGrßfico1" localSheetId="41" hidden="1">'[6]19.14-15'!#REF!</definedName>
    <definedName name="__123Graph_FGrßfico1" localSheetId="42" hidden="1">'[6]19.14-15'!#REF!</definedName>
    <definedName name="__123Graph_FGrßfico1" localSheetId="44" hidden="1">'[2]p399fao'!#REF!</definedName>
    <definedName name="__123Graph_FGrßfico1" localSheetId="45" hidden="1">'[2]p399fao'!#REF!</definedName>
    <definedName name="__123Graph_FGrßfico1" localSheetId="46" hidden="1">'[2]p399fao'!#REF!</definedName>
    <definedName name="__123Graph_FGrßfico1" localSheetId="4" hidden="1">'[2]p399fao'!#REF!</definedName>
    <definedName name="__123Graph_FGrßfico1" localSheetId="7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9" hidden="1">'[2]p399fao'!#REF!</definedName>
    <definedName name="__123Graph_X" localSheetId="10" hidden="1">'[2]p399fao'!#REF!</definedName>
    <definedName name="__123Graph_X" localSheetId="11" hidden="1">'[2]p399fao'!#REF!</definedName>
    <definedName name="__123Graph_X" localSheetId="12" hidden="1">'[2]p399fao'!#REF!</definedName>
    <definedName name="__123Graph_X" localSheetId="13" hidden="1">'[2]p399fao'!#REF!</definedName>
    <definedName name="__123Graph_X" localSheetId="14" hidden="1">'[2]p399fao'!#REF!</definedName>
    <definedName name="__123Graph_X" localSheetId="15" hidden="1">'[2]p399fao'!#REF!</definedName>
    <definedName name="__123Graph_X" localSheetId="16" hidden="1">'[2]p399fao'!#REF!</definedName>
    <definedName name="__123Graph_X" localSheetId="17" hidden="1">'[2]p399fao'!#REF!</definedName>
    <definedName name="__123Graph_X" localSheetId="18" hidden="1">'[2]p399fao'!#REF!</definedName>
    <definedName name="__123Graph_X" localSheetId="1" hidden="1">'[2]p399fao'!#REF!</definedName>
    <definedName name="__123Graph_X" localSheetId="19" hidden="1">'[2]p399fao'!#REF!</definedName>
    <definedName name="__123Graph_X" localSheetId="20" hidden="1">'[2]p399fao'!#REF!</definedName>
    <definedName name="__123Graph_X" localSheetId="21" hidden="1">'[2]p399fao'!#REF!</definedName>
    <definedName name="__123Graph_X" localSheetId="22" hidden="1">'20.23'!#REF!</definedName>
    <definedName name="__123Graph_X" localSheetId="23" hidden="1">'20.24'!#REF!</definedName>
    <definedName name="__123Graph_X" localSheetId="24" hidden="1">'[2]p399fao'!#REF!</definedName>
    <definedName name="__123Graph_X" localSheetId="28" hidden="1">'[2]p399fao'!#REF!</definedName>
    <definedName name="__123Graph_X" localSheetId="2" hidden="1">'[2]p399fao'!#REF!</definedName>
    <definedName name="__123Graph_X" localSheetId="29" hidden="1">'[2]p399fao'!#REF!</definedName>
    <definedName name="__123Graph_X" localSheetId="30" hidden="1">'[2]p399fao'!#REF!</definedName>
    <definedName name="__123Graph_X" localSheetId="33" hidden="1">'[2]p399fao'!#REF!</definedName>
    <definedName name="__123Graph_X" localSheetId="34" hidden="1">'[2]p399fao'!#REF!</definedName>
    <definedName name="__123Graph_X" localSheetId="35" hidden="1">'[2]p399fao'!#REF!</definedName>
    <definedName name="__123Graph_X" localSheetId="36" hidden="1">'[2]p399fao'!#REF!</definedName>
    <definedName name="__123Graph_X" localSheetId="37" hidden="1">'[2]p399fao'!#REF!</definedName>
    <definedName name="__123Graph_X" localSheetId="38" hidden="1">'[2]p399fao'!#REF!</definedName>
    <definedName name="__123Graph_X" localSheetId="3" hidden="1">'[2]p399fao'!#REF!</definedName>
    <definedName name="__123Graph_X" localSheetId="39" hidden="1">'[2]p399fao'!#REF!</definedName>
    <definedName name="__123Graph_X" localSheetId="40" hidden="1">'[2]p399fao'!#REF!</definedName>
    <definedName name="__123Graph_X" localSheetId="41" hidden="1">'[10]p122'!#REF!</definedName>
    <definedName name="__123Graph_X" localSheetId="42" hidden="1">'[10]p122'!#REF!</definedName>
    <definedName name="__123Graph_X" localSheetId="43" hidden="1">'[2]p399fao'!#REF!</definedName>
    <definedName name="__123Graph_X" localSheetId="44" hidden="1">'[2]p399fao'!#REF!</definedName>
    <definedName name="__123Graph_X" localSheetId="45" hidden="1">'[2]p399fao'!#REF!</definedName>
    <definedName name="__123Graph_X" localSheetId="46" hidden="1">'[2]p399fao'!#REF!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hidden="1">'[1]p122'!#REF!</definedName>
    <definedName name="__123Graph_XCurrent" localSheetId="11" hidden="1">'[2]p399fao'!#REF!</definedName>
    <definedName name="__123Graph_XCurrent" localSheetId="12" hidden="1">'[2]p399fao'!#REF!</definedName>
    <definedName name="__123Graph_XCurrent" localSheetId="13" hidden="1">'[2]p399fao'!#REF!</definedName>
    <definedName name="__123Graph_XCurrent" localSheetId="14" hidden="1">'[2]p399fao'!#REF!</definedName>
    <definedName name="__123Graph_XCurrent" localSheetId="17" hidden="1">'[2]p399fao'!#REF!</definedName>
    <definedName name="__123Graph_XCurrent" localSheetId="18" hidden="1">'[2]p399fao'!#REF!</definedName>
    <definedName name="__123Graph_XCurrent" localSheetId="19" hidden="1">'[2]p399fao'!#REF!</definedName>
    <definedName name="__123Graph_XCurrent" localSheetId="20" hidden="1">'[2]p399fao'!#REF!</definedName>
    <definedName name="__123Graph_XCurrent" localSheetId="21" hidden="1">'[2]p399fao'!#REF!</definedName>
    <definedName name="__123Graph_XCurrent" localSheetId="24" hidden="1">'[2]p399fao'!#REF!</definedName>
    <definedName name="__123Graph_XCurrent" localSheetId="25" hidden="1">'[6]19.14-15'!#REF!</definedName>
    <definedName name="__123Graph_XCurrent" localSheetId="26" hidden="1">'[6]19.14-15'!#REF!</definedName>
    <definedName name="__123Graph_XCurrent" localSheetId="27" hidden="1">'[6]19.14-15'!#REF!</definedName>
    <definedName name="__123Graph_XCurrent" localSheetId="28" hidden="1">'[2]p399fao'!#REF!</definedName>
    <definedName name="__123Graph_XCurrent" localSheetId="31" hidden="1">'[6]19.14-15'!#REF!</definedName>
    <definedName name="__123Graph_XCurrent" localSheetId="32" hidden="1">'[6]19.14-15'!#REF!</definedName>
    <definedName name="__123Graph_XCurrent" localSheetId="33" hidden="1">'[2]p399fao'!#REF!</definedName>
    <definedName name="__123Graph_XCurrent" localSheetId="34" hidden="1">'[2]p399fao'!#REF!</definedName>
    <definedName name="__123Graph_XCurrent" localSheetId="35" hidden="1">'[2]p399fao'!#REF!</definedName>
    <definedName name="__123Graph_XCurrent" localSheetId="37" hidden="1">'[2]p399fao'!#REF!</definedName>
    <definedName name="__123Graph_XCurrent" localSheetId="38" hidden="1">'[2]p399fao'!#REF!</definedName>
    <definedName name="__123Graph_XCurrent" localSheetId="39" hidden="1">'[2]p399fao'!#REF!</definedName>
    <definedName name="__123Graph_XCurrent" localSheetId="41" hidden="1">'[6]19.14-15'!#REF!</definedName>
    <definedName name="__123Graph_XCurrent" localSheetId="42" hidden="1">'[6]19.14-15'!#REF!</definedName>
    <definedName name="__123Graph_XCurrent" localSheetId="44" hidden="1">'[2]p399fao'!#REF!</definedName>
    <definedName name="__123Graph_XCurrent" localSheetId="45" hidden="1">'[2]p399fao'!#REF!</definedName>
    <definedName name="__123Graph_XCurrent" localSheetId="46" hidden="1">'[2]p399fao'!#REF!</definedName>
    <definedName name="__123Graph_XCurrent" localSheetId="4" hidden="1">'[2]p399fao'!#REF!</definedName>
    <definedName name="__123Graph_XCurrent" localSheetId="7" hidden="1">'[2]p399fao'!#REF!</definedName>
    <definedName name="__123Graph_XCurrent" hidden="1">'[2]p399fao'!#REF!</definedName>
    <definedName name="__123Graph_XGrßfico1" localSheetId="11" hidden="1">'[2]p399fao'!#REF!</definedName>
    <definedName name="__123Graph_XGrßfico1" localSheetId="12" hidden="1">'[2]p399fao'!#REF!</definedName>
    <definedName name="__123Graph_XGrßfico1" localSheetId="13" hidden="1">'[2]p399fao'!#REF!</definedName>
    <definedName name="__123Graph_XGrßfico1" localSheetId="14" hidden="1">'[2]p399fao'!#REF!</definedName>
    <definedName name="__123Graph_XGrßfico1" localSheetId="17" hidden="1">'[2]p399fao'!#REF!</definedName>
    <definedName name="__123Graph_XGrßfico1" localSheetId="18" hidden="1">'[2]p399fao'!#REF!</definedName>
    <definedName name="__123Graph_XGrßfico1" localSheetId="19" hidden="1">'[2]p399fao'!#REF!</definedName>
    <definedName name="__123Graph_XGrßfico1" localSheetId="20" hidden="1">'[2]p399fao'!#REF!</definedName>
    <definedName name="__123Graph_XGrßfico1" localSheetId="21" hidden="1">'[2]p399fao'!#REF!</definedName>
    <definedName name="__123Graph_XGrßfico1" localSheetId="24" hidden="1">'[2]p399fao'!#REF!</definedName>
    <definedName name="__123Graph_XGrßfico1" localSheetId="25" hidden="1">'[6]19.14-15'!#REF!</definedName>
    <definedName name="__123Graph_XGrßfico1" localSheetId="26" hidden="1">'[6]19.14-15'!#REF!</definedName>
    <definedName name="__123Graph_XGrßfico1" localSheetId="27" hidden="1">'[6]19.14-15'!#REF!</definedName>
    <definedName name="__123Graph_XGrßfico1" localSheetId="28" hidden="1">'[2]p399fao'!#REF!</definedName>
    <definedName name="__123Graph_XGrßfico1" localSheetId="31" hidden="1">'[6]19.14-15'!#REF!</definedName>
    <definedName name="__123Graph_XGrßfico1" localSheetId="32" hidden="1">'[6]19.14-15'!#REF!</definedName>
    <definedName name="__123Graph_XGrßfico1" localSheetId="33" hidden="1">'[2]p399fao'!#REF!</definedName>
    <definedName name="__123Graph_XGrßfico1" localSheetId="34" hidden="1">'[2]p399fao'!#REF!</definedName>
    <definedName name="__123Graph_XGrßfico1" localSheetId="35" hidden="1">'[2]p399fao'!#REF!</definedName>
    <definedName name="__123Graph_XGrßfico1" localSheetId="37" hidden="1">'[2]p399fao'!#REF!</definedName>
    <definedName name="__123Graph_XGrßfico1" localSheetId="38" hidden="1">'[2]p399fao'!#REF!</definedName>
    <definedName name="__123Graph_XGrßfico1" localSheetId="39" hidden="1">'[2]p399fao'!#REF!</definedName>
    <definedName name="__123Graph_XGrßfico1" localSheetId="41" hidden="1">'[6]19.14-15'!#REF!</definedName>
    <definedName name="__123Graph_XGrßfico1" localSheetId="42" hidden="1">'[6]19.14-15'!#REF!</definedName>
    <definedName name="__123Graph_XGrßfico1" localSheetId="44" hidden="1">'[2]p399fao'!#REF!</definedName>
    <definedName name="__123Graph_XGrßfico1" localSheetId="45" hidden="1">'[2]p399fao'!#REF!</definedName>
    <definedName name="__123Graph_XGrßfico1" localSheetId="46" hidden="1">'[2]p399fao'!#REF!</definedName>
    <definedName name="__123Graph_XGrßfico1" localSheetId="4" hidden="1">'[2]p399fao'!#REF!</definedName>
    <definedName name="__123Graph_XGrßfico1" localSheetId="7" hidden="1">'[2]p399fao'!#REF!</definedName>
    <definedName name="__123Graph_XGrßfico1" hidden="1">'[2]p399fao'!#REF!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7">#REF!</definedName>
    <definedName name="A_impresión_IM" localSheetId="18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4">#REF!</definedName>
    <definedName name="A_impresión_IM" localSheetId="25">#REF!</definedName>
    <definedName name="A_impresión_IM" localSheetId="26">#REF!</definedName>
    <definedName name="A_impresión_IM" localSheetId="27">#REF!</definedName>
    <definedName name="A_impresión_IM" localSheetId="28">#REF!</definedName>
    <definedName name="A_impresión_IM" localSheetId="31">#REF!</definedName>
    <definedName name="A_impresión_IM" localSheetId="32">#REF!</definedName>
    <definedName name="A_impresión_IM" localSheetId="33">#REF!</definedName>
    <definedName name="A_impresión_IM" localSheetId="34">#REF!</definedName>
    <definedName name="A_impresión_IM" localSheetId="35">#REF!</definedName>
    <definedName name="A_impresión_IM" localSheetId="37">#REF!</definedName>
    <definedName name="A_impresión_IM" localSheetId="38">#REF!</definedName>
    <definedName name="A_impresión_IM" localSheetId="39">#REF!</definedName>
    <definedName name="A_impresión_IM" localSheetId="41">#REF!</definedName>
    <definedName name="A_impresión_IM" localSheetId="42">#REF!</definedName>
    <definedName name="A_impresión_IM" localSheetId="44">#REF!</definedName>
    <definedName name="A_impresión_IM" localSheetId="45">#REF!</definedName>
    <definedName name="A_impresión_IM" localSheetId="46">#REF!</definedName>
    <definedName name="A_impresión_IM" localSheetId="4">#REF!</definedName>
    <definedName name="A_impresión_IM" localSheetId="7">#REF!</definedName>
    <definedName name="A_impresión_IM">#REF!</definedName>
    <definedName name="alk" localSheetId="4">'[6]19.11-12'!$B$53</definedName>
    <definedName name="alk">'[6]19.11-12'!$B$53</definedName>
    <definedName name="_xlnm.Print_Area" localSheetId="10">'20.11'!$A$1:$J$32</definedName>
    <definedName name="_xlnm.Print_Area" localSheetId="11">'20.12'!$A$1:$L$30</definedName>
    <definedName name="_xlnm.Print_Area" localSheetId="12">'20.13'!$A$1:$J$90</definedName>
    <definedName name="_xlnm.Print_Area" localSheetId="13">'20.14'!$A$1:$L$90</definedName>
    <definedName name="_xlnm.Print_Area" localSheetId="14">'20.15'!$A$1:$H$54</definedName>
    <definedName name="_xlnm.Print_Area" localSheetId="17">'20.18'!$A$1:$F$30</definedName>
    <definedName name="_xlnm.Print_Area" localSheetId="18">'20.19'!$A$1:$J$30</definedName>
    <definedName name="_xlnm.Print_Area" localSheetId="19">'20.20'!$A$1:$F$89</definedName>
    <definedName name="_xlnm.Print_Area" localSheetId="20">'20.21'!$A$1:$J$89</definedName>
    <definedName name="_xlnm.Print_Area" localSheetId="21">'20.22'!$A$1:$H$54</definedName>
    <definedName name="_xlnm.Print_Area" localSheetId="24">'20.25'!$A$1:$E$30</definedName>
    <definedName name="_xlnm.Print_Area" localSheetId="25">'20.26'!$A$1:$H$30</definedName>
    <definedName name="_xlnm.Print_Area" localSheetId="26">'20.27'!$A$1:$E$89</definedName>
    <definedName name="_xlnm.Print_Area" localSheetId="27">'20.28'!$A$1:$H$89</definedName>
    <definedName name="_xlnm.Print_Area" localSheetId="28">'20.29'!$A$1:$D$55</definedName>
    <definedName name="_xlnm.Print_Area" localSheetId="31">'20.32'!$A$1:$F$31</definedName>
    <definedName name="_xlnm.Print_Area" localSheetId="32">'20.33'!$A$1:$F$31</definedName>
    <definedName name="_xlnm.Print_Area" localSheetId="33">'20.34'!$A$1:$F$90</definedName>
    <definedName name="_xlnm.Print_Area" localSheetId="34">'20.35'!$A$1:$F$90</definedName>
    <definedName name="_xlnm.Print_Area" localSheetId="35">'20.36'!$A$1:$H$54</definedName>
    <definedName name="_xlnm.Print_Area" localSheetId="36">'20.37'!$A$1:$J$28</definedName>
    <definedName name="_xlnm.Print_Area" localSheetId="37">'20.38'!$A$1:$D$30</definedName>
    <definedName name="_xlnm.Print_Area" localSheetId="38">'20.39'!$A$1:$F$30</definedName>
    <definedName name="_xlnm.Print_Area" localSheetId="39">'20.40'!$A$1:$I$63</definedName>
    <definedName name="_xlnm.Print_Area" localSheetId="40">'20.41'!$A$1:$I$28</definedName>
    <definedName name="_xlnm.Print_Area" localSheetId="41">'20.42'!$A$1:$E$32</definedName>
    <definedName name="_xlnm.Print_Area" localSheetId="42">'20.43'!$A$1:$H$31</definedName>
    <definedName name="_xlnm.Print_Area" localSheetId="43">'20.44'!$A$1:$H$34</definedName>
    <definedName name="_xlnm.Print_Area" localSheetId="44">'20.45'!$A$1:$D$31</definedName>
    <definedName name="_xlnm.Print_Area" localSheetId="45">'20.46'!$A$1:$G$91</definedName>
    <definedName name="_xlnm.Print_Area" localSheetId="46">'20.47'!$A$1:$G$53</definedName>
    <definedName name="_xlnm.Print_Area" localSheetId="4">'20.5'!$A$1:$H$41</definedName>
    <definedName name="_xlnm.Print_Area" localSheetId="7">'20.8'!$A$1:$E$53</definedName>
    <definedName name="GUION" localSheetId="11">#REF!</definedName>
    <definedName name="GUION" localSheetId="12">#REF!</definedName>
    <definedName name="GUION" localSheetId="13">#REF!</definedName>
    <definedName name="GUION" localSheetId="14">#REF!</definedName>
    <definedName name="GUION" localSheetId="17">#REF!</definedName>
    <definedName name="GUION" localSheetId="18">#REF!</definedName>
    <definedName name="GUION" localSheetId="19">#REF!</definedName>
    <definedName name="GUION" localSheetId="20">#REF!</definedName>
    <definedName name="GUION" localSheetId="21">#REF!</definedName>
    <definedName name="GUION" localSheetId="24">#REF!</definedName>
    <definedName name="GUION" localSheetId="25">#REF!</definedName>
    <definedName name="GUION" localSheetId="26">#REF!</definedName>
    <definedName name="GUION" localSheetId="27">#REF!</definedName>
    <definedName name="GUION" localSheetId="28">#REF!</definedName>
    <definedName name="GUION" localSheetId="31">#REF!</definedName>
    <definedName name="GUION" localSheetId="32">#REF!</definedName>
    <definedName name="GUION" localSheetId="33">#REF!</definedName>
    <definedName name="GUION" localSheetId="34">#REF!</definedName>
    <definedName name="GUION" localSheetId="35">#REF!</definedName>
    <definedName name="GUION" localSheetId="37">#REF!</definedName>
    <definedName name="GUION" localSheetId="38">#REF!</definedName>
    <definedName name="GUION" localSheetId="39">#REF!</definedName>
    <definedName name="GUION" localSheetId="41">#REF!</definedName>
    <definedName name="GUION" localSheetId="42">#REF!</definedName>
    <definedName name="GUION" localSheetId="44">#REF!</definedName>
    <definedName name="GUION" localSheetId="45">#REF!</definedName>
    <definedName name="GUION" localSheetId="46">#REF!</definedName>
    <definedName name="GUION" localSheetId="4">#REF!</definedName>
    <definedName name="GUION" localSheetId="7">#REF!</definedName>
    <definedName name="GUION">#REF!</definedName>
    <definedName name="Imprimir_área_IM" localSheetId="0">'20.1'!$A$1:$H$22</definedName>
    <definedName name="Imprimir_área_IM" localSheetId="9">'20.10'!$A$1:$G$2</definedName>
    <definedName name="Imprimir_área_IM" localSheetId="10">'[4]GANADE15'!$A$35:$AG$39</definedName>
    <definedName name="Imprimir_área_IM" localSheetId="11">'[4]GANADE15'!$A$35:$AG$39</definedName>
    <definedName name="Imprimir_área_IM" localSheetId="12">'[4]GANADE15'!$A$35:$AG$39</definedName>
    <definedName name="Imprimir_área_IM" localSheetId="13">'[4]GANADE15'!$A$35:$AG$39</definedName>
    <definedName name="Imprimir_área_IM" localSheetId="14">'20.15'!$A$80:$G$113</definedName>
    <definedName name="Imprimir_área_IM" localSheetId="15">'[4]GANADE15'!$A$35:$AG$39</definedName>
    <definedName name="Imprimir_área_IM" localSheetId="16">'[4]GANADE15'!$A$35:$AG$39</definedName>
    <definedName name="Imprimir_área_IM" localSheetId="17">'[4]GANADE15'!$A$35:$AG$39</definedName>
    <definedName name="Imprimir_área_IM" localSheetId="18">'[4]GANADE15'!$A$35:$AG$39</definedName>
    <definedName name="Imprimir_área_IM" localSheetId="1">'[4]GANADE15'!$A$35:$AG$39</definedName>
    <definedName name="Imprimir_área_IM" localSheetId="19">'[4]GANADE15'!$A$35:$AG$39</definedName>
    <definedName name="Imprimir_área_IM" localSheetId="20">'[4]GANADE15'!$A$35:$AG$39</definedName>
    <definedName name="Imprimir_área_IM" localSheetId="21">'20.22'!$A$80:$G$113</definedName>
    <definedName name="Imprimir_área_IM" localSheetId="22">'20.23'!$A$26:$AB$27</definedName>
    <definedName name="Imprimir_área_IM" localSheetId="23">'20.24'!$A$2:$AB$3</definedName>
    <definedName name="Imprimir_área_IM" localSheetId="24">'[4]GANADE15'!$A$35:$AG$39</definedName>
    <definedName name="Imprimir_área_IM" localSheetId="25">#REF!</definedName>
    <definedName name="Imprimir_área_IM" localSheetId="26">#REF!</definedName>
    <definedName name="Imprimir_área_IM" localSheetId="27">#REF!</definedName>
    <definedName name="Imprimir_área_IM" localSheetId="28">#REF!</definedName>
    <definedName name="Imprimir_área_IM" localSheetId="2">'[4]GANADE15'!$A$35:$AG$39</definedName>
    <definedName name="Imprimir_área_IM" localSheetId="29">'20.30'!$A$27:$X$28</definedName>
    <definedName name="Imprimir_área_IM" localSheetId="30">'20.31'!$A$5:$X$5</definedName>
    <definedName name="Imprimir_área_IM" localSheetId="31">#REF!</definedName>
    <definedName name="Imprimir_área_IM" localSheetId="32">#REF!</definedName>
    <definedName name="Imprimir_área_IM" localSheetId="33">'[4]GANADE15'!$A$35:$AG$39</definedName>
    <definedName name="Imprimir_área_IM" localSheetId="34">'[4]GANADE15'!$A$35:$AG$39</definedName>
    <definedName name="Imprimir_área_IM" localSheetId="35">'20.36'!#REF!</definedName>
    <definedName name="Imprimir_área_IM" localSheetId="36">'[4]GANADE15'!$A$35:$AG$39</definedName>
    <definedName name="Imprimir_área_IM" localSheetId="37">'[4]GANADE15'!$A$35:$AG$39</definedName>
    <definedName name="Imprimir_área_IM" localSheetId="38">'[4]GANADE15'!$A$35:$AG$39</definedName>
    <definedName name="Imprimir_área_IM" localSheetId="3">'[4]GANADE15'!$A$35:$AG$39</definedName>
    <definedName name="Imprimir_área_IM" localSheetId="39">'[4]GANADE15'!$A$35:$AG$39</definedName>
    <definedName name="Imprimir_área_IM" localSheetId="40">'[4]GANADE15'!$A$35:$AG$39</definedName>
    <definedName name="Imprimir_área_IM" localSheetId="41">'[4]GANADE15'!$A$35:$AG$39</definedName>
    <definedName name="Imprimir_área_IM" localSheetId="42">'[4]GANADE15'!$A$35:$AG$39</definedName>
    <definedName name="Imprimir_área_IM" localSheetId="43">'[4]GANADE15'!$A$35:$AG$39</definedName>
    <definedName name="Imprimir_área_IM" localSheetId="44">'[4]GANADE15'!$A$35:$AG$39</definedName>
    <definedName name="Imprimir_área_IM" localSheetId="45">'[4]GANADE15'!$A$35:$AG$39</definedName>
    <definedName name="Imprimir_área_IM" localSheetId="46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'20.9'!$A$1:$G$8</definedName>
    <definedName name="Imprimir_área_IM">#REF!</definedName>
    <definedName name="p421" localSheetId="4">'[5]CARNE1'!$B$44</definedName>
    <definedName name="p421">'[5]CARNE1'!$B$44</definedName>
    <definedName name="p431" localSheetId="4" hidden="1">'[5]CARNE7'!$G$11:$G$93</definedName>
    <definedName name="p431" hidden="1">'[5]CARNE7'!$G$11:$G$93</definedName>
    <definedName name="PEP" localSheetId="4">'[4]GANADE1'!$B$79</definedName>
    <definedName name="PEP">'[4]GANADE1'!$B$79</definedName>
    <definedName name="PEP1" localSheetId="4">'[2]19.11-12'!$B$51</definedName>
    <definedName name="PEP1">'[2]19.11-12'!$B$51</definedName>
    <definedName name="PEP2" localSheetId="14">'[4]GANADE1'!$B$75</definedName>
    <definedName name="PEP2" localSheetId="21">'[4]GANADE1'!$B$75</definedName>
    <definedName name="PEP2" localSheetId="28">'[4]GANADE1'!$B$75</definedName>
    <definedName name="PEP2" localSheetId="35">'[4]GANADE1'!$B$75</definedName>
    <definedName name="PEP2" localSheetId="46">'[4]GANADE1'!$B$75</definedName>
    <definedName name="PEP2" localSheetId="4">'[4]GANADE1'!$B$75</definedName>
    <definedName name="PEP2" localSheetId="7">'[4]GANADE1'!$B$75</definedName>
    <definedName name="PEP2">'[4]GANADE1'!$B$75</definedName>
    <definedName name="PEP3" localSheetId="4">'[2]19.11-12'!$B$53</definedName>
    <definedName name="PEP3">'[2]19.11-12'!$B$53</definedName>
    <definedName name="PEP4" localSheetId="4" hidden="1">'[2]19.14-15'!$B$34:$B$37</definedName>
    <definedName name="PEP4" hidden="1">'[2]19.14-15'!$B$34:$B$37</definedName>
    <definedName name="PP1" localSheetId="4">'[4]GANADE1'!$B$77</definedName>
    <definedName name="PP1">'[4]GANADE1'!$B$77</definedName>
    <definedName name="PP10" localSheetId="4" hidden="1">'[2]19.14-15'!$C$34:$C$37</definedName>
    <definedName name="PP10" hidden="1">'[2]19.14-15'!$C$34:$C$37</definedName>
    <definedName name="PP11" localSheetId="4" hidden="1">'[2]19.14-15'!$C$34:$C$37</definedName>
    <definedName name="PP11" hidden="1">'[2]19.14-15'!$C$34:$C$37</definedName>
    <definedName name="PP12" localSheetId="4" hidden="1">'[2]19.14-15'!$C$34:$C$37</definedName>
    <definedName name="PP12" hidden="1">'[2]19.14-15'!$C$34:$C$37</definedName>
    <definedName name="PP13" localSheetId="4" hidden="1">'[2]19.14-15'!#REF!</definedName>
    <definedName name="PP13" hidden="1">'[2]19.14-15'!#REF!</definedName>
    <definedName name="PP14" localSheetId="4" hidden="1">'[2]19.14-15'!#REF!</definedName>
    <definedName name="PP14" hidden="1">'[2]19.14-15'!#REF!</definedName>
    <definedName name="PP15" localSheetId="4" hidden="1">'[2]19.14-15'!#REF!</definedName>
    <definedName name="PP15" hidden="1">'[2]19.14-15'!#REF!</definedName>
    <definedName name="PP16" localSheetId="4" hidden="1">'[2]19.14-15'!$D$34:$D$37</definedName>
    <definedName name="PP16" hidden="1">'[2]19.14-15'!$D$34:$D$37</definedName>
    <definedName name="PP17" localSheetId="4" hidden="1">'[2]19.14-15'!$D$34:$D$37</definedName>
    <definedName name="PP17" hidden="1">'[2]19.14-15'!$D$34:$D$37</definedName>
    <definedName name="pp18" localSheetId="4" hidden="1">'[2]19.14-15'!$D$34:$D$37</definedName>
    <definedName name="pp18" hidden="1">'[2]19.14-15'!$D$34:$D$37</definedName>
    <definedName name="pp19" localSheetId="4" hidden="1">'[2]19.14-15'!#REF!</definedName>
    <definedName name="pp19" hidden="1">'[2]19.14-15'!#REF!</definedName>
    <definedName name="PP2" localSheetId="4">'[2]19.22'!#REF!</definedName>
    <definedName name="PP2">'[2]19.22'!#REF!</definedName>
    <definedName name="PP20" localSheetId="4" hidden="1">'[2]19.14-15'!#REF!</definedName>
    <definedName name="PP20" hidden="1">'[2]19.14-15'!#REF!</definedName>
    <definedName name="PP21" localSheetId="4" hidden="1">'[2]19.14-15'!#REF!</definedName>
    <definedName name="PP21" hidden="1">'[2]19.14-15'!#REF!</definedName>
    <definedName name="PP22" localSheetId="4" hidden="1">'[2]19.14-15'!#REF!</definedName>
    <definedName name="PP22" hidden="1">'[2]19.14-15'!#REF!</definedName>
    <definedName name="pp23" localSheetId="4" hidden="1">'[2]19.14-15'!#REF!</definedName>
    <definedName name="pp23" hidden="1">'[2]19.14-15'!#REF!</definedName>
    <definedName name="pp24" localSheetId="4" hidden="1">'[2]19.14-15'!#REF!</definedName>
    <definedName name="pp24" hidden="1">'[2]19.14-15'!#REF!</definedName>
    <definedName name="pp25" localSheetId="4" hidden="1">'[2]19.14-15'!#REF!</definedName>
    <definedName name="pp25" hidden="1">'[2]19.14-15'!#REF!</definedName>
    <definedName name="pp26" localSheetId="4" hidden="1">'[2]19.14-15'!#REF!</definedName>
    <definedName name="pp26" hidden="1">'[2]19.14-15'!#REF!</definedName>
    <definedName name="pp27" localSheetId="4" hidden="1">'[2]19.14-15'!#REF!</definedName>
    <definedName name="pp27" hidden="1">'[2]19.14-15'!#REF!</definedName>
    <definedName name="PP3" localSheetId="4">'[4]GANADE1'!$B$79</definedName>
    <definedName name="PP3">'[4]GANADE1'!$B$79</definedName>
    <definedName name="PP4" localSheetId="4">'[2]19.11-12'!$B$51</definedName>
    <definedName name="PP4">'[2]19.11-12'!$B$51</definedName>
    <definedName name="PP5" localSheetId="4" hidden="1">'[2]19.14-15'!$B$34:$B$37</definedName>
    <definedName name="PP5" hidden="1">'[2]19.14-15'!$B$34:$B$37</definedName>
    <definedName name="PP6" localSheetId="4" hidden="1">'[2]19.14-15'!$B$34:$B$37</definedName>
    <definedName name="PP6" hidden="1">'[2]19.14-15'!$B$34:$B$37</definedName>
    <definedName name="PP7" localSheetId="4" hidden="1">'[2]19.14-15'!#REF!</definedName>
    <definedName name="PP7" hidden="1">'[2]19.14-15'!#REF!</definedName>
    <definedName name="PP8" localSheetId="4" hidden="1">'[2]19.14-15'!#REF!</definedName>
    <definedName name="PP8" hidden="1">'[2]19.14-15'!#REF!</definedName>
    <definedName name="PP9" localSheetId="4" hidden="1">'[2]19.14-15'!#REF!</definedName>
    <definedName name="PP9" hidden="1">'[2]19.14-15'!#REF!</definedName>
    <definedName name="RUTINA" localSheetId="11">#REF!</definedName>
    <definedName name="RUTINA" localSheetId="12">#REF!</definedName>
    <definedName name="RUTINA" localSheetId="13">#REF!</definedName>
    <definedName name="RUTINA" localSheetId="14">#REF!</definedName>
    <definedName name="RUTINA" localSheetId="17">#REF!</definedName>
    <definedName name="RUTINA" localSheetId="18">#REF!</definedName>
    <definedName name="RUTINA" localSheetId="19">#REF!</definedName>
    <definedName name="RUTINA" localSheetId="20">#REF!</definedName>
    <definedName name="RUTINA" localSheetId="21">#REF!</definedName>
    <definedName name="RUTINA" localSheetId="24">#REF!</definedName>
    <definedName name="RUTINA" localSheetId="25">#REF!</definedName>
    <definedName name="RUTINA" localSheetId="26">#REF!</definedName>
    <definedName name="RUTINA" localSheetId="27">#REF!</definedName>
    <definedName name="RUTINA" localSheetId="28">#REF!</definedName>
    <definedName name="RUTINA" localSheetId="31">#REF!</definedName>
    <definedName name="RUTINA" localSheetId="32">#REF!</definedName>
    <definedName name="RUTINA" localSheetId="33">#REF!</definedName>
    <definedName name="RUTINA" localSheetId="34">#REF!</definedName>
    <definedName name="RUTINA" localSheetId="35">#REF!</definedName>
    <definedName name="RUTINA" localSheetId="37">#REF!</definedName>
    <definedName name="RUTINA" localSheetId="38">#REF!</definedName>
    <definedName name="RUTINA" localSheetId="39">#REF!</definedName>
    <definedName name="RUTINA" localSheetId="41">#REF!</definedName>
    <definedName name="RUTINA" localSheetId="42">#REF!</definedName>
    <definedName name="RUTINA" localSheetId="44">#REF!</definedName>
    <definedName name="RUTINA" localSheetId="45">#REF!</definedName>
    <definedName name="RUTINA" localSheetId="46">#REF!</definedName>
    <definedName name="RUTINA" localSheetId="4">#REF!</definedName>
    <definedName name="RUTINA" localSheetId="7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<sst xmlns="http://schemas.openxmlformats.org/spreadsheetml/2006/main" count="3068" uniqueCount="459">
  <si>
    <t>CARNE</t>
  </si>
  <si>
    <t>Años</t>
  </si>
  <si>
    <t>Bovino</t>
  </si>
  <si>
    <t>Ovino</t>
  </si>
  <si>
    <t>Caprino</t>
  </si>
  <si>
    <t>Porcino</t>
  </si>
  <si>
    <t>Equino</t>
  </si>
  <si>
    <t>Aves</t>
  </si>
  <si>
    <t>Conejos</t>
  </si>
  <si>
    <t xml:space="preserve">  Peso canal (toneladas)</t>
  </si>
  <si>
    <t>Total</t>
  </si>
  <si>
    <t xml:space="preserve">  (P) Provisional.   </t>
  </si>
  <si>
    <t>2002 (P)</t>
  </si>
  <si>
    <t xml:space="preserve">          </t>
  </si>
  <si>
    <t>Carne y</t>
  </si>
  <si>
    <t xml:space="preserve">                De ellos:</t>
  </si>
  <si>
    <t>despojos</t>
  </si>
  <si>
    <t>Carne de</t>
  </si>
  <si>
    <t>Carne y despojos</t>
  </si>
  <si>
    <t>comestibles</t>
  </si>
  <si>
    <t>bovino</t>
  </si>
  <si>
    <t>ovino y caprino</t>
  </si>
  <si>
    <t>porcino</t>
  </si>
  <si>
    <t>de aves</t>
  </si>
  <si>
    <t xml:space="preserve">  Fuente: Estadística del Comercio Exterior de España, Departamento de Aduanas e Impuestos Especiales. Agencia Tributaria.</t>
  </si>
  <si>
    <t>1991</t>
  </si>
  <si>
    <t>1991 (1)</t>
  </si>
  <si>
    <t xml:space="preserve">         </t>
  </si>
  <si>
    <t xml:space="preserve">  Peso canal medio (kg)</t>
  </si>
  <si>
    <t>Terneras</t>
  </si>
  <si>
    <t>Añojos</t>
  </si>
  <si>
    <t>Menor</t>
  </si>
  <si>
    <t>Mayor</t>
  </si>
  <si>
    <t>Novillas</t>
  </si>
  <si>
    <t>Vacas</t>
  </si>
  <si>
    <t>Toros</t>
  </si>
  <si>
    <t xml:space="preserve"> 20.10.  CARNE DE BOVINO: Serie histórica del peso canal total y precio en vivo percibido por los ganaderos, según clases de animales</t>
  </si>
  <si>
    <t xml:space="preserve">           Peso canal total (toneladas)</t>
  </si>
  <si>
    <t>Precio percibido por los ganaderos</t>
  </si>
  <si>
    <t xml:space="preserve"> (euros/100kg vivo) (1)</t>
  </si>
  <si>
    <t xml:space="preserve">  (1) Terneras menores de un año y añojos de uno a dos años.</t>
  </si>
  <si>
    <t xml:space="preserve"> Cabezas sacrificadas (miles)</t>
  </si>
  <si>
    <t>Corderos</t>
  </si>
  <si>
    <t>lechales</t>
  </si>
  <si>
    <t>pascuales</t>
  </si>
  <si>
    <t xml:space="preserve">  Precio en vivo percibido por los ganaderos (Euros/100kg)</t>
  </si>
  <si>
    <t>Cordero</t>
  </si>
  <si>
    <t>lechal (1)</t>
  </si>
  <si>
    <t>recental (2)</t>
  </si>
  <si>
    <t>pascual (3)</t>
  </si>
  <si>
    <t>mayor</t>
  </si>
  <si>
    <t xml:space="preserve">  (1) Hasta 1986, cordero hasta dos meses. Desde 1987, cordero de menos de 1,5 meses y con 8 a 14 kg vivo.</t>
  </si>
  <si>
    <t xml:space="preserve">  (2) Hasta 1986, cordero de dos a tres meses. Desde 1987, cordero de 1,5 meses a 3 y con 15 a 26 kg vivo.</t>
  </si>
  <si>
    <t xml:space="preserve">  (3) Hasta 1986, cordero de tres a seis meses. Desde 1987, cordero de tres a doce meses.</t>
  </si>
  <si>
    <t>Peso canal total (toneladas)</t>
  </si>
  <si>
    <t xml:space="preserve">         Peso canal medio (kilogramos)</t>
  </si>
  <si>
    <t>Cabritos</t>
  </si>
  <si>
    <t>Chivos</t>
  </si>
  <si>
    <t xml:space="preserve"> 20.24.  CARNE DE CAPRINO: Serie histórica del peso canal total y del precio en vivo percibido por los ganaderos según categorías</t>
  </si>
  <si>
    <t xml:space="preserve">            </t>
  </si>
  <si>
    <t>Peso canal total  (toneladas)</t>
  </si>
  <si>
    <t>Precio en vivo percibido por</t>
  </si>
  <si>
    <t>los ganaderos (euros/100kg)</t>
  </si>
  <si>
    <t>Cabrito</t>
  </si>
  <si>
    <t>Chivo</t>
  </si>
  <si>
    <t>(2)</t>
  </si>
  <si>
    <t xml:space="preserve">  (1) Desde 1987, cabritos de menos de mes y medio.</t>
  </si>
  <si>
    <t xml:space="preserve">  (2) Desde 1987, chivos de 1,5 a 6 meses.</t>
  </si>
  <si>
    <t xml:space="preserve"> Animales sacrificados (miles)</t>
  </si>
  <si>
    <t>Cerdos</t>
  </si>
  <si>
    <t>Reproduc-</t>
  </si>
  <si>
    <t>Lechones</t>
  </si>
  <si>
    <t>comerciales</t>
  </si>
  <si>
    <t>tores de</t>
  </si>
  <si>
    <t>de cebo</t>
  </si>
  <si>
    <t>desecho</t>
  </si>
  <si>
    <t>–</t>
  </si>
  <si>
    <t xml:space="preserve"> 20.31.  CARNE DE PORCINO: Serie histórica del peso canal total desglosado según el tipo de consumo y</t>
  </si>
  <si>
    <t xml:space="preserve">  del precio percibido por los ganaderos para cerdos cebados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</si>
  <si>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</si>
  <si>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</si>
  <si>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</si>
  <si>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</si>
  <si>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</si>
  <si>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</si>
  <si>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ganaderos,</t>
  </si>
  <si>
    <t>cerdos</t>
  </si>
  <si>
    <t>cebados</t>
  </si>
  <si>
    <t xml:space="preserve">                           890.637</t>
  </si>
  <si>
    <t xml:space="preserve">  881.625</t>
  </si>
  <si>
    <t xml:space="preserve">  950.496</t>
  </si>
  <si>
    <t>Valor</t>
  </si>
  <si>
    <t>total</t>
  </si>
  <si>
    <t>Caballar</t>
  </si>
  <si>
    <t>Mular y</t>
  </si>
  <si>
    <t>(miles de euros)</t>
  </si>
  <si>
    <t>asnal</t>
  </si>
  <si>
    <t>cabezas</t>
  </si>
  <si>
    <t xml:space="preserve"> 20.41.  CARNE DE AVES: Serie histórica del número de aves sacrificadas, su peso canal, precio en vivo y valor</t>
  </si>
  <si>
    <t>Aves sacrificadas</t>
  </si>
  <si>
    <t>Peso canal total</t>
  </si>
  <si>
    <t xml:space="preserve"> Precio vivo percibido por</t>
  </si>
  <si>
    <t xml:space="preserve">  (miles)</t>
  </si>
  <si>
    <t>(toneladas)</t>
  </si>
  <si>
    <t xml:space="preserve">  los ganaderos (euros/100kg)</t>
  </si>
  <si>
    <t>Broilers</t>
  </si>
  <si>
    <t>Otras</t>
  </si>
  <si>
    <t>Pollo (1)</t>
  </si>
  <si>
    <t>Gallina</t>
  </si>
  <si>
    <t xml:space="preserve">  (1) Precio de pollo de granja.</t>
  </si>
  <si>
    <t xml:space="preserve"> su peso canal, precio en vivo y valor </t>
  </si>
  <si>
    <t>Censo de</t>
  </si>
  <si>
    <t>Precio en</t>
  </si>
  <si>
    <t>animales</t>
  </si>
  <si>
    <t>Animales</t>
  </si>
  <si>
    <t>Peso canal</t>
  </si>
  <si>
    <t>vivo perci-</t>
  </si>
  <si>
    <t>mayores</t>
  </si>
  <si>
    <t>sacrificados</t>
  </si>
  <si>
    <t>medio</t>
  </si>
  <si>
    <t>bido por los</t>
  </si>
  <si>
    <t>de 6 meses</t>
  </si>
  <si>
    <t>(miles)</t>
  </si>
  <si>
    <t>(kilogramos)</t>
  </si>
  <si>
    <t>cunicultores</t>
  </si>
  <si>
    <t xml:space="preserve"> (euros/100kg)</t>
  </si>
  <si>
    <t xml:space="preserve"> (3)</t>
  </si>
  <si>
    <t xml:space="preserve"> (1)</t>
  </si>
  <si>
    <t xml:space="preserve">  s.d.</t>
  </si>
  <si>
    <t>s.d.</t>
  </si>
  <si>
    <t xml:space="preserve">  (1) Precio de conejo de granja.</t>
  </si>
  <si>
    <t xml:space="preserve">  (2) Los datos de sacrificio según los resultados de la Encuesta Nacional de Cunicultura, que fue publicada en el Boletín Mensual de </t>
  </si>
  <si>
    <t xml:space="preserve">    Estadística del MAPA número 1/86.</t>
  </si>
  <si>
    <t xml:space="preserve">  (3) Para el cálculo del valor total se ha utilizado el coeficiente de transformacion 0,58 para pasar de kilo vivo a kilo canal. </t>
  </si>
  <si>
    <t>1985 (2)</t>
  </si>
  <si>
    <t>1986 (2)</t>
  </si>
  <si>
    <t>Carne y despojos comestibles</t>
  </si>
  <si>
    <t>De ellos:</t>
  </si>
  <si>
    <t>Carne de bovino</t>
  </si>
  <si>
    <t>Carne de ovino y caprino</t>
  </si>
  <si>
    <t>Carne de porcino</t>
  </si>
  <si>
    <t>Carne y despojos de aves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</si>
  <si>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</si>
  <si>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</si>
  <si>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</si>
  <si>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</si>
  <si>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</si>
  <si>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</si>
  <si>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</si>
  <si>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</si>
  <si>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</si>
  <si>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</si>
  <si>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</si>
  <si>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</si>
  <si>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</si>
  <si>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</si>
  <si>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</si>
  <si>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</si>
  <si>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</si>
  <si>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</si>
  <si>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</si>
  <si>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</si>
  <si>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</si>
  <si>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</si>
  <si>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</si>
  <si>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</si>
  <si>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</si>
  <si>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</si>
  <si>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</si>
  <si>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</si>
  <si>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</si>
  <si>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</si>
  <si>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</si>
  <si>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</si>
  <si>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 Turquía</t>
  </si>
  <si>
    <t xml:space="preserve">  Turquía</t>
  </si>
  <si>
    <t xml:space="preserve">   Chipre</t>
  </si>
  <si>
    <t xml:space="preserve"> Japón</t>
  </si>
  <si>
    <t xml:space="preserve"> Méjico</t>
  </si>
  <si>
    <t xml:space="preserve">   Eslovaquia</t>
  </si>
  <si>
    <t xml:space="preserve">   Lituania</t>
  </si>
  <si>
    <t xml:space="preserve">   Eslovenia</t>
  </si>
  <si>
    <t xml:space="preserve">2001 </t>
  </si>
  <si>
    <t>Países</t>
  </si>
  <si>
    <t>Sacrificio en mataderos</t>
  </si>
  <si>
    <t>Estimación de otros sacrificios</t>
  </si>
  <si>
    <t>Clase de ganado</t>
  </si>
  <si>
    <t>BOVINO</t>
  </si>
  <si>
    <t>OVINO</t>
  </si>
  <si>
    <t>Corderos de más de 10 canal</t>
  </si>
  <si>
    <t>Ovino mayor</t>
  </si>
  <si>
    <t>CAPRINO</t>
  </si>
  <si>
    <t>Cabritos lechales</t>
  </si>
  <si>
    <t>Caprino mayor</t>
  </si>
  <si>
    <t>PORCINO</t>
  </si>
  <si>
    <t>Otros porcinos</t>
  </si>
  <si>
    <t>EQUINO</t>
  </si>
  <si>
    <t>Mular y asnal</t>
  </si>
  <si>
    <t>Gallinas</t>
  </si>
  <si>
    <t>Otras aves</t>
  </si>
  <si>
    <t>TOTAL</t>
  </si>
  <si>
    <t xml:space="preserve">  (1) Miles de animales.</t>
  </si>
  <si>
    <t>Corderos de 10 o menos kg canal</t>
  </si>
  <si>
    <t xml:space="preserve"> 20.2.  CARNE: Sacrificio de ganado en mataderos y fuera de ellos, 2001</t>
  </si>
  <si>
    <t>Cobertura geográfica: ESPAÑA</t>
  </si>
  <si>
    <t>Año: 2001</t>
  </si>
  <si>
    <t>Conceptos</t>
  </si>
  <si>
    <t xml:space="preserve">Ovino y </t>
  </si>
  <si>
    <t>Otros</t>
  </si>
  <si>
    <t>Despojos</t>
  </si>
  <si>
    <t>caprino</t>
  </si>
  <si>
    <t>Peso medio canal (Kg.)</t>
  </si>
  <si>
    <t>Producción indígena bruta</t>
  </si>
  <si>
    <t>Importación de animales vivos</t>
  </si>
  <si>
    <t xml:space="preserve">  De la U.E.</t>
  </si>
  <si>
    <t>Exportación de animales vivos</t>
  </si>
  <si>
    <t xml:space="preserve">  A la U.E.</t>
  </si>
  <si>
    <t xml:space="preserve">Importación de carne </t>
  </si>
  <si>
    <t>Exportación de carne</t>
  </si>
  <si>
    <t>Existencias iniciales</t>
  </si>
  <si>
    <t>Existencias finales</t>
  </si>
  <si>
    <t>Variación de existencias</t>
  </si>
  <si>
    <t>Utilización interior total</t>
  </si>
  <si>
    <t xml:space="preserve">  Consumo humano </t>
  </si>
  <si>
    <t>Importaciones</t>
  </si>
  <si>
    <t>Exportaciones</t>
  </si>
  <si>
    <t xml:space="preserve"> MUNDO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</si>
  <si>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</si>
  <si>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</si>
  <si>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</si>
  <si>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</si>
  <si>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</si>
  <si>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</si>
  <si>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</si>
  <si>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</si>
  <si>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</si>
  <si>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</si>
  <si>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</si>
  <si>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</si>
  <si>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</si>
  <si>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</si>
  <si>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</si>
  <si>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</si>
  <si>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</si>
  <si>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</si>
  <si>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</si>
  <si>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</si>
  <si>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</si>
  <si>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</si>
  <si>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Comunidades</t>
  </si>
  <si>
    <t>Número de animales sacrificados</t>
  </si>
  <si>
    <t>Peso canal medio (kilogramos)</t>
  </si>
  <si>
    <t>Autónomas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</si>
  <si>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</si>
  <si>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</si>
  <si>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</si>
  <si>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</si>
  <si>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</si>
  <si>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</si>
  <si>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</si>
  <si>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</si>
  <si>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</si>
  <si>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</si>
  <si>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</si>
  <si>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</si>
  <si>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</si>
  <si>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</si>
  <si>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</si>
  <si>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</si>
  <si>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</si>
  <si>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 xml:space="preserve">   TOTAL</t>
  </si>
  <si>
    <t>Otros sacrificios</t>
  </si>
  <si>
    <t>ESPAÑA</t>
  </si>
  <si>
    <t xml:space="preserve">   ESPAÑA</t>
  </si>
  <si>
    <t>Consumo directo</t>
  </si>
  <si>
    <t>Consumo industrial</t>
  </si>
  <si>
    <t>y destino de la producción, 2001 (toneladas)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</si>
  <si>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</si>
  <si>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</si>
  <si>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</si>
  <si>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</si>
  <si>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</si>
  <si>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</si>
  <si>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</si>
  <si>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</si>
  <si>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</si>
  <si>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</si>
  <si>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</si>
  <si>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</si>
  <si>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</si>
  <si>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</si>
  <si>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</si>
  <si>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</si>
  <si>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</si>
  <si>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</si>
  <si>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</si>
  <si>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</si>
  <si>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</si>
  <si>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</si>
  <si>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</si>
  <si>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</si>
  <si>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</si>
  <si>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</si>
  <si>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</si>
  <si>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</si>
  <si>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</si>
  <si>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</si>
  <si>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</si>
  <si>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</si>
  <si>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</si>
  <si>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</si>
  <si>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</si>
  <si>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</si>
  <si>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</si>
  <si>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</si>
  <si>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</si>
  <si>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</si>
  <si>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</si>
  <si>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</si>
  <si>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</si>
  <si>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</si>
  <si>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</si>
  <si>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</si>
  <si>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</si>
  <si>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</si>
  <si>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</si>
  <si>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</si>
  <si>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</si>
  <si>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</si>
  <si>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</si>
  <si>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</si>
  <si>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</si>
  <si>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</si>
  <si>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</si>
  <si>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</si>
  <si>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 xml:space="preserve"> TOTAL</t>
  </si>
  <si>
    <t xml:space="preserve">Peso canal </t>
  </si>
  <si>
    <t>(miles de t)</t>
  </si>
  <si>
    <t xml:space="preserve">Importaciones </t>
  </si>
  <si>
    <t>Fuente: FAOSTAT</t>
  </si>
  <si>
    <t>\A</t>
  </si>
  <si>
    <t>\G</t>
  </si>
  <si>
    <t>\C</t>
  </si>
  <si>
    <t>--</t>
  </si>
  <si>
    <t>porcinos</t>
  </si>
  <si>
    <t xml:space="preserve">   Total</t>
  </si>
  <si>
    <t>Consumo</t>
  </si>
  <si>
    <t>Total porcinos</t>
  </si>
  <si>
    <t>directo</t>
  </si>
  <si>
    <t>industrial</t>
  </si>
  <si>
    <t xml:space="preserve"> de animales y destino de la producción, 2001 (toneladas)</t>
  </si>
  <si>
    <t xml:space="preserve"> 20.38.  CARNE DE EQUINO: Análisis autonómico del número de</t>
  </si>
  <si>
    <t>Número de cabezas sacrificadas</t>
  </si>
  <si>
    <t>Total cabezas</t>
  </si>
  <si>
    <t xml:space="preserve"> 20.42.  CARNE DE AVES: Análisis autonómico del número de</t>
  </si>
  <si>
    <t>aves</t>
  </si>
  <si>
    <t xml:space="preserve">Provincias y </t>
  </si>
  <si>
    <t>1989-91</t>
  </si>
  <si>
    <t xml:space="preserve">MUNDO </t>
  </si>
  <si>
    <t>(1) Se refiere a carne de ave fresca, refrigerada o congelada</t>
  </si>
  <si>
    <t>2001</t>
  </si>
  <si>
    <t xml:space="preserve"> 20.3.  CARNE: Serie histórica de las importaciones de España, según tipos (toneladas)</t>
  </si>
  <si>
    <t xml:space="preserve"> 20.4.  CARNE: Serie histórica de las exportaciones de España, según tipos (toneladas)</t>
  </si>
  <si>
    <t xml:space="preserve"> 20.5. BALANCE DE APROVISIONAMIENTO DE CARNE (1.000 toneladas canal)</t>
  </si>
  <si>
    <t>Producción neta (1.000 cabezas)</t>
  </si>
  <si>
    <t>Producción neta (1.000 toneladas)</t>
  </si>
  <si>
    <t xml:space="preserve">   Rumania</t>
  </si>
  <si>
    <t xml:space="preserve">   Rumania   </t>
  </si>
  <si>
    <t xml:space="preserve"> 20.12.  CARNE DE BOVINO: Análisis autonómico del peso canal total obtenido según clases de animales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</si>
  <si>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</si>
  <si>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</si>
  <si>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</si>
  <si>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</si>
  <si>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20.14.  CARNE DE BOVINO: Desagregación provincial del peso canal total obtenido según clases de animales</t>
  </si>
  <si>
    <t xml:space="preserve"> 20.33.  CARNE DE PORCINO: Análisis autonómico del peso canal total obtenido según clases de animales</t>
  </si>
  <si>
    <t xml:space="preserve"> 20.35.  CARNE DE PORCINO: Desagregación provincial del peso canal total obtenido según clases</t>
  </si>
  <si>
    <t xml:space="preserve"> y valor, según clases de animales</t>
  </si>
  <si>
    <t>Nota.- Por la especial significación de este ganado en Canarias, se incluye en sus datos el sacrificio domiciliario en la Comunidad.</t>
  </si>
  <si>
    <t>GALICIA</t>
  </si>
  <si>
    <t>P. DE ASTURIAS</t>
  </si>
  <si>
    <t>CANTABRIA</t>
  </si>
  <si>
    <t>PAIS VASCO</t>
  </si>
  <si>
    <t>NAVARRA</t>
  </si>
  <si>
    <t>LA RIOJA</t>
  </si>
  <si>
    <t>CATALUÑA</t>
  </si>
  <si>
    <t>CASTILLA-LA MANCHA</t>
  </si>
  <si>
    <t>C. VALENCIANA</t>
  </si>
  <si>
    <t>ANDALUCIA</t>
  </si>
  <si>
    <t>(P) Provisional.</t>
  </si>
  <si>
    <t>(euros/kg vivo)</t>
  </si>
  <si>
    <t>ARAGON</t>
  </si>
  <si>
    <t>BALEARES</t>
  </si>
  <si>
    <t>CASTILLA Y LEON</t>
  </si>
  <si>
    <t xml:space="preserve"> 20.11.  CARNE DE BOVINO: Análisis autonómico del número de animales sacrificados</t>
  </si>
  <si>
    <t>y peso canal medio, según clases, 2001</t>
  </si>
  <si>
    <t xml:space="preserve"> 20.13.  CARNE DE BOVINO: Desagregación provincial del número de animales sacrificados</t>
  </si>
  <si>
    <t xml:space="preserve"> 20.15.  CARNE DE BOVINO: Datos de producción y comercio exterior de diferentes países del mundo, 2001</t>
  </si>
  <si>
    <t xml:space="preserve"> 20.17.  CARNE DE OVINO: Serie histórica del peso canal total y del precio en vivo percibido por los ganaderos, según categorías</t>
  </si>
  <si>
    <t xml:space="preserve"> 20.18.  CARNE DE OVINO: Análisis autonómico del número de animales sacrificados</t>
  </si>
  <si>
    <t>según clases, 2001</t>
  </si>
  <si>
    <t xml:space="preserve"> 20.19.  CARNE DE OVINO: Análisis autonómico del peso canal según clases de animales, 2001</t>
  </si>
  <si>
    <t xml:space="preserve"> 20.20.  CARNE DE OVINO: Desagregación provincial del número de animales sacrificados</t>
  </si>
  <si>
    <t xml:space="preserve"> 20.21.  CARNE DE OVINO: Desagregación provincial del peso canal según clases de animales, 2001</t>
  </si>
  <si>
    <t xml:space="preserve"> 20.22.  CARNE DE OVINO: Datos de producción y comercio exterior de diferentes países del mundo, 2001</t>
  </si>
  <si>
    <t xml:space="preserve"> 20.25.  CARNE DE CAPRINO: Análisis autonómico del número de animales</t>
  </si>
  <si>
    <t xml:space="preserve"> sacrificados según clases, 2001</t>
  </si>
  <si>
    <t xml:space="preserve"> 20.26.  CARNE DE CAPRINO: Análisis autonómico del peso canal según clases de animales, 2001</t>
  </si>
  <si>
    <t xml:space="preserve"> 20.27.  CARNE DE CAPRINO: Desagregación provincial del número de animales</t>
  </si>
  <si>
    <t xml:space="preserve"> 20.28.  CARNE DE CAPRINO: Desagregación provincial del peso canal según clases de animales, 2001</t>
  </si>
  <si>
    <t xml:space="preserve"> 20.29.  CARNE DE CAPRINO: Datos de animales sacrificados y peso canal</t>
  </si>
  <si>
    <t xml:space="preserve"> de diferentes países del mundo, 2001</t>
  </si>
  <si>
    <t xml:space="preserve"> 20.32.  CARNE DE PORCINO: Análisis autonómico del número de animales</t>
  </si>
  <si>
    <t>y peso canal medio según clases de animales, 2001</t>
  </si>
  <si>
    <t xml:space="preserve"> 20.34.  CARNE DE PORCINO: Desagregación provincial del número de animales sacrificados</t>
  </si>
  <si>
    <t>y peso canal medio según clases, 2001</t>
  </si>
  <si>
    <t xml:space="preserve"> 20.39.  CARNE DE EQUINO: Análisis autonómico del peso canal según clases de animales, 2001</t>
  </si>
  <si>
    <t xml:space="preserve"> 20.40.  CARNE DE EQUINO: Desagregación provincial del número de animales sacrificados</t>
  </si>
  <si>
    <t xml:space="preserve"> y peso canal según clases, 2001</t>
  </si>
  <si>
    <t xml:space="preserve"> animales sacrificados, 2001 (miles)</t>
  </si>
  <si>
    <t xml:space="preserve"> 20.43.  CARNE DE AVES: Análisis autonómico del peso canal según clases, 2001</t>
  </si>
  <si>
    <t xml:space="preserve"> 20.45.  CARNE DE CONEJO: Análisis autonómico del número de animales sacrificados</t>
  </si>
  <si>
    <t xml:space="preserve"> y peso canal, 2001</t>
  </si>
  <si>
    <t xml:space="preserve"> 20.46.  CARNE DE AVES Y CONEJOS: Desagregación provincial del número de animales sacrificados </t>
  </si>
  <si>
    <t>y peso canal, 2001</t>
  </si>
  <si>
    <t xml:space="preserve"> 20.47.  CARNE DE AVES : Datos de producción y comercio exterior de carne de aves de corral, 2001 (miles de toneladas)</t>
  </si>
  <si>
    <t xml:space="preserve"> 20.8.  CARNE: Datos de comercio exterior de carne fresca, refrigerada o congelada,</t>
  </si>
  <si>
    <t>de diferentes países del mundo, 2001 (miles de toneladas)</t>
  </si>
  <si>
    <t>Animales sacrificados (miles)</t>
  </si>
  <si>
    <t xml:space="preserve">  (1) A partir de 1991, nueva metodología para la determinación del sacrificio de ganado en mataderos.</t>
  </si>
  <si>
    <t>OTROS PAISES DEL MUNDO</t>
  </si>
  <si>
    <t xml:space="preserve"> 20.6.  CARNE: Importaciones de España, según países, 2000-2001 (toneladas)</t>
  </si>
  <si>
    <t xml:space="preserve"> 20.7.  CARNE: Exportaciones de España, según países, 2000-2001 (toneladas)</t>
  </si>
  <si>
    <t xml:space="preserve"> 20.9.  CARNE DE BOVINO: Serie histórica del número del número de animales sacrificados y peso canal medio, según categorías</t>
  </si>
  <si>
    <t xml:space="preserve">      Animales sacrificados (miles)</t>
  </si>
  <si>
    <t>(miles de toneladas)</t>
  </si>
  <si>
    <t xml:space="preserve"> Número de animales sacrificados (miles)</t>
  </si>
  <si>
    <t xml:space="preserve"> 20.16.  CARNE DE OVINO: Serie histórica del número de animales sacrificados y peso canal medio, según categorías</t>
  </si>
  <si>
    <t xml:space="preserve">             Peso canal medio (kilogramos)</t>
  </si>
  <si>
    <t>&lt;= 10 kg canal</t>
  </si>
  <si>
    <t>&gt;10 kg canal</t>
  </si>
  <si>
    <t xml:space="preserve">  s.d: Sin dato</t>
  </si>
  <si>
    <t>PAISES DE EUROPA</t>
  </si>
  <si>
    <t xml:space="preserve"> PAISES DE EUROPA</t>
  </si>
  <si>
    <t xml:space="preserve"> 20.44.  CARNE DE CONEJO: Serie histórica del censo de conejos, número animales sacrificados,</t>
  </si>
  <si>
    <t>animales sacrificados según clases de animales, 2001</t>
  </si>
  <si>
    <t xml:space="preserve"> 20.37.  CARNE DE EQUINO: Serie histórica del número de animales sacrificados, su peso medio, peso canal total</t>
  </si>
  <si>
    <t xml:space="preserve"> 20.36.  CARNE DE PORCINO: Datos de producción e intercambios y comercio exterior de diferentes países del mundo, 2001</t>
  </si>
  <si>
    <t xml:space="preserve">                        Comercio internacional (miles de toneladas)</t>
  </si>
  <si>
    <t xml:space="preserve"> 20.30.  CARNE DE PORCINO: Serie histórica del número de animales sacrificados y del peso canal medio</t>
  </si>
  <si>
    <t xml:space="preserve">          Peso canal medio (kilogramos)</t>
  </si>
  <si>
    <t xml:space="preserve"> 20.23.  CARNE DE CAPRINO: Serie histórica del número de animales sacrificados y peso canal medio, según clases de animales</t>
  </si>
  <si>
    <r>
      <t xml:space="preserve">AVES </t>
    </r>
    <r>
      <rPr>
        <b/>
        <vertAlign val="superscript"/>
        <sz val="10"/>
        <rFont val="Arial"/>
        <family val="2"/>
      </rPr>
      <t>(1)</t>
    </r>
  </si>
  <si>
    <r>
      <t>CONEJOS</t>
    </r>
    <r>
      <rPr>
        <b/>
        <vertAlign val="superscript"/>
        <sz val="10"/>
        <rFont val="Arial"/>
        <family val="2"/>
      </rPr>
      <t xml:space="preserve"> (1)</t>
    </r>
  </si>
  <si>
    <t xml:space="preserve"> 20.1.  CARNE: Serie histórica del número de animales sacrificados y del peso canal total según especies</t>
  </si>
  <si>
    <t xml:space="preserve">                Comercio exterior (miles de t)</t>
  </si>
  <si>
    <t xml:space="preserve">   Comercio exterior. 2000 (1)</t>
  </si>
  <si>
    <t xml:space="preserve">   Comercio exterior. 2001 (1)</t>
  </si>
  <si>
    <t>235807.4</t>
  </si>
  <si>
    <t xml:space="preserve">                Comercio exterior (miles de toneladas)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</si>
</sst>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  <font>
      <b/>
      <vertAlign val="superscript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83">
    <xf numFmtId="0" fontId="0" fillId="0" borderId="0" xfId="0" applyAlignment="1">
      <alignment/>
    </xf>
    <xf numFmtId="37" fontId="6" fillId="0" borderId="0" xfId="295" applyFont="1" applyAlignment="1">
      <alignment horizontal="center"/>
      <protection/>
    </xf>
    <xf numFmtId="37" fontId="7" fillId="0" borderId="0" xfId="151" applyFont="1">
      <alignment/>
      <protection/>
    </xf>
    <xf numFmtId="37" fontId="9" fillId="0" borderId="0" xfId="151" applyFont="1">
      <alignment/>
      <protection/>
    </xf>
    <xf numFmtId="37" fontId="0" fillId="0" borderId="2" xfId="151" applyFont="1" applyBorder="1" applyAlignment="1">
      <alignment horizontal="center"/>
      <protection/>
    </xf>
    <xf numFmtId="37" fontId="0" fillId="0" borderId="0" xfId="151" applyFont="1">
      <alignment/>
      <protection/>
    </xf>
    <xf numFmtId="37" fontId="0" fillId="0" borderId="3" xfId="151" applyFont="1" applyBorder="1">
      <alignment/>
      <protection/>
    </xf>
    <xf numFmtId="37" fontId="0" fillId="0" borderId="1" xfId="151" applyFont="1" applyBorder="1" applyAlignment="1">
      <alignment horizontal="center"/>
      <protection/>
    </xf>
    <xf numFmtId="37" fontId="0" fillId="0" borderId="4" xfId="151" applyFont="1" applyBorder="1" applyAlignment="1">
      <alignment horizontal="center"/>
      <protection/>
    </xf>
    <xf numFmtId="37" fontId="0" fillId="0" borderId="5" xfId="151" applyFont="1" applyBorder="1">
      <alignment/>
      <protection/>
    </xf>
    <xf numFmtId="37" fontId="0" fillId="0" borderId="5" xfId="151" applyNumberFormat="1" applyFont="1" applyBorder="1" applyProtection="1">
      <alignment/>
      <protection/>
    </xf>
    <xf numFmtId="37" fontId="0" fillId="0" borderId="6" xfId="151" applyFont="1" applyBorder="1">
      <alignment/>
      <protection/>
    </xf>
    <xf numFmtId="37" fontId="0" fillId="0" borderId="1" xfId="151" applyFont="1" applyBorder="1">
      <alignment/>
      <protection/>
    </xf>
    <xf numFmtId="37" fontId="0" fillId="0" borderId="1" xfId="151" applyNumberFormat="1" applyFont="1" applyBorder="1" applyProtection="1">
      <alignment/>
      <protection/>
    </xf>
    <xf numFmtId="37" fontId="0" fillId="0" borderId="4" xfId="151" applyFont="1" applyBorder="1">
      <alignment/>
      <protection/>
    </xf>
    <xf numFmtId="37" fontId="0" fillId="0" borderId="7" xfId="151" applyFont="1" applyBorder="1">
      <alignment/>
      <protection/>
    </xf>
    <xf numFmtId="37" fontId="0" fillId="0" borderId="8" xfId="151" applyFont="1" applyBorder="1">
      <alignment/>
      <protection/>
    </xf>
    <xf numFmtId="37" fontId="0" fillId="0" borderId="0" xfId="151" applyFont="1" applyAlignment="1">
      <alignment horizontal="fill"/>
      <protection/>
    </xf>
    <xf numFmtId="37" fontId="7" fillId="0" borderId="0" xfId="190" applyFont="1">
      <alignment/>
      <protection/>
    </xf>
    <xf numFmtId="37" fontId="9" fillId="0" borderId="0" xfId="190" applyFont="1">
      <alignment/>
      <protection/>
    </xf>
    <xf numFmtId="37" fontId="0" fillId="0" borderId="0" xfId="190" applyFont="1">
      <alignment/>
      <protection/>
    </xf>
    <xf numFmtId="37" fontId="0" fillId="0" borderId="2" xfId="190" applyFont="1" applyBorder="1">
      <alignment/>
      <protection/>
    </xf>
    <xf numFmtId="37" fontId="0" fillId="0" borderId="9" xfId="190" applyFont="1" applyBorder="1" applyAlignment="1">
      <alignment horizontal="center"/>
      <protection/>
    </xf>
    <xf numFmtId="37" fontId="0" fillId="0" borderId="3" xfId="190" applyFont="1" applyBorder="1" applyAlignment="1">
      <alignment horizontal="center"/>
      <protection/>
    </xf>
    <xf numFmtId="37" fontId="0" fillId="0" borderId="1" xfId="190" applyFont="1" applyBorder="1" applyAlignment="1">
      <alignment horizontal="center"/>
      <protection/>
    </xf>
    <xf numFmtId="37" fontId="0" fillId="0" borderId="4" xfId="190" applyFont="1" applyBorder="1" applyAlignment="1">
      <alignment horizontal="center"/>
      <protection/>
    </xf>
    <xf numFmtId="37" fontId="0" fillId="0" borderId="0" xfId="190" applyFont="1" applyBorder="1">
      <alignment/>
      <protection/>
    </xf>
    <xf numFmtId="37" fontId="0" fillId="0" borderId="5" xfId="190" applyFont="1" applyBorder="1" applyAlignment="1">
      <alignment horizontal="right"/>
      <protection/>
    </xf>
    <xf numFmtId="37" fontId="0" fillId="0" borderId="5" xfId="190" applyNumberFormat="1" applyFont="1" applyBorder="1" applyAlignment="1" applyProtection="1">
      <alignment horizontal="right"/>
      <protection/>
    </xf>
    <xf numFmtId="37" fontId="0" fillId="0" borderId="6" xfId="190" applyNumberFormat="1" applyFont="1" applyBorder="1" applyAlignment="1" applyProtection="1">
      <alignment horizontal="right"/>
      <protection/>
    </xf>
    <xf numFmtId="37" fontId="0" fillId="0" borderId="3" xfId="190" applyFont="1" applyBorder="1">
      <alignment/>
      <protection/>
    </xf>
    <xf numFmtId="37" fontId="0" fillId="0" borderId="1" xfId="190" applyFont="1" applyBorder="1" applyAlignment="1">
      <alignment horizontal="right"/>
      <protection/>
    </xf>
    <xf numFmtId="37" fontId="0" fillId="0" borderId="1" xfId="190" applyNumberFormat="1" applyFont="1" applyBorder="1" applyAlignment="1" applyProtection="1">
      <alignment horizontal="right"/>
      <protection/>
    </xf>
    <xf numFmtId="37" fontId="0" fillId="0" borderId="4" xfId="190" applyNumberFormat="1" applyFont="1" applyBorder="1" applyAlignment="1" applyProtection="1">
      <alignment horizontal="right"/>
      <protection/>
    </xf>
    <xf numFmtId="37" fontId="0" fillId="0" borderId="4" xfId="190" applyFont="1" applyBorder="1" applyAlignment="1">
      <alignment horizontal="right"/>
      <protection/>
    </xf>
    <xf numFmtId="37" fontId="7" fillId="0" borderId="0" xfId="238" applyFont="1">
      <alignment/>
      <protection/>
    </xf>
    <xf numFmtId="37" fontId="9" fillId="0" borderId="0" xfId="238" applyFont="1">
      <alignment/>
      <protection/>
    </xf>
    <xf numFmtId="37" fontId="0" fillId="0" borderId="2" xfId="238" applyFont="1" applyBorder="1" applyAlignment="1">
      <alignment horizontal="center"/>
      <protection/>
    </xf>
    <xf numFmtId="37" fontId="0" fillId="0" borderId="10" xfId="238" applyFont="1" applyBorder="1" applyAlignment="1">
      <alignment horizontal="center"/>
      <protection/>
    </xf>
    <xf numFmtId="37" fontId="0" fillId="0" borderId="0" xfId="238" applyFont="1">
      <alignment/>
      <protection/>
    </xf>
    <xf numFmtId="37" fontId="0" fillId="0" borderId="3" xfId="238" applyFont="1" applyBorder="1">
      <alignment/>
      <protection/>
    </xf>
    <xf numFmtId="37" fontId="0" fillId="0" borderId="1" xfId="238" applyFont="1" applyBorder="1" applyAlignment="1">
      <alignment horizontal="center"/>
      <protection/>
    </xf>
    <xf numFmtId="37" fontId="0" fillId="0" borderId="4" xfId="238" applyFont="1" applyBorder="1" applyAlignment="1">
      <alignment horizontal="center"/>
      <protection/>
    </xf>
    <xf numFmtId="183" fontId="0" fillId="0" borderId="5" xfId="238" applyNumberFormat="1" applyFont="1" applyBorder="1" applyProtection="1">
      <alignment/>
      <protection/>
    </xf>
    <xf numFmtId="183" fontId="0" fillId="0" borderId="6" xfId="238" applyNumberFormat="1" applyFont="1" applyBorder="1" applyProtection="1">
      <alignment/>
      <protection/>
    </xf>
    <xf numFmtId="183" fontId="0" fillId="0" borderId="1" xfId="238" applyNumberFormat="1" applyFont="1" applyBorder="1" applyProtection="1">
      <alignment/>
      <protection/>
    </xf>
    <xf numFmtId="183" fontId="0" fillId="0" borderId="4" xfId="238" applyNumberFormat="1" applyFont="1" applyBorder="1" applyProtection="1">
      <alignment/>
      <protection/>
    </xf>
    <xf numFmtId="37" fontId="0" fillId="0" borderId="11" xfId="238" applyFont="1" applyBorder="1">
      <alignment/>
      <protection/>
    </xf>
    <xf numFmtId="37" fontId="0" fillId="0" borderId="12" xfId="238" applyFont="1" applyBorder="1" applyAlignment="1">
      <alignment horizontal="center"/>
      <protection/>
    </xf>
    <xf numFmtId="183" fontId="0" fillId="0" borderId="0" xfId="238" applyNumberFormat="1" applyFont="1" applyProtection="1">
      <alignment/>
      <protection/>
    </xf>
    <xf numFmtId="183" fontId="0" fillId="0" borderId="3" xfId="238" applyNumberFormat="1" applyFont="1" applyBorder="1" applyProtection="1">
      <alignment/>
      <protection/>
    </xf>
    <xf numFmtId="183" fontId="0" fillId="0" borderId="7" xfId="238" applyNumberFormat="1" applyFont="1" applyBorder="1" applyProtection="1">
      <alignment/>
      <protection/>
    </xf>
    <xf numFmtId="183" fontId="0" fillId="0" borderId="8" xfId="238" applyNumberFormat="1" applyFont="1" applyBorder="1" applyProtection="1">
      <alignment/>
      <protection/>
    </xf>
    <xf numFmtId="1" fontId="0" fillId="0" borderId="13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 quotePrefix="1">
      <alignment horizontal="left"/>
      <protection/>
    </xf>
    <xf numFmtId="1" fontId="0" fillId="0" borderId="3" xfId="151" applyNumberFormat="1" applyFont="1" applyBorder="1" quotePrefix="1">
      <alignment/>
      <protection/>
    </xf>
    <xf numFmtId="1" fontId="0" fillId="0" borderId="14" xfId="151" applyNumberFormat="1" applyFont="1" applyBorder="1" quotePrefix="1">
      <alignment/>
      <protection/>
    </xf>
    <xf numFmtId="37" fontId="0" fillId="0" borderId="2" xfId="238" applyFont="1" applyBorder="1">
      <alignment/>
      <protection/>
    </xf>
    <xf numFmtId="37" fontId="0" fillId="0" borderId="3" xfId="238" applyFont="1" applyBorder="1" applyAlignment="1">
      <alignment horizontal="center"/>
      <protection/>
    </xf>
    <xf numFmtId="37" fontId="0" fillId="0" borderId="5" xfId="238" applyNumberFormat="1" applyFont="1" applyBorder="1" applyProtection="1">
      <alignment/>
      <protection/>
    </xf>
    <xf numFmtId="39" fontId="0" fillId="0" borderId="5" xfId="238" applyNumberFormat="1" applyFont="1" applyBorder="1" applyProtection="1">
      <alignment/>
      <protection/>
    </xf>
    <xf numFmtId="39" fontId="0" fillId="0" borderId="6" xfId="238" applyNumberFormat="1" applyFont="1" applyBorder="1" applyProtection="1">
      <alignment/>
      <protection/>
    </xf>
    <xf numFmtId="37" fontId="0" fillId="0" borderId="1" xfId="238" applyNumberFormat="1" applyFont="1" applyBorder="1" applyProtection="1">
      <alignment/>
      <protection/>
    </xf>
    <xf numFmtId="39" fontId="0" fillId="0" borderId="1" xfId="238" applyNumberFormat="1" applyFont="1" applyBorder="1" applyProtection="1">
      <alignment/>
      <protection/>
    </xf>
    <xf numFmtId="39" fontId="0" fillId="0" borderId="4" xfId="238" applyNumberFormat="1" applyFont="1" applyBorder="1" applyProtection="1">
      <alignment/>
      <protection/>
    </xf>
    <xf numFmtId="37" fontId="0" fillId="0" borderId="15" xfId="238" applyNumberFormat="1" applyFont="1" applyBorder="1" applyProtection="1">
      <alignment/>
      <protection/>
    </xf>
    <xf numFmtId="39" fontId="0" fillId="0" borderId="15" xfId="238" applyNumberFormat="1" applyFont="1" applyBorder="1" applyProtection="1">
      <alignment/>
      <protection/>
    </xf>
    <xf numFmtId="39" fontId="0" fillId="0" borderId="16" xfId="238" applyNumberFormat="1" applyFont="1" applyBorder="1" applyProtection="1">
      <alignment/>
      <protection/>
    </xf>
    <xf numFmtId="39" fontId="0" fillId="0" borderId="9" xfId="238" applyNumberFormat="1" applyFont="1" applyBorder="1">
      <alignment/>
      <protection/>
    </xf>
    <xf numFmtId="39" fontId="0" fillId="0" borderId="17" xfId="238" applyNumberFormat="1" applyFont="1" applyBorder="1">
      <alignment/>
      <protection/>
    </xf>
    <xf numFmtId="37" fontId="0" fillId="0" borderId="1" xfId="238" applyFont="1" applyBorder="1">
      <alignment/>
      <protection/>
    </xf>
    <xf numFmtId="37" fontId="0" fillId="0" borderId="7" xfId="238" applyFont="1" applyBorder="1">
      <alignment/>
      <protection/>
    </xf>
    <xf numFmtId="39" fontId="0" fillId="0" borderId="7" xfId="238" applyNumberFormat="1" applyFont="1" applyBorder="1" applyProtection="1">
      <alignment/>
      <protection/>
    </xf>
    <xf numFmtId="39" fontId="0" fillId="0" borderId="8" xfId="238" applyNumberFormat="1" applyFont="1" applyBorder="1" applyProtection="1">
      <alignment/>
      <protection/>
    </xf>
    <xf numFmtId="37" fontId="7" fillId="0" borderId="0" xfId="156" applyFont="1">
      <alignment/>
      <protection/>
    </xf>
    <xf numFmtId="37" fontId="9" fillId="0" borderId="0" xfId="156" applyFont="1">
      <alignment/>
      <protection/>
    </xf>
    <xf numFmtId="37" fontId="0" fillId="0" borderId="2" xfId="156" applyFont="1" applyBorder="1">
      <alignment/>
      <protection/>
    </xf>
    <xf numFmtId="37" fontId="0" fillId="0" borderId="17" xfId="156" applyFont="1" applyBorder="1" applyAlignment="1">
      <alignment horizontal="center"/>
      <protection/>
    </xf>
    <xf numFmtId="37" fontId="0" fillId="0" borderId="0" xfId="156" applyFont="1">
      <alignment/>
      <protection/>
    </xf>
    <xf numFmtId="37" fontId="0" fillId="0" borderId="3" xfId="156" applyFont="1" applyBorder="1" applyAlignment="1">
      <alignment horizontal="center"/>
      <protection/>
    </xf>
    <xf numFmtId="37" fontId="0" fillId="0" borderId="9" xfId="156" applyFont="1" applyBorder="1" applyAlignment="1">
      <alignment horizontal="center"/>
      <protection/>
    </xf>
    <xf numFmtId="37" fontId="0" fillId="0" borderId="9" xfId="156" applyFont="1" applyBorder="1">
      <alignment/>
      <protection/>
    </xf>
    <xf numFmtId="37" fontId="0" fillId="0" borderId="17" xfId="156" applyFont="1" applyBorder="1">
      <alignment/>
      <protection/>
    </xf>
    <xf numFmtId="37" fontId="0" fillId="0" borderId="14" xfId="156" applyFont="1" applyBorder="1">
      <alignment/>
      <protection/>
    </xf>
    <xf numFmtId="37" fontId="0" fillId="0" borderId="7" xfId="156" applyFont="1" applyBorder="1" applyAlignment="1">
      <alignment horizontal="center"/>
      <protection/>
    </xf>
    <xf numFmtId="37" fontId="0" fillId="0" borderId="8" xfId="156" applyFont="1" applyBorder="1" applyAlignment="1">
      <alignment horizontal="center"/>
      <protection/>
    </xf>
    <xf numFmtId="183" fontId="0" fillId="0" borderId="0" xfId="156" applyNumberFormat="1" applyFont="1" applyProtection="1">
      <alignment/>
      <protection/>
    </xf>
    <xf numFmtId="37" fontId="0" fillId="0" borderId="1" xfId="156" applyNumberFormat="1" applyFont="1" applyBorder="1" applyProtection="1">
      <alignment/>
      <protection/>
    </xf>
    <xf numFmtId="183" fontId="0" fillId="0" borderId="1" xfId="156" applyNumberFormat="1" applyFont="1" applyBorder="1" applyProtection="1">
      <alignment/>
      <protection/>
    </xf>
    <xf numFmtId="183" fontId="0" fillId="0" borderId="4" xfId="156" applyNumberFormat="1" applyFont="1" applyBorder="1" applyProtection="1">
      <alignment/>
      <protection/>
    </xf>
    <xf numFmtId="37" fontId="0" fillId="0" borderId="1" xfId="156" applyFont="1" applyBorder="1">
      <alignment/>
      <protection/>
    </xf>
    <xf numFmtId="37" fontId="0" fillId="0" borderId="0" xfId="156" applyFont="1" applyBorder="1">
      <alignment/>
      <protection/>
    </xf>
    <xf numFmtId="39" fontId="0" fillId="0" borderId="0" xfId="156" applyNumberFormat="1" applyFont="1">
      <alignment/>
      <protection/>
    </xf>
    <xf numFmtId="39" fontId="0" fillId="0" borderId="1" xfId="156" applyNumberFormat="1" applyFont="1" applyBorder="1" applyProtection="1">
      <alignment/>
      <protection/>
    </xf>
    <xf numFmtId="39" fontId="0" fillId="0" borderId="4" xfId="156" applyNumberFormat="1" applyFont="1" applyBorder="1" applyProtection="1">
      <alignment/>
      <protection/>
    </xf>
    <xf numFmtId="39" fontId="0" fillId="0" borderId="0" xfId="156" applyNumberFormat="1" applyFont="1" applyProtection="1">
      <alignment/>
      <protection/>
    </xf>
    <xf numFmtId="37" fontId="0" fillId="0" borderId="7" xfId="156" applyFont="1" applyBorder="1">
      <alignment/>
      <protection/>
    </xf>
    <xf numFmtId="39" fontId="0" fillId="0" borderId="7" xfId="156" applyNumberFormat="1" applyFont="1" applyBorder="1" applyProtection="1">
      <alignment/>
      <protection/>
    </xf>
    <xf numFmtId="39" fontId="0" fillId="0" borderId="8" xfId="156" applyNumberFormat="1" applyFont="1" applyBorder="1" applyProtection="1">
      <alignment/>
      <protection/>
    </xf>
    <xf numFmtId="37" fontId="7" fillId="0" borderId="0" xfId="173" applyFont="1">
      <alignment/>
      <protection/>
    </xf>
    <xf numFmtId="37" fontId="9" fillId="0" borderId="0" xfId="173" applyFont="1">
      <alignment/>
      <protection/>
    </xf>
    <xf numFmtId="37" fontId="0" fillId="0" borderId="2" xfId="173" applyFont="1" applyBorder="1">
      <alignment/>
      <protection/>
    </xf>
    <xf numFmtId="37" fontId="0" fillId="0" borderId="0" xfId="173" applyFont="1">
      <alignment/>
      <protection/>
    </xf>
    <xf numFmtId="37" fontId="0" fillId="0" borderId="3" xfId="173" applyFont="1" applyBorder="1" applyAlignment="1">
      <alignment horizontal="center"/>
      <protection/>
    </xf>
    <xf numFmtId="37" fontId="0" fillId="0" borderId="1" xfId="173" applyFont="1" applyBorder="1" applyAlignment="1">
      <alignment horizontal="center"/>
      <protection/>
    </xf>
    <xf numFmtId="37" fontId="0" fillId="0" borderId="1" xfId="173" applyFont="1" applyBorder="1">
      <alignment/>
      <protection/>
    </xf>
    <xf numFmtId="37" fontId="0" fillId="0" borderId="4" xfId="173" applyFont="1" applyBorder="1">
      <alignment/>
      <protection/>
    </xf>
    <xf numFmtId="37" fontId="0" fillId="0" borderId="3" xfId="173" applyFont="1" applyBorder="1">
      <alignment/>
      <protection/>
    </xf>
    <xf numFmtId="37" fontId="0" fillId="0" borderId="4" xfId="173" applyFont="1" applyBorder="1" applyAlignment="1">
      <alignment horizontal="center"/>
      <protection/>
    </xf>
    <xf numFmtId="37" fontId="0" fillId="0" borderId="0" xfId="173" applyNumberFormat="1" applyFont="1" applyProtection="1">
      <alignment/>
      <protection/>
    </xf>
    <xf numFmtId="37" fontId="0" fillId="0" borderId="5" xfId="173" applyNumberFormat="1" applyFont="1" applyBorder="1" applyProtection="1">
      <alignment/>
      <protection/>
    </xf>
    <xf numFmtId="183" fontId="0" fillId="0" borderId="5" xfId="173" applyNumberFormat="1" applyFont="1" applyBorder="1" applyProtection="1">
      <alignment/>
      <protection/>
    </xf>
    <xf numFmtId="183" fontId="0" fillId="0" borderId="6" xfId="173" applyNumberFormat="1" applyFont="1" applyBorder="1" applyProtection="1">
      <alignment/>
      <protection/>
    </xf>
    <xf numFmtId="183" fontId="0" fillId="0" borderId="0" xfId="173" applyNumberFormat="1" applyFont="1" applyProtection="1">
      <alignment/>
      <protection/>
    </xf>
    <xf numFmtId="37" fontId="0" fillId="0" borderId="1" xfId="173" applyNumberFormat="1" applyFont="1" applyBorder="1" applyProtection="1">
      <alignment/>
      <protection/>
    </xf>
    <xf numFmtId="183" fontId="0" fillId="0" borderId="1" xfId="173" applyNumberFormat="1" applyFont="1" applyBorder="1" applyProtection="1">
      <alignment/>
      <protection/>
    </xf>
    <xf numFmtId="183" fontId="0" fillId="0" borderId="4" xfId="173" applyNumberFormat="1" applyFont="1" applyBorder="1" applyProtection="1">
      <alignment/>
      <protection/>
    </xf>
    <xf numFmtId="37" fontId="0" fillId="0" borderId="0" xfId="173" applyFont="1" applyBorder="1">
      <alignment/>
      <protection/>
    </xf>
    <xf numFmtId="37" fontId="0" fillId="0" borderId="7" xfId="173" applyFont="1" applyBorder="1">
      <alignment/>
      <protection/>
    </xf>
    <xf numFmtId="37" fontId="0" fillId="0" borderId="7" xfId="173" applyNumberFormat="1" applyFont="1" applyBorder="1" applyProtection="1">
      <alignment/>
      <protection/>
    </xf>
    <xf numFmtId="183" fontId="0" fillId="0" borderId="7" xfId="173" applyNumberFormat="1" applyFont="1" applyBorder="1" applyProtection="1">
      <alignment/>
      <protection/>
    </xf>
    <xf numFmtId="183" fontId="0" fillId="0" borderId="8" xfId="173" applyNumberFormat="1" applyFont="1" applyBorder="1" applyProtection="1">
      <alignment/>
      <protection/>
    </xf>
    <xf numFmtId="39" fontId="0" fillId="0" borderId="0" xfId="173" applyNumberFormat="1" applyFont="1">
      <alignment/>
      <protection/>
    </xf>
    <xf numFmtId="39" fontId="0" fillId="0" borderId="5" xfId="173" applyNumberFormat="1" applyFont="1" applyBorder="1" applyProtection="1">
      <alignment/>
      <protection/>
    </xf>
    <xf numFmtId="39" fontId="0" fillId="0" borderId="6" xfId="173" applyNumberFormat="1" applyFont="1" applyBorder="1" applyProtection="1">
      <alignment/>
      <protection/>
    </xf>
    <xf numFmtId="39" fontId="0" fillId="0" borderId="1" xfId="173" applyNumberFormat="1" applyFont="1" applyBorder="1" applyProtection="1">
      <alignment/>
      <protection/>
    </xf>
    <xf numFmtId="39" fontId="0" fillId="0" borderId="4" xfId="173" applyNumberFormat="1" applyFont="1" applyBorder="1" applyProtection="1">
      <alignment/>
      <protection/>
    </xf>
    <xf numFmtId="39" fontId="0" fillId="0" borderId="7" xfId="173" applyNumberFormat="1" applyFont="1" applyBorder="1" applyProtection="1">
      <alignment/>
      <protection/>
    </xf>
    <xf numFmtId="39" fontId="0" fillId="0" borderId="8" xfId="173" applyNumberFormat="1" applyFont="1" applyBorder="1" applyProtection="1">
      <alignment/>
      <protection/>
    </xf>
    <xf numFmtId="37" fontId="7" fillId="0" borderId="0" xfId="195" applyFont="1">
      <alignment/>
      <protection/>
    </xf>
    <xf numFmtId="37" fontId="9" fillId="0" borderId="0" xfId="195" applyFont="1">
      <alignment/>
      <protection/>
    </xf>
    <xf numFmtId="37" fontId="0" fillId="0" borderId="0" xfId="195" applyFont="1" applyAlignment="1">
      <alignment horizontal="fill"/>
      <protection/>
    </xf>
    <xf numFmtId="37" fontId="0" fillId="0" borderId="0" xfId="195" applyFont="1">
      <alignment/>
      <protection/>
    </xf>
    <xf numFmtId="37" fontId="0" fillId="0" borderId="2" xfId="195" applyFont="1" applyBorder="1">
      <alignment/>
      <protection/>
    </xf>
    <xf numFmtId="37" fontId="0" fillId="0" borderId="3" xfId="195" applyFont="1" applyBorder="1" applyAlignment="1">
      <alignment horizontal="center"/>
      <protection/>
    </xf>
    <xf numFmtId="37" fontId="0" fillId="0" borderId="1" xfId="195" applyFont="1" applyBorder="1">
      <alignment/>
      <protection/>
    </xf>
    <xf numFmtId="37" fontId="0" fillId="0" borderId="1" xfId="195" applyFont="1" applyBorder="1" applyAlignment="1">
      <alignment horizontal="center"/>
      <protection/>
    </xf>
    <xf numFmtId="37" fontId="0" fillId="0" borderId="4" xfId="195" applyFont="1" applyBorder="1" applyAlignment="1">
      <alignment horizontal="center"/>
      <protection/>
    </xf>
    <xf numFmtId="37" fontId="0" fillId="0" borderId="3" xfId="195" applyFont="1" applyBorder="1">
      <alignment/>
      <protection/>
    </xf>
    <xf numFmtId="183" fontId="0" fillId="0" borderId="0" xfId="195" applyNumberFormat="1" applyFont="1" applyProtection="1">
      <alignment/>
      <protection/>
    </xf>
    <xf numFmtId="37" fontId="0" fillId="0" borderId="5" xfId="195" applyNumberFormat="1" applyFont="1" applyBorder="1" applyAlignment="1" applyProtection="1">
      <alignment horizontal="right"/>
      <protection/>
    </xf>
    <xf numFmtId="183" fontId="0" fillId="0" borderId="5" xfId="195" applyNumberFormat="1" applyFont="1" applyBorder="1" applyAlignment="1" applyProtection="1">
      <alignment horizontal="right"/>
      <protection/>
    </xf>
    <xf numFmtId="183" fontId="0" fillId="0" borderId="6" xfId="195" applyNumberFormat="1" applyFont="1" applyBorder="1" applyAlignment="1" applyProtection="1">
      <alignment horizontal="right"/>
      <protection/>
    </xf>
    <xf numFmtId="37" fontId="0" fillId="0" borderId="1" xfId="195" applyNumberFormat="1" applyFont="1" applyBorder="1" applyAlignment="1" applyProtection="1">
      <alignment horizontal="right"/>
      <protection/>
    </xf>
    <xf numFmtId="183" fontId="0" fillId="0" borderId="1" xfId="195" applyNumberFormat="1" applyFont="1" applyBorder="1" applyAlignment="1" applyProtection="1">
      <alignment horizontal="right"/>
      <protection/>
    </xf>
    <xf numFmtId="183" fontId="0" fillId="0" borderId="4" xfId="195" applyNumberFormat="1" applyFont="1" applyBorder="1" applyAlignment="1" applyProtection="1">
      <alignment horizontal="right"/>
      <protection/>
    </xf>
    <xf numFmtId="37" fontId="0" fillId="0" borderId="1" xfId="195" applyFont="1" applyBorder="1" applyAlignment="1">
      <alignment horizontal="right"/>
      <protection/>
    </xf>
    <xf numFmtId="37" fontId="0" fillId="0" borderId="3" xfId="195" applyFont="1" applyBorder="1" applyAlignment="1">
      <alignment horizontal="right"/>
      <protection/>
    </xf>
    <xf numFmtId="37" fontId="0" fillId="0" borderId="7" xfId="195" applyFont="1" applyBorder="1" applyAlignment="1">
      <alignment horizontal="right"/>
      <protection/>
    </xf>
    <xf numFmtId="183" fontId="0" fillId="0" borderId="7" xfId="195" applyNumberFormat="1" applyFont="1" applyBorder="1" applyAlignment="1" applyProtection="1">
      <alignment horizontal="right"/>
      <protection/>
    </xf>
    <xf numFmtId="37" fontId="0" fillId="0" borderId="17" xfId="195" applyFont="1" applyBorder="1" applyAlignment="1">
      <alignment horizontal="center"/>
      <protection/>
    </xf>
    <xf numFmtId="37" fontId="0" fillId="0" borderId="18" xfId="195" applyFont="1" applyBorder="1" applyAlignment="1">
      <alignment horizontal="center"/>
      <protection/>
    </xf>
    <xf numFmtId="37" fontId="0" fillId="0" borderId="9" xfId="195" applyFont="1" applyBorder="1" applyAlignment="1">
      <alignment horizontal="center"/>
      <protection/>
    </xf>
    <xf numFmtId="37" fontId="0" fillId="0" borderId="16" xfId="195" applyFont="1" applyBorder="1" applyAlignment="1">
      <alignment horizontal="center"/>
      <protection/>
    </xf>
    <xf numFmtId="37" fontId="0" fillId="0" borderId="19" xfId="195" applyFont="1" applyBorder="1" applyAlignment="1">
      <alignment horizontal="center"/>
      <protection/>
    </xf>
    <xf numFmtId="3" fontId="0" fillId="0" borderId="5" xfId="195" applyNumberFormat="1" applyFont="1" applyBorder="1" applyAlignment="1" applyProtection="1">
      <alignment horizontal="right"/>
      <protection/>
    </xf>
    <xf numFmtId="37" fontId="0" fillId="0" borderId="6" xfId="195" applyNumberFormat="1" applyFont="1" applyBorder="1" applyAlignment="1" applyProtection="1">
      <alignment horizontal="right"/>
      <protection/>
    </xf>
    <xf numFmtId="39" fontId="0" fillId="0" borderId="6" xfId="195" applyNumberFormat="1" applyFont="1" applyBorder="1" applyAlignment="1" applyProtection="1">
      <alignment horizontal="right"/>
      <protection/>
    </xf>
    <xf numFmtId="3" fontId="0" fillId="0" borderId="1" xfId="195" applyNumberFormat="1" applyFont="1" applyBorder="1" applyAlignment="1" applyProtection="1">
      <alignment horizontal="right"/>
      <protection/>
    </xf>
    <xf numFmtId="39" fontId="0" fillId="0" borderId="4" xfId="195" applyNumberFormat="1" applyFont="1" applyBorder="1" applyAlignment="1" applyProtection="1">
      <alignment horizontal="right"/>
      <protection/>
    </xf>
    <xf numFmtId="3" fontId="0" fillId="0" borderId="1" xfId="195" applyNumberFormat="1" applyFont="1" applyBorder="1" applyAlignment="1">
      <alignment horizontal="right"/>
      <protection/>
    </xf>
    <xf numFmtId="3" fontId="0" fillId="0" borderId="0" xfId="195" applyNumberFormat="1" applyFont="1" applyBorder="1" applyAlignment="1">
      <alignment horizontal="right"/>
      <protection/>
    </xf>
    <xf numFmtId="3" fontId="0" fillId="0" borderId="8" xfId="195" applyNumberFormat="1" applyFont="1" applyBorder="1" applyAlignment="1" quotePrefix="1">
      <alignment horizontal="right"/>
      <protection/>
    </xf>
    <xf numFmtId="3" fontId="0" fillId="0" borderId="7" xfId="195" applyNumberFormat="1" applyFont="1" applyBorder="1" applyAlignment="1">
      <alignment horizontal="right"/>
      <protection/>
    </xf>
    <xf numFmtId="37" fontId="0" fillId="0" borderId="14" xfId="195" applyFont="1" applyBorder="1" applyAlignment="1">
      <alignment horizontal="right"/>
      <protection/>
    </xf>
    <xf numFmtId="39" fontId="0" fillId="0" borderId="8" xfId="195" applyNumberFormat="1" applyFont="1" applyBorder="1" applyAlignment="1" applyProtection="1">
      <alignment horizontal="right"/>
      <protection/>
    </xf>
    <xf numFmtId="39" fontId="0" fillId="0" borderId="0" xfId="195" applyNumberFormat="1" applyFont="1" applyBorder="1" applyAlignment="1" applyProtection="1">
      <alignment horizontal="right"/>
      <protection/>
    </xf>
    <xf numFmtId="3" fontId="0" fillId="0" borderId="1" xfId="195" applyNumberFormat="1" applyFont="1" applyBorder="1" applyAlignment="1" quotePrefix="1">
      <alignment horizontal="right"/>
      <protection/>
    </xf>
    <xf numFmtId="37" fontId="7" fillId="0" borderId="0" xfId="212" applyFont="1">
      <alignment/>
      <protection/>
    </xf>
    <xf numFmtId="37" fontId="9" fillId="0" borderId="0" xfId="212" applyFont="1">
      <alignment/>
      <protection/>
    </xf>
    <xf numFmtId="37" fontId="0" fillId="0" borderId="0" xfId="212" applyFont="1" applyAlignment="1">
      <alignment horizontal="fill"/>
      <protection/>
    </xf>
    <xf numFmtId="37" fontId="0" fillId="0" borderId="0" xfId="212" applyFont="1">
      <alignment/>
      <protection/>
    </xf>
    <xf numFmtId="37" fontId="0" fillId="0" borderId="2" xfId="212" applyFont="1" applyBorder="1">
      <alignment/>
      <protection/>
    </xf>
    <xf numFmtId="37" fontId="0" fillId="0" borderId="17" xfId="212" applyFont="1" applyBorder="1" applyAlignment="1">
      <alignment horizontal="center"/>
      <protection/>
    </xf>
    <xf numFmtId="37" fontId="0" fillId="0" borderId="3" xfId="212" applyFont="1" applyBorder="1" applyAlignment="1">
      <alignment horizontal="center"/>
      <protection/>
    </xf>
    <xf numFmtId="37" fontId="0" fillId="0" borderId="9" xfId="212" applyFont="1" applyBorder="1" applyAlignment="1">
      <alignment horizontal="fill"/>
      <protection/>
    </xf>
    <xf numFmtId="37" fontId="0" fillId="0" borderId="4" xfId="212" applyFont="1" applyBorder="1" applyAlignment="1">
      <alignment horizontal="center"/>
      <protection/>
    </xf>
    <xf numFmtId="37" fontId="0" fillId="0" borderId="3" xfId="212" applyFont="1" applyBorder="1">
      <alignment/>
      <protection/>
    </xf>
    <xf numFmtId="37" fontId="0" fillId="0" borderId="1" xfId="212" applyFont="1" applyBorder="1" applyAlignment="1">
      <alignment horizontal="center"/>
      <protection/>
    </xf>
    <xf numFmtId="49" fontId="0" fillId="0" borderId="4" xfId="212" applyNumberFormat="1" applyFont="1" applyBorder="1" applyAlignment="1">
      <alignment horizontal="center"/>
      <protection/>
    </xf>
    <xf numFmtId="37" fontId="0" fillId="0" borderId="1" xfId="212" applyNumberFormat="1" applyFont="1" applyBorder="1" applyProtection="1">
      <alignment/>
      <protection/>
    </xf>
    <xf numFmtId="37" fontId="0" fillId="0" borderId="1" xfId="212" applyNumberFormat="1" applyFont="1" applyBorder="1" applyAlignment="1" applyProtection="1">
      <alignment horizontal="center"/>
      <protection/>
    </xf>
    <xf numFmtId="37" fontId="0" fillId="0" borderId="4" xfId="212" applyNumberFormat="1" applyFont="1" applyBorder="1" applyAlignment="1" applyProtection="1">
      <alignment horizontal="center"/>
      <protection/>
    </xf>
    <xf numFmtId="183" fontId="0" fillId="0" borderId="5" xfId="212" applyNumberFormat="1" applyFont="1" applyBorder="1" applyAlignment="1" applyProtection="1">
      <alignment horizontal="right"/>
      <protection/>
    </xf>
    <xf numFmtId="37" fontId="0" fillId="0" borderId="5" xfId="212" applyFont="1" applyBorder="1" applyAlignment="1">
      <alignment horizontal="right"/>
      <protection/>
    </xf>
    <xf numFmtId="37" fontId="0" fillId="0" borderId="6" xfId="212" applyFont="1" applyBorder="1" applyAlignment="1">
      <alignment horizontal="right"/>
      <protection/>
    </xf>
    <xf numFmtId="183" fontId="0" fillId="0" borderId="1" xfId="212" applyNumberFormat="1" applyFont="1" applyBorder="1" applyAlignment="1" applyProtection="1">
      <alignment horizontal="right"/>
      <protection/>
    </xf>
    <xf numFmtId="37" fontId="0" fillId="0" borderId="1" xfId="212" applyFont="1" applyBorder="1" applyAlignment="1">
      <alignment horizontal="right"/>
      <protection/>
    </xf>
    <xf numFmtId="37" fontId="0" fillId="0" borderId="4" xfId="212" applyFont="1" applyBorder="1" applyAlignment="1">
      <alignment horizontal="right"/>
      <protection/>
    </xf>
    <xf numFmtId="37" fontId="0" fillId="0" borderId="1" xfId="212" applyNumberFormat="1" applyFont="1" applyBorder="1" applyAlignment="1" applyProtection="1">
      <alignment horizontal="right"/>
      <protection/>
    </xf>
    <xf numFmtId="183" fontId="0" fillId="0" borderId="7" xfId="212" applyNumberFormat="1" applyFont="1" applyBorder="1" applyAlignment="1" applyProtection="1">
      <alignment horizontal="right"/>
      <protection/>
    </xf>
    <xf numFmtId="37" fontId="0" fillId="0" borderId="7" xfId="212" applyFont="1" applyBorder="1" applyAlignment="1">
      <alignment horizontal="right"/>
      <protection/>
    </xf>
    <xf numFmtId="37" fontId="0" fillId="0" borderId="8" xfId="212" applyFont="1" applyBorder="1" applyAlignment="1">
      <alignment horizontal="right"/>
      <protection/>
    </xf>
    <xf numFmtId="37" fontId="0" fillId="0" borderId="0" xfId="222" applyFont="1">
      <alignment/>
      <protection/>
    </xf>
    <xf numFmtId="37" fontId="9" fillId="0" borderId="0" xfId="222" applyFont="1" applyAlignment="1">
      <alignment horizontal="fill"/>
      <protection/>
    </xf>
    <xf numFmtId="37" fontId="0" fillId="0" borderId="2" xfId="222" applyFont="1" applyBorder="1">
      <alignment/>
      <protection/>
    </xf>
    <xf numFmtId="37" fontId="0" fillId="0" borderId="17" xfId="222" applyFont="1" applyBorder="1" applyAlignment="1">
      <alignment horizontal="center"/>
      <protection/>
    </xf>
    <xf numFmtId="37" fontId="0" fillId="0" borderId="3" xfId="222" applyFont="1" applyBorder="1">
      <alignment/>
      <protection/>
    </xf>
    <xf numFmtId="37" fontId="0" fillId="0" borderId="4" xfId="222" applyFont="1" applyBorder="1" applyAlignment="1">
      <alignment horizontal="center"/>
      <protection/>
    </xf>
    <xf numFmtId="37" fontId="0" fillId="0" borderId="3" xfId="222" applyFont="1" applyBorder="1" applyAlignment="1">
      <alignment horizontal="center"/>
      <protection/>
    </xf>
    <xf numFmtId="37" fontId="0" fillId="0" borderId="9" xfId="222" applyFont="1" applyBorder="1" applyAlignment="1">
      <alignment horizontal="fill"/>
      <protection/>
    </xf>
    <xf numFmtId="49" fontId="0" fillId="0" borderId="4" xfId="222" applyNumberFormat="1" applyFont="1" applyBorder="1" applyAlignment="1">
      <alignment horizontal="center"/>
      <protection/>
    </xf>
    <xf numFmtId="37" fontId="0" fillId="0" borderId="1" xfId="222" applyFont="1" applyBorder="1" applyAlignment="1">
      <alignment horizontal="center"/>
      <protection/>
    </xf>
    <xf numFmtId="37" fontId="0" fillId="0" borderId="5" xfId="222" applyNumberFormat="1" applyFont="1" applyBorder="1" applyAlignment="1" applyProtection="1">
      <alignment horizontal="right"/>
      <protection/>
    </xf>
    <xf numFmtId="39" fontId="0" fillId="0" borderId="5" xfId="222" applyNumberFormat="1" applyFont="1" applyBorder="1" applyAlignment="1" applyProtection="1">
      <alignment horizontal="right"/>
      <protection/>
    </xf>
    <xf numFmtId="37" fontId="0" fillId="0" borderId="6" xfId="222" applyFont="1" applyBorder="1" applyAlignment="1">
      <alignment horizontal="right"/>
      <protection/>
    </xf>
    <xf numFmtId="37" fontId="0" fillId="0" borderId="1" xfId="222" applyNumberFormat="1" applyFont="1" applyBorder="1" applyAlignment="1" applyProtection="1">
      <alignment horizontal="right"/>
      <protection/>
    </xf>
    <xf numFmtId="39" fontId="0" fillId="0" borderId="1" xfId="222" applyNumberFormat="1" applyFont="1" applyBorder="1" applyAlignment="1" applyProtection="1">
      <alignment horizontal="right"/>
      <protection/>
    </xf>
    <xf numFmtId="37" fontId="0" fillId="0" borderId="4" xfId="222" applyFont="1" applyBorder="1" applyAlignment="1">
      <alignment horizontal="right"/>
      <protection/>
    </xf>
    <xf numFmtId="37" fontId="0" fillId="0" borderId="1" xfId="222" applyFont="1" applyBorder="1" applyAlignment="1">
      <alignment horizontal="right"/>
      <protection/>
    </xf>
    <xf numFmtId="37" fontId="0" fillId="0" borderId="7" xfId="222" applyFont="1" applyBorder="1" applyAlignment="1">
      <alignment horizontal="right"/>
      <protection/>
    </xf>
    <xf numFmtId="39" fontId="0" fillId="0" borderId="7" xfId="222" applyNumberFormat="1" applyFont="1" applyBorder="1" applyAlignment="1" applyProtection="1">
      <alignment horizontal="right"/>
      <protection/>
    </xf>
    <xf numFmtId="37" fontId="0" fillId="0" borderId="8" xfId="222" applyFont="1" applyBorder="1" applyAlignment="1">
      <alignment horizontal="right"/>
      <protection/>
    </xf>
    <xf numFmtId="37" fontId="0" fillId="0" borderId="0" xfId="222" applyFont="1" applyAlignment="1">
      <alignment horizontal="fill"/>
      <protection/>
    </xf>
    <xf numFmtId="37" fontId="0" fillId="0" borderId="18" xfId="222" applyFont="1" applyBorder="1">
      <alignment/>
      <protection/>
    </xf>
    <xf numFmtId="37" fontId="0" fillId="0" borderId="9" xfId="222" applyFont="1" applyBorder="1" applyAlignment="1">
      <alignment horizontal="center"/>
      <protection/>
    </xf>
    <xf numFmtId="37" fontId="0" fillId="0" borderId="9" xfId="222" applyFont="1" applyBorder="1">
      <alignment/>
      <protection/>
    </xf>
    <xf numFmtId="37" fontId="0" fillId="0" borderId="17" xfId="222" applyFont="1" applyBorder="1">
      <alignment/>
      <protection/>
    </xf>
    <xf numFmtId="37" fontId="0" fillId="0" borderId="0" xfId="222" applyFont="1" applyBorder="1">
      <alignment/>
      <protection/>
    </xf>
    <xf numFmtId="37" fontId="0" fillId="0" borderId="0" xfId="222" applyFont="1" applyBorder="1" applyAlignment="1">
      <alignment horizontal="center"/>
      <protection/>
    </xf>
    <xf numFmtId="37" fontId="0" fillId="0" borderId="1" xfId="222" applyFont="1" applyBorder="1">
      <alignment/>
      <protection/>
    </xf>
    <xf numFmtId="37" fontId="0" fillId="0" borderId="6" xfId="222" applyNumberFormat="1" applyFont="1" applyBorder="1" applyAlignment="1" applyProtection="1">
      <alignment horizontal="right"/>
      <protection/>
    </xf>
    <xf numFmtId="37" fontId="0" fillId="0" borderId="4" xfId="222" applyNumberFormat="1" applyFont="1" applyBorder="1" applyAlignment="1" applyProtection="1">
      <alignment horizontal="right"/>
      <protection/>
    </xf>
    <xf numFmtId="37" fontId="0" fillId="0" borderId="3" xfId="222" applyFont="1" applyBorder="1" applyAlignment="1">
      <alignment horizontal="right"/>
      <protection/>
    </xf>
    <xf numFmtId="37" fontId="0" fillId="0" borderId="7" xfId="222" applyNumberFormat="1" applyFont="1" applyBorder="1" applyAlignment="1" applyProtection="1">
      <alignment horizontal="right"/>
      <protection/>
    </xf>
    <xf numFmtId="37" fontId="0" fillId="0" borderId="8" xfId="222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5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10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37" fontId="0" fillId="0" borderId="4" xfId="195" applyFont="1" applyBorder="1" applyAlignment="1">
      <alignment horizontal="right"/>
      <protection/>
    </xf>
    <xf numFmtId="37" fontId="0" fillId="0" borderId="8" xfId="195" applyFont="1" applyBorder="1" applyAlignment="1">
      <alignment horizontal="right"/>
      <protection/>
    </xf>
    <xf numFmtId="37" fontId="0" fillId="0" borderId="0" xfId="195" applyFont="1" applyBorder="1" applyAlignment="1">
      <alignment horizontal="right"/>
      <protection/>
    </xf>
    <xf numFmtId="0" fontId="10" fillId="0" borderId="3" xfId="0" applyFont="1" applyBorder="1" applyAlignment="1">
      <alignment/>
    </xf>
    <xf numFmtId="3" fontId="10" fillId="0" borderId="1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0" fontId="0" fillId="0" borderId="3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1" fontId="0" fillId="0" borderId="22" xfId="0" applyNumberFormat="1" applyFont="1" applyFill="1" applyBorder="1" applyAlignment="1" applyProtection="1">
      <alignment horizontal="center"/>
      <protection/>
    </xf>
    <xf numFmtId="1" fontId="0" fillId="0" borderId="23" xfId="0" applyNumberFormat="1" applyFont="1" applyFill="1" applyBorder="1" applyAlignment="1" applyProtection="1">
      <alignment horizontal="center"/>
      <protection/>
    </xf>
    <xf numFmtId="1" fontId="0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182" fontId="0" fillId="0" borderId="6" xfId="0" applyNumberFormat="1" applyFont="1" applyBorder="1" applyAlignment="1">
      <alignment horizontal="right"/>
    </xf>
    <xf numFmtId="215" fontId="0" fillId="0" borderId="6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182" fontId="0" fillId="0" borderId="4" xfId="0" applyNumberFormat="1" applyFont="1" applyBorder="1" applyAlignment="1">
      <alignment horizontal="right"/>
    </xf>
    <xf numFmtId="215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182" fontId="10" fillId="0" borderId="8" xfId="0" applyNumberFormat="1" applyFont="1" applyBorder="1" applyAlignment="1">
      <alignment horizontal="right"/>
    </xf>
    <xf numFmtId="215" fontId="10" fillId="0" borderId="8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285" fontId="0" fillId="0" borderId="13" xfId="0" applyNumberFormat="1" applyFont="1" applyBorder="1" applyAlignment="1">
      <alignment horizontal="center"/>
    </xf>
    <xf numFmtId="285" fontId="0" fillId="0" borderId="13" xfId="0" applyNumberFormat="1" applyFont="1" applyBorder="1" applyAlignment="1">
      <alignment/>
    </xf>
    <xf numFmtId="285" fontId="0" fillId="0" borderId="21" xfId="0" applyNumberFormat="1" applyFont="1" applyBorder="1" applyAlignment="1">
      <alignment horizontal="center"/>
    </xf>
    <xf numFmtId="285" fontId="10" fillId="0" borderId="3" xfId="0" applyNumberFormat="1" applyFont="1" applyBorder="1" applyAlignment="1">
      <alignment horizontal="right"/>
    </xf>
    <xf numFmtId="285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285" fontId="0" fillId="0" borderId="3" xfId="0" applyNumberFormat="1" applyFont="1" applyBorder="1" applyAlignment="1">
      <alignment horizontal="right"/>
    </xf>
    <xf numFmtId="285" fontId="0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285" fontId="10" fillId="0" borderId="1" xfId="0" applyNumberFormat="1" applyFont="1" applyBorder="1" applyAlignment="1">
      <alignment horizontal="right"/>
    </xf>
    <xf numFmtId="285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1"/>
    </xf>
    <xf numFmtId="0" fontId="0" fillId="0" borderId="14" xfId="0" applyFont="1" applyBorder="1" applyAlignment="1">
      <alignment horizontal="left"/>
    </xf>
    <xf numFmtId="285" fontId="0" fillId="0" borderId="14" xfId="0" applyNumberFormat="1" applyFont="1" applyBorder="1" applyAlignment="1">
      <alignment horizontal="right"/>
    </xf>
    <xf numFmtId="285" fontId="0" fillId="0" borderId="7" xfId="0" applyNumberFormat="1" applyFont="1" applyBorder="1" applyAlignment="1">
      <alignment horizontal="right"/>
    </xf>
    <xf numFmtId="285" fontId="0" fillId="0" borderId="24" xfId="0" applyNumberFormat="1" applyFont="1" applyBorder="1" applyAlignment="1">
      <alignment horizontal="right"/>
    </xf>
    <xf numFmtId="37" fontId="0" fillId="0" borderId="7" xfId="190" applyFont="1" applyBorder="1" applyAlignment="1">
      <alignment horizontal="right"/>
      <protection/>
    </xf>
    <xf numFmtId="37" fontId="0" fillId="0" borderId="8" xfId="190" applyFont="1" applyBorder="1" applyAlignment="1">
      <alignment horizontal="right"/>
      <protection/>
    </xf>
    <xf numFmtId="181" fontId="7" fillId="0" borderId="0" xfId="447" applyFont="1">
      <alignment/>
      <protection/>
    </xf>
    <xf numFmtId="181" fontId="9" fillId="0" borderId="0" xfId="447" applyFont="1">
      <alignment/>
      <protection/>
    </xf>
    <xf numFmtId="181" fontId="0" fillId="0" borderId="18" xfId="447" applyFont="1" applyBorder="1" applyAlignment="1">
      <alignment horizontal="center"/>
      <protection/>
    </xf>
    <xf numFmtId="181" fontId="0" fillId="0" borderId="0" xfId="447" applyFont="1">
      <alignment/>
      <protection/>
    </xf>
    <xf numFmtId="181" fontId="0" fillId="0" borderId="0" xfId="447" applyFont="1" applyBorder="1">
      <alignment/>
      <protection/>
    </xf>
    <xf numFmtId="1" fontId="0" fillId="0" borderId="9" xfId="447" applyNumberFormat="1" applyFont="1" applyBorder="1" applyAlignment="1">
      <alignment horizontal="center"/>
      <protection/>
    </xf>
    <xf numFmtId="1" fontId="0" fillId="0" borderId="17" xfId="447" applyNumberFormat="1" applyFont="1" applyBorder="1" applyAlignment="1">
      <alignment horizontal="center"/>
      <protection/>
    </xf>
    <xf numFmtId="181" fontId="10" fillId="0" borderId="13" xfId="447" applyFont="1" applyBorder="1">
      <alignment/>
      <protection/>
    </xf>
    <xf numFmtId="181" fontId="10" fillId="0" borderId="5" xfId="447" applyFont="1" applyBorder="1" applyAlignment="1">
      <alignment horizontal="right"/>
      <protection/>
    </xf>
    <xf numFmtId="181" fontId="10" fillId="0" borderId="6" xfId="447" applyFont="1" applyBorder="1" applyAlignment="1">
      <alignment horizontal="right"/>
      <protection/>
    </xf>
    <xf numFmtId="181" fontId="0" fillId="0" borderId="3" xfId="447" applyFont="1" applyBorder="1">
      <alignment/>
      <protection/>
    </xf>
    <xf numFmtId="181" fontId="0" fillId="0" borderId="1" xfId="447" applyFont="1" applyBorder="1" applyAlignment="1">
      <alignment horizontal="right"/>
      <protection/>
    </xf>
    <xf numFmtId="181" fontId="0" fillId="0" borderId="4" xfId="447" applyFont="1" applyBorder="1" applyAlignment="1">
      <alignment horizontal="right"/>
      <protection/>
    </xf>
    <xf numFmtId="181" fontId="0" fillId="0" borderId="0" xfId="447" applyNumberFormat="1" applyFont="1" applyProtection="1">
      <alignment/>
      <protection/>
    </xf>
    <xf numFmtId="181" fontId="0" fillId="0" borderId="14" xfId="447" applyFont="1" applyBorder="1">
      <alignment/>
      <protection/>
    </xf>
    <xf numFmtId="181" fontId="0" fillId="0" borderId="7" xfId="447" applyFont="1" applyBorder="1" applyAlignment="1">
      <alignment horizontal="right"/>
      <protection/>
    </xf>
    <xf numFmtId="184" fontId="0" fillId="0" borderId="0" xfId="447" applyNumberFormat="1" applyFont="1" applyProtection="1">
      <alignment/>
      <protection/>
    </xf>
    <xf numFmtId="181" fontId="0" fillId="0" borderId="0" xfId="447" applyFont="1" applyAlignment="1">
      <alignment horizontal="center"/>
      <protection/>
    </xf>
    <xf numFmtId="181" fontId="0" fillId="0" borderId="7" xfId="447" applyFont="1" applyBorder="1">
      <alignment/>
      <protection/>
    </xf>
    <xf numFmtId="181" fontId="0" fillId="0" borderId="8" xfId="447" applyFont="1" applyBorder="1">
      <alignment/>
      <protection/>
    </xf>
    <xf numFmtId="181" fontId="9" fillId="0" borderId="0" xfId="447" applyFont="1" applyBorder="1">
      <alignment/>
      <protection/>
    </xf>
    <xf numFmtId="181" fontId="0" fillId="0" borderId="0" xfId="447" applyNumberFormat="1" applyFont="1" applyBorder="1" applyProtection="1">
      <alignment/>
      <protection/>
    </xf>
    <xf numFmtId="184" fontId="0" fillId="0" borderId="0" xfId="447" applyNumberFormat="1" applyFont="1" applyBorder="1" applyProtection="1">
      <alignment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182" fontId="0" fillId="2" borderId="6" xfId="0" applyNumberFormat="1" applyFont="1" applyFill="1" applyBorder="1" applyAlignment="1">
      <alignment horizontal="right"/>
    </xf>
    <xf numFmtId="182" fontId="0" fillId="2" borderId="5" xfId="0" applyNumberFormat="1" applyFont="1" applyFill="1" applyBorder="1" applyAlignment="1">
      <alignment horizontal="right"/>
    </xf>
    <xf numFmtId="215" fontId="0" fillId="2" borderId="5" xfId="0" applyNumberFormat="1" applyFont="1" applyFill="1" applyBorder="1" applyAlignment="1">
      <alignment horizontal="right"/>
    </xf>
    <xf numFmtId="215" fontId="0" fillId="2" borderId="6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>
      <alignment horizontal="right"/>
    </xf>
    <xf numFmtId="182" fontId="0" fillId="2" borderId="1" xfId="0" applyNumberFormat="1" applyFont="1" applyFill="1" applyBorder="1" applyAlignment="1">
      <alignment horizontal="right"/>
    </xf>
    <xf numFmtId="215" fontId="0" fillId="2" borderId="1" xfId="0" applyNumberFormat="1" applyFont="1" applyFill="1" applyBorder="1" applyAlignment="1">
      <alignment horizontal="right"/>
    </xf>
    <xf numFmtId="215" fontId="0" fillId="2" borderId="4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 quotePrefix="1">
      <alignment horizontal="right"/>
    </xf>
    <xf numFmtId="215" fontId="0" fillId="2" borderId="1" xfId="0" applyNumberFormat="1" applyFont="1" applyFill="1" applyBorder="1" applyAlignment="1" quotePrefix="1">
      <alignment horizontal="right"/>
    </xf>
    <xf numFmtId="0" fontId="0" fillId="2" borderId="20" xfId="0" applyFont="1" applyFill="1" applyBorder="1" applyAlignment="1">
      <alignment/>
    </xf>
    <xf numFmtId="182" fontId="0" fillId="2" borderId="15" xfId="0" applyNumberFormat="1" applyFont="1" applyFill="1" applyBorder="1" applyAlignment="1">
      <alignment horizontal="right"/>
    </xf>
    <xf numFmtId="215" fontId="0" fillId="2" borderId="15" xfId="0" applyNumberFormat="1" applyFont="1" applyFill="1" applyBorder="1" applyAlignment="1">
      <alignment horizontal="right"/>
    </xf>
    <xf numFmtId="215" fontId="0" fillId="2" borderId="16" xfId="0" applyNumberFormat="1" applyFont="1" applyFill="1" applyBorder="1" applyAlignment="1">
      <alignment horizontal="right"/>
    </xf>
    <xf numFmtId="215" fontId="0" fillId="2" borderId="9" xfId="0" applyNumberFormat="1" applyFont="1" applyFill="1" applyBorder="1" applyAlignment="1">
      <alignment horizontal="right"/>
    </xf>
    <xf numFmtId="0" fontId="10" fillId="2" borderId="24" xfId="0" applyFont="1" applyFill="1" applyBorder="1" applyAlignment="1">
      <alignment/>
    </xf>
    <xf numFmtId="182" fontId="10" fillId="2" borderId="7" xfId="0" applyNumberFormat="1" applyFont="1" applyFill="1" applyBorder="1" applyAlignment="1">
      <alignment horizontal="right"/>
    </xf>
    <xf numFmtId="215" fontId="10" fillId="2" borderId="7" xfId="0" applyNumberFormat="1" applyFont="1" applyFill="1" applyBorder="1" applyAlignment="1">
      <alignment horizontal="right"/>
    </xf>
    <xf numFmtId="215" fontId="10" fillId="2" borderId="8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15" fontId="0" fillId="2" borderId="4" xfId="0" applyNumberFormat="1" applyFont="1" applyFill="1" applyBorder="1" applyAlignment="1" quotePrefix="1">
      <alignment horizontal="right"/>
    </xf>
    <xf numFmtId="0" fontId="0" fillId="2" borderId="4" xfId="0" applyFont="1" applyFill="1" applyBorder="1" applyAlignment="1">
      <alignment horizontal="right"/>
    </xf>
    <xf numFmtId="215" fontId="0" fillId="2" borderId="17" xfId="0" applyNumberFormat="1" applyFont="1" applyFill="1" applyBorder="1" applyAlignment="1">
      <alignment horizontal="right"/>
    </xf>
    <xf numFmtId="215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2" borderId="1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82" fontId="10" fillId="2" borderId="1" xfId="0" applyNumberFormat="1" applyFont="1" applyFill="1" applyBorder="1" applyAlignment="1">
      <alignment horizontal="right"/>
    </xf>
    <xf numFmtId="182" fontId="10" fillId="2" borderId="4" xfId="0" applyNumberFormat="1" applyFont="1" applyFill="1" applyBorder="1" applyAlignment="1">
      <alignment horizontal="right"/>
    </xf>
    <xf numFmtId="215" fontId="10" fillId="2" borderId="4" xfId="0" applyNumberFormat="1" applyFont="1" applyFill="1" applyBorder="1" applyAlignment="1">
      <alignment horizontal="right"/>
    </xf>
    <xf numFmtId="182" fontId="10" fillId="2" borderId="4" xfId="0" applyNumberFormat="1" applyFont="1" applyFill="1" applyBorder="1" applyAlignment="1" quotePrefix="1">
      <alignment horizontal="right"/>
    </xf>
    <xf numFmtId="215" fontId="0" fillId="2" borderId="0" xfId="0" applyNumberFormat="1" applyFont="1" applyFill="1" applyBorder="1" applyAlignment="1">
      <alignment horizontal="right"/>
    </xf>
    <xf numFmtId="182" fontId="0" fillId="2" borderId="16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10" fillId="2" borderId="14" xfId="0" applyFont="1" applyFill="1" applyBorder="1" applyAlignment="1">
      <alignment/>
    </xf>
    <xf numFmtId="182" fontId="10" fillId="2" borderId="8" xfId="0" applyNumberFormat="1" applyFont="1" applyFill="1" applyBorder="1" applyAlignment="1">
      <alignment horizontal="right"/>
    </xf>
    <xf numFmtId="187" fontId="0" fillId="2" borderId="5" xfId="0" applyNumberFormat="1" applyFont="1" applyFill="1" applyBorder="1" applyAlignment="1">
      <alignment horizontal="right"/>
    </xf>
    <xf numFmtId="187" fontId="0" fillId="2" borderId="6" xfId="0" applyNumberFormat="1" applyFont="1" applyFill="1" applyBorder="1" applyAlignment="1">
      <alignment horizontal="right"/>
    </xf>
    <xf numFmtId="187" fontId="0" fillId="2" borderId="4" xfId="0" applyNumberFormat="1" applyFont="1" applyFill="1" applyBorder="1" applyAlignment="1">
      <alignment horizontal="right"/>
    </xf>
    <xf numFmtId="187" fontId="0" fillId="2" borderId="1" xfId="0" applyNumberFormat="1" applyFont="1" applyFill="1" applyBorder="1" applyAlignment="1" quotePrefix="1">
      <alignment horizontal="right"/>
    </xf>
    <xf numFmtId="187" fontId="0" fillId="2" borderId="1" xfId="0" applyNumberFormat="1" applyFont="1" applyFill="1" applyBorder="1" applyAlignment="1">
      <alignment horizontal="right"/>
    </xf>
    <xf numFmtId="187" fontId="10" fillId="2" borderId="1" xfId="0" applyNumberFormat="1" applyFont="1" applyFill="1" applyBorder="1" applyAlignment="1">
      <alignment horizontal="right"/>
    </xf>
    <xf numFmtId="187" fontId="10" fillId="2" borderId="4" xfId="0" applyNumberFormat="1" applyFont="1" applyFill="1" applyBorder="1" applyAlignment="1">
      <alignment horizontal="right"/>
    </xf>
    <xf numFmtId="187" fontId="10" fillId="2" borderId="0" xfId="0" applyNumberFormat="1" applyFont="1" applyFill="1" applyBorder="1" applyAlignment="1">
      <alignment horizontal="right"/>
    </xf>
    <xf numFmtId="187" fontId="10" fillId="2" borderId="1" xfId="0" applyNumberFormat="1" applyFont="1" applyFill="1" applyBorder="1" applyAlignment="1" quotePrefix="1">
      <alignment horizontal="right"/>
    </xf>
    <xf numFmtId="187" fontId="0" fillId="2" borderId="15" xfId="0" applyNumberFormat="1" applyFont="1" applyFill="1" applyBorder="1" applyAlignment="1">
      <alignment horizontal="right"/>
    </xf>
    <xf numFmtId="187" fontId="0" fillId="2" borderId="16" xfId="0" applyNumberFormat="1" applyFont="1" applyFill="1" applyBorder="1" applyAlignment="1">
      <alignment horizontal="right"/>
    </xf>
    <xf numFmtId="187" fontId="0" fillId="2" borderId="17" xfId="0" applyNumberFormat="1" applyFont="1" applyFill="1" applyBorder="1" applyAlignment="1">
      <alignment horizontal="right"/>
    </xf>
    <xf numFmtId="187" fontId="10" fillId="2" borderId="7" xfId="0" applyNumberFormat="1" applyFont="1" applyFill="1" applyBorder="1" applyAlignment="1">
      <alignment horizontal="right"/>
    </xf>
    <xf numFmtId="187" fontId="10" fillId="2" borderId="8" xfId="0" applyNumberFormat="1" applyFont="1" applyFill="1" applyBorder="1" applyAlignment="1">
      <alignment horizontal="right"/>
    </xf>
    <xf numFmtId="181" fontId="10" fillId="0" borderId="1" xfId="447" applyFont="1" applyBorder="1" applyAlignment="1">
      <alignment horizontal="right"/>
      <protection/>
    </xf>
    <xf numFmtId="0" fontId="10" fillId="0" borderId="0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37" fontId="0" fillId="0" borderId="0" xfId="195" applyFont="1" applyBorder="1" applyAlignment="1">
      <alignment horizontal="left"/>
      <protection/>
    </xf>
    <xf numFmtId="181" fontId="7" fillId="0" borderId="0" xfId="452" applyFont="1">
      <alignment/>
      <protection/>
    </xf>
    <xf numFmtId="181" fontId="9" fillId="0" borderId="0" xfId="452" applyFont="1">
      <alignment/>
      <protection/>
    </xf>
    <xf numFmtId="181" fontId="9" fillId="0" borderId="0" xfId="452" applyFont="1" applyAlignment="1">
      <alignment horizontal="fill"/>
      <protection/>
    </xf>
    <xf numFmtId="181" fontId="0" fillId="0" borderId="2" xfId="452" applyFont="1" applyBorder="1">
      <alignment/>
      <protection/>
    </xf>
    <xf numFmtId="181" fontId="0" fillId="0" borderId="9" xfId="452" applyFont="1" applyBorder="1" applyAlignment="1">
      <alignment horizontal="center"/>
      <protection/>
    </xf>
    <xf numFmtId="181" fontId="0" fillId="0" borderId="0" xfId="452" applyFont="1">
      <alignment/>
      <protection/>
    </xf>
    <xf numFmtId="181" fontId="0" fillId="0" borderId="3" xfId="452" applyFont="1" applyBorder="1">
      <alignment/>
      <protection/>
    </xf>
    <xf numFmtId="181" fontId="0" fillId="0" borderId="1" xfId="452" applyFont="1" applyBorder="1" applyAlignment="1">
      <alignment horizontal="center"/>
      <protection/>
    </xf>
    <xf numFmtId="181" fontId="0" fillId="0" borderId="0" xfId="452" applyFont="1" applyBorder="1">
      <alignment/>
      <protection/>
    </xf>
    <xf numFmtId="181" fontId="0" fillId="0" borderId="3" xfId="452" applyFont="1" applyBorder="1" applyAlignment="1">
      <alignment horizontal="center"/>
      <protection/>
    </xf>
    <xf numFmtId="1" fontId="0" fillId="0" borderId="9" xfId="452" applyNumberFormat="1" applyFont="1" applyBorder="1" applyAlignment="1">
      <alignment horizontal="center"/>
      <protection/>
    </xf>
    <xf numFmtId="1" fontId="0" fillId="0" borderId="17" xfId="452" applyNumberFormat="1" applyFont="1" applyBorder="1" applyAlignment="1">
      <alignment horizontal="center"/>
      <protection/>
    </xf>
    <xf numFmtId="181" fontId="10" fillId="0" borderId="13" xfId="452" applyFont="1" applyBorder="1">
      <alignment/>
      <protection/>
    </xf>
    <xf numFmtId="181" fontId="10" fillId="0" borderId="5" xfId="452" applyFont="1" applyBorder="1" applyAlignment="1">
      <alignment horizontal="right"/>
      <protection/>
    </xf>
    <xf numFmtId="181" fontId="10" fillId="0" borderId="6" xfId="452" applyFont="1" applyBorder="1" applyAlignment="1">
      <alignment horizontal="right"/>
      <protection/>
    </xf>
    <xf numFmtId="181" fontId="0" fillId="0" borderId="1" xfId="452" applyFont="1" applyBorder="1" applyAlignment="1">
      <alignment horizontal="right"/>
      <protection/>
    </xf>
    <xf numFmtId="181" fontId="0" fillId="0" borderId="4" xfId="452" applyFont="1" applyBorder="1" applyAlignment="1">
      <alignment horizontal="right"/>
      <protection/>
    </xf>
    <xf numFmtId="181" fontId="0" fillId="0" borderId="14" xfId="452" applyFont="1" applyBorder="1">
      <alignment/>
      <protection/>
    </xf>
    <xf numFmtId="181" fontId="0" fillId="0" borderId="7" xfId="452" applyFont="1" applyBorder="1" applyAlignment="1">
      <alignment horizontal="right"/>
      <protection/>
    </xf>
    <xf numFmtId="181" fontId="0" fillId="0" borderId="0" xfId="452" applyFont="1" applyAlignment="1">
      <alignment horizontal="center"/>
      <protection/>
    </xf>
    <xf numFmtId="181" fontId="0" fillId="0" borderId="1" xfId="452" applyFont="1" applyBorder="1">
      <alignment/>
      <protection/>
    </xf>
    <xf numFmtId="181" fontId="0" fillId="0" borderId="4" xfId="452" applyFont="1" applyBorder="1">
      <alignment/>
      <protection/>
    </xf>
    <xf numFmtId="181" fontId="0" fillId="0" borderId="7" xfId="452" applyFont="1" applyBorder="1">
      <alignment/>
      <protection/>
    </xf>
    <xf numFmtId="181" fontId="0" fillId="0" borderId="8" xfId="452" applyFont="1" applyBorder="1">
      <alignment/>
      <protection/>
    </xf>
    <xf numFmtId="181" fontId="9" fillId="0" borderId="0" xfId="452" applyFont="1" applyBorder="1" applyAlignment="1">
      <alignment horizontal="fill"/>
      <protection/>
    </xf>
    <xf numFmtId="0" fontId="0" fillId="2" borderId="1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82" fontId="0" fillId="2" borderId="1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/>
    </xf>
    <xf numFmtId="182" fontId="0" fillId="2" borderId="15" xfId="0" applyNumberFormat="1" applyFont="1" applyFill="1" applyBorder="1" applyAlignment="1">
      <alignment/>
    </xf>
    <xf numFmtId="182" fontId="0" fillId="2" borderId="16" xfId="0" applyNumberFormat="1" applyFont="1" applyFill="1" applyBorder="1" applyAlignment="1">
      <alignment/>
    </xf>
    <xf numFmtId="182" fontId="10" fillId="2" borderId="7" xfId="0" applyNumberFormat="1" applyFont="1" applyFill="1" applyBorder="1" applyAlignment="1">
      <alignment/>
    </xf>
    <xf numFmtId="182" fontId="10" fillId="2" borderId="8" xfId="0" applyNumberFormat="1" applyFont="1" applyFill="1" applyBorder="1" applyAlignment="1">
      <alignment/>
    </xf>
    <xf numFmtId="182" fontId="0" fillId="2" borderId="0" xfId="0" applyNumberFormat="1" applyFont="1" applyFill="1" applyBorder="1" applyAlignment="1">
      <alignment/>
    </xf>
    <xf numFmtId="0" fontId="0" fillId="2" borderId="20" xfId="0" applyFont="1" applyFill="1" applyBorder="1" applyAlignment="1">
      <alignment horizontal="center"/>
    </xf>
    <xf numFmtId="215" fontId="0" fillId="2" borderId="13" xfId="0" applyNumberFormat="1" applyFont="1" applyFill="1" applyBorder="1" applyAlignment="1">
      <alignment horizontal="right"/>
    </xf>
    <xf numFmtId="215" fontId="0" fillId="2" borderId="3" xfId="0" applyNumberFormat="1" applyFont="1" applyFill="1" applyBorder="1" applyAlignment="1">
      <alignment horizontal="right"/>
    </xf>
    <xf numFmtId="215" fontId="0" fillId="2" borderId="1" xfId="0" applyNumberFormat="1" applyFont="1" applyFill="1" applyBorder="1" applyAlignment="1">
      <alignment/>
    </xf>
    <xf numFmtId="215" fontId="0" fillId="2" borderId="4" xfId="0" applyNumberFormat="1" applyFont="1" applyFill="1" applyBorder="1" applyAlignment="1">
      <alignment/>
    </xf>
    <xf numFmtId="215" fontId="0" fillId="2" borderId="3" xfId="0" applyNumberFormat="1" applyFont="1" applyFill="1" applyBorder="1" applyAlignment="1">
      <alignment/>
    </xf>
    <xf numFmtId="215" fontId="0" fillId="2" borderId="15" xfId="0" applyNumberFormat="1" applyFont="1" applyFill="1" applyBorder="1" applyAlignment="1">
      <alignment/>
    </xf>
    <xf numFmtId="215" fontId="0" fillId="2" borderId="16" xfId="0" applyNumberFormat="1" applyFont="1" applyFill="1" applyBorder="1" applyAlignment="1">
      <alignment/>
    </xf>
    <xf numFmtId="215" fontId="0" fillId="2" borderId="9" xfId="0" applyNumberFormat="1" applyFont="1" applyFill="1" applyBorder="1" applyAlignment="1">
      <alignment/>
    </xf>
    <xf numFmtId="215" fontId="0" fillId="2" borderId="2" xfId="0" applyNumberFormat="1" applyFont="1" applyFill="1" applyBorder="1" applyAlignment="1">
      <alignment/>
    </xf>
    <xf numFmtId="215" fontId="0" fillId="2" borderId="17" xfId="0" applyNumberFormat="1" applyFont="1" applyFill="1" applyBorder="1" applyAlignment="1">
      <alignment/>
    </xf>
    <xf numFmtId="215" fontId="10" fillId="2" borderId="7" xfId="0" applyNumberFormat="1" applyFont="1" applyFill="1" applyBorder="1" applyAlignment="1">
      <alignment/>
    </xf>
    <xf numFmtId="215" fontId="10" fillId="2" borderId="8" xfId="0" applyNumberFormat="1" applyFont="1" applyFill="1" applyBorder="1" applyAlignment="1">
      <alignment/>
    </xf>
    <xf numFmtId="215" fontId="10" fillId="2" borderId="14" xfId="0" applyNumberFormat="1" applyFont="1" applyFill="1" applyBorder="1" applyAlignment="1">
      <alignment/>
    </xf>
    <xf numFmtId="202" fontId="0" fillId="0" borderId="0" xfId="0" applyNumberFormat="1" applyFont="1" applyAlignment="1">
      <alignment/>
    </xf>
    <xf numFmtId="0" fontId="0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215" fontId="10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181" fontId="7" fillId="0" borderId="0" xfId="457" applyFont="1">
      <alignment/>
      <protection/>
    </xf>
    <xf numFmtId="181" fontId="9" fillId="0" borderId="0" xfId="457" applyFont="1">
      <alignment/>
      <protection/>
    </xf>
    <xf numFmtId="181" fontId="9" fillId="0" borderId="0" xfId="457" applyFont="1" applyAlignment="1">
      <alignment horizontal="fill"/>
      <protection/>
    </xf>
    <xf numFmtId="181" fontId="0" fillId="0" borderId="18" xfId="457" applyFont="1" applyBorder="1">
      <alignment/>
      <protection/>
    </xf>
    <xf numFmtId="181" fontId="0" fillId="0" borderId="9" xfId="457" applyFont="1" applyBorder="1" applyAlignment="1">
      <alignment horizontal="center"/>
      <protection/>
    </xf>
    <xf numFmtId="181" fontId="0" fillId="0" borderId="0" xfId="457" applyFont="1">
      <alignment/>
      <protection/>
    </xf>
    <xf numFmtId="181" fontId="0" fillId="0" borderId="0" xfId="457" applyFont="1" applyBorder="1">
      <alignment/>
      <protection/>
    </xf>
    <xf numFmtId="181" fontId="0" fillId="0" borderId="1" xfId="457" applyFont="1" applyBorder="1" applyAlignment="1">
      <alignment horizontal="center"/>
      <protection/>
    </xf>
    <xf numFmtId="181" fontId="0" fillId="0" borderId="0" xfId="457" applyFont="1" applyBorder="1" applyAlignment="1">
      <alignment horizontal="center"/>
      <protection/>
    </xf>
    <xf numFmtId="1" fontId="0" fillId="0" borderId="9" xfId="457" applyNumberFormat="1" applyFont="1" applyBorder="1" applyAlignment="1">
      <alignment horizontal="center"/>
      <protection/>
    </xf>
    <xf numFmtId="1" fontId="0" fillId="0" borderId="17" xfId="457" applyNumberFormat="1" applyFont="1" applyBorder="1" applyAlignment="1">
      <alignment horizontal="center"/>
      <protection/>
    </xf>
    <xf numFmtId="181" fontId="10" fillId="0" borderId="13" xfId="457" applyFont="1" applyBorder="1">
      <alignment/>
      <protection/>
    </xf>
    <xf numFmtId="3" fontId="10" fillId="0" borderId="5" xfId="457" applyNumberFormat="1" applyFont="1" applyBorder="1" applyAlignment="1">
      <alignment horizontal="right"/>
      <protection/>
    </xf>
    <xf numFmtId="3" fontId="10" fillId="0" borderId="5" xfId="457" applyNumberFormat="1" applyFont="1" applyBorder="1" applyAlignment="1" applyProtection="1">
      <alignment horizontal="right"/>
      <protection/>
    </xf>
    <xf numFmtId="3" fontId="10" fillId="0" borderId="6" xfId="457" applyNumberFormat="1" applyFont="1" applyBorder="1" applyAlignment="1">
      <alignment horizontal="right"/>
      <protection/>
    </xf>
    <xf numFmtId="181" fontId="0" fillId="0" borderId="3" xfId="457" applyFont="1" applyBorder="1">
      <alignment/>
      <protection/>
    </xf>
    <xf numFmtId="3" fontId="0" fillId="0" borderId="1" xfId="457" applyNumberFormat="1" applyFont="1" applyBorder="1" applyAlignment="1">
      <alignment horizontal="right"/>
      <protection/>
    </xf>
    <xf numFmtId="3" fontId="0" fillId="0" borderId="1" xfId="457" applyNumberFormat="1" applyFont="1" applyBorder="1" applyAlignment="1" applyProtection="1">
      <alignment horizontal="right"/>
      <protection/>
    </xf>
    <xf numFmtId="3" fontId="0" fillId="0" borderId="4" xfId="457" applyNumberFormat="1" applyFont="1" applyBorder="1" applyAlignment="1">
      <alignment horizontal="right"/>
      <protection/>
    </xf>
    <xf numFmtId="181" fontId="0" fillId="0" borderId="14" xfId="457" applyFont="1" applyBorder="1">
      <alignment/>
      <protection/>
    </xf>
    <xf numFmtId="3" fontId="0" fillId="0" borderId="7" xfId="457" applyNumberFormat="1" applyFont="1" applyBorder="1" applyAlignment="1">
      <alignment horizontal="right"/>
      <protection/>
    </xf>
    <xf numFmtId="3" fontId="0" fillId="0" borderId="8" xfId="457" applyNumberFormat="1" applyFont="1" applyBorder="1" applyAlignment="1">
      <alignment horizontal="right"/>
      <protection/>
    </xf>
    <xf numFmtId="181" fontId="0" fillId="0" borderId="0" xfId="457" applyFont="1" applyAlignment="1">
      <alignment horizontal="center"/>
      <protection/>
    </xf>
    <xf numFmtId="181" fontId="0" fillId="0" borderId="1" xfId="457" applyFont="1" applyBorder="1">
      <alignment/>
      <protection/>
    </xf>
    <xf numFmtId="181" fontId="0" fillId="0" borderId="4" xfId="457" applyFont="1" applyBorder="1">
      <alignment/>
      <protection/>
    </xf>
    <xf numFmtId="181" fontId="0" fillId="0" borderId="7" xfId="457" applyFont="1" applyBorder="1">
      <alignment/>
      <protection/>
    </xf>
    <xf numFmtId="215" fontId="0" fillId="2" borderId="0" xfId="0" applyNumberFormat="1" applyFont="1" applyFill="1" applyBorder="1" applyAlignment="1" quotePrefix="1">
      <alignment horizontal="right"/>
    </xf>
    <xf numFmtId="215" fontId="0" fillId="2" borderId="2" xfId="0" applyNumberFormat="1" applyFont="1" applyFill="1" applyBorder="1" applyAlignment="1">
      <alignment horizontal="right"/>
    </xf>
    <xf numFmtId="215" fontId="10" fillId="2" borderId="14" xfId="0" applyNumberFormat="1" applyFont="1" applyFill="1" applyBorder="1" applyAlignment="1">
      <alignment horizontal="right"/>
    </xf>
    <xf numFmtId="215" fontId="0" fillId="0" borderId="0" xfId="0" applyNumberFormat="1" applyFont="1" applyBorder="1" applyAlignment="1">
      <alignment/>
    </xf>
    <xf numFmtId="202" fontId="0" fillId="0" borderId="0" xfId="0" applyNumberFormat="1" applyFont="1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215" fontId="10" fillId="2" borderId="1" xfId="0" applyNumberFormat="1" applyFont="1" applyFill="1" applyBorder="1" applyAlignment="1" quotePrefix="1">
      <alignment horizontal="right"/>
    </xf>
    <xf numFmtId="215" fontId="10" fillId="2" borderId="4" xfId="0" applyNumberFormat="1" applyFont="1" applyFill="1" applyBorder="1" applyAlignment="1" quotePrefix="1">
      <alignment horizontal="right"/>
    </xf>
    <xf numFmtId="181" fontId="7" fillId="0" borderId="0" xfId="462" applyFont="1">
      <alignment/>
      <protection/>
    </xf>
    <xf numFmtId="181" fontId="9" fillId="0" borderId="0" xfId="462" applyFont="1">
      <alignment/>
      <protection/>
    </xf>
    <xf numFmtId="181" fontId="0" fillId="0" borderId="0" xfId="462" applyFont="1" applyAlignment="1">
      <alignment horizontal="fill"/>
      <protection/>
    </xf>
    <xf numFmtId="181" fontId="0" fillId="0" borderId="0" xfId="462" applyFont="1">
      <alignment/>
      <protection/>
    </xf>
    <xf numFmtId="181" fontId="0" fillId="0" borderId="18" xfId="462" applyFont="1" applyBorder="1">
      <alignment/>
      <protection/>
    </xf>
    <xf numFmtId="181" fontId="0" fillId="0" borderId="9" xfId="462" applyFont="1" applyBorder="1" applyAlignment="1">
      <alignment horizontal="center"/>
      <protection/>
    </xf>
    <xf numFmtId="181" fontId="0" fillId="0" borderId="17" xfId="462" applyFont="1" applyBorder="1" applyAlignment="1">
      <alignment horizontal="center"/>
      <protection/>
    </xf>
    <xf numFmtId="181" fontId="0" fillId="0" borderId="0" xfId="462" applyFont="1" applyBorder="1">
      <alignment/>
      <protection/>
    </xf>
    <xf numFmtId="181" fontId="0" fillId="0" borderId="1" xfId="462" applyFont="1" applyBorder="1" applyAlignment="1">
      <alignment horizontal="center"/>
      <protection/>
    </xf>
    <xf numFmtId="181" fontId="0" fillId="0" borderId="4" xfId="462" applyFont="1" applyBorder="1" applyAlignment="1">
      <alignment horizontal="center"/>
      <protection/>
    </xf>
    <xf numFmtId="181" fontId="0" fillId="0" borderId="0" xfId="462" applyFont="1" applyBorder="1" applyAlignment="1">
      <alignment horizontal="center"/>
      <protection/>
    </xf>
    <xf numFmtId="1" fontId="0" fillId="0" borderId="9" xfId="462" applyNumberFormat="1" applyFont="1" applyBorder="1" applyAlignment="1">
      <alignment horizontal="center"/>
      <protection/>
    </xf>
    <xf numFmtId="1" fontId="0" fillId="0" borderId="17" xfId="462" applyNumberFormat="1" applyFont="1" applyBorder="1" applyAlignment="1">
      <alignment horizontal="center"/>
      <protection/>
    </xf>
    <xf numFmtId="181" fontId="10" fillId="0" borderId="13" xfId="462" applyFont="1" applyBorder="1">
      <alignment/>
      <protection/>
    </xf>
    <xf numFmtId="181" fontId="10" fillId="0" borderId="5" xfId="462" applyFont="1" applyBorder="1" applyAlignment="1">
      <alignment horizontal="right"/>
      <protection/>
    </xf>
    <xf numFmtId="181" fontId="10" fillId="0" borderId="5" xfId="462" applyNumberFormat="1" applyFont="1" applyBorder="1" applyAlignment="1" applyProtection="1">
      <alignment horizontal="right"/>
      <protection/>
    </xf>
    <xf numFmtId="181" fontId="10" fillId="0" borderId="6" xfId="462" applyFont="1" applyBorder="1" applyAlignment="1">
      <alignment horizontal="right"/>
      <protection/>
    </xf>
    <xf numFmtId="181" fontId="0" fillId="0" borderId="3" xfId="462" applyFont="1" applyBorder="1">
      <alignment/>
      <protection/>
    </xf>
    <xf numFmtId="181" fontId="0" fillId="0" borderId="1" xfId="462" applyFont="1" applyBorder="1" applyAlignment="1">
      <alignment horizontal="right"/>
      <protection/>
    </xf>
    <xf numFmtId="181" fontId="0" fillId="0" borderId="1" xfId="462" applyNumberFormat="1" applyFont="1" applyBorder="1" applyAlignment="1" applyProtection="1">
      <alignment horizontal="right"/>
      <protection/>
    </xf>
    <xf numFmtId="181" fontId="0" fillId="0" borderId="4" xfId="462" applyFont="1" applyBorder="1" applyAlignment="1">
      <alignment horizontal="right"/>
      <protection/>
    </xf>
    <xf numFmtId="181" fontId="0" fillId="0" borderId="14" xfId="462" applyFont="1" applyBorder="1">
      <alignment/>
      <protection/>
    </xf>
    <xf numFmtId="181" fontId="0" fillId="0" borderId="0" xfId="462" applyFont="1" applyBorder="1" applyAlignment="1">
      <alignment horizontal="fill"/>
      <protection/>
    </xf>
    <xf numFmtId="0" fontId="0" fillId="2" borderId="7" xfId="0" applyFont="1" applyFill="1" applyBorder="1" applyAlignment="1">
      <alignment horizontal="center" vertical="center"/>
    </xf>
    <xf numFmtId="181" fontId="0" fillId="0" borderId="1" xfId="462" applyFont="1" applyBorder="1">
      <alignment/>
      <protection/>
    </xf>
    <xf numFmtId="181" fontId="0" fillId="0" borderId="4" xfId="462" applyFont="1" applyBorder="1">
      <alignment/>
      <protection/>
    </xf>
    <xf numFmtId="181" fontId="0" fillId="0" borderId="7" xfId="462" applyFont="1" applyBorder="1">
      <alignment/>
      <protection/>
    </xf>
    <xf numFmtId="181" fontId="0" fillId="0" borderId="8" xfId="462" applyFont="1" applyBorder="1">
      <alignment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3" fontId="10" fillId="0" borderId="1" xfId="195" applyNumberFormat="1" applyFont="1" applyBorder="1" applyAlignment="1">
      <alignment horizontal="right"/>
      <protection/>
    </xf>
    <xf numFmtId="181" fontId="7" fillId="0" borderId="0" xfId="467" applyFont="1">
      <alignment/>
      <protection/>
    </xf>
    <xf numFmtId="181" fontId="9" fillId="0" borderId="0" xfId="467" applyFont="1">
      <alignment/>
      <protection/>
    </xf>
    <xf numFmtId="181" fontId="0" fillId="0" borderId="0" xfId="467" applyFont="1" applyAlignment="1">
      <alignment horizontal="fill"/>
      <protection/>
    </xf>
    <xf numFmtId="181" fontId="0" fillId="0" borderId="0" xfId="467" applyFont="1">
      <alignment/>
      <protection/>
    </xf>
    <xf numFmtId="181" fontId="0" fillId="0" borderId="18" xfId="467" applyFont="1" applyBorder="1">
      <alignment/>
      <protection/>
    </xf>
    <xf numFmtId="181" fontId="0" fillId="0" borderId="9" xfId="467" applyFont="1" applyBorder="1" applyAlignment="1">
      <alignment horizontal="center"/>
      <protection/>
    </xf>
    <xf numFmtId="181" fontId="0" fillId="0" borderId="0" xfId="467" applyFont="1" applyBorder="1" applyAlignment="1">
      <alignment horizontal="center"/>
      <protection/>
    </xf>
    <xf numFmtId="181" fontId="0" fillId="0" borderId="1" xfId="467" applyFont="1" applyBorder="1" applyAlignment="1">
      <alignment horizontal="center"/>
      <protection/>
    </xf>
    <xf numFmtId="181" fontId="0" fillId="0" borderId="0" xfId="467" applyFont="1" applyBorder="1">
      <alignment/>
      <protection/>
    </xf>
    <xf numFmtId="1" fontId="0" fillId="0" borderId="9" xfId="467" applyNumberFormat="1" applyFont="1" applyBorder="1" applyAlignment="1">
      <alignment horizontal="center"/>
      <protection/>
    </xf>
    <xf numFmtId="1" fontId="0" fillId="0" borderId="17" xfId="467" applyNumberFormat="1" applyFont="1" applyBorder="1" applyAlignment="1">
      <alignment horizontal="center"/>
      <protection/>
    </xf>
    <xf numFmtId="181" fontId="10" fillId="0" borderId="13" xfId="467" applyFont="1" applyBorder="1">
      <alignment/>
      <protection/>
    </xf>
    <xf numFmtId="181" fontId="10" fillId="0" borderId="5" xfId="467" applyFont="1" applyBorder="1" applyAlignment="1">
      <alignment horizontal="right"/>
      <protection/>
    </xf>
    <xf numFmtId="181" fontId="10" fillId="0" borderId="5" xfId="467" applyNumberFormat="1" applyFont="1" applyBorder="1" applyAlignment="1" applyProtection="1">
      <alignment horizontal="right"/>
      <protection/>
    </xf>
    <xf numFmtId="181" fontId="10" fillId="0" borderId="6" xfId="467" applyFont="1" applyBorder="1" applyAlignment="1">
      <alignment horizontal="right"/>
      <protection/>
    </xf>
    <xf numFmtId="181" fontId="0" fillId="0" borderId="3" xfId="467" applyFont="1" applyBorder="1">
      <alignment/>
      <protection/>
    </xf>
    <xf numFmtId="181" fontId="0" fillId="0" borderId="1" xfId="467" applyFont="1" applyBorder="1" applyAlignment="1">
      <alignment horizontal="right"/>
      <protection/>
    </xf>
    <xf numFmtId="181" fontId="0" fillId="0" borderId="1" xfId="467" applyNumberFormat="1" applyFont="1" applyBorder="1" applyAlignment="1" applyProtection="1">
      <alignment horizontal="right"/>
      <protection/>
    </xf>
    <xf numFmtId="181" fontId="0" fillId="0" borderId="4" xfId="467" applyFont="1" applyBorder="1" applyAlignment="1">
      <alignment horizontal="right"/>
      <protection/>
    </xf>
    <xf numFmtId="3" fontId="0" fillId="0" borderId="4" xfId="467" applyNumberFormat="1" applyFont="1" applyBorder="1" applyAlignment="1">
      <alignment horizontal="right"/>
      <protection/>
    </xf>
    <xf numFmtId="3" fontId="0" fillId="0" borderId="1" xfId="467" applyNumberFormat="1" applyFont="1" applyBorder="1" applyAlignment="1">
      <alignment horizontal="right"/>
      <protection/>
    </xf>
    <xf numFmtId="181" fontId="0" fillId="0" borderId="14" xfId="467" applyFont="1" applyBorder="1">
      <alignment/>
      <protection/>
    </xf>
    <xf numFmtId="181" fontId="0" fillId="0" borderId="7" xfId="467" applyFont="1" applyBorder="1" applyAlignment="1">
      <alignment horizontal="right"/>
      <protection/>
    </xf>
    <xf numFmtId="181" fontId="0" fillId="0" borderId="0" xfId="467" applyFont="1" applyAlignment="1">
      <alignment horizontal="center"/>
      <protection/>
    </xf>
    <xf numFmtId="181" fontId="0" fillId="0" borderId="1" xfId="467" applyFont="1" applyBorder="1">
      <alignment/>
      <protection/>
    </xf>
    <xf numFmtId="181" fontId="0" fillId="0" borderId="4" xfId="467" applyFont="1" applyBorder="1">
      <alignment/>
      <protection/>
    </xf>
    <xf numFmtId="181" fontId="0" fillId="0" borderId="7" xfId="467" applyFont="1" applyBorder="1">
      <alignment/>
      <protection/>
    </xf>
    <xf numFmtId="181" fontId="0" fillId="0" borderId="8" xfId="467" applyFont="1" applyBorder="1">
      <alignment/>
      <protection/>
    </xf>
    <xf numFmtId="3" fontId="0" fillId="2" borderId="6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 quotePrefix="1">
      <alignment horizontal="right"/>
    </xf>
    <xf numFmtId="3" fontId="0" fillId="2" borderId="16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187" fontId="0" fillId="2" borderId="4" xfId="0" applyNumberFormat="1" applyFont="1" applyFill="1" applyBorder="1" applyAlignment="1" quotePrefix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87" fontId="10" fillId="2" borderId="4" xfId="0" applyNumberFormat="1" applyFont="1" applyFill="1" applyBorder="1" applyAlignment="1" quotePrefix="1">
      <alignment horizontal="right"/>
    </xf>
    <xf numFmtId="3" fontId="10" fillId="2" borderId="4" xfId="0" applyNumberFormat="1" applyFont="1" applyFill="1" applyBorder="1" applyAlignment="1" quotePrefix="1">
      <alignment horizontal="right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3" fontId="0" fillId="2" borderId="16" xfId="0" applyNumberFormat="1" applyFont="1" applyFill="1" applyBorder="1" applyAlignment="1" quotePrefix="1">
      <alignment horizontal="right"/>
    </xf>
    <xf numFmtId="3" fontId="10" fillId="2" borderId="8" xfId="0" applyNumberFormat="1" applyFont="1" applyFill="1" applyBorder="1" applyAlignment="1" quotePrefix="1">
      <alignment horizontal="right"/>
    </xf>
    <xf numFmtId="0" fontId="10" fillId="2" borderId="2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15" fontId="0" fillId="2" borderId="5" xfId="0" applyNumberFormat="1" applyFont="1" applyFill="1" applyBorder="1" applyAlignment="1">
      <alignment/>
    </xf>
    <xf numFmtId="215" fontId="0" fillId="2" borderId="6" xfId="0" applyNumberFormat="1" applyFont="1" applyFill="1" applyBorder="1" applyAlignment="1">
      <alignment/>
    </xf>
    <xf numFmtId="220" fontId="0" fillId="2" borderId="0" xfId="0" applyNumberFormat="1" applyFont="1" applyFill="1" applyBorder="1" applyAlignment="1">
      <alignment/>
    </xf>
    <xf numFmtId="215" fontId="0" fillId="2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15" fontId="0" fillId="2" borderId="4" xfId="0" applyNumberFormat="1" applyFont="1" applyFill="1" applyBorder="1" applyAlignment="1" quotePrefix="1">
      <alignment/>
    </xf>
    <xf numFmtId="215" fontId="0" fillId="2" borderId="0" xfId="0" applyNumberFormat="1" applyFont="1" applyFill="1" applyBorder="1" applyAlignment="1" quotePrefix="1">
      <alignment/>
    </xf>
    <xf numFmtId="187" fontId="0" fillId="2" borderId="1" xfId="0" applyNumberFormat="1" applyFont="1" applyFill="1" applyBorder="1" applyAlignment="1">
      <alignment/>
    </xf>
    <xf numFmtId="187" fontId="10" fillId="2" borderId="7" xfId="0" applyNumberFormat="1" applyFont="1" applyFill="1" applyBorder="1" applyAlignment="1">
      <alignment/>
    </xf>
    <xf numFmtId="220" fontId="10" fillId="2" borderId="0" xfId="0" applyNumberFormat="1" applyFont="1" applyFill="1" applyBorder="1" applyAlignment="1">
      <alignment/>
    </xf>
    <xf numFmtId="215" fontId="10" fillId="2" borderId="0" xfId="0" applyNumberFormat="1" applyFont="1" applyFill="1" applyBorder="1" applyAlignment="1">
      <alignment/>
    </xf>
    <xf numFmtId="182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4" fontId="0" fillId="2" borderId="6" xfId="0" applyNumberFormat="1" applyFont="1" applyFill="1" applyBorder="1" applyAlignment="1">
      <alignment/>
    </xf>
    <xf numFmtId="4" fontId="0" fillId="2" borderId="5" xfId="0" applyNumberFormat="1" applyFont="1" applyFill="1" applyBorder="1" applyAlignment="1">
      <alignment horizontal="right"/>
    </xf>
    <xf numFmtId="4" fontId="0" fillId="2" borderId="6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 quotePrefix="1">
      <alignment/>
    </xf>
    <xf numFmtId="4" fontId="0" fillId="2" borderId="4" xfId="0" applyNumberFormat="1" applyFont="1" applyFill="1" applyBorder="1" applyAlignment="1" quotePrefix="1">
      <alignment horizontal="right"/>
    </xf>
    <xf numFmtId="4" fontId="0" fillId="2" borderId="16" xfId="0" applyNumberFormat="1" applyFont="1" applyFill="1" applyBorder="1" applyAlignment="1">
      <alignment/>
    </xf>
    <xf numFmtId="4" fontId="0" fillId="2" borderId="15" xfId="0" applyNumberFormat="1" applyFont="1" applyFill="1" applyBorder="1" applyAlignment="1">
      <alignment horizontal="right"/>
    </xf>
    <xf numFmtId="4" fontId="0" fillId="2" borderId="16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/>
    </xf>
    <xf numFmtId="4" fontId="10" fillId="2" borderId="8" xfId="0" applyNumberFormat="1" applyFont="1" applyFill="1" applyBorder="1" applyAlignment="1">
      <alignment/>
    </xf>
    <xf numFmtId="4" fontId="10" fillId="2" borderId="7" xfId="0" applyNumberFormat="1" applyFont="1" applyFill="1" applyBorder="1" applyAlignment="1">
      <alignment/>
    </xf>
    <xf numFmtId="220" fontId="0" fillId="2" borderId="5" xfId="0" applyNumberFormat="1" applyFont="1" applyFill="1" applyBorder="1" applyAlignment="1">
      <alignment/>
    </xf>
    <xf numFmtId="220" fontId="0" fillId="2" borderId="1" xfId="0" applyNumberFormat="1" applyFont="1" applyFill="1" applyBorder="1" applyAlignment="1">
      <alignment/>
    </xf>
    <xf numFmtId="215" fontId="0" fillId="2" borderId="1" xfId="0" applyNumberFormat="1" applyFont="1" applyFill="1" applyBorder="1" applyAlignment="1" quotePrefix="1">
      <alignment/>
    </xf>
    <xf numFmtId="220" fontId="0" fillId="2" borderId="15" xfId="0" applyNumberFormat="1" applyFont="1" applyFill="1" applyBorder="1" applyAlignment="1">
      <alignment/>
    </xf>
    <xf numFmtId="215" fontId="0" fillId="2" borderId="17" xfId="0" applyNumberFormat="1" applyFont="1" applyFill="1" applyBorder="1" applyAlignment="1" quotePrefix="1">
      <alignment/>
    </xf>
    <xf numFmtId="220" fontId="10" fillId="2" borderId="7" xfId="0" applyNumberFormat="1" applyFont="1" applyFill="1" applyBorder="1" applyAlignment="1">
      <alignment/>
    </xf>
    <xf numFmtId="0" fontId="0" fillId="0" borderId="26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0" fontId="0" fillId="2" borderId="19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0" fillId="2" borderId="9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 quotePrefix="1">
      <alignment horizontal="right"/>
    </xf>
    <xf numFmtId="0" fontId="10" fillId="2" borderId="3" xfId="0" applyFont="1" applyFill="1" applyBorder="1" applyAlignment="1">
      <alignment/>
    </xf>
    <xf numFmtId="4" fontId="10" fillId="2" borderId="1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/>
    </xf>
    <xf numFmtId="187" fontId="0" fillId="2" borderId="17" xfId="0" applyNumberFormat="1" applyFont="1" applyFill="1" applyBorder="1" applyAlignment="1" quotePrefix="1">
      <alignment horizontal="right"/>
    </xf>
    <xf numFmtId="0" fontId="10" fillId="2" borderId="19" xfId="0" applyFont="1" applyFill="1" applyBorder="1" applyAlignment="1">
      <alignment/>
    </xf>
    <xf numFmtId="187" fontId="10" fillId="2" borderId="1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187" fontId="10" fillId="2" borderId="16" xfId="0" applyNumberFormat="1" applyFont="1" applyFill="1" applyBorder="1" applyAlignment="1">
      <alignment horizontal="right"/>
    </xf>
    <xf numFmtId="181" fontId="7" fillId="0" borderId="0" xfId="472" applyFont="1">
      <alignment/>
      <protection/>
    </xf>
    <xf numFmtId="181" fontId="9" fillId="0" borderId="0" xfId="472" applyFont="1">
      <alignment/>
      <protection/>
    </xf>
    <xf numFmtId="181" fontId="9" fillId="0" borderId="0" xfId="472" applyFont="1" applyAlignment="1">
      <alignment horizontal="fill"/>
      <protection/>
    </xf>
    <xf numFmtId="181" fontId="0" fillId="0" borderId="18" xfId="472" applyFont="1" applyBorder="1" applyAlignment="1">
      <alignment horizontal="center"/>
      <protection/>
    </xf>
    <xf numFmtId="181" fontId="0" fillId="0" borderId="9" xfId="472" applyFont="1" applyBorder="1" applyAlignment="1">
      <alignment horizontal="center"/>
      <protection/>
    </xf>
    <xf numFmtId="0" fontId="0" fillId="0" borderId="9" xfId="472" applyNumberFormat="1" applyFont="1" applyBorder="1" applyAlignment="1" quotePrefix="1">
      <alignment horizontal="center"/>
      <protection/>
    </xf>
    <xf numFmtId="181" fontId="0" fillId="0" borderId="17" xfId="472" applyFont="1" applyBorder="1">
      <alignment/>
      <protection/>
    </xf>
    <xf numFmtId="181" fontId="0" fillId="0" borderId="2" xfId="472" applyFont="1" applyBorder="1">
      <alignment/>
      <protection/>
    </xf>
    <xf numFmtId="181" fontId="0" fillId="0" borderId="18" xfId="472" applyFont="1" applyBorder="1">
      <alignment/>
      <protection/>
    </xf>
    <xf numFmtId="181" fontId="0" fillId="0" borderId="0" xfId="472" applyFont="1">
      <alignment/>
      <protection/>
    </xf>
    <xf numFmtId="181" fontId="0" fillId="0" borderId="0" xfId="472" applyFont="1" applyBorder="1">
      <alignment/>
      <protection/>
    </xf>
    <xf numFmtId="181" fontId="0" fillId="0" borderId="1" xfId="472" applyFont="1" applyBorder="1">
      <alignment/>
      <protection/>
    </xf>
    <xf numFmtId="181" fontId="0" fillId="0" borderId="17" xfId="472" applyFont="1" applyBorder="1" applyAlignment="1">
      <alignment horizontal="center"/>
      <protection/>
    </xf>
    <xf numFmtId="181" fontId="10" fillId="0" borderId="13" xfId="472" applyFont="1" applyBorder="1">
      <alignment/>
      <protection/>
    </xf>
    <xf numFmtId="3" fontId="10" fillId="0" borderId="5" xfId="472" applyNumberFormat="1" applyFont="1" applyBorder="1">
      <alignment/>
      <protection/>
    </xf>
    <xf numFmtId="3" fontId="10" fillId="0" borderId="6" xfId="472" applyNumberFormat="1" applyFont="1" applyBorder="1">
      <alignment/>
      <protection/>
    </xf>
    <xf numFmtId="181" fontId="0" fillId="0" borderId="3" xfId="472" applyFont="1" applyBorder="1">
      <alignment/>
      <protection/>
    </xf>
    <xf numFmtId="3" fontId="0" fillId="0" borderId="1" xfId="472" applyNumberFormat="1" applyFont="1" applyBorder="1">
      <alignment/>
      <protection/>
    </xf>
    <xf numFmtId="3" fontId="0" fillId="0" borderId="4" xfId="472" applyNumberFormat="1" applyFont="1" applyBorder="1">
      <alignment/>
      <protection/>
    </xf>
    <xf numFmtId="3" fontId="0" fillId="0" borderId="1" xfId="472" applyNumberFormat="1" applyFont="1" applyBorder="1" applyAlignment="1">
      <alignment horizontal="right"/>
      <protection/>
    </xf>
    <xf numFmtId="3" fontId="0" fillId="0" borderId="4" xfId="472" applyNumberFormat="1" applyFont="1" applyBorder="1" applyAlignment="1">
      <alignment horizontal="right"/>
      <protection/>
    </xf>
    <xf numFmtId="181" fontId="0" fillId="0" borderId="14" xfId="472" applyFont="1" applyBorder="1">
      <alignment/>
      <protection/>
    </xf>
    <xf numFmtId="3" fontId="0" fillId="0" borderId="7" xfId="472" applyNumberFormat="1" applyFont="1" applyBorder="1" applyAlignment="1">
      <alignment horizontal="right"/>
      <protection/>
    </xf>
    <xf numFmtId="3" fontId="0" fillId="0" borderId="8" xfId="472" applyNumberFormat="1" applyFont="1" applyBorder="1" applyAlignment="1">
      <alignment horizontal="right"/>
      <protection/>
    </xf>
    <xf numFmtId="181" fontId="0" fillId="0" borderId="0" xfId="472" applyFont="1" applyAlignment="1">
      <alignment horizontal="center"/>
      <protection/>
    </xf>
    <xf numFmtId="181" fontId="0" fillId="0" borderId="4" xfId="472" applyFont="1" applyBorder="1">
      <alignment/>
      <protection/>
    </xf>
    <xf numFmtId="181" fontId="0" fillId="0" borderId="7" xfId="472" applyFont="1" applyBorder="1">
      <alignment/>
      <protection/>
    </xf>
    <xf numFmtId="2" fontId="0" fillId="0" borderId="0" xfId="195" applyNumberFormat="1" applyFont="1">
      <alignment/>
      <protection/>
    </xf>
    <xf numFmtId="187" fontId="0" fillId="2" borderId="0" xfId="0" applyNumberFormat="1" applyFont="1" applyFill="1" applyAlignment="1">
      <alignment/>
    </xf>
    <xf numFmtId="37" fontId="0" fillId="0" borderId="14" xfId="173" applyFont="1" applyBorder="1">
      <alignment/>
      <protection/>
    </xf>
    <xf numFmtId="37" fontId="0" fillId="0" borderId="0" xfId="156" applyFont="1" applyBorder="1" applyAlignment="1">
      <alignment horizontal="left"/>
      <protection/>
    </xf>
    <xf numFmtId="0" fontId="0" fillId="0" borderId="0" xfId="238" applyNumberFormat="1" applyFont="1">
      <alignment/>
      <protection/>
    </xf>
    <xf numFmtId="1" fontId="0" fillId="0" borderId="3" xfId="151" applyNumberFormat="1" applyFont="1" applyFill="1" applyBorder="1" quotePrefix="1">
      <alignment/>
      <protection/>
    </xf>
    <xf numFmtId="183" fontId="0" fillId="0" borderId="3" xfId="238" applyNumberFormat="1" applyFont="1" applyFill="1" applyBorder="1" applyProtection="1">
      <alignment/>
      <protection/>
    </xf>
    <xf numFmtId="183" fontId="0" fillId="0" borderId="1" xfId="238" applyNumberFormat="1" applyFont="1" applyFill="1" applyBorder="1" applyProtection="1">
      <alignment/>
      <protection/>
    </xf>
    <xf numFmtId="183" fontId="0" fillId="0" borderId="4" xfId="238" applyNumberFormat="1" applyFont="1" applyFill="1" applyBorder="1" applyProtection="1">
      <alignment/>
      <protection/>
    </xf>
    <xf numFmtId="183" fontId="0" fillId="0" borderId="0" xfId="238" applyNumberFormat="1" applyFont="1" applyFill="1" applyProtection="1">
      <alignment/>
      <protection/>
    </xf>
    <xf numFmtId="37" fontId="0" fillId="0" borderId="0" xfId="238" applyFont="1" applyFill="1">
      <alignment/>
      <protection/>
    </xf>
    <xf numFmtId="1" fontId="0" fillId="0" borderId="14" xfId="151" applyNumberFormat="1" applyFont="1" applyFill="1" applyBorder="1" quotePrefix="1">
      <alignment/>
      <protection/>
    </xf>
    <xf numFmtId="37" fontId="0" fillId="0" borderId="7" xfId="156" applyNumberFormat="1" applyFont="1" applyFill="1" applyBorder="1" applyProtection="1">
      <alignment/>
      <protection/>
    </xf>
    <xf numFmtId="183" fontId="0" fillId="0" borderId="7" xfId="156" applyNumberFormat="1" applyFont="1" applyFill="1" applyBorder="1" applyProtection="1">
      <alignment/>
      <protection/>
    </xf>
    <xf numFmtId="183" fontId="0" fillId="0" borderId="8" xfId="156" applyNumberFormat="1" applyFont="1" applyFill="1" applyBorder="1" applyProtection="1">
      <alignment/>
      <protection/>
    </xf>
    <xf numFmtId="37" fontId="0" fillId="0" borderId="7" xfId="156" applyNumberFormat="1" applyFont="1" applyBorder="1" applyProtection="1">
      <alignment/>
      <protection/>
    </xf>
    <xf numFmtId="231" fontId="0" fillId="0" borderId="0" xfId="156" applyNumberFormat="1" applyFont="1">
      <alignment/>
      <protection/>
    </xf>
    <xf numFmtId="187" fontId="0" fillId="0" borderId="0" xfId="173" applyNumberFormat="1" applyFont="1">
      <alignment/>
      <protection/>
    </xf>
    <xf numFmtId="202" fontId="0" fillId="0" borderId="0" xfId="173" applyNumberFormat="1" applyFont="1">
      <alignment/>
      <protection/>
    </xf>
    <xf numFmtId="0" fontId="10" fillId="0" borderId="24" xfId="0" applyFont="1" applyBorder="1" applyAlignment="1">
      <alignment/>
    </xf>
    <xf numFmtId="49" fontId="0" fillId="0" borderId="0" xfId="195" applyNumberFormat="1" applyFont="1" applyBorder="1" applyAlignment="1">
      <alignment horizontal="left"/>
      <protection/>
    </xf>
    <xf numFmtId="49" fontId="0" fillId="0" borderId="4" xfId="195" applyNumberFormat="1" applyFont="1" applyBorder="1" applyAlignment="1">
      <alignment horizontal="center"/>
      <protection/>
    </xf>
    <xf numFmtId="181" fontId="8" fillId="0" borderId="0" xfId="447" applyFont="1" applyBorder="1" applyAlignment="1">
      <alignment horizontal="center"/>
      <protection/>
    </xf>
    <xf numFmtId="181" fontId="8" fillId="0" borderId="0" xfId="472" applyFont="1" applyAlignment="1">
      <alignment horizontal="center"/>
      <protection/>
    </xf>
    <xf numFmtId="181" fontId="10" fillId="0" borderId="4" xfId="447" applyFont="1" applyBorder="1" applyAlignment="1">
      <alignment horizontal="right"/>
      <protection/>
    </xf>
    <xf numFmtId="181" fontId="10" fillId="0" borderId="0" xfId="447" applyFont="1">
      <alignment/>
      <protection/>
    </xf>
    <xf numFmtId="37" fontId="0" fillId="0" borderId="7" xfId="156" applyFont="1" applyBorder="1" applyAlignment="1" quotePrefix="1">
      <alignment horizontal="center"/>
      <protection/>
    </xf>
    <xf numFmtId="181" fontId="0" fillId="0" borderId="1" xfId="467" applyFont="1" applyBorder="1" applyAlignment="1" quotePrefix="1">
      <alignment horizontal="center"/>
      <protection/>
    </xf>
    <xf numFmtId="3" fontId="10" fillId="0" borderId="13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/>
    </xf>
    <xf numFmtId="181" fontId="10" fillId="0" borderId="3" xfId="472" applyFont="1" applyBorder="1">
      <alignment/>
      <protection/>
    </xf>
    <xf numFmtId="3" fontId="10" fillId="0" borderId="1" xfId="472" applyNumberFormat="1" applyFont="1" applyBorder="1">
      <alignment/>
      <protection/>
    </xf>
    <xf numFmtId="3" fontId="10" fillId="0" borderId="1" xfId="472" applyNumberFormat="1" applyFont="1" applyBorder="1" applyAlignment="1">
      <alignment horizontal="center"/>
      <protection/>
    </xf>
    <xf numFmtId="3" fontId="10" fillId="0" borderId="4" xfId="472" applyNumberFormat="1" applyFont="1" applyBorder="1" applyAlignment="1">
      <alignment horizontal="center"/>
      <protection/>
    </xf>
    <xf numFmtId="181" fontId="10" fillId="0" borderId="0" xfId="472" applyFont="1">
      <alignment/>
      <protection/>
    </xf>
    <xf numFmtId="3" fontId="10" fillId="0" borderId="1" xfId="472" applyNumberFormat="1" applyFont="1" applyBorder="1" applyAlignment="1">
      <alignment horizontal="right"/>
      <protection/>
    </xf>
    <xf numFmtId="3" fontId="10" fillId="0" borderId="4" xfId="472" applyNumberFormat="1" applyFont="1" applyBorder="1" applyAlignment="1">
      <alignment horizontal="right"/>
      <protection/>
    </xf>
    <xf numFmtId="181" fontId="10" fillId="0" borderId="3" xfId="467" applyFont="1" applyFill="1" applyBorder="1">
      <alignment/>
      <protection/>
    </xf>
    <xf numFmtId="181" fontId="10" fillId="0" borderId="1" xfId="467" applyFont="1" applyFill="1" applyBorder="1" applyAlignment="1">
      <alignment horizontal="right"/>
      <protection/>
    </xf>
    <xf numFmtId="181" fontId="10" fillId="0" borderId="1" xfId="467" applyNumberFormat="1" applyFont="1" applyFill="1" applyBorder="1" applyAlignment="1" applyProtection="1">
      <alignment horizontal="right"/>
      <protection/>
    </xf>
    <xf numFmtId="181" fontId="10" fillId="0" borderId="4" xfId="467" applyFont="1" applyFill="1" applyBorder="1" applyAlignment="1">
      <alignment horizontal="right"/>
      <protection/>
    </xf>
    <xf numFmtId="181" fontId="10" fillId="0" borderId="0" xfId="467" applyFont="1">
      <alignment/>
      <protection/>
    </xf>
    <xf numFmtId="181" fontId="10" fillId="0" borderId="1" xfId="467" applyFont="1" applyBorder="1" applyAlignment="1">
      <alignment horizontal="right"/>
      <protection/>
    </xf>
    <xf numFmtId="181" fontId="10" fillId="0" borderId="1" xfId="467" applyNumberFormat="1" applyFont="1" applyBorder="1" applyAlignment="1" applyProtection="1">
      <alignment horizontal="right"/>
      <protection/>
    </xf>
    <xf numFmtId="181" fontId="10" fillId="0" borderId="4" xfId="467" applyFont="1" applyBorder="1" applyAlignment="1">
      <alignment horizontal="right"/>
      <protection/>
    </xf>
    <xf numFmtId="181" fontId="10" fillId="0" borderId="3" xfId="462" applyFont="1" applyBorder="1">
      <alignment/>
      <protection/>
    </xf>
    <xf numFmtId="181" fontId="10" fillId="0" borderId="1" xfId="462" applyFont="1" applyBorder="1" applyAlignment="1">
      <alignment horizontal="right"/>
      <protection/>
    </xf>
    <xf numFmtId="181" fontId="10" fillId="0" borderId="1" xfId="462" applyNumberFormat="1" applyFont="1" applyBorder="1" applyAlignment="1" applyProtection="1">
      <alignment horizontal="right"/>
      <protection/>
    </xf>
    <xf numFmtId="181" fontId="10" fillId="0" borderId="4" xfId="462" applyFont="1" applyBorder="1" applyAlignment="1">
      <alignment horizontal="right"/>
      <protection/>
    </xf>
    <xf numFmtId="181" fontId="10" fillId="0" borderId="0" xfId="462" applyFont="1">
      <alignment/>
      <protection/>
    </xf>
    <xf numFmtId="181" fontId="0" fillId="0" borderId="0" xfId="462" applyFont="1" applyProtection="1">
      <alignment/>
      <protection locked="0"/>
    </xf>
    <xf numFmtId="181" fontId="10" fillId="0" borderId="3" xfId="457" applyFont="1" applyBorder="1">
      <alignment/>
      <protection/>
    </xf>
    <xf numFmtId="3" fontId="10" fillId="0" borderId="1" xfId="457" applyNumberFormat="1" applyFont="1" applyBorder="1" applyAlignment="1">
      <alignment horizontal="right"/>
      <protection/>
    </xf>
    <xf numFmtId="3" fontId="10" fillId="0" borderId="1" xfId="457" applyNumberFormat="1" applyFont="1" applyBorder="1" applyAlignment="1" applyProtection="1">
      <alignment horizontal="right"/>
      <protection/>
    </xf>
    <xf numFmtId="3" fontId="10" fillId="0" borderId="4" xfId="457" applyNumberFormat="1" applyFont="1" applyBorder="1" applyAlignment="1">
      <alignment horizontal="right"/>
      <protection/>
    </xf>
    <xf numFmtId="181" fontId="10" fillId="0" borderId="0" xfId="457" applyFont="1">
      <alignment/>
      <protection/>
    </xf>
    <xf numFmtId="0" fontId="0" fillId="0" borderId="9" xfId="0" applyFont="1" applyFill="1" applyBorder="1" applyAlignment="1">
      <alignment horizontal="center"/>
    </xf>
    <xf numFmtId="181" fontId="0" fillId="0" borderId="1" xfId="452" applyFont="1" applyBorder="1" applyAlignment="1" quotePrefix="1">
      <alignment horizontal="center"/>
      <protection/>
    </xf>
    <xf numFmtId="181" fontId="10" fillId="0" borderId="3" xfId="452" applyFont="1" applyBorder="1">
      <alignment/>
      <protection/>
    </xf>
    <xf numFmtId="181" fontId="10" fillId="0" borderId="1" xfId="452" applyFont="1" applyBorder="1" applyAlignment="1">
      <alignment horizontal="right"/>
      <protection/>
    </xf>
    <xf numFmtId="181" fontId="10" fillId="0" borderId="4" xfId="452" applyFont="1" applyBorder="1" applyAlignment="1">
      <alignment horizontal="right"/>
      <protection/>
    </xf>
    <xf numFmtId="181" fontId="10" fillId="0" borderId="0" xfId="452" applyFont="1">
      <alignment/>
      <protection/>
    </xf>
    <xf numFmtId="181" fontId="10" fillId="0" borderId="3" xfId="447" applyFont="1" applyBorder="1">
      <alignment/>
      <protection/>
    </xf>
    <xf numFmtId="181" fontId="10" fillId="0" borderId="0" xfId="447" applyNumberFormat="1" applyFont="1" applyProtection="1">
      <alignment/>
      <protection/>
    </xf>
    <xf numFmtId="0" fontId="0" fillId="0" borderId="29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Alignment="1">
      <alignment/>
    </xf>
    <xf numFmtId="3" fontId="10" fillId="0" borderId="3" xfId="0" applyNumberFormat="1" applyFont="1" applyFill="1" applyBorder="1" applyAlignment="1" applyProtection="1">
      <alignment/>
      <protection/>
    </xf>
    <xf numFmtId="3" fontId="10" fillId="0" borderId="1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" fontId="10" fillId="0" borderId="3" xfId="0" applyNumberFormat="1" applyFont="1" applyFill="1" applyBorder="1" applyAlignment="1" applyProtection="1">
      <alignment/>
      <protection/>
    </xf>
    <xf numFmtId="3" fontId="0" fillId="0" borderId="7" xfId="0" applyNumberFormat="1" applyFont="1" applyBorder="1" applyAlignment="1">
      <alignment/>
    </xf>
    <xf numFmtId="0" fontId="10" fillId="0" borderId="3" xfId="0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181" fontId="16" fillId="0" borderId="9" xfId="472" applyFont="1" applyBorder="1" applyAlignment="1">
      <alignment horizontal="center"/>
      <protection/>
    </xf>
    <xf numFmtId="37" fontId="0" fillId="0" borderId="20" xfId="238" applyFont="1" applyBorder="1" applyAlignment="1">
      <alignment horizontal="center"/>
      <protection/>
    </xf>
    <xf numFmtId="37" fontId="0" fillId="0" borderId="19" xfId="238" applyFont="1" applyBorder="1" applyAlignment="1">
      <alignment horizontal="center"/>
      <protection/>
    </xf>
    <xf numFmtId="37" fontId="0" fillId="0" borderId="17" xfId="238" applyFont="1" applyBorder="1" applyAlignment="1">
      <alignment horizontal="center"/>
      <protection/>
    </xf>
    <xf numFmtId="37" fontId="0" fillId="0" borderId="15" xfId="238" applyFont="1" applyBorder="1" applyAlignment="1">
      <alignment horizontal="center"/>
      <protection/>
    </xf>
    <xf numFmtId="37" fontId="0" fillId="0" borderId="16" xfId="238" applyFont="1" applyBorder="1" applyAlignment="1">
      <alignment horizontal="center"/>
      <protection/>
    </xf>
    <xf numFmtId="181" fontId="0" fillId="0" borderId="17" xfId="447" applyFont="1" applyBorder="1" applyAlignment="1">
      <alignment horizontal="center"/>
      <protection/>
    </xf>
    <xf numFmtId="181" fontId="0" fillId="0" borderId="2" xfId="447" applyFont="1" applyBorder="1" applyAlignment="1">
      <alignment horizontal="center"/>
      <protection/>
    </xf>
    <xf numFmtId="181" fontId="0" fillId="0" borderId="18" xfId="447" applyFont="1" applyBorder="1" applyAlignment="1">
      <alignment horizontal="center"/>
      <protection/>
    </xf>
    <xf numFmtId="181" fontId="8" fillId="0" borderId="0" xfId="447" applyFont="1" applyBorder="1" applyAlignment="1">
      <alignment horizontal="center"/>
      <protection/>
    </xf>
    <xf numFmtId="37" fontId="0" fillId="0" borderId="10" xfId="238" applyFont="1" applyBorder="1" applyAlignment="1">
      <alignment horizontal="center"/>
      <protection/>
    </xf>
    <xf numFmtId="37" fontId="0" fillId="0" borderId="25" xfId="238" applyFont="1" applyBorder="1" applyAlignment="1">
      <alignment horizontal="center"/>
      <protection/>
    </xf>
    <xf numFmtId="37" fontId="0" fillId="0" borderId="11" xfId="238" applyFont="1" applyBorder="1" applyAlignment="1">
      <alignment horizontal="center"/>
      <protection/>
    </xf>
    <xf numFmtId="37" fontId="8" fillId="0" borderId="0" xfId="238" applyFont="1" applyAlignment="1">
      <alignment horizontal="center"/>
      <protection/>
    </xf>
    <xf numFmtId="37" fontId="0" fillId="0" borderId="9" xfId="238" applyFont="1" applyBorder="1" applyAlignment="1">
      <alignment horizontal="center"/>
      <protection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7" fontId="0" fillId="0" borderId="10" xfId="151" applyFont="1" applyBorder="1" applyAlignment="1">
      <alignment horizontal="center"/>
      <protection/>
    </xf>
    <xf numFmtId="37" fontId="0" fillId="0" borderId="25" xfId="151" applyFont="1" applyBorder="1" applyAlignment="1">
      <alignment horizontal="center"/>
      <protection/>
    </xf>
    <xf numFmtId="37" fontId="6" fillId="0" borderId="0" xfId="295" applyFont="1" applyAlignment="1">
      <alignment horizontal="center"/>
      <protection/>
    </xf>
    <xf numFmtId="37" fontId="8" fillId="0" borderId="0" xfId="15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7" fontId="0" fillId="0" borderId="10" xfId="190" applyFont="1" applyBorder="1" applyAlignment="1">
      <alignment horizontal="center"/>
      <protection/>
    </xf>
    <xf numFmtId="37" fontId="0" fillId="0" borderId="25" xfId="190" applyFont="1" applyBorder="1" applyAlignment="1">
      <alignment horizontal="center"/>
      <protection/>
    </xf>
    <xf numFmtId="37" fontId="8" fillId="0" borderId="0" xfId="190" applyFont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181" fontId="0" fillId="0" borderId="10" xfId="452" applyFont="1" applyBorder="1" applyAlignment="1">
      <alignment horizontal="center"/>
      <protection/>
    </xf>
    <xf numFmtId="181" fontId="0" fillId="0" borderId="25" xfId="452" applyFont="1" applyBorder="1" applyAlignment="1">
      <alignment horizontal="center"/>
      <protection/>
    </xf>
    <xf numFmtId="181" fontId="8" fillId="0" borderId="0" xfId="452" applyFont="1" applyBorder="1" applyAlignment="1">
      <alignment horizontal="center"/>
      <protection/>
    </xf>
    <xf numFmtId="181" fontId="0" fillId="0" borderId="17" xfId="452" applyFont="1" applyBorder="1" applyAlignment="1">
      <alignment horizontal="center" vertical="center"/>
      <protection/>
    </xf>
    <xf numFmtId="37" fontId="0" fillId="0" borderId="17" xfId="156" applyFont="1" applyBorder="1" applyAlignment="1">
      <alignment horizontal="center"/>
      <protection/>
    </xf>
    <xf numFmtId="37" fontId="0" fillId="0" borderId="18" xfId="156" applyFont="1" applyBorder="1" applyAlignment="1">
      <alignment horizontal="center"/>
      <protection/>
    </xf>
    <xf numFmtId="37" fontId="0" fillId="0" borderId="2" xfId="156" applyFont="1" applyBorder="1" applyAlignment="1">
      <alignment horizontal="center"/>
      <protection/>
    </xf>
    <xf numFmtId="37" fontId="8" fillId="0" borderId="0" xfId="156" applyFont="1" applyAlignment="1">
      <alignment horizontal="center"/>
      <protection/>
    </xf>
    <xf numFmtId="181" fontId="0" fillId="0" borderId="10" xfId="457" applyFont="1" applyBorder="1" applyAlignment="1">
      <alignment horizontal="center"/>
      <protection/>
    </xf>
    <xf numFmtId="181" fontId="0" fillId="0" borderId="25" xfId="457" applyFont="1" applyBorder="1" applyAlignment="1">
      <alignment horizontal="center"/>
      <protection/>
    </xf>
    <xf numFmtId="181" fontId="8" fillId="0" borderId="0" xfId="457" applyFont="1" applyAlignment="1">
      <alignment horizontal="center"/>
      <protection/>
    </xf>
    <xf numFmtId="181" fontId="0" fillId="0" borderId="17" xfId="457" applyFont="1" applyBorder="1" applyAlignment="1">
      <alignment horizontal="center" vertical="center"/>
      <protection/>
    </xf>
    <xf numFmtId="181" fontId="0" fillId="0" borderId="18" xfId="457" applyFont="1" applyBorder="1" applyAlignment="1">
      <alignment horizontal="center" vertical="center"/>
      <protection/>
    </xf>
    <xf numFmtId="37" fontId="0" fillId="0" borderId="10" xfId="173" applyFont="1" applyBorder="1" applyAlignment="1">
      <alignment horizontal="center"/>
      <protection/>
    </xf>
    <xf numFmtId="37" fontId="0" fillId="0" borderId="25" xfId="173" applyFont="1" applyBorder="1" applyAlignment="1">
      <alignment horizontal="center"/>
      <protection/>
    </xf>
    <xf numFmtId="37" fontId="0" fillId="0" borderId="11" xfId="173" applyFont="1" applyBorder="1" applyAlignment="1">
      <alignment horizontal="center"/>
      <protection/>
    </xf>
    <xf numFmtId="37" fontId="8" fillId="0" borderId="0" xfId="173" applyFont="1" applyAlignment="1">
      <alignment horizontal="center"/>
      <protection/>
    </xf>
    <xf numFmtId="37" fontId="0" fillId="0" borderId="16" xfId="173" applyFont="1" applyBorder="1" applyAlignment="1">
      <alignment horizontal="center"/>
      <protection/>
    </xf>
    <xf numFmtId="37" fontId="0" fillId="0" borderId="20" xfId="173" applyFont="1" applyBorder="1" applyAlignment="1">
      <alignment horizontal="center"/>
      <protection/>
    </xf>
    <xf numFmtId="37" fontId="0" fillId="0" borderId="19" xfId="173" applyFont="1" applyBorder="1" applyAlignment="1">
      <alignment horizontal="center"/>
      <protection/>
    </xf>
    <xf numFmtId="37" fontId="0" fillId="0" borderId="17" xfId="173" applyFont="1" applyBorder="1" applyAlignment="1">
      <alignment horizontal="center"/>
      <protection/>
    </xf>
    <xf numFmtId="37" fontId="0" fillId="0" borderId="18" xfId="173" applyFont="1" applyBorder="1" applyAlignment="1">
      <alignment horizontal="center"/>
      <protection/>
    </xf>
    <xf numFmtId="37" fontId="0" fillId="0" borderId="2" xfId="173" applyFont="1" applyBorder="1" applyAlignment="1">
      <alignment horizont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81" fontId="8" fillId="0" borderId="0" xfId="462" applyFont="1" applyAlignment="1">
      <alignment horizontal="center"/>
      <protection/>
    </xf>
    <xf numFmtId="37" fontId="0" fillId="0" borderId="10" xfId="195" applyFont="1" applyBorder="1" applyAlignment="1">
      <alignment horizontal="center"/>
      <protection/>
    </xf>
    <xf numFmtId="37" fontId="0" fillId="0" borderId="25" xfId="195" applyFont="1" applyBorder="1" applyAlignment="1">
      <alignment horizontal="center"/>
      <protection/>
    </xf>
    <xf numFmtId="37" fontId="0" fillId="0" borderId="11" xfId="195" applyFont="1" applyBorder="1" applyAlignment="1">
      <alignment horizontal="center"/>
      <protection/>
    </xf>
    <xf numFmtId="37" fontId="8" fillId="0" borderId="0" xfId="195" applyFont="1" applyAlignment="1">
      <alignment horizontal="center"/>
      <protection/>
    </xf>
    <xf numFmtId="3" fontId="0" fillId="0" borderId="4" xfId="195" applyNumberFormat="1" applyFont="1" applyBorder="1" applyAlignment="1" applyProtection="1">
      <alignment horizontal="center"/>
      <protection/>
    </xf>
    <xf numFmtId="3" fontId="0" fillId="0" borderId="3" xfId="195" applyNumberFormat="1" applyFont="1" applyBorder="1" applyAlignment="1" applyProtection="1">
      <alignment horizontal="center"/>
      <protection/>
    </xf>
    <xf numFmtId="183" fontId="0" fillId="0" borderId="4" xfId="195" applyNumberFormat="1" applyFont="1" applyBorder="1" applyAlignment="1" applyProtection="1">
      <alignment horizontal="center"/>
      <protection/>
    </xf>
    <xf numFmtId="183" fontId="0" fillId="0" borderId="0" xfId="195" applyNumberFormat="1" applyFont="1" applyBorder="1" applyAlignment="1" applyProtection="1">
      <alignment horizontal="center"/>
      <protection/>
    </xf>
    <xf numFmtId="3" fontId="0" fillId="0" borderId="8" xfId="195" applyNumberFormat="1" applyFont="1" applyBorder="1" applyAlignment="1" applyProtection="1" quotePrefix="1">
      <alignment horizontal="center"/>
      <protection/>
    </xf>
    <xf numFmtId="3" fontId="0" fillId="0" borderId="14" xfId="195" applyNumberFormat="1" applyFont="1" applyBorder="1" applyAlignment="1" applyProtection="1">
      <alignment horizontal="center"/>
      <protection/>
    </xf>
    <xf numFmtId="3" fontId="0" fillId="0" borderId="4" xfId="195" applyNumberFormat="1" applyFont="1" applyBorder="1" applyAlignment="1" applyProtection="1" quotePrefix="1">
      <alignment horizontal="center"/>
      <protection/>
    </xf>
    <xf numFmtId="183" fontId="0" fillId="0" borderId="4" xfId="195" applyNumberFormat="1" applyFont="1" applyBorder="1" applyAlignment="1" applyProtection="1" quotePrefix="1">
      <alignment horizontal="center"/>
      <protection/>
    </xf>
    <xf numFmtId="183" fontId="0" fillId="0" borderId="8" xfId="195" applyNumberFormat="1" applyFont="1" applyBorder="1" applyAlignment="1" applyProtection="1" quotePrefix="1">
      <alignment horizontal="center"/>
      <protection/>
    </xf>
    <xf numFmtId="183" fontId="0" fillId="0" borderId="24" xfId="195" applyNumberFormat="1" applyFont="1" applyBorder="1" applyAlignment="1" applyProtection="1">
      <alignment horizontal="center"/>
      <protection/>
    </xf>
    <xf numFmtId="37" fontId="0" fillId="0" borderId="7" xfId="195" applyFont="1" applyBorder="1" applyAlignment="1">
      <alignment horizontal="center"/>
      <protection/>
    </xf>
    <xf numFmtId="37" fontId="0" fillId="0" borderId="7" xfId="195" applyFont="1" applyBorder="1" applyAlignment="1" quotePrefix="1">
      <alignment horizontal="center"/>
      <protection/>
    </xf>
    <xf numFmtId="3" fontId="0" fillId="0" borderId="7" xfId="195" applyNumberFormat="1" applyFont="1" applyBorder="1" applyAlignment="1">
      <alignment horizontal="center"/>
      <protection/>
    </xf>
    <xf numFmtId="3" fontId="0" fillId="0" borderId="7" xfId="195" applyNumberFormat="1" applyFont="1" applyBorder="1" applyAlignment="1" quotePrefix="1">
      <alignment horizontal="center"/>
      <protection/>
    </xf>
    <xf numFmtId="37" fontId="0" fillId="0" borderId="4" xfId="195" applyFont="1" applyBorder="1" applyAlignment="1">
      <alignment horizontal="center"/>
      <protection/>
    </xf>
    <xf numFmtId="37" fontId="0" fillId="0" borderId="3" xfId="195" applyFont="1" applyBorder="1" applyAlignment="1" quotePrefix="1">
      <alignment horizontal="center"/>
      <protection/>
    </xf>
    <xf numFmtId="37" fontId="0" fillId="0" borderId="4" xfId="195" applyNumberFormat="1" applyFont="1" applyBorder="1" applyAlignment="1" applyProtection="1">
      <alignment horizontal="center"/>
      <protection/>
    </xf>
    <xf numFmtId="37" fontId="0" fillId="0" borderId="3" xfId="195" applyNumberFormat="1" applyFont="1" applyBorder="1" applyAlignment="1" applyProtection="1">
      <alignment horizontal="center"/>
      <protection/>
    </xf>
    <xf numFmtId="37" fontId="0" fillId="0" borderId="16" xfId="195" applyFont="1" applyBorder="1" applyAlignment="1">
      <alignment horizontal="center"/>
      <protection/>
    </xf>
    <xf numFmtId="37" fontId="0" fillId="0" borderId="20" xfId="195" applyFont="1" applyBorder="1" applyAlignment="1">
      <alignment horizontal="center"/>
      <protection/>
    </xf>
    <xf numFmtId="37" fontId="0" fillId="0" borderId="19" xfId="195" applyFont="1" applyBorder="1" applyAlignment="1">
      <alignment horizontal="center"/>
      <protection/>
    </xf>
    <xf numFmtId="37" fontId="0" fillId="0" borderId="3" xfId="195" applyFont="1" applyBorder="1" applyAlignment="1">
      <alignment horizontal="center"/>
      <protection/>
    </xf>
    <xf numFmtId="37" fontId="0" fillId="0" borderId="0" xfId="195" applyFont="1" applyBorder="1" applyAlignment="1">
      <alignment horizontal="center"/>
      <protection/>
    </xf>
    <xf numFmtId="37" fontId="0" fillId="0" borderId="17" xfId="195" applyFont="1" applyBorder="1" applyAlignment="1">
      <alignment horizontal="center"/>
      <protection/>
    </xf>
    <xf numFmtId="37" fontId="0" fillId="0" borderId="18" xfId="195" applyFont="1" applyBorder="1" applyAlignment="1">
      <alignment horizontal="center"/>
      <protection/>
    </xf>
    <xf numFmtId="37" fontId="0" fillId="0" borderId="2" xfId="195" applyFont="1" applyBorder="1" applyAlignment="1">
      <alignment horizontal="center"/>
      <protection/>
    </xf>
    <xf numFmtId="3" fontId="0" fillId="0" borderId="4" xfId="195" applyNumberFormat="1" applyFont="1" applyBorder="1" applyAlignment="1">
      <alignment horizontal="center"/>
      <protection/>
    </xf>
    <xf numFmtId="3" fontId="0" fillId="0" borderId="3" xfId="195" applyNumberFormat="1" applyFont="1" applyBorder="1" applyAlignment="1" quotePrefix="1">
      <alignment horizontal="center"/>
      <protection/>
    </xf>
    <xf numFmtId="37" fontId="0" fillId="0" borderId="1" xfId="195" applyFont="1" applyBorder="1" applyAlignment="1">
      <alignment horizontal="center"/>
      <protection/>
    </xf>
    <xf numFmtId="37" fontId="0" fillId="0" borderId="1" xfId="195" applyFont="1" applyBorder="1" applyAlignment="1" quotePrefix="1">
      <alignment horizontal="center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81" fontId="8" fillId="0" borderId="0" xfId="467" applyFont="1" applyFill="1" applyAlignment="1">
      <alignment horizontal="center"/>
      <protection/>
    </xf>
    <xf numFmtId="181" fontId="0" fillId="0" borderId="10" xfId="467" applyFont="1" applyBorder="1" applyAlignment="1">
      <alignment/>
      <protection/>
    </xf>
    <xf numFmtId="181" fontId="0" fillId="0" borderId="17" xfId="467" applyFont="1" applyBorder="1" applyAlignment="1">
      <alignment horizontal="center" vertical="center"/>
      <protection/>
    </xf>
    <xf numFmtId="181" fontId="0" fillId="0" borderId="18" xfId="467" applyFont="1" applyBorder="1" applyAlignment="1">
      <alignment horizontal="center" vertical="center"/>
      <protection/>
    </xf>
    <xf numFmtId="37" fontId="0" fillId="0" borderId="10" xfId="212" applyFont="1" applyFill="1" applyBorder="1" applyAlignment="1">
      <alignment horizontal="center"/>
      <protection/>
    </xf>
    <xf numFmtId="37" fontId="0" fillId="0" borderId="25" xfId="212" applyFont="1" applyFill="1" applyBorder="1" applyAlignment="1">
      <alignment horizontal="center"/>
      <protection/>
    </xf>
    <xf numFmtId="37" fontId="0" fillId="0" borderId="11" xfId="212" applyFont="1" applyFill="1" applyBorder="1" applyAlignment="1">
      <alignment horizontal="center"/>
      <protection/>
    </xf>
    <xf numFmtId="37" fontId="0" fillId="0" borderId="10" xfId="212" applyFont="1" applyBorder="1" applyAlignment="1">
      <alignment horizontal="center"/>
      <protection/>
    </xf>
    <xf numFmtId="37" fontId="0" fillId="0" borderId="25" xfId="212" applyFont="1" applyBorder="1" applyAlignment="1">
      <alignment horizontal="center"/>
      <protection/>
    </xf>
    <xf numFmtId="37" fontId="0" fillId="0" borderId="11" xfId="212" applyFont="1" applyBorder="1" applyAlignment="1">
      <alignment horizontal="center"/>
      <protection/>
    </xf>
    <xf numFmtId="37" fontId="8" fillId="0" borderId="0" xfId="212" applyFont="1" applyFill="1" applyAlignment="1">
      <alignment horizontal="center"/>
      <protection/>
    </xf>
    <xf numFmtId="37" fontId="8" fillId="0" borderId="0" xfId="212" applyFont="1" applyAlignment="1">
      <alignment horizontal="center"/>
      <protection/>
    </xf>
    <xf numFmtId="0" fontId="0" fillId="2" borderId="8" xfId="0" applyFont="1" applyFill="1" applyBorder="1" applyAlignment="1">
      <alignment horizontal="center" vertical="center"/>
    </xf>
    <xf numFmtId="37" fontId="0" fillId="0" borderId="16" xfId="222" applyFont="1" applyBorder="1" applyAlignment="1">
      <alignment horizontal="center"/>
      <protection/>
    </xf>
    <xf numFmtId="37" fontId="0" fillId="0" borderId="19" xfId="222" applyFont="1" applyBorder="1" applyAlignment="1">
      <alignment horizontal="center"/>
      <protection/>
    </xf>
    <xf numFmtId="37" fontId="0" fillId="0" borderId="20" xfId="222" applyFont="1" applyBorder="1" applyAlignment="1">
      <alignment horizontal="center"/>
      <protection/>
    </xf>
    <xf numFmtId="37" fontId="8" fillId="0" borderId="0" xfId="222" applyFont="1" applyAlignment="1">
      <alignment horizontal="center"/>
      <protection/>
    </xf>
    <xf numFmtId="37" fontId="0" fillId="0" borderId="17" xfId="222" applyFont="1" applyBorder="1" applyAlignment="1">
      <alignment horizontal="center"/>
      <protection/>
    </xf>
    <xf numFmtId="37" fontId="0" fillId="0" borderId="2" xfId="222" applyFont="1" applyBorder="1" applyAlignment="1">
      <alignment horizontal="center"/>
      <protection/>
    </xf>
    <xf numFmtId="37" fontId="0" fillId="0" borderId="18" xfId="222" applyFont="1" applyBorder="1" applyAlignment="1">
      <alignment horizontal="center"/>
      <protection/>
    </xf>
    <xf numFmtId="0" fontId="8" fillId="2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81" fontId="8" fillId="0" borderId="0" xfId="472" applyFont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externalLink" Target="externalLinks/externalLink6.xml" /><Relationship Id="rId56" Type="http://schemas.openxmlformats.org/officeDocument/2006/relationships/externalLink" Target="externalLinks/externalLink7.xml" /><Relationship Id="rId57" Type="http://schemas.openxmlformats.org/officeDocument/2006/relationships/externalLink" Target="externalLinks/externalLink8.xml" /><Relationship Id="rId58" Type="http://schemas.openxmlformats.org/officeDocument/2006/relationships/externalLink" Target="externalLinks/externalLink9.xml" /><Relationship Id="rId59" Type="http://schemas.openxmlformats.org/officeDocument/2006/relationships/externalLink" Target="externalLinks/externalLink10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/>
  <dimension ref="A1:I53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5" customWidth="1"/>
    <col min="2" max="2" width="16.421875" style="5" customWidth="1"/>
    <col min="3" max="9" width="12.7109375" style="5" customWidth="1"/>
    <col min="10" max="16384" width="19.140625" style="5" customWidth="1"/>
  </cols>
  <sheetData>
    <row r="1" spans="1:8" s="2" customFormat="1" ht="18">
      <c r="A1" s="757" t="s">
        <v>0</v>
      </c>
      <c r="B1" s="757"/>
      <c r="C1" s="757"/>
      <c r="D1" s="757"/>
      <c r="E1" s="757"/>
      <c r="F1" s="757"/>
      <c r="G1" s="757"/>
      <c r="H1" s="757"/>
    </row>
    <row r="3" spans="1:8" s="3" customFormat="1" ht="15">
      <c r="A3" s="758" t="s">
        <v>453</v>
      </c>
      <c r="B3" s="758"/>
      <c r="C3" s="758"/>
      <c r="D3" s="758"/>
      <c r="E3" s="758"/>
      <c r="F3" s="758"/>
      <c r="G3" s="758"/>
      <c r="H3" s="758"/>
    </row>
    <row r="4" s="3" customFormat="1" ht="14.25"/>
    <row r="5" spans="1:8" ht="12.75">
      <c r="A5" s="4" t="s">
        <v>1</v>
      </c>
      <c r="B5" s="755" t="s">
        <v>427</v>
      </c>
      <c r="C5" s="756"/>
      <c r="D5" s="756"/>
      <c r="E5" s="756"/>
      <c r="F5" s="756"/>
      <c r="G5" s="756"/>
      <c r="H5" s="756"/>
    </row>
    <row r="6" spans="1:8" ht="13.5" thickBot="1">
      <c r="A6" s="6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</row>
    <row r="7" spans="1:8" ht="12.75">
      <c r="A7" s="53">
        <v>1985</v>
      </c>
      <c r="B7" s="9">
        <v>1812</v>
      </c>
      <c r="C7" s="9">
        <v>16411</v>
      </c>
      <c r="D7" s="10">
        <v>1964</v>
      </c>
      <c r="E7" s="10">
        <v>18954</v>
      </c>
      <c r="F7" s="10">
        <v>54</v>
      </c>
      <c r="G7" s="10">
        <v>526991</v>
      </c>
      <c r="H7" s="11">
        <v>62250</v>
      </c>
    </row>
    <row r="8" spans="1:8" ht="12.75">
      <c r="A8" s="54">
        <v>1986</v>
      </c>
      <c r="B8" s="12">
        <v>1938</v>
      </c>
      <c r="C8" s="12">
        <v>16520</v>
      </c>
      <c r="D8" s="13">
        <v>2009</v>
      </c>
      <c r="E8" s="13">
        <v>19065</v>
      </c>
      <c r="F8" s="13">
        <v>49</v>
      </c>
      <c r="G8" s="13">
        <v>488659</v>
      </c>
      <c r="H8" s="14">
        <v>64682</v>
      </c>
    </row>
    <row r="9" spans="1:8" ht="12.75">
      <c r="A9" s="54">
        <v>1987</v>
      </c>
      <c r="B9" s="12">
        <v>1984</v>
      </c>
      <c r="C9" s="12">
        <v>17514</v>
      </c>
      <c r="D9" s="13">
        <v>2239</v>
      </c>
      <c r="E9" s="13">
        <v>20090</v>
      </c>
      <c r="F9" s="13">
        <v>49</v>
      </c>
      <c r="G9" s="13">
        <v>510292</v>
      </c>
      <c r="H9" s="14">
        <v>66625</v>
      </c>
    </row>
    <row r="10" spans="1:8" ht="12.75">
      <c r="A10" s="54">
        <v>1988</v>
      </c>
      <c r="B10" s="12">
        <v>1944</v>
      </c>
      <c r="C10" s="12">
        <v>18573</v>
      </c>
      <c r="D10" s="13">
        <v>2606</v>
      </c>
      <c r="E10" s="13">
        <v>22884</v>
      </c>
      <c r="F10" s="13">
        <v>44</v>
      </c>
      <c r="G10" s="13">
        <v>531211</v>
      </c>
      <c r="H10" s="14">
        <v>68521</v>
      </c>
    </row>
    <row r="11" spans="1:8" ht="12.75">
      <c r="A11" s="54">
        <v>1989</v>
      </c>
      <c r="B11" s="12">
        <v>1858</v>
      </c>
      <c r="C11" s="12">
        <v>18058</v>
      </c>
      <c r="D11" s="13">
        <v>2287</v>
      </c>
      <c r="E11" s="13">
        <v>22494</v>
      </c>
      <c r="F11" s="13">
        <v>44</v>
      </c>
      <c r="G11" s="13">
        <v>542028</v>
      </c>
      <c r="H11" s="14">
        <v>57627</v>
      </c>
    </row>
    <row r="12" spans="1:8" ht="12.75">
      <c r="A12" s="54">
        <v>1990</v>
      </c>
      <c r="B12" s="12">
        <v>2065</v>
      </c>
      <c r="C12" s="12">
        <v>19003</v>
      </c>
      <c r="D12" s="13">
        <v>2164</v>
      </c>
      <c r="E12" s="13">
        <v>23658</v>
      </c>
      <c r="F12" s="13">
        <v>44</v>
      </c>
      <c r="G12" s="13">
        <v>537115</v>
      </c>
      <c r="H12" s="14">
        <v>56554</v>
      </c>
    </row>
    <row r="13" spans="1:8" ht="12.75">
      <c r="A13" s="55" t="s">
        <v>26</v>
      </c>
      <c r="B13" s="12">
        <v>2141</v>
      </c>
      <c r="C13" s="12">
        <v>19178</v>
      </c>
      <c r="D13" s="12">
        <v>2004</v>
      </c>
      <c r="E13" s="12">
        <v>24945</v>
      </c>
      <c r="F13" s="12">
        <v>33</v>
      </c>
      <c r="G13" s="12">
        <v>565971</v>
      </c>
      <c r="H13" s="14">
        <v>65160</v>
      </c>
    </row>
    <row r="14" spans="1:8" ht="12.75">
      <c r="A14" s="54">
        <v>1992</v>
      </c>
      <c r="B14" s="12">
        <v>2235</v>
      </c>
      <c r="C14" s="12">
        <v>19660</v>
      </c>
      <c r="D14" s="12">
        <v>2015</v>
      </c>
      <c r="E14" s="12">
        <v>25287</v>
      </c>
      <c r="F14" s="12">
        <v>34</v>
      </c>
      <c r="G14" s="12">
        <v>556083</v>
      </c>
      <c r="H14" s="14">
        <v>78313</v>
      </c>
    </row>
    <row r="15" spans="1:8" ht="12.75">
      <c r="A15" s="54">
        <v>1993</v>
      </c>
      <c r="B15" s="12">
        <v>2091</v>
      </c>
      <c r="C15" s="12">
        <v>19283</v>
      </c>
      <c r="D15" s="12">
        <v>1963</v>
      </c>
      <c r="E15" s="12">
        <v>27117</v>
      </c>
      <c r="F15" s="12">
        <v>31</v>
      </c>
      <c r="G15" s="12">
        <v>535413</v>
      </c>
      <c r="H15" s="14">
        <v>81478</v>
      </c>
    </row>
    <row r="16" spans="1:8" ht="12.75">
      <c r="A16" s="54">
        <v>1994</v>
      </c>
      <c r="B16" s="12">
        <v>1974</v>
      </c>
      <c r="C16" s="12">
        <v>19135</v>
      </c>
      <c r="D16" s="12">
        <v>1759</v>
      </c>
      <c r="E16" s="12">
        <v>29041</v>
      </c>
      <c r="F16" s="12">
        <v>41</v>
      </c>
      <c r="G16" s="12">
        <v>600197</v>
      </c>
      <c r="H16" s="14">
        <v>87548</v>
      </c>
    </row>
    <row r="17" spans="1:8" ht="12.75">
      <c r="A17" s="54">
        <v>1995</v>
      </c>
      <c r="B17" s="12">
        <v>2074</v>
      </c>
      <c r="C17" s="12">
        <v>19145</v>
      </c>
      <c r="D17" s="13">
        <v>1663</v>
      </c>
      <c r="E17" s="13">
        <v>29612</v>
      </c>
      <c r="F17" s="13">
        <v>36</v>
      </c>
      <c r="G17" s="13">
        <v>626834</v>
      </c>
      <c r="H17" s="14">
        <v>97424</v>
      </c>
    </row>
    <row r="18" spans="1:8" ht="12.75">
      <c r="A18" s="54">
        <v>1996</v>
      </c>
      <c r="B18" s="12">
        <v>2269</v>
      </c>
      <c r="C18" s="12">
        <v>18752</v>
      </c>
      <c r="D18" s="12">
        <v>1606.235</v>
      </c>
      <c r="E18" s="12">
        <v>30666</v>
      </c>
      <c r="F18" s="12">
        <v>37</v>
      </c>
      <c r="G18" s="12">
        <v>647827</v>
      </c>
      <c r="H18" s="14">
        <v>104723</v>
      </c>
    </row>
    <row r="19" spans="1:8" ht="12.75">
      <c r="A19" s="54">
        <v>1997</v>
      </c>
      <c r="B19" s="12">
        <v>2333</v>
      </c>
      <c r="C19" s="12">
        <v>19900</v>
      </c>
      <c r="D19" s="12">
        <v>1810</v>
      </c>
      <c r="E19" s="12">
        <v>29783</v>
      </c>
      <c r="F19" s="12">
        <v>43</v>
      </c>
      <c r="G19" s="12">
        <v>669656</v>
      </c>
      <c r="H19" s="14">
        <v>97538</v>
      </c>
    </row>
    <row r="20" spans="1:8" ht="12.75">
      <c r="A20" s="54">
        <v>1998</v>
      </c>
      <c r="B20" s="12">
        <v>2530.121</v>
      </c>
      <c r="C20" s="12">
        <v>20255.51</v>
      </c>
      <c r="D20" s="12">
        <v>1921</v>
      </c>
      <c r="E20" s="12">
        <v>34397.066</v>
      </c>
      <c r="F20" s="12">
        <v>34.6</v>
      </c>
      <c r="G20" s="12">
        <v>679435</v>
      </c>
      <c r="H20" s="14">
        <v>104847</v>
      </c>
    </row>
    <row r="21" spans="1:8" ht="12.75">
      <c r="A21" s="54">
        <v>1999</v>
      </c>
      <c r="B21" s="12">
        <v>2555</v>
      </c>
      <c r="C21" s="12">
        <v>19461</v>
      </c>
      <c r="D21" s="12">
        <v>1949</v>
      </c>
      <c r="E21" s="12">
        <v>35670</v>
      </c>
      <c r="F21" s="12">
        <v>31</v>
      </c>
      <c r="G21" s="12">
        <v>677185</v>
      </c>
      <c r="H21" s="14">
        <v>84641</v>
      </c>
    </row>
    <row r="22" spans="1:8" ht="12.75">
      <c r="A22" s="54">
        <v>2000</v>
      </c>
      <c r="B22" s="12">
        <v>2543</v>
      </c>
      <c r="C22" s="12">
        <v>20502</v>
      </c>
      <c r="D22" s="12">
        <v>1951</v>
      </c>
      <c r="E22" s="12">
        <v>35501</v>
      </c>
      <c r="F22" s="12">
        <v>34</v>
      </c>
      <c r="G22" s="12">
        <v>668645</v>
      </c>
      <c r="H22" s="14">
        <v>86618</v>
      </c>
    </row>
    <row r="23" spans="1:8" ht="12.75">
      <c r="A23" s="56" t="s">
        <v>360</v>
      </c>
      <c r="B23" s="12">
        <v>2550.17721735832</v>
      </c>
      <c r="C23" s="12">
        <v>20881.1203336311</v>
      </c>
      <c r="D23" s="12">
        <v>1758.94424792655</v>
      </c>
      <c r="E23" s="12">
        <v>36330.8453769538</v>
      </c>
      <c r="F23" s="12">
        <v>46.655</v>
      </c>
      <c r="G23" s="12">
        <v>723570.2230000001</v>
      </c>
      <c r="H23" s="14">
        <v>93654.17832348502</v>
      </c>
    </row>
    <row r="24" spans="1:8" ht="13.5" thickBot="1">
      <c r="A24" s="57" t="s">
        <v>12</v>
      </c>
      <c r="B24" s="15">
        <v>2692.37452559902</v>
      </c>
      <c r="C24" s="15">
        <v>20950.7266716632</v>
      </c>
      <c r="D24" s="15">
        <v>1829.73</v>
      </c>
      <c r="E24" s="15">
        <v>38011.8524706376</v>
      </c>
      <c r="F24" s="15">
        <v>29.747836</v>
      </c>
      <c r="G24" s="15">
        <v>700021.9107973827</v>
      </c>
      <c r="H24" s="16">
        <v>96352.55469725726</v>
      </c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2.75">
      <c r="A30" s="4" t="s">
        <v>1</v>
      </c>
      <c r="B30" s="755" t="s">
        <v>9</v>
      </c>
      <c r="C30" s="756"/>
      <c r="D30" s="756"/>
      <c r="E30" s="756"/>
      <c r="F30" s="756"/>
      <c r="G30" s="756"/>
      <c r="H30" s="756"/>
      <c r="I30" s="756"/>
    </row>
    <row r="31" spans="1:9" ht="13.5" thickBot="1">
      <c r="A31" s="6"/>
      <c r="B31" s="7" t="s">
        <v>2</v>
      </c>
      <c r="C31" s="7" t="s">
        <v>3</v>
      </c>
      <c r="D31" s="7" t="s">
        <v>4</v>
      </c>
      <c r="E31" s="7" t="s">
        <v>5</v>
      </c>
      <c r="F31" s="7" t="s">
        <v>6</v>
      </c>
      <c r="G31" s="7" t="s">
        <v>7</v>
      </c>
      <c r="H31" s="7" t="s">
        <v>8</v>
      </c>
      <c r="I31" s="8" t="s">
        <v>10</v>
      </c>
    </row>
    <row r="32" spans="1:9" ht="12.75">
      <c r="A32" s="53">
        <v>1985</v>
      </c>
      <c r="B32" s="9">
        <v>400662</v>
      </c>
      <c r="C32" s="9">
        <v>192427</v>
      </c>
      <c r="D32" s="10">
        <v>17348</v>
      </c>
      <c r="E32" s="10">
        <v>1387749</v>
      </c>
      <c r="F32" s="10">
        <v>7594</v>
      </c>
      <c r="G32" s="10">
        <v>815160</v>
      </c>
      <c r="H32" s="9">
        <v>78300</v>
      </c>
      <c r="I32" s="11">
        <v>2899240</v>
      </c>
    </row>
    <row r="33" spans="1:9" ht="12.75">
      <c r="A33" s="54">
        <v>1986</v>
      </c>
      <c r="B33" s="12">
        <v>439661</v>
      </c>
      <c r="C33" s="12">
        <v>193710</v>
      </c>
      <c r="D33" s="13">
        <v>17734</v>
      </c>
      <c r="E33" s="13">
        <v>1398642</v>
      </c>
      <c r="F33" s="13">
        <v>6761</v>
      </c>
      <c r="G33" s="13">
        <v>759551</v>
      </c>
      <c r="H33" s="12">
        <v>77619</v>
      </c>
      <c r="I33" s="14">
        <v>2893678</v>
      </c>
    </row>
    <row r="34" spans="1:9" ht="12.75">
      <c r="A34" s="54">
        <v>1987</v>
      </c>
      <c r="B34" s="12">
        <v>449534</v>
      </c>
      <c r="C34" s="12">
        <v>206788</v>
      </c>
      <c r="D34" s="13">
        <v>18205</v>
      </c>
      <c r="E34" s="13">
        <v>1489270</v>
      </c>
      <c r="F34" s="13">
        <v>7224</v>
      </c>
      <c r="G34" s="13">
        <v>795055</v>
      </c>
      <c r="H34" s="12">
        <v>79950</v>
      </c>
      <c r="I34" s="14">
        <v>3046026</v>
      </c>
    </row>
    <row r="35" spans="1:9" ht="12.75">
      <c r="A35" s="54">
        <v>1988</v>
      </c>
      <c r="B35" s="12">
        <v>450277</v>
      </c>
      <c r="C35" s="12">
        <v>211468</v>
      </c>
      <c r="D35" s="13">
        <v>19792</v>
      </c>
      <c r="E35" s="13">
        <v>1722333</v>
      </c>
      <c r="F35" s="13">
        <v>6729</v>
      </c>
      <c r="G35" s="13">
        <v>827500</v>
      </c>
      <c r="H35" s="12">
        <v>82062</v>
      </c>
      <c r="I35" s="14">
        <v>3320161</v>
      </c>
    </row>
    <row r="36" spans="1:9" ht="12.75">
      <c r="A36" s="54">
        <v>1989</v>
      </c>
      <c r="B36" s="12">
        <v>459259</v>
      </c>
      <c r="C36" s="12">
        <v>204083</v>
      </c>
      <c r="D36" s="13">
        <v>17512</v>
      </c>
      <c r="E36" s="13">
        <v>1703490</v>
      </c>
      <c r="F36" s="13">
        <v>6585</v>
      </c>
      <c r="G36" s="13">
        <v>842602</v>
      </c>
      <c r="H36" s="12">
        <v>69279</v>
      </c>
      <c r="I36" s="14">
        <v>3302810</v>
      </c>
    </row>
    <row r="37" spans="1:9" ht="12.75">
      <c r="A37" s="54">
        <v>1990</v>
      </c>
      <c r="B37" s="12">
        <v>513898</v>
      </c>
      <c r="C37" s="12">
        <v>217396</v>
      </c>
      <c r="D37" s="13">
        <v>16417</v>
      </c>
      <c r="E37" s="13">
        <v>1788848</v>
      </c>
      <c r="F37" s="13">
        <v>7127</v>
      </c>
      <c r="G37" s="13">
        <v>836646</v>
      </c>
      <c r="H37" s="12">
        <v>71230</v>
      </c>
      <c r="I37" s="14">
        <v>3451562</v>
      </c>
    </row>
    <row r="38" spans="1:9" ht="12.75">
      <c r="A38" s="55" t="s">
        <v>26</v>
      </c>
      <c r="B38" s="12">
        <v>506785</v>
      </c>
      <c r="C38" s="12">
        <v>211531</v>
      </c>
      <c r="D38" s="13">
        <v>15364</v>
      </c>
      <c r="E38" s="13">
        <v>1885556</v>
      </c>
      <c r="F38" s="13">
        <v>5411</v>
      </c>
      <c r="G38" s="13">
        <v>881708</v>
      </c>
      <c r="H38" s="12">
        <v>77995</v>
      </c>
      <c r="I38" s="14">
        <v>3584350</v>
      </c>
    </row>
    <row r="39" spans="1:9" ht="12.75">
      <c r="A39" s="54">
        <v>1992</v>
      </c>
      <c r="B39" s="12">
        <v>537792</v>
      </c>
      <c r="C39" s="12">
        <v>216179</v>
      </c>
      <c r="D39" s="13">
        <v>16073</v>
      </c>
      <c r="E39" s="13">
        <v>1912921</v>
      </c>
      <c r="F39" s="13">
        <v>5851</v>
      </c>
      <c r="G39" s="13">
        <v>867703</v>
      </c>
      <c r="H39" s="12">
        <v>89602</v>
      </c>
      <c r="I39" s="14">
        <v>3646121</v>
      </c>
    </row>
    <row r="40" spans="1:9" ht="12.75">
      <c r="A40" s="54">
        <v>1993</v>
      </c>
      <c r="B40" s="12">
        <v>503913</v>
      </c>
      <c r="C40" s="12">
        <v>212331</v>
      </c>
      <c r="D40" s="13">
        <v>15742</v>
      </c>
      <c r="E40" s="13">
        <v>2069403</v>
      </c>
      <c r="F40" s="13">
        <v>5453</v>
      </c>
      <c r="G40" s="13">
        <v>834258</v>
      </c>
      <c r="H40" s="12">
        <v>97808</v>
      </c>
      <c r="I40" s="14">
        <v>3738908</v>
      </c>
    </row>
    <row r="41" spans="1:9" ht="12.75">
      <c r="A41" s="54">
        <v>1994</v>
      </c>
      <c r="B41" s="12">
        <v>485894</v>
      </c>
      <c r="C41" s="12">
        <v>209457</v>
      </c>
      <c r="D41" s="13">
        <v>14182</v>
      </c>
      <c r="E41" s="13">
        <v>2193373</v>
      </c>
      <c r="F41" s="13">
        <v>7198</v>
      </c>
      <c r="G41" s="13">
        <v>975872</v>
      </c>
      <c r="H41" s="12">
        <v>103991</v>
      </c>
      <c r="I41" s="14">
        <v>3989967</v>
      </c>
    </row>
    <row r="42" spans="1:9" ht="12.75">
      <c r="A42" s="54">
        <v>1995</v>
      </c>
      <c r="B42" s="12">
        <v>522348</v>
      </c>
      <c r="C42" s="12">
        <v>214155</v>
      </c>
      <c r="D42" s="13">
        <v>13798</v>
      </c>
      <c r="E42" s="13">
        <v>2258652</v>
      </c>
      <c r="F42" s="13">
        <v>6604</v>
      </c>
      <c r="G42" s="13">
        <v>1014401</v>
      </c>
      <c r="H42" s="12">
        <v>118274</v>
      </c>
      <c r="I42" s="14">
        <v>4148232</v>
      </c>
    </row>
    <row r="43" spans="1:9" ht="12.75">
      <c r="A43" s="54">
        <v>1996</v>
      </c>
      <c r="B43" s="12">
        <v>568383</v>
      </c>
      <c r="C43" s="12">
        <v>208037</v>
      </c>
      <c r="D43" s="12">
        <v>13117</v>
      </c>
      <c r="E43" s="12">
        <v>2356149</v>
      </c>
      <c r="F43" s="12">
        <v>6772</v>
      </c>
      <c r="G43" s="12">
        <v>955880</v>
      </c>
      <c r="H43" s="12">
        <v>126365</v>
      </c>
      <c r="I43" s="14">
        <v>4234703</v>
      </c>
    </row>
    <row r="44" spans="1:9" ht="12.75">
      <c r="A44" s="54">
        <v>1997</v>
      </c>
      <c r="B44" s="12">
        <v>592252</v>
      </c>
      <c r="C44" s="12">
        <v>229151</v>
      </c>
      <c r="D44" s="12">
        <v>15913</v>
      </c>
      <c r="E44" s="12">
        <v>2401126</v>
      </c>
      <c r="F44" s="12">
        <v>8339</v>
      </c>
      <c r="G44" s="12">
        <v>997576</v>
      </c>
      <c r="H44" s="12">
        <v>122181</v>
      </c>
      <c r="I44" s="14">
        <v>4385212</v>
      </c>
    </row>
    <row r="45" spans="1:9" ht="12.75">
      <c r="A45" s="54">
        <v>1998</v>
      </c>
      <c r="B45" s="12">
        <v>650727.3</v>
      </c>
      <c r="C45" s="12">
        <v>233313.4</v>
      </c>
      <c r="D45" s="12">
        <v>16417</v>
      </c>
      <c r="E45" s="12">
        <v>2744361.7</v>
      </c>
      <c r="F45" s="12">
        <v>6695.9</v>
      </c>
      <c r="G45" s="12">
        <v>1058945</v>
      </c>
      <c r="H45" s="12">
        <v>128864</v>
      </c>
      <c r="I45" s="14">
        <v>4839324.3</v>
      </c>
    </row>
    <row r="46" spans="1:9" ht="12.75">
      <c r="A46" s="54">
        <v>1999</v>
      </c>
      <c r="B46" s="12">
        <v>661068</v>
      </c>
      <c r="C46" s="12">
        <v>221327</v>
      </c>
      <c r="D46" s="12">
        <v>16891</v>
      </c>
      <c r="E46" s="12">
        <v>2892254</v>
      </c>
      <c r="F46" s="12">
        <v>6142</v>
      </c>
      <c r="G46" s="12">
        <v>1199742</v>
      </c>
      <c r="H46" s="12">
        <v>100988</v>
      </c>
      <c r="I46" s="14">
        <f>SUM(B46:H46)</f>
        <v>5098412</v>
      </c>
    </row>
    <row r="47" spans="1:9" ht="12.75">
      <c r="A47" s="54">
        <v>2000</v>
      </c>
      <c r="B47" s="12">
        <v>651093</v>
      </c>
      <c r="C47" s="12">
        <v>232333</v>
      </c>
      <c r="D47" s="12">
        <v>16488</v>
      </c>
      <c r="E47" s="12">
        <v>2912390</v>
      </c>
      <c r="F47" s="12">
        <v>6525</v>
      </c>
      <c r="G47" s="12">
        <v>1124814</v>
      </c>
      <c r="H47" s="12">
        <v>103596.2</v>
      </c>
      <c r="I47" s="14">
        <f>SUM(B47:H47)</f>
        <v>5047239.2</v>
      </c>
    </row>
    <row r="48" spans="1:9" ht="12.75">
      <c r="A48" s="56" t="s">
        <v>360</v>
      </c>
      <c r="B48" s="12">
        <v>650841</v>
      </c>
      <c r="C48" s="12">
        <v>235807.35848215356</v>
      </c>
      <c r="D48" s="12">
        <v>15368.924210682568</v>
      </c>
      <c r="E48" s="12">
        <v>2989145.6280956403</v>
      </c>
      <c r="F48" s="12">
        <v>8639.01</v>
      </c>
      <c r="G48" s="12">
        <v>1307265.048</v>
      </c>
      <c r="H48" s="12">
        <v>113130.80934532566</v>
      </c>
      <c r="I48" s="14">
        <f>SUM(B48:H48)</f>
        <v>5320197.778133802</v>
      </c>
    </row>
    <row r="49" spans="1:9" ht="13.5" thickBot="1">
      <c r="A49" s="57" t="s">
        <v>12</v>
      </c>
      <c r="B49" s="15">
        <v>676079.652489953</v>
      </c>
      <c r="C49" s="15">
        <v>237070.87182588343</v>
      </c>
      <c r="D49" s="15">
        <v>15101.5</v>
      </c>
      <c r="E49" s="15">
        <v>3152069.5894152327</v>
      </c>
      <c r="F49" s="15">
        <v>5742.148999999999</v>
      </c>
      <c r="G49" s="15">
        <v>1331700.3619101788</v>
      </c>
      <c r="H49" s="15">
        <v>119020.59446870546</v>
      </c>
      <c r="I49" s="16">
        <f>SUM(B49:H49)</f>
        <v>5536784.719109953</v>
      </c>
    </row>
    <row r="50" ht="12.75">
      <c r="A50" s="5" t="s">
        <v>428</v>
      </c>
    </row>
    <row r="51" ht="12.75">
      <c r="A51" s="5" t="s">
        <v>11</v>
      </c>
    </row>
    <row r="53" spans="1:7" ht="12.75">
      <c r="A53" s="17"/>
      <c r="B53" s="17"/>
      <c r="C53" s="17"/>
      <c r="D53" s="17"/>
      <c r="E53" s="17"/>
      <c r="F53" s="17"/>
      <c r="G53" s="17"/>
    </row>
  </sheetData>
  <mergeCells count="4">
    <mergeCell ref="B30:I30"/>
    <mergeCell ref="B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 transitionEvaluation="1"/>
  <dimension ref="A1:J28"/>
  <sheetViews>
    <sheetView showGridLines="0" zoomScale="75" zoomScaleNormal="75" workbookViewId="0" topLeftCell="A1">
      <selection activeCell="F25" sqref="F25"/>
    </sheetView>
  </sheetViews>
  <sheetFormatPr defaultColWidth="12.57421875" defaultRowHeight="12.75"/>
  <cols>
    <col min="1" max="1" width="25.7109375" style="39" customWidth="1"/>
    <col min="2" max="11" width="12.7109375" style="39" customWidth="1"/>
    <col min="12" max="16384" width="12.57421875" style="39" customWidth="1"/>
  </cols>
  <sheetData>
    <row r="1" spans="1:10" s="35" customFormat="1" ht="18">
      <c r="A1" s="757" t="s">
        <v>0</v>
      </c>
      <c r="B1" s="757"/>
      <c r="C1" s="757"/>
      <c r="D1" s="757"/>
      <c r="E1" s="757"/>
      <c r="F1" s="757"/>
      <c r="G1" s="757"/>
      <c r="H1" s="757"/>
      <c r="I1" s="757"/>
      <c r="J1" s="757"/>
    </row>
    <row r="3" spans="1:10" ht="15">
      <c r="A3" s="743" t="s">
        <v>36</v>
      </c>
      <c r="B3" s="743"/>
      <c r="C3" s="743"/>
      <c r="D3" s="743"/>
      <c r="E3" s="743"/>
      <c r="F3" s="743"/>
      <c r="G3" s="743"/>
      <c r="H3" s="743"/>
      <c r="I3" s="743"/>
      <c r="J3" s="743"/>
    </row>
    <row r="5" spans="1:10" ht="12.75">
      <c r="A5" s="58"/>
      <c r="B5" s="744" t="s">
        <v>37</v>
      </c>
      <c r="C5" s="744"/>
      <c r="D5" s="744"/>
      <c r="E5" s="744"/>
      <c r="F5" s="744"/>
      <c r="G5" s="744" t="s">
        <v>38</v>
      </c>
      <c r="H5" s="744"/>
      <c r="I5" s="744"/>
      <c r="J5" s="733"/>
    </row>
    <row r="6" spans="1:10" ht="12.75">
      <c r="A6" s="59" t="s">
        <v>1</v>
      </c>
      <c r="B6" s="735"/>
      <c r="C6" s="731"/>
      <c r="D6" s="731"/>
      <c r="E6" s="731"/>
      <c r="F6" s="732"/>
      <c r="G6" s="734" t="s">
        <v>39</v>
      </c>
      <c r="H6" s="734"/>
      <c r="I6" s="734"/>
      <c r="J6" s="735"/>
    </row>
    <row r="7" spans="1:10" ht="13.5" thickBot="1">
      <c r="A7" s="40"/>
      <c r="B7" s="41" t="s">
        <v>29</v>
      </c>
      <c r="C7" s="41" t="s">
        <v>30</v>
      </c>
      <c r="D7" s="41" t="s">
        <v>31</v>
      </c>
      <c r="E7" s="41" t="s">
        <v>32</v>
      </c>
      <c r="F7" s="41" t="s">
        <v>10</v>
      </c>
      <c r="G7" s="41" t="s">
        <v>29</v>
      </c>
      <c r="H7" s="41" t="s">
        <v>30</v>
      </c>
      <c r="I7" s="41" t="s">
        <v>31</v>
      </c>
      <c r="J7" s="42" t="s">
        <v>32</v>
      </c>
    </row>
    <row r="8" spans="1:10" ht="12.75">
      <c r="A8" s="53">
        <v>1985</v>
      </c>
      <c r="B8" s="60">
        <v>109909</v>
      </c>
      <c r="C8" s="60">
        <v>172056</v>
      </c>
      <c r="D8" s="60">
        <v>22729</v>
      </c>
      <c r="E8" s="60">
        <v>95968</v>
      </c>
      <c r="F8" s="60">
        <v>400662</v>
      </c>
      <c r="G8" s="61">
        <v>183.42288413688652</v>
      </c>
      <c r="H8" s="61">
        <v>154.40000961619367</v>
      </c>
      <c r="I8" s="61">
        <v>123.58611902443715</v>
      </c>
      <c r="J8" s="62">
        <v>88.09635426057483</v>
      </c>
    </row>
    <row r="9" spans="1:10" ht="12.75">
      <c r="A9" s="54">
        <v>1986</v>
      </c>
      <c r="B9" s="63">
        <v>120181</v>
      </c>
      <c r="C9" s="63">
        <v>195201</v>
      </c>
      <c r="D9" s="63">
        <v>22288</v>
      </c>
      <c r="E9" s="63">
        <v>101991</v>
      </c>
      <c r="F9" s="63">
        <v>439661</v>
      </c>
      <c r="G9" s="64">
        <v>182.09464738619837</v>
      </c>
      <c r="H9" s="64">
        <v>150.33115766951548</v>
      </c>
      <c r="I9" s="64">
        <v>123.29763321433295</v>
      </c>
      <c r="J9" s="65">
        <v>94.31081941990311</v>
      </c>
    </row>
    <row r="10" spans="1:10" ht="12.75">
      <c r="A10" s="54">
        <v>1987</v>
      </c>
      <c r="B10" s="63">
        <v>140365</v>
      </c>
      <c r="C10" s="63">
        <v>180226</v>
      </c>
      <c r="D10" s="63">
        <v>24343</v>
      </c>
      <c r="E10" s="63">
        <v>104600</v>
      </c>
      <c r="F10" s="63">
        <v>449534</v>
      </c>
      <c r="G10" s="64">
        <v>191.51250706189222</v>
      </c>
      <c r="H10" s="64">
        <v>158.82345870445832</v>
      </c>
      <c r="I10" s="64">
        <v>126.54910869904921</v>
      </c>
      <c r="J10" s="65">
        <v>88.63125503347638</v>
      </c>
    </row>
    <row r="11" spans="1:10" ht="12.75">
      <c r="A11" s="54">
        <v>1988</v>
      </c>
      <c r="B11" s="63">
        <v>167509</v>
      </c>
      <c r="C11" s="63">
        <v>153894</v>
      </c>
      <c r="D11" s="63">
        <v>26068</v>
      </c>
      <c r="E11" s="63">
        <v>102806</v>
      </c>
      <c r="F11" s="63">
        <v>450277</v>
      </c>
      <c r="G11" s="64">
        <v>214.44111884413354</v>
      </c>
      <c r="H11" s="64">
        <v>174.1071965189379</v>
      </c>
      <c r="I11" s="64">
        <v>139.15233252797714</v>
      </c>
      <c r="J11" s="65">
        <v>101.81746060365656</v>
      </c>
    </row>
    <row r="12" spans="1:10" ht="12.75">
      <c r="A12" s="54">
        <v>1989</v>
      </c>
      <c r="B12" s="63">
        <v>157912</v>
      </c>
      <c r="C12" s="63">
        <v>173497</v>
      </c>
      <c r="D12" s="63">
        <v>27475</v>
      </c>
      <c r="E12" s="63">
        <v>100376</v>
      </c>
      <c r="F12" s="63">
        <v>459260</v>
      </c>
      <c r="G12" s="64">
        <v>210.57661101294582</v>
      </c>
      <c r="H12" s="64">
        <v>167.46000264445325</v>
      </c>
      <c r="I12" s="64">
        <v>139.41677785390598</v>
      </c>
      <c r="J12" s="65">
        <v>109.24597021384012</v>
      </c>
    </row>
    <row r="13" spans="1:10" ht="12.75">
      <c r="A13" s="54">
        <v>1990</v>
      </c>
      <c r="B13" s="66">
        <v>179162</v>
      </c>
      <c r="C13" s="66">
        <v>194043</v>
      </c>
      <c r="D13" s="66">
        <v>31686</v>
      </c>
      <c r="E13" s="66">
        <v>109007</v>
      </c>
      <c r="F13" s="66">
        <v>513898</v>
      </c>
      <c r="G13" s="67">
        <v>190.89947471542078</v>
      </c>
      <c r="H13" s="67">
        <v>161.68427632132511</v>
      </c>
      <c r="I13" s="67">
        <v>130.11311047804503</v>
      </c>
      <c r="J13" s="68">
        <v>99.00472395514046</v>
      </c>
    </row>
    <row r="14" spans="1:10" ht="12.75">
      <c r="A14" s="47"/>
      <c r="B14" s="48" t="s">
        <v>29</v>
      </c>
      <c r="C14" s="48" t="s">
        <v>33</v>
      </c>
      <c r="D14" s="48" t="s">
        <v>34</v>
      </c>
      <c r="E14" s="48" t="s">
        <v>35</v>
      </c>
      <c r="F14" s="48" t="s">
        <v>10</v>
      </c>
      <c r="G14" s="69"/>
      <c r="H14" s="69"/>
      <c r="I14" s="69"/>
      <c r="J14" s="70"/>
    </row>
    <row r="15" spans="1:10" ht="12.75">
      <c r="A15" s="55" t="s">
        <v>25</v>
      </c>
      <c r="B15" s="63">
        <v>15463.9</v>
      </c>
      <c r="C15" s="63">
        <v>142911.4</v>
      </c>
      <c r="D15" s="63">
        <v>116123.5</v>
      </c>
      <c r="E15" s="63">
        <v>232286.3</v>
      </c>
      <c r="F15" s="63">
        <v>506785.1</v>
      </c>
      <c r="G15" s="64">
        <v>198.44217662543724</v>
      </c>
      <c r="H15" s="64">
        <v>161.69028644236894</v>
      </c>
      <c r="I15" s="64">
        <v>125.11869989061582</v>
      </c>
      <c r="J15" s="65">
        <v>90.25398771531259</v>
      </c>
    </row>
    <row r="16" spans="1:10" ht="12.75">
      <c r="A16" s="54">
        <v>1992</v>
      </c>
      <c r="B16" s="63">
        <v>16369</v>
      </c>
      <c r="C16" s="63">
        <v>154458</v>
      </c>
      <c r="D16" s="63">
        <v>121987</v>
      </c>
      <c r="E16" s="63">
        <v>244978</v>
      </c>
      <c r="F16" s="63">
        <v>537792</v>
      </c>
      <c r="G16" s="64">
        <v>183.8916735783059</v>
      </c>
      <c r="H16" s="64">
        <v>152.36257858233265</v>
      </c>
      <c r="I16" s="64">
        <v>121.59676895892683</v>
      </c>
      <c r="J16" s="65">
        <v>86.2993280684673</v>
      </c>
    </row>
    <row r="17" spans="1:10" ht="12.75">
      <c r="A17" s="54">
        <v>1993</v>
      </c>
      <c r="B17" s="63">
        <v>14896</v>
      </c>
      <c r="C17" s="63">
        <v>137752.1</v>
      </c>
      <c r="D17" s="63">
        <v>101299.6</v>
      </c>
      <c r="E17" s="63">
        <v>249965.5</v>
      </c>
      <c r="F17" s="63">
        <v>503913.2</v>
      </c>
      <c r="G17" s="64">
        <v>216.1059223732766</v>
      </c>
      <c r="H17" s="64">
        <v>185.7848617071148</v>
      </c>
      <c r="I17" s="64">
        <v>153.77495702763454</v>
      </c>
      <c r="J17" s="65">
        <v>110.93481422715855</v>
      </c>
    </row>
    <row r="18" spans="1:10" ht="12.75">
      <c r="A18" s="54">
        <v>1994</v>
      </c>
      <c r="B18" s="63">
        <v>15437</v>
      </c>
      <c r="C18" s="63">
        <v>132951</v>
      </c>
      <c r="D18" s="63">
        <v>85350</v>
      </c>
      <c r="E18" s="63">
        <v>252156</v>
      </c>
      <c r="F18" s="63">
        <v>485894</v>
      </c>
      <c r="G18" s="64">
        <v>205.1374514682726</v>
      </c>
      <c r="H18" s="64">
        <v>196.1763609919104</v>
      </c>
      <c r="I18" s="64">
        <v>174.60603656557643</v>
      </c>
      <c r="J18" s="65">
        <v>124.60182948084575</v>
      </c>
    </row>
    <row r="19" spans="1:10" ht="12.75">
      <c r="A19" s="54">
        <v>1995</v>
      </c>
      <c r="B19" s="63">
        <v>14780.4</v>
      </c>
      <c r="C19" s="63">
        <v>142841.2</v>
      </c>
      <c r="D19" s="63">
        <v>91728.6</v>
      </c>
      <c r="E19" s="63">
        <v>272997.3</v>
      </c>
      <c r="F19" s="63">
        <v>522347.5</v>
      </c>
      <c r="G19" s="64">
        <v>191.7949827509526</v>
      </c>
      <c r="H19" s="64">
        <v>177.6952387821091</v>
      </c>
      <c r="I19" s="64">
        <v>165.30837931075934</v>
      </c>
      <c r="J19" s="65">
        <v>113.89179378072676</v>
      </c>
    </row>
    <row r="20" spans="1:10" ht="12.75">
      <c r="A20" s="54">
        <v>1996</v>
      </c>
      <c r="B20" s="71">
        <v>19731.054</v>
      </c>
      <c r="C20" s="71">
        <v>154117</v>
      </c>
      <c r="D20" s="71">
        <v>101480</v>
      </c>
      <c r="E20" s="71">
        <v>293056</v>
      </c>
      <c r="F20" s="63">
        <v>568384.054</v>
      </c>
      <c r="G20" s="64">
        <v>171.21031817580808</v>
      </c>
      <c r="H20" s="64">
        <v>156.12491435577513</v>
      </c>
      <c r="I20" s="64">
        <v>145.84159724976863</v>
      </c>
      <c r="J20" s="65">
        <v>93.67374658925633</v>
      </c>
    </row>
    <row r="21" spans="1:10" ht="12.75">
      <c r="A21" s="54">
        <v>1997</v>
      </c>
      <c r="B21" s="71">
        <v>23609.3</v>
      </c>
      <c r="C21" s="71">
        <v>163787.6</v>
      </c>
      <c r="D21" s="71">
        <v>97952.8</v>
      </c>
      <c r="E21" s="71">
        <v>306901.9</v>
      </c>
      <c r="F21" s="71">
        <v>592251.6</v>
      </c>
      <c r="G21" s="64">
        <v>181.35540249780632</v>
      </c>
      <c r="H21" s="64">
        <v>164.52706357506042</v>
      </c>
      <c r="I21" s="64">
        <v>144.03856093661727</v>
      </c>
      <c r="J21" s="65">
        <v>93.57157453151108</v>
      </c>
    </row>
    <row r="22" spans="1:10" ht="12.75">
      <c r="A22" s="54">
        <v>1998</v>
      </c>
      <c r="B22" s="71">
        <v>24541.2</v>
      </c>
      <c r="C22" s="71">
        <v>188721</v>
      </c>
      <c r="D22" s="71">
        <v>95771.7</v>
      </c>
      <c r="E22" s="71">
        <v>341693.4</v>
      </c>
      <c r="F22" s="71">
        <v>650727.3</v>
      </c>
      <c r="G22" s="64">
        <v>188.95219549721733</v>
      </c>
      <c r="H22" s="64">
        <v>172.23804887430433</v>
      </c>
      <c r="I22" s="64">
        <v>150.79994711093482</v>
      </c>
      <c r="J22" s="65">
        <v>94.41299147764836</v>
      </c>
    </row>
    <row r="23" spans="1:10" ht="12.75">
      <c r="A23" s="54">
        <v>1999</v>
      </c>
      <c r="B23" s="71">
        <v>24550</v>
      </c>
      <c r="C23" s="71">
        <v>185934</v>
      </c>
      <c r="D23" s="71">
        <v>94435</v>
      </c>
      <c r="E23" s="71">
        <v>355649</v>
      </c>
      <c r="F23" s="71">
        <v>661068</v>
      </c>
      <c r="G23" s="64">
        <v>184.2763213251115</v>
      </c>
      <c r="H23" s="64">
        <v>171.7211784645343</v>
      </c>
      <c r="I23" s="64">
        <v>146.46063971728393</v>
      </c>
      <c r="J23" s="65">
        <v>82.65118459485775</v>
      </c>
    </row>
    <row r="24" spans="1:10" ht="12.75">
      <c r="A24" s="54">
        <v>2000</v>
      </c>
      <c r="B24" s="71">
        <f>37098+878.6</f>
        <v>37976.6</v>
      </c>
      <c r="C24" s="71">
        <f>170224.9+4995.3</f>
        <v>175220.19999999998</v>
      </c>
      <c r="D24" s="71">
        <f>65775.4+22419.2</f>
        <v>88194.59999999999</v>
      </c>
      <c r="E24" s="71">
        <f>339382.1+10319.2</f>
        <v>349701.3</v>
      </c>
      <c r="F24" s="71">
        <f>SUM(B24:E24)</f>
        <v>651092.7</v>
      </c>
      <c r="G24" s="64">
        <v>180.78</v>
      </c>
      <c r="H24" s="64">
        <v>169.29</v>
      </c>
      <c r="I24" s="64">
        <v>148.98</v>
      </c>
      <c r="J24" s="65">
        <v>84.9</v>
      </c>
    </row>
    <row r="25" spans="1:10" ht="12.75">
      <c r="A25" s="56" t="s">
        <v>360</v>
      </c>
      <c r="B25" s="71">
        <v>43275.522598465795</v>
      </c>
      <c r="C25" s="71">
        <v>178424.48270566872</v>
      </c>
      <c r="D25" s="71">
        <v>77722</v>
      </c>
      <c r="E25" s="71">
        <v>351419</v>
      </c>
      <c r="F25" s="71">
        <f>SUM(B25:E25)</f>
        <v>650841.0053041345</v>
      </c>
      <c r="G25" s="64">
        <v>158.79</v>
      </c>
      <c r="H25" s="64">
        <v>154.81</v>
      </c>
      <c r="I25" s="64">
        <v>127.34</v>
      </c>
      <c r="J25" s="65">
        <v>71.17</v>
      </c>
    </row>
    <row r="26" spans="1:10" ht="13.5" thickBot="1">
      <c r="A26" s="57" t="s">
        <v>12</v>
      </c>
      <c r="B26" s="72">
        <v>39047.780708854094</v>
      </c>
      <c r="C26" s="72">
        <v>176659.76459891937</v>
      </c>
      <c r="D26" s="72">
        <v>95325.8867216844</v>
      </c>
      <c r="E26" s="72">
        <v>365046.2204604953</v>
      </c>
      <c r="F26" s="72">
        <f>SUM(B26:E26)</f>
        <v>676079.6524899532</v>
      </c>
      <c r="G26" s="73">
        <v>195.17</v>
      </c>
      <c r="H26" s="73">
        <v>178.63</v>
      </c>
      <c r="I26" s="73">
        <v>146.1</v>
      </c>
      <c r="J26" s="74">
        <v>86.05</v>
      </c>
    </row>
    <row r="27" ht="12.75">
      <c r="A27" s="39" t="s">
        <v>40</v>
      </c>
    </row>
    <row r="28" ht="12.75">
      <c r="A28" s="39" t="s">
        <v>11</v>
      </c>
    </row>
  </sheetData>
  <mergeCells count="6">
    <mergeCell ref="A1:J1"/>
    <mergeCell ref="A3:J3"/>
    <mergeCell ref="G5:J5"/>
    <mergeCell ref="G6:J6"/>
    <mergeCell ref="B5:F5"/>
    <mergeCell ref="B6:F6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1"/>
  <dimension ref="A1:K32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6.8515625" style="230" customWidth="1"/>
    <col min="2" max="10" width="11.7109375" style="230" customWidth="1"/>
    <col min="11" max="11" width="11.7109375" style="229" customWidth="1"/>
    <col min="12" max="16384" width="11.421875" style="230" customWidth="1"/>
  </cols>
  <sheetData>
    <row r="1" spans="1:11" s="228" customFormat="1" ht="18">
      <c r="A1" s="759" t="s">
        <v>0</v>
      </c>
      <c r="B1" s="759"/>
      <c r="C1" s="759"/>
      <c r="D1" s="759"/>
      <c r="E1" s="759"/>
      <c r="F1" s="759"/>
      <c r="G1" s="759"/>
      <c r="H1" s="759"/>
      <c r="I1" s="759"/>
      <c r="J1" s="759"/>
      <c r="K1" s="320"/>
    </row>
    <row r="3" spans="1:11" s="231" customFormat="1" ht="15">
      <c r="A3" s="784" t="s">
        <v>393</v>
      </c>
      <c r="B3" s="784"/>
      <c r="C3" s="784"/>
      <c r="D3" s="784"/>
      <c r="E3" s="784"/>
      <c r="F3" s="784"/>
      <c r="G3" s="784"/>
      <c r="H3" s="784"/>
      <c r="I3" s="784"/>
      <c r="J3" s="784"/>
      <c r="K3" s="321"/>
    </row>
    <row r="4" spans="1:11" s="231" customFormat="1" ht="15">
      <c r="A4" s="784" t="s">
        <v>394</v>
      </c>
      <c r="B4" s="784"/>
      <c r="C4" s="784"/>
      <c r="D4" s="784"/>
      <c r="E4" s="784"/>
      <c r="F4" s="784"/>
      <c r="G4" s="784"/>
      <c r="H4" s="784"/>
      <c r="I4" s="784"/>
      <c r="J4" s="784"/>
      <c r="K4" s="322"/>
    </row>
    <row r="5" ht="12.75">
      <c r="K5" s="323"/>
    </row>
    <row r="6" spans="1:11" ht="12.75">
      <c r="A6" s="324" t="s">
        <v>249</v>
      </c>
      <c r="B6" s="781" t="s">
        <v>250</v>
      </c>
      <c r="C6" s="782"/>
      <c r="D6" s="782"/>
      <c r="E6" s="782"/>
      <c r="F6" s="783"/>
      <c r="G6" s="781" t="s">
        <v>251</v>
      </c>
      <c r="H6" s="782"/>
      <c r="I6" s="782"/>
      <c r="J6" s="782"/>
      <c r="K6" s="323"/>
    </row>
    <row r="7" spans="1:11" ht="13.5" thickBot="1">
      <c r="A7" s="327" t="s">
        <v>252</v>
      </c>
      <c r="B7" s="328" t="s">
        <v>29</v>
      </c>
      <c r="C7" s="328" t="s">
        <v>33</v>
      </c>
      <c r="D7" s="328" t="s">
        <v>34</v>
      </c>
      <c r="E7" s="328" t="s">
        <v>35</v>
      </c>
      <c r="F7" s="328" t="s">
        <v>10</v>
      </c>
      <c r="G7" s="328" t="s">
        <v>29</v>
      </c>
      <c r="H7" s="328" t="s">
        <v>33</v>
      </c>
      <c r="I7" s="328" t="s">
        <v>34</v>
      </c>
      <c r="J7" s="329" t="s">
        <v>35</v>
      </c>
      <c r="K7" s="323"/>
    </row>
    <row r="8" spans="1:11" ht="12.75">
      <c r="A8" s="330" t="s">
        <v>253</v>
      </c>
      <c r="B8" s="331">
        <v>169501</v>
      </c>
      <c r="C8" s="331">
        <v>87875</v>
      </c>
      <c r="D8" s="331">
        <v>51076</v>
      </c>
      <c r="E8" s="331">
        <v>79671</v>
      </c>
      <c r="F8" s="332">
        <v>388123</v>
      </c>
      <c r="G8" s="333">
        <v>152.73460923534375</v>
      </c>
      <c r="H8" s="333">
        <v>226.1749302987198</v>
      </c>
      <c r="I8" s="333">
        <v>262.3995614378573</v>
      </c>
      <c r="J8" s="334">
        <v>249.69745578692374</v>
      </c>
      <c r="K8" s="323"/>
    </row>
    <row r="9" spans="1:11" ht="12.75">
      <c r="A9" s="323" t="s">
        <v>254</v>
      </c>
      <c r="B9" s="335">
        <v>16351</v>
      </c>
      <c r="C9" s="335">
        <v>19697</v>
      </c>
      <c r="D9" s="335">
        <v>10199</v>
      </c>
      <c r="E9" s="335">
        <v>38240</v>
      </c>
      <c r="F9" s="336">
        <v>84487</v>
      </c>
      <c r="G9" s="337">
        <v>155.3945324444988</v>
      </c>
      <c r="H9" s="337">
        <v>210.6869574046809</v>
      </c>
      <c r="I9" s="337">
        <v>245.23923914109224</v>
      </c>
      <c r="J9" s="338">
        <v>263.8214435146444</v>
      </c>
      <c r="K9" s="323"/>
    </row>
    <row r="10" spans="1:11" ht="12.75">
      <c r="A10" s="323" t="s">
        <v>255</v>
      </c>
      <c r="B10" s="335">
        <v>6106</v>
      </c>
      <c r="C10" s="335">
        <v>8577</v>
      </c>
      <c r="D10" s="335">
        <v>32492</v>
      </c>
      <c r="E10" s="335">
        <v>11211</v>
      </c>
      <c r="F10" s="336">
        <v>58386</v>
      </c>
      <c r="G10" s="337">
        <v>145.43629217163445</v>
      </c>
      <c r="H10" s="337">
        <v>248.33776378687188</v>
      </c>
      <c r="I10" s="337">
        <v>277.3283269727933</v>
      </c>
      <c r="J10" s="338">
        <v>264.1152439568281</v>
      </c>
      <c r="K10" s="323"/>
    </row>
    <row r="11" spans="1:11" ht="12.75">
      <c r="A11" s="323" t="s">
        <v>256</v>
      </c>
      <c r="B11" s="335">
        <v>3123</v>
      </c>
      <c r="C11" s="335">
        <v>54085</v>
      </c>
      <c r="D11" s="335">
        <v>26761</v>
      </c>
      <c r="E11" s="335">
        <v>43916</v>
      </c>
      <c r="F11" s="336">
        <v>127885</v>
      </c>
      <c r="G11" s="337">
        <v>149.94876721101505</v>
      </c>
      <c r="H11" s="337">
        <v>252.82956457428125</v>
      </c>
      <c r="I11" s="337">
        <v>326.62434139232465</v>
      </c>
      <c r="J11" s="338">
        <v>302.46436378540847</v>
      </c>
      <c r="K11" s="323"/>
    </row>
    <row r="12" spans="1:11" ht="12.75">
      <c r="A12" s="323" t="s">
        <v>257</v>
      </c>
      <c r="B12" s="308" t="s">
        <v>76</v>
      </c>
      <c r="C12" s="335">
        <v>6170</v>
      </c>
      <c r="D12" s="335">
        <v>2703</v>
      </c>
      <c r="E12" s="335">
        <v>12130</v>
      </c>
      <c r="F12" s="336">
        <v>21003</v>
      </c>
      <c r="G12" s="308" t="s">
        <v>76</v>
      </c>
      <c r="H12" s="337">
        <v>250.14878444084277</v>
      </c>
      <c r="I12" s="337">
        <v>304.5371809100999</v>
      </c>
      <c r="J12" s="338">
        <v>329.1053586150041</v>
      </c>
      <c r="K12" s="323"/>
    </row>
    <row r="13" spans="1:11" ht="12.75">
      <c r="A13" s="323" t="s">
        <v>258</v>
      </c>
      <c r="B13" s="335">
        <v>11</v>
      </c>
      <c r="C13" s="335">
        <v>5096</v>
      </c>
      <c r="D13" s="335">
        <v>1500</v>
      </c>
      <c r="E13" s="335">
        <v>5915</v>
      </c>
      <c r="F13" s="336">
        <v>12522</v>
      </c>
      <c r="G13" s="337">
        <v>129.63636363636363</v>
      </c>
      <c r="H13" s="337">
        <v>238.90345368916797</v>
      </c>
      <c r="I13" s="337">
        <v>295.7613333333333</v>
      </c>
      <c r="J13" s="338">
        <v>300.69568892645816</v>
      </c>
      <c r="K13" s="323"/>
    </row>
    <row r="14" spans="1:11" ht="12.75">
      <c r="A14" s="323" t="s">
        <v>259</v>
      </c>
      <c r="B14" s="335">
        <v>223</v>
      </c>
      <c r="C14" s="335">
        <v>55535</v>
      </c>
      <c r="D14" s="335">
        <v>155</v>
      </c>
      <c r="E14" s="335">
        <v>88228</v>
      </c>
      <c r="F14" s="336">
        <v>144141</v>
      </c>
      <c r="G14" s="337">
        <v>165.23318385650222</v>
      </c>
      <c r="H14" s="337">
        <v>248.47271090303414</v>
      </c>
      <c r="I14" s="337">
        <v>318.12903225806457</v>
      </c>
      <c r="J14" s="338">
        <v>285.221709661332</v>
      </c>
      <c r="K14" s="323"/>
    </row>
    <row r="15" spans="1:11" ht="12.75">
      <c r="A15" s="323" t="s">
        <v>260</v>
      </c>
      <c r="B15" s="335">
        <v>9006</v>
      </c>
      <c r="C15" s="335">
        <v>170962</v>
      </c>
      <c r="D15" s="335">
        <v>8022</v>
      </c>
      <c r="E15" s="335">
        <v>313944</v>
      </c>
      <c r="F15" s="336">
        <v>501934</v>
      </c>
      <c r="G15" s="337">
        <v>131.94536975349766</v>
      </c>
      <c r="H15" s="337">
        <v>227.75131315730982</v>
      </c>
      <c r="I15" s="337">
        <v>281.75018698578907</v>
      </c>
      <c r="J15" s="338">
        <v>266.548046785414</v>
      </c>
      <c r="K15" s="323"/>
    </row>
    <row r="16" spans="1:11" ht="12.75">
      <c r="A16" s="323" t="s">
        <v>261</v>
      </c>
      <c r="B16" s="335">
        <v>460</v>
      </c>
      <c r="C16" s="335">
        <v>3266</v>
      </c>
      <c r="D16" s="335">
        <v>2138</v>
      </c>
      <c r="E16" s="335">
        <v>6413</v>
      </c>
      <c r="F16" s="336">
        <v>12277</v>
      </c>
      <c r="G16" s="337">
        <v>150.7</v>
      </c>
      <c r="H16" s="337">
        <v>198.19075321494185</v>
      </c>
      <c r="I16" s="337">
        <v>266.4031805425632</v>
      </c>
      <c r="J16" s="338">
        <v>265.26181194448776</v>
      </c>
      <c r="K16" s="323"/>
    </row>
    <row r="17" spans="1:11" ht="12.75">
      <c r="A17" s="323" t="s">
        <v>262</v>
      </c>
      <c r="B17" s="335">
        <v>36458</v>
      </c>
      <c r="C17" s="335">
        <v>94717</v>
      </c>
      <c r="D17" s="335">
        <v>68454</v>
      </c>
      <c r="E17" s="335">
        <v>179302</v>
      </c>
      <c r="F17" s="336">
        <v>378931</v>
      </c>
      <c r="G17" s="337">
        <v>154.53124142849305</v>
      </c>
      <c r="H17" s="337">
        <v>226.72622654856045</v>
      </c>
      <c r="I17" s="337">
        <v>253.91332865866133</v>
      </c>
      <c r="J17" s="338">
        <v>291.9913330581923</v>
      </c>
      <c r="K17" s="323"/>
    </row>
    <row r="18" spans="1:11" ht="12.75">
      <c r="A18" s="323" t="s">
        <v>263</v>
      </c>
      <c r="B18" s="335">
        <v>773</v>
      </c>
      <c r="C18" s="335">
        <v>120416</v>
      </c>
      <c r="D18" s="335">
        <v>12928</v>
      </c>
      <c r="E18" s="335">
        <v>160438</v>
      </c>
      <c r="F18" s="336">
        <v>294555</v>
      </c>
      <c r="G18" s="337">
        <v>148.1811125485123</v>
      </c>
      <c r="H18" s="337">
        <v>252.80600584639913</v>
      </c>
      <c r="I18" s="337">
        <v>310.5975402227723</v>
      </c>
      <c r="J18" s="338">
        <v>326.2484324162605</v>
      </c>
      <c r="K18" s="323"/>
    </row>
    <row r="19" spans="1:11" ht="12.75">
      <c r="A19" s="323" t="s">
        <v>264</v>
      </c>
      <c r="B19" s="335">
        <v>1231</v>
      </c>
      <c r="C19" s="335">
        <v>8890</v>
      </c>
      <c r="D19" s="335">
        <v>27179</v>
      </c>
      <c r="E19" s="335">
        <v>133781</v>
      </c>
      <c r="F19" s="336">
        <v>171081</v>
      </c>
      <c r="G19" s="337">
        <v>125.3671811535337</v>
      </c>
      <c r="H19" s="337">
        <v>217.99752530933634</v>
      </c>
      <c r="I19" s="337">
        <v>289.21685860406933</v>
      </c>
      <c r="J19" s="338">
        <v>316.570267825775</v>
      </c>
      <c r="K19" s="323"/>
    </row>
    <row r="20" spans="1:11" ht="12.75">
      <c r="A20" s="323" t="s">
        <v>265</v>
      </c>
      <c r="B20" s="335">
        <v>5442</v>
      </c>
      <c r="C20" s="335">
        <v>22105</v>
      </c>
      <c r="D20" s="335">
        <v>3795</v>
      </c>
      <c r="E20" s="335">
        <v>39424</v>
      </c>
      <c r="F20" s="336">
        <v>70766</v>
      </c>
      <c r="G20" s="337">
        <v>149.89893421536198</v>
      </c>
      <c r="H20" s="337">
        <v>262.11784664103146</v>
      </c>
      <c r="I20" s="337">
        <v>306.2266139657444</v>
      </c>
      <c r="J20" s="338">
        <v>286.94069602272725</v>
      </c>
      <c r="K20" s="323"/>
    </row>
    <row r="21" spans="1:11" ht="12.75">
      <c r="A21" s="323" t="s">
        <v>266</v>
      </c>
      <c r="B21" s="339">
        <v>24</v>
      </c>
      <c r="C21" s="335">
        <v>22438</v>
      </c>
      <c r="D21" s="335">
        <v>27</v>
      </c>
      <c r="E21" s="335">
        <v>22762</v>
      </c>
      <c r="F21" s="336">
        <v>45251</v>
      </c>
      <c r="G21" s="340">
        <v>120</v>
      </c>
      <c r="H21" s="337">
        <v>322.48141545592296</v>
      </c>
      <c r="I21" s="337">
        <v>254</v>
      </c>
      <c r="J21" s="338">
        <v>322.26039012389066</v>
      </c>
      <c r="K21" s="323"/>
    </row>
    <row r="22" spans="1:11" ht="12.75">
      <c r="A22" s="323" t="s">
        <v>267</v>
      </c>
      <c r="B22" s="335">
        <v>1011</v>
      </c>
      <c r="C22" s="335">
        <v>4144</v>
      </c>
      <c r="D22" s="335">
        <v>4404</v>
      </c>
      <c r="E22" s="335">
        <v>11119</v>
      </c>
      <c r="F22" s="336">
        <v>20678</v>
      </c>
      <c r="G22" s="337">
        <v>135.11078140454995</v>
      </c>
      <c r="H22" s="337">
        <v>226.01375482625483</v>
      </c>
      <c r="I22" s="337">
        <v>246.45027247956403</v>
      </c>
      <c r="J22" s="338">
        <v>272.6719129418113</v>
      </c>
      <c r="K22" s="323"/>
    </row>
    <row r="23" spans="1:11" ht="12.75">
      <c r="A23" s="323" t="s">
        <v>268</v>
      </c>
      <c r="B23" s="335">
        <v>964</v>
      </c>
      <c r="C23" s="335">
        <v>37263</v>
      </c>
      <c r="D23" s="335">
        <v>24478</v>
      </c>
      <c r="E23" s="335">
        <v>45689</v>
      </c>
      <c r="F23" s="336">
        <v>108394</v>
      </c>
      <c r="G23" s="337">
        <v>149.7894190871369</v>
      </c>
      <c r="H23" s="337">
        <v>265.1806617824652</v>
      </c>
      <c r="I23" s="337">
        <v>235.52667701609607</v>
      </c>
      <c r="J23" s="338">
        <v>268.725404364289</v>
      </c>
      <c r="K23" s="323"/>
    </row>
    <row r="24" spans="1:11" ht="12.75">
      <c r="A24" s="323" t="s">
        <v>269</v>
      </c>
      <c r="B24" s="335">
        <v>691</v>
      </c>
      <c r="C24" s="335">
        <v>2081</v>
      </c>
      <c r="D24" s="335">
        <v>2315</v>
      </c>
      <c r="E24" s="335">
        <v>2210</v>
      </c>
      <c r="F24" s="336">
        <v>7297</v>
      </c>
      <c r="G24" s="337">
        <v>157.4630969609262</v>
      </c>
      <c r="H24" s="337">
        <v>223.5516578567996</v>
      </c>
      <c r="I24" s="337">
        <v>296.0915766738661</v>
      </c>
      <c r="J24" s="338">
        <v>299.01674208144794</v>
      </c>
      <c r="K24" s="323"/>
    </row>
    <row r="25" spans="1:11" ht="12.75">
      <c r="A25" s="323"/>
      <c r="B25" s="336"/>
      <c r="C25" s="336"/>
      <c r="D25" s="336"/>
      <c r="E25" s="336"/>
      <c r="F25" s="336"/>
      <c r="G25" s="337"/>
      <c r="H25" s="337"/>
      <c r="I25" s="337"/>
      <c r="J25" s="338"/>
      <c r="K25" s="323"/>
    </row>
    <row r="26" spans="1:11" ht="12.75">
      <c r="A26" s="341" t="s">
        <v>270</v>
      </c>
      <c r="B26" s="342">
        <v>251375</v>
      </c>
      <c r="C26" s="342">
        <v>723317</v>
      </c>
      <c r="D26" s="342">
        <v>278626</v>
      </c>
      <c r="E26" s="342">
        <v>1194393</v>
      </c>
      <c r="F26" s="342">
        <v>2447711</v>
      </c>
      <c r="G26" s="337">
        <v>151.9361352560915</v>
      </c>
      <c r="H26" s="343">
        <v>240.75353130093717</v>
      </c>
      <c r="I26" s="343">
        <v>271.9185897942044</v>
      </c>
      <c r="J26" s="344">
        <v>288.18835341466337</v>
      </c>
      <c r="K26" s="323"/>
    </row>
    <row r="27" spans="1:11" ht="12.75">
      <c r="A27" s="323" t="s">
        <v>271</v>
      </c>
      <c r="B27" s="336">
        <v>42311.32329219408</v>
      </c>
      <c r="C27" s="336">
        <v>17238.726979104926</v>
      </c>
      <c r="D27" s="336">
        <v>7501.562192408156</v>
      </c>
      <c r="E27" s="336">
        <v>35414.60489461472</v>
      </c>
      <c r="F27" s="336">
        <v>102466.21735832188</v>
      </c>
      <c r="G27" s="345">
        <v>120.13218219066053</v>
      </c>
      <c r="H27" s="337">
        <v>248.47314484767935</v>
      </c>
      <c r="I27" s="337">
        <v>284.26939309997977</v>
      </c>
      <c r="J27" s="338">
        <v>245.18130888509208</v>
      </c>
      <c r="K27" s="323"/>
    </row>
    <row r="28" spans="1:11" ht="12.75">
      <c r="A28" s="323"/>
      <c r="B28" s="336"/>
      <c r="C28" s="336"/>
      <c r="D28" s="336"/>
      <c r="E28" s="336"/>
      <c r="F28" s="336"/>
      <c r="G28" s="337"/>
      <c r="H28" s="337"/>
      <c r="I28" s="337"/>
      <c r="J28" s="338"/>
      <c r="K28" s="323"/>
    </row>
    <row r="29" spans="1:11" ht="13.5" thickBot="1">
      <c r="A29" s="346" t="s">
        <v>273</v>
      </c>
      <c r="B29" s="347">
        <v>293686.32329219405</v>
      </c>
      <c r="C29" s="347">
        <v>740555.7269791049</v>
      </c>
      <c r="D29" s="347">
        <v>286127.56219240814</v>
      </c>
      <c r="E29" s="347">
        <v>1229807.6048946148</v>
      </c>
      <c r="F29" s="347">
        <v>2550177.217358322</v>
      </c>
      <c r="G29" s="348">
        <v>147.3528699373929</v>
      </c>
      <c r="H29" s="348">
        <v>240.9332292027539</v>
      </c>
      <c r="I29" s="348">
        <v>272.2423975337125</v>
      </c>
      <c r="J29" s="349">
        <v>286.949885313118</v>
      </c>
      <c r="K29" s="323"/>
    </row>
    <row r="30" spans="1:11" ht="12.75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</row>
    <row r="31" spans="1:11" ht="12.75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</row>
    <row r="32" spans="1:11" ht="12.75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</row>
  </sheetData>
  <mergeCells count="5">
    <mergeCell ref="B6:F6"/>
    <mergeCell ref="G6:J6"/>
    <mergeCell ref="A1:J1"/>
    <mergeCell ref="A3:J3"/>
    <mergeCell ref="A4:J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M32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16.8515625" style="230" customWidth="1"/>
    <col min="2" max="10" width="11.7109375" style="230" customWidth="1"/>
    <col min="11" max="11" width="11.7109375" style="229" customWidth="1"/>
    <col min="12" max="12" width="12.00390625" style="230" bestFit="1" customWidth="1"/>
    <col min="13" max="16384" width="11.421875" style="230" customWidth="1"/>
  </cols>
  <sheetData>
    <row r="1" spans="1:12" s="228" customFormat="1" ht="18">
      <c r="A1" s="759" t="s">
        <v>0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</row>
    <row r="2" spans="1:12" ht="12.75">
      <c r="A2" s="785"/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</row>
    <row r="3" spans="1:12" ht="15">
      <c r="A3" s="784" t="s">
        <v>368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1:12" ht="15">
      <c r="A4" s="784" t="s">
        <v>276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</row>
    <row r="5" spans="1:12" ht="12.75">
      <c r="A5" s="229"/>
      <c r="B5" s="229"/>
      <c r="C5" s="229"/>
      <c r="D5" s="229"/>
      <c r="E5" s="229"/>
      <c r="F5" s="229"/>
      <c r="G5" s="229"/>
      <c r="H5" s="229"/>
      <c r="I5" s="323"/>
      <c r="J5" s="323"/>
      <c r="K5" s="323"/>
      <c r="L5" s="229"/>
    </row>
    <row r="6" spans="1:13" ht="12.75">
      <c r="A6" s="350" t="s">
        <v>249</v>
      </c>
      <c r="B6" s="781" t="s">
        <v>274</v>
      </c>
      <c r="C6" s="782"/>
      <c r="D6" s="782"/>
      <c r="E6" s="782"/>
      <c r="F6" s="783"/>
      <c r="G6" s="781" t="s">
        <v>275</v>
      </c>
      <c r="H6" s="762"/>
      <c r="I6" s="762"/>
      <c r="J6" s="762"/>
      <c r="K6" s="788"/>
      <c r="L6" s="786" t="s">
        <v>10</v>
      </c>
      <c r="M6" s="229"/>
    </row>
    <row r="7" spans="1:13" ht="13.5" thickBot="1">
      <c r="A7" s="351" t="s">
        <v>252</v>
      </c>
      <c r="B7" s="350" t="s">
        <v>29</v>
      </c>
      <c r="C7" s="328" t="s">
        <v>33</v>
      </c>
      <c r="D7" s="328" t="s">
        <v>34</v>
      </c>
      <c r="E7" s="328" t="s">
        <v>35</v>
      </c>
      <c r="F7" s="328" t="s">
        <v>10</v>
      </c>
      <c r="G7" s="328" t="s">
        <v>29</v>
      </c>
      <c r="H7" s="328" t="s">
        <v>33</v>
      </c>
      <c r="I7" s="328" t="s">
        <v>34</v>
      </c>
      <c r="J7" s="328" t="s">
        <v>35</v>
      </c>
      <c r="K7" s="329" t="s">
        <v>10</v>
      </c>
      <c r="L7" s="787"/>
      <c r="M7" s="229"/>
    </row>
    <row r="8" spans="1:13" ht="12.75">
      <c r="A8" s="330" t="s">
        <v>253</v>
      </c>
      <c r="B8" s="333">
        <v>24803.990999999998</v>
      </c>
      <c r="C8" s="333">
        <v>18521.148999999998</v>
      </c>
      <c r="D8" s="333">
        <v>12902.898</v>
      </c>
      <c r="E8" s="333">
        <v>19314.463</v>
      </c>
      <c r="F8" s="333">
        <v>75542.501</v>
      </c>
      <c r="G8" s="333">
        <v>1084.6779999999999</v>
      </c>
      <c r="H8" s="333">
        <v>1353.973</v>
      </c>
      <c r="I8" s="333">
        <v>499.422</v>
      </c>
      <c r="J8" s="333">
        <v>579.183</v>
      </c>
      <c r="K8" s="334">
        <v>3517.256</v>
      </c>
      <c r="L8" s="334">
        <v>79059.757</v>
      </c>
      <c r="M8" s="229"/>
    </row>
    <row r="9" spans="1:13" ht="12.75">
      <c r="A9" s="323" t="s">
        <v>254</v>
      </c>
      <c r="B9" s="337">
        <v>2521.861</v>
      </c>
      <c r="C9" s="337">
        <v>4034.406</v>
      </c>
      <c r="D9" s="337">
        <v>943.087</v>
      </c>
      <c r="E9" s="337">
        <v>9746.879</v>
      </c>
      <c r="F9" s="337">
        <v>17246.233</v>
      </c>
      <c r="G9" s="337">
        <v>18.995</v>
      </c>
      <c r="H9" s="337">
        <v>115.495</v>
      </c>
      <c r="I9" s="337">
        <v>1558.108</v>
      </c>
      <c r="J9" s="337">
        <v>341.653</v>
      </c>
      <c r="K9" s="338">
        <v>2034.251</v>
      </c>
      <c r="L9" s="338">
        <v>19280.484</v>
      </c>
      <c r="M9" s="229"/>
    </row>
    <row r="10" spans="1:13" ht="12.75">
      <c r="A10" s="323" t="s">
        <v>255</v>
      </c>
      <c r="B10" s="337">
        <v>888.034</v>
      </c>
      <c r="C10" s="337">
        <v>2075.163</v>
      </c>
      <c r="D10" s="337">
        <v>7744.125</v>
      </c>
      <c r="E10" s="337">
        <v>2955.788</v>
      </c>
      <c r="F10" s="337">
        <v>13663.11</v>
      </c>
      <c r="G10" s="308" t="s">
        <v>76</v>
      </c>
      <c r="H10" s="337">
        <v>54.83</v>
      </c>
      <c r="I10" s="337">
        <v>1266.827</v>
      </c>
      <c r="J10" s="337">
        <v>5.208</v>
      </c>
      <c r="K10" s="338">
        <v>1326.865</v>
      </c>
      <c r="L10" s="338">
        <v>14989.975</v>
      </c>
      <c r="M10" s="229"/>
    </row>
    <row r="11" spans="1:13" ht="12.75">
      <c r="A11" s="323" t="s">
        <v>256</v>
      </c>
      <c r="B11" s="337">
        <v>468.29</v>
      </c>
      <c r="C11" s="337">
        <v>13674.287</v>
      </c>
      <c r="D11" s="337">
        <v>8740.794</v>
      </c>
      <c r="E11" s="337">
        <v>13283.025000000001</v>
      </c>
      <c r="F11" s="337">
        <v>36166.396</v>
      </c>
      <c r="G11" s="308" t="s">
        <v>76</v>
      </c>
      <c r="H11" s="308" t="s">
        <v>76</v>
      </c>
      <c r="I11" s="308" t="s">
        <v>76</v>
      </c>
      <c r="J11" s="308" t="s">
        <v>76</v>
      </c>
      <c r="K11" s="308" t="s">
        <v>76</v>
      </c>
      <c r="L11" s="338">
        <v>36166.396</v>
      </c>
      <c r="M11" s="229"/>
    </row>
    <row r="12" spans="1:13" ht="12.75">
      <c r="A12" s="323" t="s">
        <v>257</v>
      </c>
      <c r="B12" s="308" t="s">
        <v>76</v>
      </c>
      <c r="C12" s="337">
        <v>1543.418</v>
      </c>
      <c r="D12" s="337">
        <v>740.877</v>
      </c>
      <c r="E12" s="337">
        <v>3992.048</v>
      </c>
      <c r="F12" s="337">
        <v>6276.343</v>
      </c>
      <c r="G12" s="308" t="s">
        <v>76</v>
      </c>
      <c r="H12" s="308" t="s">
        <v>76</v>
      </c>
      <c r="I12" s="337">
        <v>82.287</v>
      </c>
      <c r="J12" s="308" t="s">
        <v>76</v>
      </c>
      <c r="K12" s="338">
        <v>82.287</v>
      </c>
      <c r="L12" s="338">
        <v>6358.63</v>
      </c>
      <c r="M12" s="229"/>
    </row>
    <row r="13" spans="1:13" ht="12.75">
      <c r="A13" s="323" t="s">
        <v>258</v>
      </c>
      <c r="B13" s="337">
        <v>1.426</v>
      </c>
      <c r="C13" s="337">
        <v>1217.452</v>
      </c>
      <c r="D13" s="337">
        <v>55.657</v>
      </c>
      <c r="E13" s="337">
        <v>1778.615</v>
      </c>
      <c r="F13" s="337">
        <v>3053.15</v>
      </c>
      <c r="G13" s="308" t="s">
        <v>76</v>
      </c>
      <c r="H13" s="308" t="s">
        <v>76</v>
      </c>
      <c r="I13" s="337">
        <v>387.985</v>
      </c>
      <c r="J13" s="308" t="s">
        <v>76</v>
      </c>
      <c r="K13" s="338">
        <v>387.985</v>
      </c>
      <c r="L13" s="338">
        <v>3441.1349999999998</v>
      </c>
      <c r="M13" s="229"/>
    </row>
    <row r="14" spans="1:13" ht="12.75">
      <c r="A14" s="323" t="s">
        <v>259</v>
      </c>
      <c r="B14" s="337">
        <v>36.472</v>
      </c>
      <c r="C14" s="337">
        <v>13468.402</v>
      </c>
      <c r="D14" s="337">
        <v>33.14</v>
      </c>
      <c r="E14" s="337">
        <v>24627.438000000002</v>
      </c>
      <c r="F14" s="337">
        <v>38165.452000000005</v>
      </c>
      <c r="G14" s="337">
        <v>0.375</v>
      </c>
      <c r="H14" s="337">
        <v>330.53</v>
      </c>
      <c r="I14" s="337">
        <v>16.17</v>
      </c>
      <c r="J14" s="337">
        <v>537.1030000000001</v>
      </c>
      <c r="K14" s="338">
        <v>884.178</v>
      </c>
      <c r="L14" s="338">
        <v>39049.63</v>
      </c>
      <c r="M14" s="229"/>
    </row>
    <row r="15" spans="1:13" ht="12.75">
      <c r="A15" s="323" t="s">
        <v>260</v>
      </c>
      <c r="B15" s="337">
        <v>1188.3</v>
      </c>
      <c r="C15" s="337">
        <v>37745.88</v>
      </c>
      <c r="D15" s="337">
        <v>875.1</v>
      </c>
      <c r="E15" s="337">
        <v>80326.88</v>
      </c>
      <c r="F15" s="337">
        <v>120136.16</v>
      </c>
      <c r="G15" s="308" t="s">
        <v>76</v>
      </c>
      <c r="H15" s="337">
        <v>1190.94</v>
      </c>
      <c r="I15" s="337">
        <v>1385.1</v>
      </c>
      <c r="J15" s="337">
        <v>3354.28</v>
      </c>
      <c r="K15" s="338">
        <v>5930.32</v>
      </c>
      <c r="L15" s="338">
        <v>126066.48</v>
      </c>
      <c r="M15" s="229"/>
    </row>
    <row r="16" spans="1:13" ht="12.75">
      <c r="A16" s="323" t="s">
        <v>261</v>
      </c>
      <c r="B16" s="337">
        <v>69.322</v>
      </c>
      <c r="C16" s="337">
        <v>647.291</v>
      </c>
      <c r="D16" s="337">
        <v>415.372</v>
      </c>
      <c r="E16" s="337">
        <v>1679.473</v>
      </c>
      <c r="F16" s="337">
        <v>2811.458</v>
      </c>
      <c r="G16" s="308" t="s">
        <v>76</v>
      </c>
      <c r="H16" s="308" t="s">
        <v>76</v>
      </c>
      <c r="I16" s="337">
        <v>154.198</v>
      </c>
      <c r="J16" s="337">
        <v>21.651</v>
      </c>
      <c r="K16" s="338">
        <v>175.84900000000002</v>
      </c>
      <c r="L16" s="338">
        <v>2987.3070000000002</v>
      </c>
      <c r="M16" s="229"/>
    </row>
    <row r="17" spans="1:13" ht="12.75">
      <c r="A17" s="323" t="s">
        <v>262</v>
      </c>
      <c r="B17" s="337">
        <v>5633.9</v>
      </c>
      <c r="C17" s="337">
        <v>21401.758</v>
      </c>
      <c r="D17" s="337">
        <v>13870.088</v>
      </c>
      <c r="E17" s="337">
        <v>52068.237</v>
      </c>
      <c r="F17" s="337">
        <v>92973.98300000001</v>
      </c>
      <c r="G17" s="308" t="s">
        <v>76</v>
      </c>
      <c r="H17" s="337">
        <v>73.07</v>
      </c>
      <c r="I17" s="337">
        <v>3511.295</v>
      </c>
      <c r="J17" s="337">
        <v>286.393</v>
      </c>
      <c r="K17" s="338">
        <v>3870.758</v>
      </c>
      <c r="L17" s="338">
        <v>96844.74100000001</v>
      </c>
      <c r="M17" s="229"/>
    </row>
    <row r="18" spans="1:13" ht="12.75">
      <c r="A18" s="323" t="s">
        <v>263</v>
      </c>
      <c r="B18" s="337">
        <v>114.544</v>
      </c>
      <c r="C18" s="337">
        <v>30441.888</v>
      </c>
      <c r="D18" s="337">
        <v>4015.405</v>
      </c>
      <c r="E18" s="337">
        <v>52342.646</v>
      </c>
      <c r="F18" s="337">
        <v>86914.48300000001</v>
      </c>
      <c r="G18" s="308" t="s">
        <v>76</v>
      </c>
      <c r="H18" s="308" t="s">
        <v>76</v>
      </c>
      <c r="I18" s="308" t="s">
        <v>76</v>
      </c>
      <c r="J18" s="308" t="s">
        <v>76</v>
      </c>
      <c r="K18" s="308" t="s">
        <v>76</v>
      </c>
      <c r="L18" s="338">
        <v>86914.48300000001</v>
      </c>
      <c r="M18" s="229"/>
    </row>
    <row r="19" spans="1:13" ht="12.75">
      <c r="A19" s="323" t="s">
        <v>264</v>
      </c>
      <c r="B19" s="337">
        <v>154.327</v>
      </c>
      <c r="C19" s="337">
        <v>1937.998</v>
      </c>
      <c r="D19" s="337">
        <v>4012.9060000000004</v>
      </c>
      <c r="E19" s="337">
        <v>41175.844</v>
      </c>
      <c r="F19" s="337">
        <v>47281.075</v>
      </c>
      <c r="G19" s="308" t="s">
        <v>76</v>
      </c>
      <c r="H19" s="308" t="s">
        <v>76</v>
      </c>
      <c r="I19" s="337">
        <v>3847.719</v>
      </c>
      <c r="J19" s="337">
        <v>1175.243</v>
      </c>
      <c r="K19" s="338">
        <v>5022.9619999999995</v>
      </c>
      <c r="L19" s="338">
        <v>52304.037</v>
      </c>
      <c r="M19" s="229"/>
    </row>
    <row r="20" spans="1:13" ht="12.75">
      <c r="A20" s="323" t="s">
        <v>265</v>
      </c>
      <c r="B20" s="337">
        <v>815.65</v>
      </c>
      <c r="C20" s="337">
        <v>5646.235000000001</v>
      </c>
      <c r="D20" s="337">
        <v>1162.09</v>
      </c>
      <c r="E20" s="337">
        <v>10587.29</v>
      </c>
      <c r="F20" s="337">
        <v>18211.265</v>
      </c>
      <c r="G20" s="337">
        <v>0.1</v>
      </c>
      <c r="H20" s="337">
        <v>147.88</v>
      </c>
      <c r="I20" s="308" t="s">
        <v>76</v>
      </c>
      <c r="J20" s="337">
        <v>725.06</v>
      </c>
      <c r="K20" s="338">
        <v>873.08</v>
      </c>
      <c r="L20" s="338">
        <v>19084.345</v>
      </c>
      <c r="M20" s="229"/>
    </row>
    <row r="21" spans="1:13" ht="12.75">
      <c r="A21" s="323" t="s">
        <v>266</v>
      </c>
      <c r="B21" s="340">
        <v>2.88</v>
      </c>
      <c r="C21" s="337">
        <v>7235.838</v>
      </c>
      <c r="D21" s="337">
        <v>6.858</v>
      </c>
      <c r="E21" s="337">
        <v>7335.291</v>
      </c>
      <c r="F21" s="337">
        <v>14580.867</v>
      </c>
      <c r="G21" s="308" t="s">
        <v>76</v>
      </c>
      <c r="H21" s="308" t="s">
        <v>76</v>
      </c>
      <c r="I21" s="308" t="s">
        <v>76</v>
      </c>
      <c r="J21" s="308" t="s">
        <v>76</v>
      </c>
      <c r="K21" s="308" t="s">
        <v>76</v>
      </c>
      <c r="L21" s="338">
        <v>14580.867</v>
      </c>
      <c r="M21" s="229"/>
    </row>
    <row r="22" spans="1:13" ht="12.75">
      <c r="A22" s="323" t="s">
        <v>267</v>
      </c>
      <c r="B22" s="337">
        <v>136.597</v>
      </c>
      <c r="C22" s="337">
        <v>881.031</v>
      </c>
      <c r="D22" s="337">
        <v>566.817</v>
      </c>
      <c r="E22" s="337">
        <v>2974.424</v>
      </c>
      <c r="F22" s="337">
        <v>4558.869</v>
      </c>
      <c r="G22" s="308" t="s">
        <v>76</v>
      </c>
      <c r="H22" s="340">
        <v>55.57</v>
      </c>
      <c r="I22" s="340">
        <v>518.55</v>
      </c>
      <c r="J22" s="340">
        <v>57.415</v>
      </c>
      <c r="K22" s="352">
        <v>631.535</v>
      </c>
      <c r="L22" s="338">
        <v>5190.4039999999995</v>
      </c>
      <c r="M22" s="229"/>
    </row>
    <row r="23" spans="1:13" ht="12.75">
      <c r="A23" s="323" t="s">
        <v>268</v>
      </c>
      <c r="B23" s="337">
        <v>143.475</v>
      </c>
      <c r="C23" s="337">
        <v>9733.593</v>
      </c>
      <c r="D23" s="337">
        <v>3277.473</v>
      </c>
      <c r="E23" s="337">
        <v>11877.032</v>
      </c>
      <c r="F23" s="337">
        <v>25031.573</v>
      </c>
      <c r="G23" s="337">
        <v>0.922</v>
      </c>
      <c r="H23" s="337">
        <v>147.834</v>
      </c>
      <c r="I23" s="337">
        <v>2487.7490000000003</v>
      </c>
      <c r="J23" s="337">
        <v>400.763</v>
      </c>
      <c r="K23" s="338">
        <v>3037.268</v>
      </c>
      <c r="L23" s="338">
        <v>28068.841</v>
      </c>
      <c r="M23" s="229"/>
    </row>
    <row r="24" spans="1:13" ht="12.75">
      <c r="A24" s="323" t="s">
        <v>269</v>
      </c>
      <c r="B24" s="337">
        <v>108.807</v>
      </c>
      <c r="C24" s="337">
        <v>465.211</v>
      </c>
      <c r="D24" s="337">
        <v>685.452</v>
      </c>
      <c r="E24" s="337">
        <v>660.827</v>
      </c>
      <c r="F24" s="337">
        <v>1920.297</v>
      </c>
      <c r="G24" s="308" t="s">
        <v>76</v>
      </c>
      <c r="H24" s="308" t="s">
        <v>76</v>
      </c>
      <c r="I24" s="308" t="s">
        <v>76</v>
      </c>
      <c r="J24" s="308" t="s">
        <v>76</v>
      </c>
      <c r="K24" s="308" t="s">
        <v>76</v>
      </c>
      <c r="L24" s="338">
        <v>1920.297</v>
      </c>
      <c r="M24" s="229"/>
    </row>
    <row r="25" spans="1:13" ht="12.75">
      <c r="A25" s="323"/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53"/>
      <c r="M25" s="229"/>
    </row>
    <row r="26" spans="1:13" ht="12.75">
      <c r="A26" s="341" t="s">
        <v>270</v>
      </c>
      <c r="B26" s="343">
        <v>37087.876</v>
      </c>
      <c r="C26" s="343">
        <v>170671</v>
      </c>
      <c r="D26" s="343">
        <v>60048.138999999996</v>
      </c>
      <c r="E26" s="343">
        <v>336726.2</v>
      </c>
      <c r="F26" s="343">
        <v>604533.2149999999</v>
      </c>
      <c r="G26" s="343">
        <v>1105.07</v>
      </c>
      <c r="H26" s="343">
        <v>3470.1220000000003</v>
      </c>
      <c r="I26" s="343">
        <v>15715.45</v>
      </c>
      <c r="J26" s="343">
        <v>7483.951999999999</v>
      </c>
      <c r="K26" s="344">
        <v>27774.594</v>
      </c>
      <c r="L26" s="344">
        <v>632307.809</v>
      </c>
      <c r="M26" s="229"/>
    </row>
    <row r="27" spans="1:13" ht="12.75">
      <c r="A27" s="323" t="s">
        <v>271</v>
      </c>
      <c r="B27" s="337">
        <v>5082.951598465797</v>
      </c>
      <c r="C27" s="337">
        <v>4283.360705668736</v>
      </c>
      <c r="D27" s="337">
        <v>1958.4</v>
      </c>
      <c r="E27" s="337">
        <v>7208.3</v>
      </c>
      <c r="F27" s="337">
        <v>18533</v>
      </c>
      <c r="G27" s="308" t="s">
        <v>76</v>
      </c>
      <c r="H27" s="308" t="s">
        <v>76</v>
      </c>
      <c r="I27" s="308" t="s">
        <v>76</v>
      </c>
      <c r="J27" s="308" t="s">
        <v>76</v>
      </c>
      <c r="K27" s="308" t="s">
        <v>76</v>
      </c>
      <c r="L27" s="354">
        <v>18533</v>
      </c>
      <c r="M27" s="229"/>
    </row>
    <row r="28" spans="1:13" ht="12.75">
      <c r="A28" s="323"/>
      <c r="B28" s="337"/>
      <c r="C28" s="337"/>
      <c r="D28" s="337"/>
      <c r="E28" s="337"/>
      <c r="F28" s="337"/>
      <c r="G28" s="337"/>
      <c r="H28" s="337"/>
      <c r="I28" s="337"/>
      <c r="J28" s="337"/>
      <c r="K28" s="338"/>
      <c r="L28" s="353"/>
      <c r="M28" s="229"/>
    </row>
    <row r="29" spans="1:13" ht="13.5" thickBot="1">
      <c r="A29" s="346" t="s">
        <v>272</v>
      </c>
      <c r="B29" s="348">
        <v>42170.827598465796</v>
      </c>
      <c r="C29" s="348">
        <v>174954.36070566872</v>
      </c>
      <c r="D29" s="348">
        <v>62006.5</v>
      </c>
      <c r="E29" s="348">
        <v>343934.5</v>
      </c>
      <c r="F29" s="348">
        <v>623066.2</v>
      </c>
      <c r="G29" s="348">
        <v>1104.695</v>
      </c>
      <c r="H29" s="348">
        <v>3470.1220000000003</v>
      </c>
      <c r="I29" s="348">
        <v>15715.45</v>
      </c>
      <c r="J29" s="348">
        <v>7483.951999999999</v>
      </c>
      <c r="K29" s="349">
        <v>27774.594</v>
      </c>
      <c r="L29" s="349">
        <v>650840.8</v>
      </c>
      <c r="M29" s="229"/>
    </row>
    <row r="30" ht="12.75">
      <c r="L30" s="229"/>
    </row>
    <row r="31" spans="3:6" ht="12.75">
      <c r="C31" s="355"/>
      <c r="D31" s="355"/>
      <c r="E31" s="355"/>
      <c r="F31" s="355"/>
    </row>
    <row r="32" spans="2:6" ht="12.75">
      <c r="B32" s="355"/>
      <c r="C32" s="355"/>
      <c r="D32" s="355"/>
      <c r="E32" s="355"/>
      <c r="F32" s="355"/>
    </row>
  </sheetData>
  <mergeCells count="7">
    <mergeCell ref="A1:L1"/>
    <mergeCell ref="A2:L2"/>
    <mergeCell ref="L6:L7"/>
    <mergeCell ref="B6:F6"/>
    <mergeCell ref="G6:K6"/>
    <mergeCell ref="A3:L3"/>
    <mergeCell ref="A4:L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5">
    <pageSetUpPr fitToPage="1"/>
  </sheetPr>
  <dimension ref="A1:K89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230" customWidth="1"/>
    <col min="2" max="9" width="11.7109375" style="230" customWidth="1"/>
    <col min="10" max="10" width="11.7109375" style="229" customWidth="1"/>
    <col min="11" max="11" width="11.421875" style="229" customWidth="1"/>
    <col min="12" max="16384" width="11.421875" style="230" customWidth="1"/>
  </cols>
  <sheetData>
    <row r="1" spans="1:11" s="228" customFormat="1" ht="18">
      <c r="A1" s="768" t="s">
        <v>0</v>
      </c>
      <c r="B1" s="768"/>
      <c r="C1" s="768"/>
      <c r="D1" s="768"/>
      <c r="E1" s="768"/>
      <c r="F1" s="768"/>
      <c r="G1" s="768"/>
      <c r="H1" s="768"/>
      <c r="I1" s="768"/>
      <c r="J1" s="768"/>
      <c r="K1" s="320"/>
    </row>
    <row r="3" spans="1:11" s="231" customFormat="1" ht="15">
      <c r="A3" s="784" t="s">
        <v>395</v>
      </c>
      <c r="B3" s="784"/>
      <c r="C3" s="784"/>
      <c r="D3" s="784"/>
      <c r="E3" s="784"/>
      <c r="F3" s="784"/>
      <c r="G3" s="784"/>
      <c r="H3" s="784"/>
      <c r="I3" s="784"/>
      <c r="J3" s="784"/>
      <c r="K3" s="321"/>
    </row>
    <row r="4" spans="1:11" s="231" customFormat="1" ht="15">
      <c r="A4" s="784" t="s">
        <v>394</v>
      </c>
      <c r="B4" s="784"/>
      <c r="C4" s="784"/>
      <c r="D4" s="784"/>
      <c r="E4" s="784"/>
      <c r="F4" s="784"/>
      <c r="G4" s="784"/>
      <c r="H4" s="784"/>
      <c r="I4" s="784"/>
      <c r="J4" s="784"/>
      <c r="K4" s="321"/>
    </row>
    <row r="5" ht="12.75">
      <c r="J5" s="323"/>
    </row>
    <row r="6" spans="1:10" ht="12.75">
      <c r="A6" s="358" t="s">
        <v>277</v>
      </c>
      <c r="B6" s="786" t="s">
        <v>250</v>
      </c>
      <c r="C6" s="789"/>
      <c r="D6" s="789"/>
      <c r="E6" s="789"/>
      <c r="F6" s="790"/>
      <c r="G6" s="786" t="s">
        <v>251</v>
      </c>
      <c r="H6" s="789"/>
      <c r="I6" s="789"/>
      <c r="J6" s="789"/>
    </row>
    <row r="7" spans="1:10" ht="12.75">
      <c r="A7" s="359" t="s">
        <v>278</v>
      </c>
      <c r="B7" s="791"/>
      <c r="C7" s="792"/>
      <c r="D7" s="792"/>
      <c r="E7" s="792"/>
      <c r="F7" s="793"/>
      <c r="G7" s="791"/>
      <c r="H7" s="792"/>
      <c r="I7" s="792"/>
      <c r="J7" s="792"/>
    </row>
    <row r="8" spans="1:10" ht="13.5" thickBot="1">
      <c r="A8" s="327"/>
      <c r="B8" s="328" t="s">
        <v>29</v>
      </c>
      <c r="C8" s="328" t="s">
        <v>33</v>
      </c>
      <c r="D8" s="328" t="s">
        <v>34</v>
      </c>
      <c r="E8" s="328" t="s">
        <v>35</v>
      </c>
      <c r="F8" s="328" t="s">
        <v>10</v>
      </c>
      <c r="G8" s="328" t="s">
        <v>29</v>
      </c>
      <c r="H8" s="328" t="s">
        <v>33</v>
      </c>
      <c r="I8" s="328" t="s">
        <v>34</v>
      </c>
      <c r="J8" s="329" t="s">
        <v>35</v>
      </c>
    </row>
    <row r="9" spans="1:10" ht="12.75">
      <c r="A9" s="330" t="s">
        <v>279</v>
      </c>
      <c r="B9" s="332">
        <v>38526</v>
      </c>
      <c r="C9" s="332">
        <v>36025</v>
      </c>
      <c r="D9" s="332">
        <v>37372</v>
      </c>
      <c r="E9" s="331">
        <v>27787</v>
      </c>
      <c r="F9" s="331">
        <v>139710</v>
      </c>
      <c r="G9" s="334">
        <v>146.48554223122048</v>
      </c>
      <c r="H9" s="334">
        <v>216.10997918112423</v>
      </c>
      <c r="I9" s="334">
        <v>260.9280744942738</v>
      </c>
      <c r="J9" s="334">
        <v>232.02047720156904</v>
      </c>
    </row>
    <row r="10" spans="1:10" ht="12.75">
      <c r="A10" s="323" t="s">
        <v>280</v>
      </c>
      <c r="B10" s="335">
        <v>29073</v>
      </c>
      <c r="C10" s="335">
        <v>22310</v>
      </c>
      <c r="D10" s="335">
        <v>5248</v>
      </c>
      <c r="E10" s="335">
        <v>13797</v>
      </c>
      <c r="F10" s="335">
        <v>70428</v>
      </c>
      <c r="G10" s="338">
        <v>150.89082654008874</v>
      </c>
      <c r="H10" s="338">
        <v>232.412550425818</v>
      </c>
      <c r="I10" s="338">
        <v>260.8107850609756</v>
      </c>
      <c r="J10" s="338">
        <v>272.4044357469015</v>
      </c>
    </row>
    <row r="11" spans="1:10" ht="12.75">
      <c r="A11" s="323" t="s">
        <v>281</v>
      </c>
      <c r="B11" s="335">
        <v>48080</v>
      </c>
      <c r="C11" s="335">
        <v>19350</v>
      </c>
      <c r="D11" s="335">
        <v>5906</v>
      </c>
      <c r="E11" s="335">
        <v>19468</v>
      </c>
      <c r="F11" s="335">
        <v>92804</v>
      </c>
      <c r="G11" s="338">
        <v>157.78531613976705</v>
      </c>
      <c r="H11" s="338">
        <v>237.48589147286822</v>
      </c>
      <c r="I11" s="338">
        <v>268.32983406705046</v>
      </c>
      <c r="J11" s="338">
        <v>255.16406410519826</v>
      </c>
    </row>
    <row r="12" spans="1:10" ht="12.75">
      <c r="A12" s="323" t="s">
        <v>282</v>
      </c>
      <c r="B12" s="335">
        <v>53822</v>
      </c>
      <c r="C12" s="335">
        <v>10190</v>
      </c>
      <c r="D12" s="335">
        <v>2550</v>
      </c>
      <c r="E12" s="335">
        <v>18619</v>
      </c>
      <c r="F12" s="335">
        <v>85181</v>
      </c>
      <c r="G12" s="338">
        <v>153.69179889264612</v>
      </c>
      <c r="H12" s="338">
        <v>226.6225711481845</v>
      </c>
      <c r="I12" s="338">
        <v>207.3156862745098</v>
      </c>
      <c r="J12" s="338">
        <v>253.53644126967077</v>
      </c>
    </row>
    <row r="13" spans="1:11" s="284" customFormat="1" ht="12.75">
      <c r="A13" s="360" t="s">
        <v>283</v>
      </c>
      <c r="B13" s="361">
        <v>169501</v>
      </c>
      <c r="C13" s="361">
        <v>87875</v>
      </c>
      <c r="D13" s="361">
        <v>51076</v>
      </c>
      <c r="E13" s="361">
        <v>79671</v>
      </c>
      <c r="F13" s="362">
        <v>388123</v>
      </c>
      <c r="G13" s="363">
        <v>152.73460923534373</v>
      </c>
      <c r="H13" s="363">
        <v>226.17493029871974</v>
      </c>
      <c r="I13" s="363">
        <v>262.3995614378573</v>
      </c>
      <c r="J13" s="363">
        <v>249.6974557869237</v>
      </c>
      <c r="K13" s="387"/>
    </row>
    <row r="14" spans="1:10" ht="12.75">
      <c r="A14" s="323"/>
      <c r="B14" s="336"/>
      <c r="C14" s="336"/>
      <c r="D14" s="336"/>
      <c r="E14" s="336"/>
      <c r="F14" s="335"/>
      <c r="G14" s="337"/>
      <c r="H14" s="337"/>
      <c r="I14" s="337"/>
      <c r="J14" s="338"/>
    </row>
    <row r="15" spans="1:11" s="284" customFormat="1" ht="12.75">
      <c r="A15" s="360" t="s">
        <v>284</v>
      </c>
      <c r="B15" s="362">
        <v>16351</v>
      </c>
      <c r="C15" s="362">
        <v>19697</v>
      </c>
      <c r="D15" s="362">
        <v>10199</v>
      </c>
      <c r="E15" s="362">
        <v>38240</v>
      </c>
      <c r="F15" s="362">
        <v>84487</v>
      </c>
      <c r="G15" s="363">
        <v>155.3945324444988</v>
      </c>
      <c r="H15" s="363">
        <v>210.68695740468092</v>
      </c>
      <c r="I15" s="363">
        <v>245.2392391410922</v>
      </c>
      <c r="J15" s="363">
        <v>263.8214435146444</v>
      </c>
      <c r="K15" s="387"/>
    </row>
    <row r="16" spans="1:10" ht="12.75">
      <c r="A16" s="323"/>
      <c r="B16" s="336"/>
      <c r="C16" s="336"/>
      <c r="D16" s="336"/>
      <c r="E16" s="336"/>
      <c r="F16" s="335"/>
      <c r="G16" s="337"/>
      <c r="H16" s="337"/>
      <c r="I16" s="337"/>
      <c r="J16" s="338"/>
    </row>
    <row r="17" spans="1:11" s="284" customFormat="1" ht="12.75">
      <c r="A17" s="360" t="s">
        <v>285</v>
      </c>
      <c r="B17" s="362">
        <v>6106</v>
      </c>
      <c r="C17" s="362">
        <v>8577</v>
      </c>
      <c r="D17" s="362">
        <v>32492</v>
      </c>
      <c r="E17" s="362">
        <v>11211</v>
      </c>
      <c r="F17" s="362">
        <v>58386</v>
      </c>
      <c r="G17" s="363">
        <v>145.43629217163445</v>
      </c>
      <c r="H17" s="363">
        <v>248.33776378687188</v>
      </c>
      <c r="I17" s="363">
        <v>277.3283269727933</v>
      </c>
      <c r="J17" s="363">
        <v>264.1152439568281</v>
      </c>
      <c r="K17" s="387"/>
    </row>
    <row r="18" spans="1:10" ht="12.75">
      <c r="A18" s="323"/>
      <c r="B18" s="336"/>
      <c r="C18" s="336"/>
      <c r="D18" s="336"/>
      <c r="E18" s="336"/>
      <c r="F18" s="335"/>
      <c r="G18" s="337"/>
      <c r="H18" s="337"/>
      <c r="I18" s="337"/>
      <c r="J18" s="338"/>
    </row>
    <row r="19" spans="1:10" ht="12.75">
      <c r="A19" s="323" t="s">
        <v>286</v>
      </c>
      <c r="B19" s="335">
        <v>107</v>
      </c>
      <c r="C19" s="335">
        <v>6575</v>
      </c>
      <c r="D19" s="335">
        <v>6239</v>
      </c>
      <c r="E19" s="335">
        <v>6196</v>
      </c>
      <c r="F19" s="335">
        <v>19117</v>
      </c>
      <c r="G19" s="338">
        <v>153.45794392523365</v>
      </c>
      <c r="H19" s="338">
        <v>245.4022813688213</v>
      </c>
      <c r="I19" s="338">
        <v>326.6677352139766</v>
      </c>
      <c r="J19" s="338">
        <v>301.6010329244674</v>
      </c>
    </row>
    <row r="20" spans="1:10" ht="12.75">
      <c r="A20" s="323" t="s">
        <v>287</v>
      </c>
      <c r="B20" s="335">
        <v>212</v>
      </c>
      <c r="C20" s="335">
        <v>22039</v>
      </c>
      <c r="D20" s="335">
        <v>7787</v>
      </c>
      <c r="E20" s="335">
        <v>22575</v>
      </c>
      <c r="F20" s="335">
        <v>52613</v>
      </c>
      <c r="G20" s="338">
        <v>152.5</v>
      </c>
      <c r="H20" s="338">
        <v>238.81106220790417</v>
      </c>
      <c r="I20" s="338">
        <v>327.5605496340054</v>
      </c>
      <c r="J20" s="338">
        <v>294.83211517165006</v>
      </c>
    </row>
    <row r="21" spans="1:10" ht="12.75">
      <c r="A21" s="323" t="s">
        <v>288</v>
      </c>
      <c r="B21" s="335">
        <v>2804</v>
      </c>
      <c r="C21" s="335">
        <v>25471</v>
      </c>
      <c r="D21" s="335">
        <v>12735</v>
      </c>
      <c r="E21" s="335">
        <v>15145</v>
      </c>
      <c r="F21" s="335">
        <v>56155</v>
      </c>
      <c r="G21" s="338">
        <v>149.62196861626248</v>
      </c>
      <c r="H21" s="338">
        <v>266.87644772486357</v>
      </c>
      <c r="I21" s="338">
        <v>326.0306242638398</v>
      </c>
      <c r="J21" s="338">
        <v>314.19412347309344</v>
      </c>
    </row>
    <row r="22" spans="1:10" ht="12.75">
      <c r="A22" s="360" t="s">
        <v>369</v>
      </c>
      <c r="B22" s="361">
        <v>3123</v>
      </c>
      <c r="C22" s="361">
        <v>54085</v>
      </c>
      <c r="D22" s="361">
        <v>26761</v>
      </c>
      <c r="E22" s="361">
        <v>43916</v>
      </c>
      <c r="F22" s="362">
        <v>127885</v>
      </c>
      <c r="G22" s="363">
        <v>149.94876721101505</v>
      </c>
      <c r="H22" s="363">
        <v>252.82956457428122</v>
      </c>
      <c r="I22" s="363">
        <v>326.62434139232465</v>
      </c>
      <c r="J22" s="363">
        <v>302.4643637854085</v>
      </c>
    </row>
    <row r="23" spans="1:10" ht="12.75">
      <c r="A23" s="323"/>
      <c r="B23" s="336"/>
      <c r="C23" s="336"/>
      <c r="D23" s="336"/>
      <c r="E23" s="336"/>
      <c r="F23" s="335"/>
      <c r="G23" s="337"/>
      <c r="H23" s="337"/>
      <c r="I23" s="337"/>
      <c r="J23" s="338"/>
    </row>
    <row r="24" spans="1:11" s="284" customFormat="1" ht="12.75">
      <c r="A24" s="360" t="s">
        <v>289</v>
      </c>
      <c r="B24" s="386" t="s">
        <v>76</v>
      </c>
      <c r="C24" s="362">
        <v>6170</v>
      </c>
      <c r="D24" s="362">
        <v>2703</v>
      </c>
      <c r="E24" s="362">
        <v>12130</v>
      </c>
      <c r="F24" s="362">
        <v>21003</v>
      </c>
      <c r="G24" s="386" t="s">
        <v>76</v>
      </c>
      <c r="H24" s="363">
        <v>250.14878444084277</v>
      </c>
      <c r="I24" s="363">
        <v>304.5371809100999</v>
      </c>
      <c r="J24" s="363">
        <v>329.10535861500415</v>
      </c>
      <c r="K24" s="387"/>
    </row>
    <row r="25" spans="1:10" ht="12.75">
      <c r="A25" s="323"/>
      <c r="B25" s="336"/>
      <c r="C25" s="336"/>
      <c r="D25" s="336"/>
      <c r="E25" s="336"/>
      <c r="F25" s="335"/>
      <c r="G25" s="337"/>
      <c r="H25" s="337"/>
      <c r="I25" s="337"/>
      <c r="J25" s="338"/>
    </row>
    <row r="26" spans="1:11" s="284" customFormat="1" ht="12.75">
      <c r="A26" s="360" t="s">
        <v>290</v>
      </c>
      <c r="B26" s="362">
        <v>11</v>
      </c>
      <c r="C26" s="362">
        <v>5096</v>
      </c>
      <c r="D26" s="362">
        <v>1500</v>
      </c>
      <c r="E26" s="362">
        <v>5915</v>
      </c>
      <c r="F26" s="362">
        <v>12522</v>
      </c>
      <c r="G26" s="363">
        <v>129.63636363636363</v>
      </c>
      <c r="H26" s="363">
        <v>238.90345368916797</v>
      </c>
      <c r="I26" s="363">
        <v>295.7613333333333</v>
      </c>
      <c r="J26" s="363">
        <v>300.69568892645816</v>
      </c>
      <c r="K26" s="387"/>
    </row>
    <row r="27" spans="1:10" ht="12.75">
      <c r="A27" s="323"/>
      <c r="B27" s="336"/>
      <c r="C27" s="336"/>
      <c r="D27" s="336"/>
      <c r="E27" s="336"/>
      <c r="F27" s="335"/>
      <c r="G27" s="337"/>
      <c r="H27" s="337"/>
      <c r="I27" s="337"/>
      <c r="J27" s="338"/>
    </row>
    <row r="28" spans="1:10" ht="12.75">
      <c r="A28" s="323" t="s">
        <v>291</v>
      </c>
      <c r="B28" s="339">
        <v>17</v>
      </c>
      <c r="C28" s="335">
        <v>33058</v>
      </c>
      <c r="D28" s="335">
        <v>84</v>
      </c>
      <c r="E28" s="335">
        <v>48069</v>
      </c>
      <c r="F28" s="335">
        <v>81228</v>
      </c>
      <c r="G28" s="308" t="s">
        <v>76</v>
      </c>
      <c r="H28" s="308" t="s">
        <v>76</v>
      </c>
      <c r="I28" s="338">
        <v>350</v>
      </c>
      <c r="J28" s="338">
        <v>279.34916474234956</v>
      </c>
    </row>
    <row r="29" spans="1:10" ht="12.75">
      <c r="A29" s="323" t="s">
        <v>292</v>
      </c>
      <c r="B29" s="339">
        <v>104</v>
      </c>
      <c r="C29" s="335">
        <v>12361</v>
      </c>
      <c r="D29" s="335">
        <v>1</v>
      </c>
      <c r="E29" s="335">
        <v>17767</v>
      </c>
      <c r="F29" s="335">
        <v>30233</v>
      </c>
      <c r="G29" s="352">
        <v>160.84615384615384</v>
      </c>
      <c r="H29" s="338">
        <v>244.24739098778417</v>
      </c>
      <c r="I29" s="338">
        <v>310</v>
      </c>
      <c r="J29" s="338">
        <v>308.2415714526932</v>
      </c>
    </row>
    <row r="30" spans="1:10" ht="12.75">
      <c r="A30" s="323" t="s">
        <v>293</v>
      </c>
      <c r="B30" s="335">
        <v>102</v>
      </c>
      <c r="C30" s="335">
        <v>10116</v>
      </c>
      <c r="D30" s="335">
        <v>70</v>
      </c>
      <c r="E30" s="335">
        <v>22392</v>
      </c>
      <c r="F30" s="335">
        <v>32680</v>
      </c>
      <c r="G30" s="338">
        <v>169.7941176470588</v>
      </c>
      <c r="H30" s="338">
        <v>259.95848161328587</v>
      </c>
      <c r="I30" s="338">
        <v>280</v>
      </c>
      <c r="J30" s="338">
        <v>278.96503215434086</v>
      </c>
    </row>
    <row r="31" spans="1:11" s="284" customFormat="1" ht="12.75">
      <c r="A31" s="360" t="s">
        <v>370</v>
      </c>
      <c r="B31" s="361">
        <v>223</v>
      </c>
      <c r="C31" s="361">
        <v>55535</v>
      </c>
      <c r="D31" s="361">
        <v>155</v>
      </c>
      <c r="E31" s="361">
        <v>88228</v>
      </c>
      <c r="F31" s="362">
        <v>144141</v>
      </c>
      <c r="G31" s="363">
        <v>163.55156950672645</v>
      </c>
      <c r="H31" s="363">
        <v>248.4727109030341</v>
      </c>
      <c r="I31" s="363">
        <v>318.1290322580645</v>
      </c>
      <c r="J31" s="363">
        <v>285.221709661332</v>
      </c>
      <c r="K31" s="387"/>
    </row>
    <row r="32" spans="1:10" ht="12.75">
      <c r="A32" s="323"/>
      <c r="B32" s="336"/>
      <c r="C32" s="336"/>
      <c r="D32" s="336"/>
      <c r="E32" s="336"/>
      <c r="F32" s="335"/>
      <c r="G32" s="338"/>
      <c r="H32" s="337"/>
      <c r="I32" s="337"/>
      <c r="J32" s="338"/>
    </row>
    <row r="33" spans="1:10" ht="12.75">
      <c r="A33" s="323" t="s">
        <v>294</v>
      </c>
      <c r="B33" s="335">
        <v>2955</v>
      </c>
      <c r="C33" s="335">
        <v>137345</v>
      </c>
      <c r="D33" s="335">
        <v>3412</v>
      </c>
      <c r="E33" s="335">
        <v>186603</v>
      </c>
      <c r="F33" s="335">
        <v>330315</v>
      </c>
      <c r="G33" s="338">
        <v>159.12013536379018</v>
      </c>
      <c r="H33" s="338">
        <v>226.5724999089883</v>
      </c>
      <c r="I33" s="338">
        <v>301.17233294255567</v>
      </c>
      <c r="J33" s="338">
        <v>267.4597943227065</v>
      </c>
    </row>
    <row r="34" spans="1:10" ht="12.75">
      <c r="A34" s="323" t="s">
        <v>295</v>
      </c>
      <c r="B34" s="339">
        <v>1608</v>
      </c>
      <c r="C34" s="335">
        <v>22368</v>
      </c>
      <c r="D34" s="335">
        <v>379</v>
      </c>
      <c r="E34" s="335">
        <v>54862</v>
      </c>
      <c r="F34" s="335">
        <v>79217</v>
      </c>
      <c r="G34" s="352">
        <v>156.49875621890547</v>
      </c>
      <c r="H34" s="338">
        <v>227.45439914163092</v>
      </c>
      <c r="I34" s="338">
        <v>326.12137203166225</v>
      </c>
      <c r="J34" s="338">
        <v>254.76759870219826</v>
      </c>
    </row>
    <row r="35" spans="1:10" ht="12.75">
      <c r="A35" s="323" t="s">
        <v>296</v>
      </c>
      <c r="B35" s="339">
        <v>4363</v>
      </c>
      <c r="C35" s="335">
        <v>5423</v>
      </c>
      <c r="D35" s="335">
        <v>4231</v>
      </c>
      <c r="E35" s="335">
        <v>71293</v>
      </c>
      <c r="F35" s="335">
        <v>85310</v>
      </c>
      <c r="G35" s="308" t="s">
        <v>76</v>
      </c>
      <c r="H35" s="338">
        <v>237.39258712889546</v>
      </c>
      <c r="I35" s="338">
        <v>262.1129756558733</v>
      </c>
      <c r="J35" s="338">
        <v>272.06738389463203</v>
      </c>
    </row>
    <row r="36" spans="1:10" ht="12.75">
      <c r="A36" s="323" t="s">
        <v>297</v>
      </c>
      <c r="B36" s="339">
        <v>80</v>
      </c>
      <c r="C36" s="335">
        <v>5826</v>
      </c>
      <c r="D36" s="308" t="s">
        <v>76</v>
      </c>
      <c r="E36" s="335">
        <v>1186</v>
      </c>
      <c r="F36" s="335">
        <v>7092</v>
      </c>
      <c r="G36" s="308" t="s">
        <v>76</v>
      </c>
      <c r="H36" s="338">
        <v>245.44112598695503</v>
      </c>
      <c r="I36" s="308" t="s">
        <v>76</v>
      </c>
      <c r="J36" s="338">
        <v>336.25632377740305</v>
      </c>
    </row>
    <row r="37" spans="1:11" s="284" customFormat="1" ht="12.75">
      <c r="A37" s="360" t="s">
        <v>298</v>
      </c>
      <c r="B37" s="361">
        <v>9006</v>
      </c>
      <c r="C37" s="361">
        <v>170962</v>
      </c>
      <c r="D37" s="361">
        <v>8022</v>
      </c>
      <c r="E37" s="361">
        <v>313944</v>
      </c>
      <c r="F37" s="362">
        <v>501934</v>
      </c>
      <c r="G37" s="363">
        <v>131.94536975349766</v>
      </c>
      <c r="H37" s="363">
        <v>227.75131315730982</v>
      </c>
      <c r="I37" s="363">
        <v>281.75018698578907</v>
      </c>
      <c r="J37" s="363">
        <v>266.548046785414</v>
      </c>
      <c r="K37" s="387"/>
    </row>
    <row r="38" spans="1:10" ht="12.75">
      <c r="A38" s="323"/>
      <c r="B38" s="336"/>
      <c r="C38" s="336"/>
      <c r="D38" s="336"/>
      <c r="E38" s="336"/>
      <c r="F38" s="335"/>
      <c r="G38" s="338"/>
      <c r="H38" s="337"/>
      <c r="I38" s="337"/>
      <c r="J38" s="338"/>
    </row>
    <row r="39" spans="1:11" s="284" customFormat="1" ht="12.75">
      <c r="A39" s="360" t="s">
        <v>299</v>
      </c>
      <c r="B39" s="362">
        <v>460</v>
      </c>
      <c r="C39" s="362">
        <v>3266</v>
      </c>
      <c r="D39" s="362">
        <v>2138</v>
      </c>
      <c r="E39" s="362">
        <v>6413</v>
      </c>
      <c r="F39" s="362">
        <v>12277</v>
      </c>
      <c r="G39" s="363">
        <v>150.7</v>
      </c>
      <c r="H39" s="363">
        <v>198.19075321494182</v>
      </c>
      <c r="I39" s="363">
        <v>266.4031805425631</v>
      </c>
      <c r="J39" s="363">
        <v>265.26181194448776</v>
      </c>
      <c r="K39" s="387"/>
    </row>
    <row r="40" spans="1:10" ht="12.75">
      <c r="A40" s="323"/>
      <c r="B40" s="336"/>
      <c r="C40" s="336"/>
      <c r="D40" s="336"/>
      <c r="E40" s="336"/>
      <c r="F40" s="335"/>
      <c r="G40" s="338"/>
      <c r="H40" s="337"/>
      <c r="I40" s="337"/>
      <c r="J40" s="338"/>
    </row>
    <row r="41" spans="1:10" ht="12.75">
      <c r="A41" s="323" t="s">
        <v>300</v>
      </c>
      <c r="B41" s="335">
        <v>9782</v>
      </c>
      <c r="C41" s="335">
        <v>23325</v>
      </c>
      <c r="D41" s="335">
        <v>2497</v>
      </c>
      <c r="E41" s="335">
        <v>10597</v>
      </c>
      <c r="F41" s="335">
        <v>46201</v>
      </c>
      <c r="G41" s="338">
        <v>153.23625025557146</v>
      </c>
      <c r="H41" s="338">
        <v>229.55562700964632</v>
      </c>
      <c r="I41" s="338">
        <v>233.7897476972367</v>
      </c>
      <c r="J41" s="338">
        <v>271.42445975276024</v>
      </c>
    </row>
    <row r="42" spans="1:10" ht="12.75">
      <c r="A42" s="323" t="s">
        <v>301</v>
      </c>
      <c r="B42" s="335">
        <v>2250</v>
      </c>
      <c r="C42" s="335">
        <v>7908</v>
      </c>
      <c r="D42" s="335">
        <v>4716</v>
      </c>
      <c r="E42" s="335">
        <v>17634</v>
      </c>
      <c r="F42" s="335">
        <v>32508</v>
      </c>
      <c r="G42" s="338">
        <v>154.53688888888888</v>
      </c>
      <c r="H42" s="338">
        <v>285.2919828022256</v>
      </c>
      <c r="I42" s="338">
        <v>313.6916878710772</v>
      </c>
      <c r="J42" s="338">
        <v>308.0276171033231</v>
      </c>
    </row>
    <row r="43" spans="1:10" ht="12.75">
      <c r="A43" s="323" t="s">
        <v>302</v>
      </c>
      <c r="B43" s="335">
        <v>11642</v>
      </c>
      <c r="C43" s="335">
        <v>8476</v>
      </c>
      <c r="D43" s="335">
        <v>6840</v>
      </c>
      <c r="E43" s="335">
        <v>15725</v>
      </c>
      <c r="F43" s="335">
        <v>42683</v>
      </c>
      <c r="G43" s="338">
        <v>156.25974918398902</v>
      </c>
      <c r="H43" s="338">
        <v>228.49469089193016</v>
      </c>
      <c r="I43" s="338">
        <v>316.2232456140351</v>
      </c>
      <c r="J43" s="338">
        <v>249.662066772655</v>
      </c>
    </row>
    <row r="44" spans="1:10" ht="12.75">
      <c r="A44" s="323" t="s">
        <v>303</v>
      </c>
      <c r="B44" s="335">
        <v>4016</v>
      </c>
      <c r="C44" s="335">
        <v>4290</v>
      </c>
      <c r="D44" s="335">
        <v>8567</v>
      </c>
      <c r="E44" s="335">
        <v>10966</v>
      </c>
      <c r="F44" s="335">
        <v>27839</v>
      </c>
      <c r="G44" s="338">
        <v>152.89168326693226</v>
      </c>
      <c r="H44" s="338">
        <v>201.72937062937064</v>
      </c>
      <c r="I44" s="338">
        <v>222.37772849305478</v>
      </c>
      <c r="J44" s="338">
        <v>264.8975013678643</v>
      </c>
    </row>
    <row r="45" spans="1:10" ht="12.75">
      <c r="A45" s="323" t="s">
        <v>304</v>
      </c>
      <c r="B45" s="335">
        <v>6110</v>
      </c>
      <c r="C45" s="335">
        <v>14007</v>
      </c>
      <c r="D45" s="335">
        <v>27033</v>
      </c>
      <c r="E45" s="335">
        <v>51873</v>
      </c>
      <c r="F45" s="335">
        <v>99023</v>
      </c>
      <c r="G45" s="338">
        <v>160.92340425531916</v>
      </c>
      <c r="H45" s="338">
        <v>211.55086742343113</v>
      </c>
      <c r="I45" s="338">
        <v>241.39451781156365</v>
      </c>
      <c r="J45" s="338">
        <v>307.38335935843304</v>
      </c>
    </row>
    <row r="46" spans="1:10" ht="12.75">
      <c r="A46" s="323" t="s">
        <v>305</v>
      </c>
      <c r="B46" s="335">
        <v>16</v>
      </c>
      <c r="C46" s="335">
        <v>5301</v>
      </c>
      <c r="D46" s="335">
        <v>998</v>
      </c>
      <c r="E46" s="335">
        <v>10230</v>
      </c>
      <c r="F46" s="335">
        <v>16545</v>
      </c>
      <c r="G46" s="338">
        <v>142.5</v>
      </c>
      <c r="H46" s="338">
        <v>216.55065082059988</v>
      </c>
      <c r="I46" s="338">
        <v>262.8356713426854</v>
      </c>
      <c r="J46" s="338">
        <v>290.92570869990226</v>
      </c>
    </row>
    <row r="47" spans="1:10" ht="12.75">
      <c r="A47" s="323" t="s">
        <v>306</v>
      </c>
      <c r="B47" s="335">
        <v>21</v>
      </c>
      <c r="C47" s="335">
        <v>1173</v>
      </c>
      <c r="D47" s="308" t="s">
        <v>76</v>
      </c>
      <c r="E47" s="335">
        <v>1925</v>
      </c>
      <c r="F47" s="335">
        <v>3119</v>
      </c>
      <c r="G47" s="338">
        <v>128.0952380952381</v>
      </c>
      <c r="H47" s="338">
        <v>211.5225916453538</v>
      </c>
      <c r="I47" s="308" t="s">
        <v>76</v>
      </c>
      <c r="J47" s="338">
        <v>251.77714285714285</v>
      </c>
    </row>
    <row r="48" spans="1:10" ht="12.75">
      <c r="A48" s="323" t="s">
        <v>307</v>
      </c>
      <c r="B48" s="335">
        <v>20</v>
      </c>
      <c r="C48" s="335">
        <v>21795</v>
      </c>
      <c r="D48" s="335">
        <v>7519</v>
      </c>
      <c r="E48" s="335">
        <v>43405</v>
      </c>
      <c r="F48" s="335">
        <v>72739</v>
      </c>
      <c r="G48" s="338">
        <v>165.5</v>
      </c>
      <c r="H48" s="338">
        <v>227.7974306033494</v>
      </c>
      <c r="I48" s="338">
        <v>250.32584120228753</v>
      </c>
      <c r="J48" s="338">
        <v>317.2748761663402</v>
      </c>
    </row>
    <row r="49" spans="1:10" ht="12.75">
      <c r="A49" s="323" t="s">
        <v>308</v>
      </c>
      <c r="B49" s="335">
        <v>2601</v>
      </c>
      <c r="C49" s="335">
        <v>8442</v>
      </c>
      <c r="D49" s="335">
        <v>10284</v>
      </c>
      <c r="E49" s="335">
        <v>16947</v>
      </c>
      <c r="F49" s="335">
        <v>38274</v>
      </c>
      <c r="G49" s="338">
        <v>139.37870049980776</v>
      </c>
      <c r="H49" s="338">
        <v>204.23181710495143</v>
      </c>
      <c r="I49" s="338">
        <v>250.87854920264488</v>
      </c>
      <c r="J49" s="338">
        <v>238.31533604767804</v>
      </c>
    </row>
    <row r="50" spans="1:11" s="284" customFormat="1" ht="12.75">
      <c r="A50" s="360" t="s">
        <v>371</v>
      </c>
      <c r="B50" s="361">
        <v>36458</v>
      </c>
      <c r="C50" s="361">
        <v>94717</v>
      </c>
      <c r="D50" s="361">
        <v>68454</v>
      </c>
      <c r="E50" s="361">
        <v>179302</v>
      </c>
      <c r="F50" s="362">
        <v>378931</v>
      </c>
      <c r="G50" s="363">
        <v>154.53124142849305</v>
      </c>
      <c r="H50" s="363">
        <v>226.72622654856045</v>
      </c>
      <c r="I50" s="363">
        <v>253.9133286586613</v>
      </c>
      <c r="J50" s="363">
        <v>291.9913330581923</v>
      </c>
      <c r="K50" s="387"/>
    </row>
    <row r="51" spans="1:10" ht="12.75">
      <c r="A51" s="323"/>
      <c r="B51" s="336"/>
      <c r="C51" s="336"/>
      <c r="D51" s="336"/>
      <c r="E51" s="336"/>
      <c r="F51" s="335"/>
      <c r="G51" s="338"/>
      <c r="H51" s="337"/>
      <c r="I51" s="337"/>
      <c r="J51" s="338"/>
    </row>
    <row r="52" spans="1:11" s="284" customFormat="1" ht="12.75">
      <c r="A52" s="360" t="s">
        <v>309</v>
      </c>
      <c r="B52" s="362">
        <v>773</v>
      </c>
      <c r="C52" s="362">
        <v>120416</v>
      </c>
      <c r="D52" s="362">
        <v>12928</v>
      </c>
      <c r="E52" s="362">
        <v>160438</v>
      </c>
      <c r="F52" s="362">
        <v>294555</v>
      </c>
      <c r="G52" s="363">
        <v>148.1811125485123</v>
      </c>
      <c r="H52" s="363">
        <v>252.80600584639916</v>
      </c>
      <c r="I52" s="363">
        <v>310.5975402227723</v>
      </c>
      <c r="J52" s="363">
        <v>326.24843241626047</v>
      </c>
      <c r="K52" s="387"/>
    </row>
    <row r="53" spans="1:10" ht="12.75">
      <c r="A53" s="323"/>
      <c r="B53" s="336"/>
      <c r="C53" s="336"/>
      <c r="D53" s="336"/>
      <c r="E53" s="336"/>
      <c r="F53" s="335"/>
      <c r="G53" s="338"/>
      <c r="H53" s="337"/>
      <c r="I53" s="337"/>
      <c r="J53" s="338"/>
    </row>
    <row r="54" spans="1:10" ht="12.75">
      <c r="A54" s="323" t="s">
        <v>310</v>
      </c>
      <c r="B54" s="335">
        <v>15</v>
      </c>
      <c r="C54" s="335">
        <v>38</v>
      </c>
      <c r="D54" s="335">
        <v>6564</v>
      </c>
      <c r="E54" s="335">
        <v>3385</v>
      </c>
      <c r="F54" s="335">
        <v>10002</v>
      </c>
      <c r="G54" s="308" t="s">
        <v>76</v>
      </c>
      <c r="H54" s="338">
        <v>194.6578947368421</v>
      </c>
      <c r="I54" s="338">
        <v>312.3615173674589</v>
      </c>
      <c r="J54" s="338">
        <v>347.19143279172823</v>
      </c>
    </row>
    <row r="55" spans="1:10" ht="12.75">
      <c r="A55" s="323" t="s">
        <v>311</v>
      </c>
      <c r="B55" s="339">
        <v>2</v>
      </c>
      <c r="C55" s="335">
        <v>3776</v>
      </c>
      <c r="D55" s="335">
        <v>5615</v>
      </c>
      <c r="E55" s="335">
        <v>35692</v>
      </c>
      <c r="F55" s="335">
        <v>45085</v>
      </c>
      <c r="G55" s="308" t="s">
        <v>76</v>
      </c>
      <c r="H55" s="338">
        <v>225.05614406779662</v>
      </c>
      <c r="I55" s="338">
        <v>273.39875333926983</v>
      </c>
      <c r="J55" s="338">
        <v>293.0547181441219</v>
      </c>
    </row>
    <row r="56" spans="1:10" ht="12.75">
      <c r="A56" s="323" t="s">
        <v>312</v>
      </c>
      <c r="B56" s="335">
        <v>21</v>
      </c>
      <c r="C56" s="335">
        <v>28</v>
      </c>
      <c r="D56" s="335">
        <v>0</v>
      </c>
      <c r="E56" s="335">
        <v>7732</v>
      </c>
      <c r="F56" s="335">
        <v>7781</v>
      </c>
      <c r="G56" s="338">
        <v>145.23809523809524</v>
      </c>
      <c r="H56" s="338">
        <v>180.78571428571428</v>
      </c>
      <c r="I56" s="308" t="s">
        <v>76</v>
      </c>
      <c r="J56" s="338">
        <v>311.3993792033109</v>
      </c>
    </row>
    <row r="57" spans="1:10" ht="12.75">
      <c r="A57" s="323" t="s">
        <v>313</v>
      </c>
      <c r="B57" s="335">
        <v>88</v>
      </c>
      <c r="C57" s="335">
        <v>750</v>
      </c>
      <c r="D57" s="352">
        <v>10</v>
      </c>
      <c r="E57" s="335">
        <v>1446</v>
      </c>
      <c r="F57" s="335">
        <v>2294</v>
      </c>
      <c r="G57" s="338">
        <v>166.9318181818182</v>
      </c>
      <c r="H57" s="338">
        <v>262.81333333333333</v>
      </c>
      <c r="I57" s="308" t="s">
        <v>76</v>
      </c>
      <c r="J57" s="365">
        <v>239.29460580912863</v>
      </c>
    </row>
    <row r="58" spans="1:10" ht="12.75">
      <c r="A58" s="323" t="s">
        <v>314</v>
      </c>
      <c r="B58" s="339">
        <v>1105</v>
      </c>
      <c r="C58" s="335">
        <v>4298</v>
      </c>
      <c r="D58" s="335">
        <v>14990</v>
      </c>
      <c r="E58" s="335">
        <v>85526</v>
      </c>
      <c r="F58" s="335">
        <v>105919</v>
      </c>
      <c r="G58" s="352">
        <v>121.35746606334841</v>
      </c>
      <c r="H58" s="338">
        <v>204.42461610051186</v>
      </c>
      <c r="I58" s="338">
        <v>285.0133422281521</v>
      </c>
      <c r="J58" s="338">
        <v>326.945899492552</v>
      </c>
    </row>
    <row r="59" spans="1:11" s="284" customFormat="1" ht="12.75">
      <c r="A59" s="360" t="s">
        <v>315</v>
      </c>
      <c r="B59" s="361">
        <v>1231</v>
      </c>
      <c r="C59" s="361">
        <v>8890</v>
      </c>
      <c r="D59" s="361">
        <v>27179</v>
      </c>
      <c r="E59" s="361">
        <v>133781</v>
      </c>
      <c r="F59" s="362">
        <v>171081</v>
      </c>
      <c r="G59" s="363">
        <v>125.3671811535337</v>
      </c>
      <c r="H59" s="363">
        <v>217.99752530933634</v>
      </c>
      <c r="I59" s="363">
        <v>289.21685860406933</v>
      </c>
      <c r="J59" s="363">
        <v>316.570267825775</v>
      </c>
      <c r="K59" s="387"/>
    </row>
    <row r="60" spans="1:10" ht="12.75">
      <c r="A60" s="323"/>
      <c r="B60" s="336"/>
      <c r="C60" s="336"/>
      <c r="D60" s="336"/>
      <c r="E60" s="336"/>
      <c r="F60" s="335"/>
      <c r="G60" s="338"/>
      <c r="H60" s="337"/>
      <c r="I60" s="337"/>
      <c r="J60" s="338"/>
    </row>
    <row r="61" spans="1:10" ht="12.75">
      <c r="A61" s="323" t="s">
        <v>316</v>
      </c>
      <c r="B61" s="335">
        <v>120</v>
      </c>
      <c r="C61" s="335">
        <v>7900</v>
      </c>
      <c r="D61" s="308" t="s">
        <v>76</v>
      </c>
      <c r="E61" s="335">
        <v>8177</v>
      </c>
      <c r="F61" s="335">
        <v>16197</v>
      </c>
      <c r="G61" s="338">
        <v>150</v>
      </c>
      <c r="H61" s="338">
        <v>300.0639240506329</v>
      </c>
      <c r="I61" s="308" t="s">
        <v>76</v>
      </c>
      <c r="J61" s="338">
        <v>297.9772532713709</v>
      </c>
    </row>
    <row r="62" spans="1:10" ht="12.75">
      <c r="A62" s="323" t="s">
        <v>317</v>
      </c>
      <c r="B62" s="335">
        <v>76</v>
      </c>
      <c r="C62" s="335">
        <v>312</v>
      </c>
      <c r="D62" s="335">
        <v>19</v>
      </c>
      <c r="E62" s="335">
        <v>2301</v>
      </c>
      <c r="F62" s="335">
        <v>2708</v>
      </c>
      <c r="G62" s="338">
        <v>169.47368421052633</v>
      </c>
      <c r="H62" s="338">
        <v>220.92948717948718</v>
      </c>
      <c r="I62" s="338">
        <v>269.4736842105263</v>
      </c>
      <c r="J62" s="338">
        <v>247.40982181660146</v>
      </c>
    </row>
    <row r="63" spans="1:10" ht="12.75">
      <c r="A63" s="323" t="s">
        <v>318</v>
      </c>
      <c r="B63" s="335">
        <v>5246</v>
      </c>
      <c r="C63" s="335">
        <v>13893</v>
      </c>
      <c r="D63" s="335">
        <v>3776</v>
      </c>
      <c r="E63" s="335">
        <v>28946</v>
      </c>
      <c r="F63" s="335">
        <v>51861</v>
      </c>
      <c r="G63" s="338">
        <v>149.613038505528</v>
      </c>
      <c r="H63" s="338">
        <v>241.4611674944217</v>
      </c>
      <c r="I63" s="338">
        <v>306.40095338983053</v>
      </c>
      <c r="J63" s="338">
        <v>286.9653838181441</v>
      </c>
    </row>
    <row r="64" spans="1:11" s="284" customFormat="1" ht="12.75">
      <c r="A64" s="360" t="s">
        <v>319</v>
      </c>
      <c r="B64" s="361">
        <v>5442</v>
      </c>
      <c r="C64" s="361">
        <v>22105</v>
      </c>
      <c r="D64" s="361">
        <v>3795</v>
      </c>
      <c r="E64" s="361">
        <v>39424</v>
      </c>
      <c r="F64" s="362">
        <v>70766</v>
      </c>
      <c r="G64" s="363">
        <v>149.898934215362</v>
      </c>
      <c r="H64" s="363">
        <v>262.11784664103146</v>
      </c>
      <c r="I64" s="363">
        <v>306.2160737812912</v>
      </c>
      <c r="J64" s="363">
        <v>286.94069602272725</v>
      </c>
      <c r="K64" s="387"/>
    </row>
    <row r="65" spans="1:10" ht="12.75">
      <c r="A65" s="323"/>
      <c r="B65" s="336"/>
      <c r="C65" s="336"/>
      <c r="D65" s="336"/>
      <c r="E65" s="336"/>
      <c r="F65" s="335"/>
      <c r="G65" s="338"/>
      <c r="H65" s="337"/>
      <c r="I65" s="337"/>
      <c r="J65" s="338"/>
    </row>
    <row r="66" spans="1:11" s="284" customFormat="1" ht="12.75">
      <c r="A66" s="360" t="s">
        <v>320</v>
      </c>
      <c r="B66" s="364">
        <v>24</v>
      </c>
      <c r="C66" s="362">
        <v>22438</v>
      </c>
      <c r="D66" s="362">
        <v>27</v>
      </c>
      <c r="E66" s="362">
        <v>22762</v>
      </c>
      <c r="F66" s="362">
        <v>45251</v>
      </c>
      <c r="G66" s="386" t="s">
        <v>76</v>
      </c>
      <c r="H66" s="363">
        <v>322.481415455923</v>
      </c>
      <c r="I66" s="363">
        <v>254</v>
      </c>
      <c r="J66" s="363">
        <v>322.2603901238907</v>
      </c>
      <c r="K66" s="387"/>
    </row>
    <row r="67" spans="1:10" ht="12.75">
      <c r="A67" s="323"/>
      <c r="B67" s="336"/>
      <c r="C67" s="336"/>
      <c r="D67" s="336"/>
      <c r="E67" s="336"/>
      <c r="F67" s="335"/>
      <c r="G67" s="338"/>
      <c r="H67" s="337"/>
      <c r="I67" s="337"/>
      <c r="J67" s="338"/>
    </row>
    <row r="68" spans="1:10" ht="12.75">
      <c r="A68" s="323" t="s">
        <v>321</v>
      </c>
      <c r="B68" s="335">
        <v>248</v>
      </c>
      <c r="C68" s="335">
        <v>2026</v>
      </c>
      <c r="D68" s="335">
        <v>3348</v>
      </c>
      <c r="E68" s="335">
        <v>6280</v>
      </c>
      <c r="F68" s="335">
        <v>11902</v>
      </c>
      <c r="G68" s="338">
        <v>128.21774193548387</v>
      </c>
      <c r="H68" s="338">
        <v>229.31046396841063</v>
      </c>
      <c r="I68" s="338">
        <v>244.07497013142174</v>
      </c>
      <c r="J68" s="338">
        <v>273.4894904458599</v>
      </c>
    </row>
    <row r="69" spans="1:10" ht="12.75">
      <c r="A69" s="323" t="s">
        <v>322</v>
      </c>
      <c r="B69" s="335">
        <v>763</v>
      </c>
      <c r="C69" s="335">
        <v>2118</v>
      </c>
      <c r="D69" s="335">
        <v>1056</v>
      </c>
      <c r="E69" s="335">
        <v>4839</v>
      </c>
      <c r="F69" s="335">
        <v>8776</v>
      </c>
      <c r="G69" s="338">
        <v>137.35124508519004</v>
      </c>
      <c r="H69" s="338">
        <v>222.65250236071765</v>
      </c>
      <c r="I69" s="338">
        <v>253.47916666666666</v>
      </c>
      <c r="J69" s="338">
        <v>271.1717296962182</v>
      </c>
    </row>
    <row r="70" spans="1:11" s="284" customFormat="1" ht="12.75">
      <c r="A70" s="360" t="s">
        <v>323</v>
      </c>
      <c r="B70" s="361">
        <v>1011</v>
      </c>
      <c r="C70" s="361">
        <v>4144</v>
      </c>
      <c r="D70" s="361">
        <v>4404</v>
      </c>
      <c r="E70" s="361">
        <v>11119</v>
      </c>
      <c r="F70" s="362">
        <v>20678</v>
      </c>
      <c r="G70" s="363">
        <v>135.11078140454995</v>
      </c>
      <c r="H70" s="363">
        <v>226.01375482625483</v>
      </c>
      <c r="I70" s="363">
        <v>246.45027247956403</v>
      </c>
      <c r="J70" s="363">
        <v>272.6719129418113</v>
      </c>
      <c r="K70" s="387"/>
    </row>
    <row r="71" spans="1:10" ht="12.75">
      <c r="A71" s="323"/>
      <c r="B71" s="336"/>
      <c r="C71" s="336"/>
      <c r="D71" s="336"/>
      <c r="E71" s="336"/>
      <c r="F71" s="335"/>
      <c r="G71" s="338"/>
      <c r="H71" s="337"/>
      <c r="I71" s="337"/>
      <c r="J71" s="338"/>
    </row>
    <row r="72" spans="1:10" ht="12.75">
      <c r="A72" s="323" t="s">
        <v>324</v>
      </c>
      <c r="B72" s="335">
        <v>42</v>
      </c>
      <c r="C72" s="335">
        <v>1402</v>
      </c>
      <c r="D72" s="335">
        <v>38</v>
      </c>
      <c r="E72" s="335">
        <v>2523</v>
      </c>
      <c r="F72" s="335">
        <v>4005</v>
      </c>
      <c r="G72" s="338">
        <v>166.78571428571428</v>
      </c>
      <c r="H72" s="338">
        <v>225.47432239657633</v>
      </c>
      <c r="I72" s="338">
        <v>240.55263157894737</v>
      </c>
      <c r="J72" s="338">
        <v>299.54379706698376</v>
      </c>
    </row>
    <row r="73" spans="1:10" ht="12.75">
      <c r="A73" s="323" t="s">
        <v>325</v>
      </c>
      <c r="B73" s="308" t="s">
        <v>76</v>
      </c>
      <c r="C73" s="335">
        <v>8110</v>
      </c>
      <c r="D73" s="335">
        <v>899</v>
      </c>
      <c r="E73" s="335">
        <v>9049</v>
      </c>
      <c r="F73" s="335">
        <v>18058</v>
      </c>
      <c r="G73" s="308" t="s">
        <v>76</v>
      </c>
      <c r="H73" s="338">
        <v>245.15166461159063</v>
      </c>
      <c r="I73" s="338">
        <v>242.26918798665184</v>
      </c>
      <c r="J73" s="338">
        <v>302.6599624267875</v>
      </c>
    </row>
    <row r="74" spans="1:10" ht="12.75">
      <c r="A74" s="323" t="s">
        <v>326</v>
      </c>
      <c r="B74" s="339">
        <v>82</v>
      </c>
      <c r="C74" s="335">
        <v>4533</v>
      </c>
      <c r="D74" s="335">
        <v>51</v>
      </c>
      <c r="E74" s="308" t="s">
        <v>76</v>
      </c>
      <c r="F74" s="335">
        <v>4666</v>
      </c>
      <c r="G74" s="352">
        <v>160.3170731707317</v>
      </c>
      <c r="H74" s="338">
        <v>264.53253915729096</v>
      </c>
      <c r="I74" s="308" t="s">
        <v>76</v>
      </c>
      <c r="J74" s="309" t="s">
        <v>76</v>
      </c>
    </row>
    <row r="75" spans="1:10" ht="12.75">
      <c r="A75" s="323" t="s">
        <v>327</v>
      </c>
      <c r="B75" s="335">
        <v>31</v>
      </c>
      <c r="C75" s="335">
        <v>3102</v>
      </c>
      <c r="D75" s="335">
        <v>351</v>
      </c>
      <c r="E75" s="335">
        <v>238</v>
      </c>
      <c r="F75" s="335">
        <v>3722</v>
      </c>
      <c r="G75" s="338">
        <v>137.32258064516128</v>
      </c>
      <c r="H75" s="338">
        <v>246.7246937459703</v>
      </c>
      <c r="I75" s="338">
        <v>232</v>
      </c>
      <c r="J75" s="338">
        <v>239.64285714285714</v>
      </c>
    </row>
    <row r="76" spans="1:10" ht="12.75">
      <c r="A76" s="323" t="s">
        <v>328</v>
      </c>
      <c r="B76" s="335">
        <v>1</v>
      </c>
      <c r="C76" s="352">
        <v>109</v>
      </c>
      <c r="D76" s="335">
        <v>9</v>
      </c>
      <c r="E76" s="335">
        <v>400</v>
      </c>
      <c r="F76" s="335">
        <v>519</v>
      </c>
      <c r="G76" s="338">
        <v>100</v>
      </c>
      <c r="H76" s="340">
        <v>238.89908256880733</v>
      </c>
      <c r="I76" s="365">
        <v>159.44444444444446</v>
      </c>
      <c r="J76" s="338">
        <v>238.9525</v>
      </c>
    </row>
    <row r="77" spans="1:10" ht="12.75">
      <c r="A77" s="323" t="s">
        <v>329</v>
      </c>
      <c r="B77" s="339">
        <v>9</v>
      </c>
      <c r="C77" s="335">
        <v>247</v>
      </c>
      <c r="D77" s="308" t="s">
        <v>76</v>
      </c>
      <c r="E77" s="335">
        <v>1494</v>
      </c>
      <c r="F77" s="335">
        <v>1750</v>
      </c>
      <c r="G77" s="352">
        <v>131.11111111111114</v>
      </c>
      <c r="H77" s="338">
        <v>241.53846153846155</v>
      </c>
      <c r="I77" s="338">
        <v>0</v>
      </c>
      <c r="J77" s="338">
        <v>286.12115127175366</v>
      </c>
    </row>
    <row r="78" spans="1:10" ht="12.75">
      <c r="A78" s="323" t="s">
        <v>330</v>
      </c>
      <c r="B78" s="308" t="s">
        <v>76</v>
      </c>
      <c r="C78" s="335">
        <v>12456</v>
      </c>
      <c r="D78" s="335">
        <v>2414</v>
      </c>
      <c r="E78" s="335">
        <v>319</v>
      </c>
      <c r="F78" s="335">
        <v>15189</v>
      </c>
      <c r="G78" s="338">
        <v>0</v>
      </c>
      <c r="H78" s="338">
        <v>286.4121708413616</v>
      </c>
      <c r="I78" s="338">
        <v>252.68848384424192</v>
      </c>
      <c r="J78" s="338">
        <v>295.98746081504703</v>
      </c>
    </row>
    <row r="79" spans="1:10" ht="12.75">
      <c r="A79" s="323" t="s">
        <v>331</v>
      </c>
      <c r="B79" s="335">
        <v>799</v>
      </c>
      <c r="C79" s="335">
        <v>7304</v>
      </c>
      <c r="D79" s="335">
        <v>20716</v>
      </c>
      <c r="E79" s="335">
        <v>31666</v>
      </c>
      <c r="F79" s="335">
        <v>60485</v>
      </c>
      <c r="G79" s="338">
        <v>148.4067584480601</v>
      </c>
      <c r="H79" s="338">
        <v>268.26615553121576</v>
      </c>
      <c r="I79" s="338">
        <v>232.124541417262</v>
      </c>
      <c r="J79" s="338">
        <v>255.9748626286869</v>
      </c>
    </row>
    <row r="80" spans="1:11" s="284" customFormat="1" ht="12.75">
      <c r="A80" s="360" t="s">
        <v>372</v>
      </c>
      <c r="B80" s="361">
        <v>964</v>
      </c>
      <c r="C80" s="361">
        <v>37263</v>
      </c>
      <c r="D80" s="361">
        <v>24478</v>
      </c>
      <c r="E80" s="361">
        <v>45689</v>
      </c>
      <c r="F80" s="362">
        <v>108394</v>
      </c>
      <c r="G80" s="363">
        <v>149.78941908713693</v>
      </c>
      <c r="H80" s="363">
        <v>265.1806617824652</v>
      </c>
      <c r="I80" s="363">
        <v>235.52667701609607</v>
      </c>
      <c r="J80" s="363">
        <v>268.725404364289</v>
      </c>
      <c r="K80" s="387"/>
    </row>
    <row r="81" spans="1:10" ht="12.75">
      <c r="A81" s="323"/>
      <c r="B81" s="336"/>
      <c r="C81" s="336"/>
      <c r="D81" s="336"/>
      <c r="E81" s="336"/>
      <c r="F81" s="335"/>
      <c r="G81" s="338"/>
      <c r="H81" s="337"/>
      <c r="I81" s="337"/>
      <c r="J81" s="338"/>
    </row>
    <row r="82" spans="1:10" ht="12.75">
      <c r="A82" s="323" t="s">
        <v>332</v>
      </c>
      <c r="B82" s="335">
        <v>439</v>
      </c>
      <c r="C82" s="335">
        <v>711</v>
      </c>
      <c r="D82" s="335">
        <v>1541</v>
      </c>
      <c r="E82" s="335">
        <v>1251</v>
      </c>
      <c r="F82" s="335">
        <v>3942</v>
      </c>
      <c r="G82" s="338">
        <v>159.67881548974944</v>
      </c>
      <c r="H82" s="338">
        <v>196.75668073136427</v>
      </c>
      <c r="I82" s="338">
        <v>300.57430240103827</v>
      </c>
      <c r="J82" s="338">
        <v>304.7474020783373</v>
      </c>
    </row>
    <row r="83" spans="1:10" ht="12.75">
      <c r="A83" s="323" t="s">
        <v>333</v>
      </c>
      <c r="B83" s="335">
        <v>252</v>
      </c>
      <c r="C83" s="335">
        <v>1370</v>
      </c>
      <c r="D83" s="335">
        <v>774</v>
      </c>
      <c r="E83" s="335">
        <v>959</v>
      </c>
      <c r="F83" s="335">
        <v>3355</v>
      </c>
      <c r="G83" s="338">
        <v>153.6031746031746</v>
      </c>
      <c r="H83" s="338">
        <v>237.45766423357665</v>
      </c>
      <c r="I83" s="338">
        <v>287.1666666666667</v>
      </c>
      <c r="J83" s="338">
        <v>291.54118873826906</v>
      </c>
    </row>
    <row r="84" spans="1:10" ht="12.75">
      <c r="A84" s="360" t="s">
        <v>334</v>
      </c>
      <c r="B84" s="361">
        <v>691</v>
      </c>
      <c r="C84" s="361">
        <v>2081</v>
      </c>
      <c r="D84" s="361">
        <v>2315</v>
      </c>
      <c r="E84" s="361">
        <v>2210</v>
      </c>
      <c r="F84" s="362">
        <v>7297</v>
      </c>
      <c r="G84" s="363">
        <v>157.4630969609262</v>
      </c>
      <c r="H84" s="363">
        <v>223.5516578567996</v>
      </c>
      <c r="I84" s="363">
        <v>296.0915766738661</v>
      </c>
      <c r="J84" s="363">
        <v>299.01674208144794</v>
      </c>
    </row>
    <row r="85" spans="1:10" ht="12.75">
      <c r="A85" s="323"/>
      <c r="B85" s="336"/>
      <c r="C85" s="336"/>
      <c r="D85" s="336"/>
      <c r="E85" s="336"/>
      <c r="F85" s="335"/>
      <c r="G85" s="338"/>
      <c r="H85" s="337"/>
      <c r="I85" s="337"/>
      <c r="J85" s="338"/>
    </row>
    <row r="86" spans="1:10" ht="12.75">
      <c r="A86" s="341" t="s">
        <v>335</v>
      </c>
      <c r="B86" s="342">
        <v>251375</v>
      </c>
      <c r="C86" s="342">
        <v>723317</v>
      </c>
      <c r="D86" s="342">
        <v>278626</v>
      </c>
      <c r="E86" s="342">
        <v>1194393</v>
      </c>
      <c r="F86" s="366">
        <v>2447711</v>
      </c>
      <c r="G86" s="344">
        <v>151.9361352560915</v>
      </c>
      <c r="H86" s="344">
        <v>240.75353130093717</v>
      </c>
      <c r="I86" s="344">
        <v>271.9184462325842</v>
      </c>
      <c r="J86" s="344">
        <v>288.18835341466337</v>
      </c>
    </row>
    <row r="87" spans="1:10" ht="12.75">
      <c r="A87" s="367" t="s">
        <v>271</v>
      </c>
      <c r="B87" s="336">
        <v>42311.32329219408</v>
      </c>
      <c r="C87" s="336">
        <v>17238.726979104926</v>
      </c>
      <c r="D87" s="336">
        <v>7501.562192408156</v>
      </c>
      <c r="E87" s="336">
        <v>35414.60489461472</v>
      </c>
      <c r="F87" s="335">
        <v>102466.21735832188</v>
      </c>
      <c r="G87" s="338">
        <v>120.13218219066053</v>
      </c>
      <c r="H87" s="338">
        <v>248.47314484767935</v>
      </c>
      <c r="I87" s="338">
        <v>284.26939309997977</v>
      </c>
      <c r="J87" s="338">
        <v>245.18130888509208</v>
      </c>
    </row>
    <row r="88" spans="1:10" ht="12.75">
      <c r="A88" s="368"/>
      <c r="B88" s="336"/>
      <c r="C88" s="369"/>
      <c r="D88" s="369"/>
      <c r="E88" s="369"/>
      <c r="F88" s="353"/>
      <c r="G88" s="338"/>
      <c r="H88" s="337"/>
      <c r="I88" s="337"/>
      <c r="J88" s="338"/>
    </row>
    <row r="89" spans="1:10" ht="13.5" thickBot="1">
      <c r="A89" s="370" t="s">
        <v>272</v>
      </c>
      <c r="B89" s="347">
        <v>293686.32329219405</v>
      </c>
      <c r="C89" s="347">
        <v>740555.7269791049</v>
      </c>
      <c r="D89" s="347">
        <v>286127.56219240814</v>
      </c>
      <c r="E89" s="347">
        <v>1229807.6048946148</v>
      </c>
      <c r="F89" s="371">
        <v>2550177.217358322</v>
      </c>
      <c r="G89" s="349">
        <v>147.3541468099275</v>
      </c>
      <c r="H89" s="349">
        <v>240.9332292027539</v>
      </c>
      <c r="I89" s="349">
        <v>272.2422577359254</v>
      </c>
      <c r="J89" s="349">
        <v>286.949885313118</v>
      </c>
    </row>
  </sheetData>
  <mergeCells count="5">
    <mergeCell ref="B6:F7"/>
    <mergeCell ref="G6:J7"/>
    <mergeCell ref="A1:J1"/>
    <mergeCell ref="A3:J3"/>
    <mergeCell ref="A4:J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7">
    <pageSetUpPr fitToPage="1"/>
  </sheetPr>
  <dimension ref="A1:M89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24.7109375" style="230" customWidth="1"/>
    <col min="2" max="11" width="11.7109375" style="230" customWidth="1"/>
    <col min="12" max="12" width="11.421875" style="229" customWidth="1"/>
    <col min="13" max="16384" width="11.421875" style="230" customWidth="1"/>
  </cols>
  <sheetData>
    <row r="1" spans="1:12" s="228" customFormat="1" ht="18">
      <c r="A1" s="759" t="s">
        <v>0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</row>
    <row r="2" spans="1:12" ht="12.75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7"/>
    </row>
    <row r="3" spans="1:12" s="231" customFormat="1" ht="15">
      <c r="A3" s="794" t="s">
        <v>373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1:12" s="231" customFormat="1" ht="15">
      <c r="A4" s="784" t="s">
        <v>276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</row>
    <row r="6" spans="1:13" ht="12.75">
      <c r="A6" s="358" t="s">
        <v>277</v>
      </c>
      <c r="B6" s="786" t="s">
        <v>274</v>
      </c>
      <c r="C6" s="789"/>
      <c r="D6" s="789"/>
      <c r="E6" s="789"/>
      <c r="F6" s="790"/>
      <c r="G6" s="786" t="s">
        <v>275</v>
      </c>
      <c r="H6" s="753"/>
      <c r="I6" s="753"/>
      <c r="J6" s="753"/>
      <c r="K6" s="775"/>
      <c r="L6" s="786" t="s">
        <v>10</v>
      </c>
      <c r="M6" s="229"/>
    </row>
    <row r="7" spans="1:13" ht="12.75">
      <c r="A7" s="359" t="s">
        <v>278</v>
      </c>
      <c r="B7" s="791"/>
      <c r="C7" s="792"/>
      <c r="D7" s="792"/>
      <c r="E7" s="792"/>
      <c r="F7" s="793"/>
      <c r="G7" s="780"/>
      <c r="H7" s="754"/>
      <c r="I7" s="754"/>
      <c r="J7" s="754"/>
      <c r="K7" s="749"/>
      <c r="L7" s="787"/>
      <c r="M7" s="229"/>
    </row>
    <row r="8" spans="1:13" ht="13.5" thickBot="1">
      <c r="A8" s="327"/>
      <c r="B8" s="328" t="s">
        <v>29</v>
      </c>
      <c r="C8" s="328" t="s">
        <v>33</v>
      </c>
      <c r="D8" s="328" t="s">
        <v>34</v>
      </c>
      <c r="E8" s="328" t="s">
        <v>35</v>
      </c>
      <c r="F8" s="328" t="s">
        <v>10</v>
      </c>
      <c r="G8" s="328" t="s">
        <v>29</v>
      </c>
      <c r="H8" s="328" t="s">
        <v>33</v>
      </c>
      <c r="I8" s="328" t="s">
        <v>34</v>
      </c>
      <c r="J8" s="328" t="s">
        <v>35</v>
      </c>
      <c r="K8" s="329" t="s">
        <v>10</v>
      </c>
      <c r="L8" s="787"/>
      <c r="M8" s="229"/>
    </row>
    <row r="9" spans="1:13" ht="12.75">
      <c r="A9" s="330" t="s">
        <v>279</v>
      </c>
      <c r="B9" s="372">
        <v>5209.564</v>
      </c>
      <c r="C9" s="372">
        <v>7020.617</v>
      </c>
      <c r="D9" s="372">
        <v>9504.464</v>
      </c>
      <c r="E9" s="373">
        <v>6339.498</v>
      </c>
      <c r="F9" s="373">
        <v>28074.143</v>
      </c>
      <c r="G9" s="373">
        <v>433.938</v>
      </c>
      <c r="H9" s="372">
        <v>764.745</v>
      </c>
      <c r="I9" s="372">
        <v>246.94</v>
      </c>
      <c r="J9" s="373">
        <v>107.655</v>
      </c>
      <c r="K9" s="373">
        <v>1553.278</v>
      </c>
      <c r="L9" s="373">
        <v>29627.421</v>
      </c>
      <c r="M9" s="229"/>
    </row>
    <row r="10" spans="1:13" ht="12.75">
      <c r="A10" s="323" t="s">
        <v>280</v>
      </c>
      <c r="B10" s="374">
        <v>4134.776</v>
      </c>
      <c r="C10" s="374">
        <v>4831.58</v>
      </c>
      <c r="D10" s="374">
        <v>1285.023</v>
      </c>
      <c r="E10" s="374">
        <v>3758.364</v>
      </c>
      <c r="F10" s="374">
        <v>14009.742999999999</v>
      </c>
      <c r="G10" s="374">
        <v>252.073</v>
      </c>
      <c r="H10" s="374">
        <v>353.544</v>
      </c>
      <c r="I10" s="374">
        <v>83.712</v>
      </c>
      <c r="J10" s="308" t="s">
        <v>76</v>
      </c>
      <c r="K10" s="374">
        <v>689.329</v>
      </c>
      <c r="L10" s="374">
        <v>14699.071999999998</v>
      </c>
      <c r="M10" s="229"/>
    </row>
    <row r="11" spans="1:13" ht="12.75">
      <c r="A11" s="323" t="s">
        <v>281</v>
      </c>
      <c r="B11" s="374">
        <v>7586.318</v>
      </c>
      <c r="C11" s="374">
        <v>4595.352</v>
      </c>
      <c r="D11" s="374">
        <v>1584.756</v>
      </c>
      <c r="E11" s="374">
        <v>4967.534</v>
      </c>
      <c r="F11" s="374">
        <v>18733.96</v>
      </c>
      <c r="G11" s="308" t="s">
        <v>76</v>
      </c>
      <c r="H11" s="308" t="s">
        <v>76</v>
      </c>
      <c r="I11" s="308" t="s">
        <v>76</v>
      </c>
      <c r="J11" s="308" t="s">
        <v>76</v>
      </c>
      <c r="K11" s="308" t="s">
        <v>76</v>
      </c>
      <c r="L11" s="374">
        <v>18733.96</v>
      </c>
      <c r="M11" s="229"/>
    </row>
    <row r="12" spans="1:13" ht="12.75">
      <c r="A12" s="323" t="s">
        <v>282</v>
      </c>
      <c r="B12" s="376">
        <v>7873.333</v>
      </c>
      <c r="C12" s="376">
        <v>2073.6</v>
      </c>
      <c r="D12" s="376">
        <v>528.655</v>
      </c>
      <c r="E12" s="374">
        <v>4249.067</v>
      </c>
      <c r="F12" s="374">
        <v>14724.654999999999</v>
      </c>
      <c r="G12" s="374">
        <v>398.667</v>
      </c>
      <c r="H12" s="374">
        <v>235.684</v>
      </c>
      <c r="I12" s="374">
        <v>168.77</v>
      </c>
      <c r="J12" s="374">
        <v>471.528</v>
      </c>
      <c r="K12" s="376">
        <v>1274.649</v>
      </c>
      <c r="L12" s="374">
        <v>15999.303999999998</v>
      </c>
      <c r="M12" s="229"/>
    </row>
    <row r="13" spans="1:13" s="284" customFormat="1" ht="12.75">
      <c r="A13" s="360" t="s">
        <v>283</v>
      </c>
      <c r="B13" s="377">
        <v>24803.990999999998</v>
      </c>
      <c r="C13" s="377">
        <v>18521.148999999998</v>
      </c>
      <c r="D13" s="377">
        <v>12902.898</v>
      </c>
      <c r="E13" s="377">
        <v>19314.463</v>
      </c>
      <c r="F13" s="378">
        <v>75542.50099999999</v>
      </c>
      <c r="G13" s="378">
        <v>1084.6779999999999</v>
      </c>
      <c r="H13" s="377">
        <v>1353.973</v>
      </c>
      <c r="I13" s="377">
        <v>499.422</v>
      </c>
      <c r="J13" s="377">
        <v>579.183</v>
      </c>
      <c r="K13" s="379">
        <v>3517.256</v>
      </c>
      <c r="L13" s="378">
        <v>79059.75699999998</v>
      </c>
      <c r="M13" s="387"/>
    </row>
    <row r="14" spans="1:13" ht="12.75">
      <c r="A14" s="323"/>
      <c r="B14" s="376"/>
      <c r="C14" s="376"/>
      <c r="D14" s="376"/>
      <c r="E14" s="376"/>
      <c r="F14" s="374"/>
      <c r="G14" s="374"/>
      <c r="H14" s="376"/>
      <c r="I14" s="376"/>
      <c r="J14" s="376"/>
      <c r="K14" s="374"/>
      <c r="L14" s="374"/>
      <c r="M14" s="229"/>
    </row>
    <row r="15" spans="1:13" s="284" customFormat="1" ht="12.75">
      <c r="A15" s="360" t="s">
        <v>284</v>
      </c>
      <c r="B15" s="377">
        <v>2521.861</v>
      </c>
      <c r="C15" s="377">
        <v>4034.406</v>
      </c>
      <c r="D15" s="377">
        <v>943.087</v>
      </c>
      <c r="E15" s="378">
        <v>9746.879</v>
      </c>
      <c r="F15" s="378">
        <v>17246.233</v>
      </c>
      <c r="G15" s="378">
        <v>18.995</v>
      </c>
      <c r="H15" s="378">
        <v>115.495</v>
      </c>
      <c r="I15" s="378">
        <v>1558.108</v>
      </c>
      <c r="J15" s="378">
        <v>341.653</v>
      </c>
      <c r="K15" s="378">
        <v>2034.251</v>
      </c>
      <c r="L15" s="378">
        <v>19280.484</v>
      </c>
      <c r="M15" s="387"/>
    </row>
    <row r="16" spans="1:13" ht="12.75">
      <c r="A16" s="323"/>
      <c r="B16" s="376"/>
      <c r="C16" s="376"/>
      <c r="D16" s="376"/>
      <c r="E16" s="376"/>
      <c r="F16" s="374"/>
      <c r="G16" s="374"/>
      <c r="H16" s="376"/>
      <c r="I16" s="376"/>
      <c r="J16" s="376"/>
      <c r="K16" s="374"/>
      <c r="L16" s="374"/>
      <c r="M16" s="229"/>
    </row>
    <row r="17" spans="1:13" s="284" customFormat="1" ht="12.75">
      <c r="A17" s="360" t="s">
        <v>285</v>
      </c>
      <c r="B17" s="377">
        <v>888.034</v>
      </c>
      <c r="C17" s="377">
        <v>2075.163</v>
      </c>
      <c r="D17" s="377">
        <v>7744.125</v>
      </c>
      <c r="E17" s="378">
        <v>2955.788</v>
      </c>
      <c r="F17" s="378">
        <v>13663.11</v>
      </c>
      <c r="G17" s="386" t="s">
        <v>76</v>
      </c>
      <c r="H17" s="378">
        <v>54.83</v>
      </c>
      <c r="I17" s="378">
        <v>1266.827</v>
      </c>
      <c r="J17" s="378">
        <v>5.208</v>
      </c>
      <c r="K17" s="378">
        <v>1326.865</v>
      </c>
      <c r="L17" s="378">
        <v>14989.975</v>
      </c>
      <c r="M17" s="387"/>
    </row>
    <row r="18" spans="1:13" ht="12.75">
      <c r="A18" s="323"/>
      <c r="B18" s="376"/>
      <c r="C18" s="376"/>
      <c r="D18" s="376"/>
      <c r="E18" s="376"/>
      <c r="F18" s="374"/>
      <c r="G18" s="374"/>
      <c r="H18" s="376"/>
      <c r="I18" s="376"/>
      <c r="J18" s="376"/>
      <c r="K18" s="374"/>
      <c r="L18" s="374"/>
      <c r="M18" s="229"/>
    </row>
    <row r="19" spans="1:13" ht="12.75">
      <c r="A19" s="323" t="s">
        <v>286</v>
      </c>
      <c r="B19" s="376">
        <v>16.42</v>
      </c>
      <c r="C19" s="376">
        <v>1613.52</v>
      </c>
      <c r="D19" s="376">
        <v>2038.08</v>
      </c>
      <c r="E19" s="374">
        <v>1868.72</v>
      </c>
      <c r="F19" s="374">
        <v>5536.74</v>
      </c>
      <c r="G19" s="308" t="s">
        <v>76</v>
      </c>
      <c r="H19" s="308" t="s">
        <v>76</v>
      </c>
      <c r="I19" s="308" t="s">
        <v>76</v>
      </c>
      <c r="J19" s="308" t="s">
        <v>76</v>
      </c>
      <c r="K19" s="308" t="s">
        <v>76</v>
      </c>
      <c r="L19" s="374">
        <v>5536.74</v>
      </c>
      <c r="M19" s="229"/>
    </row>
    <row r="20" spans="1:13" ht="12.75">
      <c r="A20" s="323" t="s">
        <v>287</v>
      </c>
      <c r="B20" s="376">
        <v>32.33</v>
      </c>
      <c r="C20" s="376">
        <v>5263.157</v>
      </c>
      <c r="D20" s="376">
        <v>2550.714</v>
      </c>
      <c r="E20" s="374">
        <v>6655.835</v>
      </c>
      <c r="F20" s="374">
        <v>14502.036</v>
      </c>
      <c r="G20" s="308" t="s">
        <v>76</v>
      </c>
      <c r="H20" s="308" t="s">
        <v>76</v>
      </c>
      <c r="I20" s="308" t="s">
        <v>76</v>
      </c>
      <c r="J20" s="308" t="s">
        <v>76</v>
      </c>
      <c r="K20" s="308" t="s">
        <v>76</v>
      </c>
      <c r="L20" s="374">
        <v>14502.036</v>
      </c>
      <c r="M20" s="229"/>
    </row>
    <row r="21" spans="1:13" ht="12.75">
      <c r="A21" s="323" t="s">
        <v>288</v>
      </c>
      <c r="B21" s="376">
        <v>419.54</v>
      </c>
      <c r="C21" s="376">
        <v>6797.61</v>
      </c>
      <c r="D21" s="376">
        <v>4152</v>
      </c>
      <c r="E21" s="374">
        <v>4758.47</v>
      </c>
      <c r="F21" s="374">
        <v>16127.62</v>
      </c>
      <c r="G21" s="308" t="s">
        <v>76</v>
      </c>
      <c r="H21" s="308" t="s">
        <v>76</v>
      </c>
      <c r="I21" s="308" t="s">
        <v>76</v>
      </c>
      <c r="J21" s="308" t="s">
        <v>76</v>
      </c>
      <c r="K21" s="308" t="s">
        <v>76</v>
      </c>
      <c r="L21" s="374">
        <v>16127.62</v>
      </c>
      <c r="M21" s="229"/>
    </row>
    <row r="22" spans="1:13" s="284" customFormat="1" ht="12.75">
      <c r="A22" s="360" t="s">
        <v>369</v>
      </c>
      <c r="B22" s="377">
        <v>468.29</v>
      </c>
      <c r="C22" s="377">
        <v>13674.287</v>
      </c>
      <c r="D22" s="377">
        <v>8740.794</v>
      </c>
      <c r="E22" s="377">
        <v>13283.025000000001</v>
      </c>
      <c r="F22" s="378">
        <v>36166.39599999999</v>
      </c>
      <c r="G22" s="386" t="s">
        <v>76</v>
      </c>
      <c r="H22" s="386" t="s">
        <v>76</v>
      </c>
      <c r="I22" s="386" t="s">
        <v>76</v>
      </c>
      <c r="J22" s="386" t="s">
        <v>76</v>
      </c>
      <c r="K22" s="386" t="s">
        <v>76</v>
      </c>
      <c r="L22" s="378">
        <v>36166.39599999999</v>
      </c>
      <c r="M22" s="387"/>
    </row>
    <row r="23" spans="1:13" ht="12.75">
      <c r="A23" s="323"/>
      <c r="B23" s="376"/>
      <c r="C23" s="376"/>
      <c r="D23" s="376"/>
      <c r="E23" s="376"/>
      <c r="F23" s="374"/>
      <c r="G23" s="374"/>
      <c r="H23" s="376"/>
      <c r="I23" s="376"/>
      <c r="J23" s="376"/>
      <c r="K23" s="374"/>
      <c r="L23" s="374"/>
      <c r="M23" s="229"/>
    </row>
    <row r="24" spans="1:13" s="284" customFormat="1" ht="12.75">
      <c r="A24" s="360" t="s">
        <v>289</v>
      </c>
      <c r="B24" s="386" t="s">
        <v>76</v>
      </c>
      <c r="C24" s="377">
        <v>1543.418</v>
      </c>
      <c r="D24" s="377">
        <v>740.877</v>
      </c>
      <c r="E24" s="378">
        <v>3992.048</v>
      </c>
      <c r="F24" s="378">
        <v>6276.343</v>
      </c>
      <c r="G24" s="386" t="s">
        <v>76</v>
      </c>
      <c r="H24" s="386" t="s">
        <v>76</v>
      </c>
      <c r="I24" s="378">
        <v>82.287</v>
      </c>
      <c r="J24" s="386" t="s">
        <v>76</v>
      </c>
      <c r="K24" s="378">
        <v>82.287</v>
      </c>
      <c r="L24" s="378">
        <v>6358.63</v>
      </c>
      <c r="M24" s="387"/>
    </row>
    <row r="25" spans="1:13" ht="12.75">
      <c r="A25" s="323"/>
      <c r="B25" s="376"/>
      <c r="C25" s="376"/>
      <c r="D25" s="376"/>
      <c r="E25" s="376"/>
      <c r="F25" s="374"/>
      <c r="G25" s="374"/>
      <c r="H25" s="376"/>
      <c r="I25" s="376"/>
      <c r="J25" s="376"/>
      <c r="K25" s="374"/>
      <c r="L25" s="374"/>
      <c r="M25" s="229"/>
    </row>
    <row r="26" spans="1:13" s="284" customFormat="1" ht="12.75">
      <c r="A26" s="360" t="s">
        <v>290</v>
      </c>
      <c r="B26" s="377">
        <v>1.426</v>
      </c>
      <c r="C26" s="377">
        <v>1217.452</v>
      </c>
      <c r="D26" s="377">
        <v>55.657</v>
      </c>
      <c r="E26" s="378">
        <v>1778.615</v>
      </c>
      <c r="F26" s="378">
        <v>3053.15</v>
      </c>
      <c r="G26" s="386" t="s">
        <v>76</v>
      </c>
      <c r="H26" s="386" t="s">
        <v>76</v>
      </c>
      <c r="I26" s="378">
        <v>387.985</v>
      </c>
      <c r="J26" s="386" t="s">
        <v>76</v>
      </c>
      <c r="K26" s="378">
        <v>387.985</v>
      </c>
      <c r="L26" s="378">
        <v>3441.1349999999998</v>
      </c>
      <c r="M26" s="387"/>
    </row>
    <row r="27" spans="1:13" ht="12.75">
      <c r="A27" s="323"/>
      <c r="B27" s="376"/>
      <c r="C27" s="376"/>
      <c r="D27" s="376"/>
      <c r="E27" s="376"/>
      <c r="F27" s="374"/>
      <c r="G27" s="374"/>
      <c r="H27" s="376"/>
      <c r="I27" s="376"/>
      <c r="J27" s="376"/>
      <c r="K27" s="374"/>
      <c r="L27" s="374"/>
      <c r="M27" s="229"/>
    </row>
    <row r="28" spans="1:13" ht="12.75">
      <c r="A28" s="323" t="s">
        <v>291</v>
      </c>
      <c r="B28" s="375">
        <v>2.425</v>
      </c>
      <c r="C28" s="376">
        <v>7819.52</v>
      </c>
      <c r="D28" s="376">
        <v>13.23</v>
      </c>
      <c r="E28" s="374">
        <v>12904.325</v>
      </c>
      <c r="F28" s="374">
        <v>15.655</v>
      </c>
      <c r="G28" s="374">
        <v>0.375</v>
      </c>
      <c r="H28" s="374"/>
      <c r="I28" s="374">
        <v>16.17</v>
      </c>
      <c r="J28" s="374">
        <v>523.71</v>
      </c>
      <c r="K28" s="374">
        <v>859.885</v>
      </c>
      <c r="L28" s="374">
        <v>21599.385</v>
      </c>
      <c r="M28" s="229"/>
    </row>
    <row r="29" spans="1:13" ht="12.75">
      <c r="A29" s="323" t="s">
        <v>292</v>
      </c>
      <c r="B29" s="375">
        <v>16.728</v>
      </c>
      <c r="C29" s="376">
        <v>3019.142</v>
      </c>
      <c r="D29" s="376">
        <v>0.31</v>
      </c>
      <c r="E29" s="374">
        <v>5476.528</v>
      </c>
      <c r="F29" s="374">
        <v>17.038</v>
      </c>
      <c r="G29" s="308" t="s">
        <v>76</v>
      </c>
      <c r="H29" s="375">
        <v>10.9</v>
      </c>
      <c r="I29" s="308" t="s">
        <v>76</v>
      </c>
      <c r="J29" s="374">
        <v>13.393</v>
      </c>
      <c r="K29" s="374">
        <v>24.293</v>
      </c>
      <c r="L29" s="374">
        <v>8537.001</v>
      </c>
      <c r="M29" s="229"/>
    </row>
    <row r="30" spans="1:13" ht="12.75">
      <c r="A30" s="323" t="s">
        <v>293</v>
      </c>
      <c r="B30" s="376">
        <v>17.319</v>
      </c>
      <c r="C30" s="376">
        <v>2629.74</v>
      </c>
      <c r="D30" s="376">
        <v>19.6</v>
      </c>
      <c r="E30" s="374">
        <v>6246.585</v>
      </c>
      <c r="F30" s="374">
        <v>36.919</v>
      </c>
      <c r="G30" s="308" t="s">
        <v>76</v>
      </c>
      <c r="H30" s="308" t="s">
        <v>76</v>
      </c>
      <c r="I30" s="308" t="s">
        <v>76</v>
      </c>
      <c r="J30" s="308" t="s">
        <v>76</v>
      </c>
      <c r="K30" s="308" t="s">
        <v>76</v>
      </c>
      <c r="L30" s="374">
        <v>8913.243999999999</v>
      </c>
      <c r="M30" s="229"/>
    </row>
    <row r="31" spans="1:13" s="284" customFormat="1" ht="12.75">
      <c r="A31" s="360" t="s">
        <v>370</v>
      </c>
      <c r="B31" s="377">
        <v>36.472</v>
      </c>
      <c r="C31" s="377">
        <v>13468.402</v>
      </c>
      <c r="D31" s="377">
        <v>33.14</v>
      </c>
      <c r="E31" s="377">
        <v>24627.438000000002</v>
      </c>
      <c r="F31" s="378">
        <v>38165.452</v>
      </c>
      <c r="G31" s="378">
        <v>0.375</v>
      </c>
      <c r="H31" s="377">
        <v>330.53</v>
      </c>
      <c r="I31" s="377">
        <v>16.17</v>
      </c>
      <c r="J31" s="377">
        <v>537.1030000000001</v>
      </c>
      <c r="K31" s="378">
        <v>884.178</v>
      </c>
      <c r="L31" s="378">
        <v>39049.63</v>
      </c>
      <c r="M31" s="387"/>
    </row>
    <row r="32" spans="1:13" ht="12.75">
      <c r="A32" s="323"/>
      <c r="B32" s="376"/>
      <c r="C32" s="376"/>
      <c r="D32" s="376"/>
      <c r="E32" s="376"/>
      <c r="F32" s="374"/>
      <c r="G32" s="374"/>
      <c r="H32" s="376"/>
      <c r="I32" s="376"/>
      <c r="J32" s="376"/>
      <c r="K32" s="374"/>
      <c r="L32" s="374"/>
      <c r="M32" s="229"/>
    </row>
    <row r="33" spans="1:13" ht="12.75">
      <c r="A33" s="323" t="s">
        <v>294</v>
      </c>
      <c r="B33" s="376">
        <v>470.2</v>
      </c>
      <c r="C33" s="376">
        <v>30014.8</v>
      </c>
      <c r="D33" s="376">
        <v>751.5</v>
      </c>
      <c r="E33" s="374">
        <v>47131.8</v>
      </c>
      <c r="F33" s="374">
        <v>78368.3</v>
      </c>
      <c r="G33" s="308" t="s">
        <v>76</v>
      </c>
      <c r="H33" s="374">
        <v>1103.8</v>
      </c>
      <c r="I33" s="374">
        <v>276.1</v>
      </c>
      <c r="J33" s="374">
        <v>2777</v>
      </c>
      <c r="K33" s="374">
        <v>4156.9</v>
      </c>
      <c r="L33" s="374">
        <v>82525.2</v>
      </c>
      <c r="M33" s="229"/>
    </row>
    <row r="34" spans="1:13" ht="12.75">
      <c r="A34" s="323" t="s">
        <v>295</v>
      </c>
      <c r="B34" s="375">
        <v>251.65</v>
      </c>
      <c r="C34" s="376">
        <v>5013.76</v>
      </c>
      <c r="D34" s="376">
        <v>123.6</v>
      </c>
      <c r="E34" s="374">
        <v>13805.88</v>
      </c>
      <c r="F34" s="374">
        <v>19194.89</v>
      </c>
      <c r="G34" s="308" t="s">
        <v>76</v>
      </c>
      <c r="H34" s="375">
        <v>73.94</v>
      </c>
      <c r="I34" s="308" t="s">
        <v>76</v>
      </c>
      <c r="J34" s="375">
        <v>171.18</v>
      </c>
      <c r="K34" s="375">
        <v>245.12</v>
      </c>
      <c r="L34" s="374">
        <v>19440.01</v>
      </c>
      <c r="M34" s="229"/>
    </row>
    <row r="35" spans="1:13" ht="12.75">
      <c r="A35" s="323" t="s">
        <v>296</v>
      </c>
      <c r="B35" s="375">
        <v>454.85</v>
      </c>
      <c r="C35" s="376">
        <v>1287.38</v>
      </c>
      <c r="D35" s="308" t="s">
        <v>76</v>
      </c>
      <c r="E35" s="374">
        <v>18990.4</v>
      </c>
      <c r="F35" s="374">
        <v>20732.63</v>
      </c>
      <c r="G35" s="308" t="s">
        <v>76</v>
      </c>
      <c r="H35" s="374">
        <v>13.2</v>
      </c>
      <c r="I35" s="374">
        <v>1109</v>
      </c>
      <c r="J35" s="374">
        <v>406.1</v>
      </c>
      <c r="K35" s="374">
        <v>1528.3</v>
      </c>
      <c r="L35" s="374">
        <v>22260.93</v>
      </c>
      <c r="M35" s="229"/>
    </row>
    <row r="36" spans="1:13" ht="12.75">
      <c r="A36" s="323" t="s">
        <v>297</v>
      </c>
      <c r="B36" s="375">
        <v>11.6</v>
      </c>
      <c r="C36" s="376">
        <v>1429.94</v>
      </c>
      <c r="D36" s="308" t="s">
        <v>76</v>
      </c>
      <c r="E36" s="374">
        <v>398.8</v>
      </c>
      <c r="F36" s="374">
        <v>1840.34</v>
      </c>
      <c r="G36" s="308" t="s">
        <v>76</v>
      </c>
      <c r="H36" s="375">
        <v>0</v>
      </c>
      <c r="I36" s="308" t="s">
        <v>76</v>
      </c>
      <c r="J36" s="308" t="s">
        <v>76</v>
      </c>
      <c r="K36" s="308" t="s">
        <v>76</v>
      </c>
      <c r="L36" s="374">
        <v>1840.34</v>
      </c>
      <c r="M36" s="229"/>
    </row>
    <row r="37" spans="1:13" s="284" customFormat="1" ht="12.75">
      <c r="A37" s="360" t="s">
        <v>298</v>
      </c>
      <c r="B37" s="377">
        <v>1188.3</v>
      </c>
      <c r="C37" s="377">
        <v>37745.88</v>
      </c>
      <c r="D37" s="377">
        <v>875.1</v>
      </c>
      <c r="E37" s="377">
        <v>80326.88</v>
      </c>
      <c r="F37" s="378">
        <v>120136.16</v>
      </c>
      <c r="G37" s="386" t="s">
        <v>76</v>
      </c>
      <c r="H37" s="377">
        <v>1190.94</v>
      </c>
      <c r="I37" s="377">
        <v>1385.1</v>
      </c>
      <c r="J37" s="377">
        <v>3354.28</v>
      </c>
      <c r="K37" s="378">
        <v>5930.32</v>
      </c>
      <c r="L37" s="378">
        <v>126066.48</v>
      </c>
      <c r="M37" s="387"/>
    </row>
    <row r="38" spans="1:13" ht="12.75">
      <c r="A38" s="323"/>
      <c r="B38" s="376"/>
      <c r="C38" s="376"/>
      <c r="D38" s="376"/>
      <c r="E38" s="376"/>
      <c r="F38" s="374"/>
      <c r="G38" s="374"/>
      <c r="H38" s="376"/>
      <c r="I38" s="376"/>
      <c r="J38" s="376"/>
      <c r="K38" s="374"/>
      <c r="L38" s="374"/>
      <c r="M38" s="229"/>
    </row>
    <row r="39" spans="1:13" s="284" customFormat="1" ht="12.75">
      <c r="A39" s="360" t="s">
        <v>299</v>
      </c>
      <c r="B39" s="377">
        <v>69.322</v>
      </c>
      <c r="C39" s="377">
        <v>647.291</v>
      </c>
      <c r="D39" s="377">
        <v>415.372</v>
      </c>
      <c r="E39" s="378">
        <v>1679.473</v>
      </c>
      <c r="F39" s="378">
        <v>2811.458</v>
      </c>
      <c r="G39" s="386" t="s">
        <v>76</v>
      </c>
      <c r="H39" s="386" t="s">
        <v>76</v>
      </c>
      <c r="I39" s="378">
        <v>154.198</v>
      </c>
      <c r="J39" s="378">
        <v>21.651</v>
      </c>
      <c r="K39" s="378">
        <v>175.84900000000002</v>
      </c>
      <c r="L39" s="378">
        <v>2987.3070000000002</v>
      </c>
      <c r="M39" s="387"/>
    </row>
    <row r="40" spans="1:13" ht="12.75">
      <c r="A40" s="323"/>
      <c r="B40" s="376"/>
      <c r="C40" s="376"/>
      <c r="D40" s="376"/>
      <c r="E40" s="376"/>
      <c r="F40" s="374"/>
      <c r="G40" s="374"/>
      <c r="H40" s="376"/>
      <c r="I40" s="376"/>
      <c r="J40" s="376"/>
      <c r="K40" s="374"/>
      <c r="L40" s="374"/>
      <c r="M40" s="229"/>
    </row>
    <row r="41" spans="1:13" ht="12.75">
      <c r="A41" s="323" t="s">
        <v>300</v>
      </c>
      <c r="B41" s="376">
        <v>1498.957</v>
      </c>
      <c r="C41" s="376">
        <v>5354.385</v>
      </c>
      <c r="D41" s="376">
        <v>583.773</v>
      </c>
      <c r="E41" s="374">
        <v>2876.285</v>
      </c>
      <c r="F41" s="374">
        <v>10313.4</v>
      </c>
      <c r="G41" s="308" t="s">
        <v>76</v>
      </c>
      <c r="H41" s="308" t="s">
        <v>76</v>
      </c>
      <c r="I41" s="308" t="s">
        <v>76</v>
      </c>
      <c r="J41" s="308" t="s">
        <v>76</v>
      </c>
      <c r="K41" s="308" t="s">
        <v>76</v>
      </c>
      <c r="L41" s="374">
        <v>10313.4</v>
      </c>
      <c r="M41" s="229"/>
    </row>
    <row r="42" spans="1:13" ht="12.75">
      <c r="A42" s="323" t="s">
        <v>301</v>
      </c>
      <c r="B42" s="376">
        <v>347.708</v>
      </c>
      <c r="C42" s="376">
        <v>2256.089</v>
      </c>
      <c r="D42" s="376">
        <v>827.858</v>
      </c>
      <c r="E42" s="374">
        <v>5291.906</v>
      </c>
      <c r="F42" s="374">
        <v>8723.561</v>
      </c>
      <c r="G42" s="308" t="s">
        <v>76</v>
      </c>
      <c r="H42" s="308" t="s">
        <v>76</v>
      </c>
      <c r="I42" s="374">
        <v>651.512</v>
      </c>
      <c r="J42" s="374">
        <v>139.853</v>
      </c>
      <c r="K42" s="374">
        <v>791.365</v>
      </c>
      <c r="L42" s="374">
        <v>9514.926</v>
      </c>
      <c r="M42" s="229"/>
    </row>
    <row r="43" spans="1:13" ht="12.75">
      <c r="A43" s="323" t="s">
        <v>302</v>
      </c>
      <c r="B43" s="376">
        <v>1819.176</v>
      </c>
      <c r="C43" s="376">
        <v>1933.141</v>
      </c>
      <c r="D43" s="376">
        <v>736.036</v>
      </c>
      <c r="E43" s="374">
        <v>3898.116</v>
      </c>
      <c r="F43" s="374">
        <v>8386.469000000001</v>
      </c>
      <c r="G43" s="308" t="s">
        <v>76</v>
      </c>
      <c r="H43" s="374">
        <v>3.58</v>
      </c>
      <c r="I43" s="374">
        <v>1426.931</v>
      </c>
      <c r="J43" s="374">
        <v>27.82</v>
      </c>
      <c r="K43" s="374">
        <v>1458.331</v>
      </c>
      <c r="L43" s="374">
        <v>9844.8</v>
      </c>
      <c r="M43" s="229"/>
    </row>
    <row r="44" spans="1:13" ht="12.75">
      <c r="A44" s="323" t="s">
        <v>303</v>
      </c>
      <c r="B44" s="376">
        <v>614.013</v>
      </c>
      <c r="C44" s="376">
        <v>809.929</v>
      </c>
      <c r="D44" s="376">
        <v>1011.13</v>
      </c>
      <c r="E44" s="374">
        <v>2834.436</v>
      </c>
      <c r="F44" s="374">
        <v>5269.508</v>
      </c>
      <c r="G44" s="308" t="s">
        <v>76</v>
      </c>
      <c r="H44" s="374">
        <v>55.49</v>
      </c>
      <c r="I44" s="374">
        <v>893.98</v>
      </c>
      <c r="J44" s="374">
        <v>70.43</v>
      </c>
      <c r="K44" s="374">
        <v>1019.9</v>
      </c>
      <c r="L44" s="374">
        <v>6289.407999999999</v>
      </c>
      <c r="M44" s="229"/>
    </row>
    <row r="45" spans="1:13" ht="12.75">
      <c r="A45" s="323" t="s">
        <v>304</v>
      </c>
      <c r="B45" s="376">
        <v>983.242</v>
      </c>
      <c r="C45" s="376">
        <v>2963.193</v>
      </c>
      <c r="D45" s="376">
        <v>6382.746</v>
      </c>
      <c r="E45" s="374">
        <v>15926.997</v>
      </c>
      <c r="F45" s="374">
        <v>26256.178</v>
      </c>
      <c r="G45" s="308" t="s">
        <v>76</v>
      </c>
      <c r="H45" s="308" t="s">
        <v>76</v>
      </c>
      <c r="I45" s="374">
        <v>142.872</v>
      </c>
      <c r="J45" s="374">
        <v>17.9</v>
      </c>
      <c r="K45" s="374">
        <v>160.77200000000002</v>
      </c>
      <c r="L45" s="374">
        <v>26416.95</v>
      </c>
      <c r="M45" s="229"/>
    </row>
    <row r="46" spans="1:13" ht="12.75">
      <c r="A46" s="323" t="s">
        <v>305</v>
      </c>
      <c r="B46" s="376">
        <v>2.28</v>
      </c>
      <c r="C46" s="376">
        <v>1147.935</v>
      </c>
      <c r="D46" s="376">
        <v>262.31</v>
      </c>
      <c r="E46" s="374">
        <v>2976.17</v>
      </c>
      <c r="F46" s="374">
        <v>4388.695</v>
      </c>
      <c r="G46" s="308" t="s">
        <v>76</v>
      </c>
      <c r="H46" s="308" t="s">
        <v>76</v>
      </c>
      <c r="I46" s="308" t="s">
        <v>76</v>
      </c>
      <c r="J46" s="308" t="s">
        <v>76</v>
      </c>
      <c r="K46" s="308" t="s">
        <v>76</v>
      </c>
      <c r="L46" s="374">
        <v>4388.695</v>
      </c>
      <c r="M46" s="229"/>
    </row>
    <row r="47" spans="1:13" ht="12.75">
      <c r="A47" s="323" t="s">
        <v>306</v>
      </c>
      <c r="B47" s="376">
        <v>2.69</v>
      </c>
      <c r="C47" s="376">
        <v>248.116</v>
      </c>
      <c r="D47" s="308" t="s">
        <v>76</v>
      </c>
      <c r="E47" s="374">
        <v>484.671</v>
      </c>
      <c r="F47" s="374">
        <v>735.477</v>
      </c>
      <c r="G47" s="308" t="s">
        <v>76</v>
      </c>
      <c r="H47" s="308" t="s">
        <v>76</v>
      </c>
      <c r="I47" s="308" t="s">
        <v>76</v>
      </c>
      <c r="J47" s="308" t="s">
        <v>76</v>
      </c>
      <c r="K47" s="308" t="s">
        <v>76</v>
      </c>
      <c r="L47" s="374">
        <v>735.477</v>
      </c>
      <c r="M47" s="229"/>
    </row>
    <row r="48" spans="1:13" ht="12.75">
      <c r="A48" s="323" t="s">
        <v>307</v>
      </c>
      <c r="B48" s="376">
        <v>3.31</v>
      </c>
      <c r="C48" s="376">
        <v>4964.845</v>
      </c>
      <c r="D48" s="376">
        <v>1486.2</v>
      </c>
      <c r="E48" s="374">
        <v>13740.926</v>
      </c>
      <c r="F48" s="374">
        <v>20195.281</v>
      </c>
      <c r="G48" s="308" t="s">
        <v>76</v>
      </c>
      <c r="H48" s="375">
        <v>14</v>
      </c>
      <c r="I48" s="374">
        <v>396</v>
      </c>
      <c r="J48" s="374">
        <v>30.39</v>
      </c>
      <c r="K48" s="374">
        <v>440.39</v>
      </c>
      <c r="L48" s="374">
        <v>20635.671</v>
      </c>
      <c r="M48" s="229"/>
    </row>
    <row r="49" spans="1:13" ht="12.75">
      <c r="A49" s="323" t="s">
        <v>308</v>
      </c>
      <c r="B49" s="376">
        <v>362.524</v>
      </c>
      <c r="C49" s="376">
        <v>1724.125</v>
      </c>
      <c r="D49" s="376">
        <v>2580.035</v>
      </c>
      <c r="E49" s="374">
        <v>4038.73</v>
      </c>
      <c r="F49" s="374">
        <v>8705.413999999999</v>
      </c>
      <c r="G49" s="308" t="s">
        <v>76</v>
      </c>
      <c r="H49" s="308" t="s">
        <v>76</v>
      </c>
      <c r="I49" s="308" t="s">
        <v>76</v>
      </c>
      <c r="J49" s="308" t="s">
        <v>76</v>
      </c>
      <c r="K49" s="308" t="s">
        <v>76</v>
      </c>
      <c r="L49" s="374">
        <v>8705.413999999999</v>
      </c>
      <c r="M49" s="229"/>
    </row>
    <row r="50" spans="1:13" s="284" customFormat="1" ht="12.75">
      <c r="A50" s="360" t="s">
        <v>371</v>
      </c>
      <c r="B50" s="377">
        <v>5633.9</v>
      </c>
      <c r="C50" s="377">
        <v>21401.758</v>
      </c>
      <c r="D50" s="377">
        <v>13870.088</v>
      </c>
      <c r="E50" s="377">
        <v>52068.237</v>
      </c>
      <c r="F50" s="378">
        <v>92973.98300000001</v>
      </c>
      <c r="G50" s="386" t="s">
        <v>76</v>
      </c>
      <c r="H50" s="377">
        <v>73.07</v>
      </c>
      <c r="I50" s="377">
        <v>3511.295</v>
      </c>
      <c r="J50" s="377">
        <v>286.393</v>
      </c>
      <c r="K50" s="378">
        <v>3870.758</v>
      </c>
      <c r="L50" s="378">
        <v>96844.74100000001</v>
      </c>
      <c r="M50" s="387"/>
    </row>
    <row r="51" spans="1:13" ht="12.75">
      <c r="A51" s="323"/>
      <c r="B51" s="376"/>
      <c r="C51" s="376"/>
      <c r="D51" s="376"/>
      <c r="E51" s="376"/>
      <c r="F51" s="374"/>
      <c r="G51" s="374"/>
      <c r="H51" s="376"/>
      <c r="I51" s="376"/>
      <c r="J51" s="376"/>
      <c r="K51" s="374"/>
      <c r="L51" s="374"/>
      <c r="M51" s="229"/>
    </row>
    <row r="52" spans="1:13" s="284" customFormat="1" ht="12.75">
      <c r="A52" s="360" t="s">
        <v>309</v>
      </c>
      <c r="B52" s="377">
        <v>114.544</v>
      </c>
      <c r="C52" s="377">
        <v>30441.888</v>
      </c>
      <c r="D52" s="377">
        <v>4015.405</v>
      </c>
      <c r="E52" s="378">
        <v>52342.646</v>
      </c>
      <c r="F52" s="378">
        <v>86914.48300000001</v>
      </c>
      <c r="G52" s="386" t="s">
        <v>76</v>
      </c>
      <c r="H52" s="386" t="s">
        <v>76</v>
      </c>
      <c r="I52" s="386" t="s">
        <v>76</v>
      </c>
      <c r="J52" s="386" t="s">
        <v>76</v>
      </c>
      <c r="K52" s="386" t="s">
        <v>76</v>
      </c>
      <c r="L52" s="378">
        <v>86914.48300000001</v>
      </c>
      <c r="M52" s="387"/>
    </row>
    <row r="53" spans="1:13" ht="12.75">
      <c r="A53" s="323"/>
      <c r="B53" s="376"/>
      <c r="C53" s="376"/>
      <c r="D53" s="376"/>
      <c r="E53" s="376"/>
      <c r="F53" s="374"/>
      <c r="G53" s="374"/>
      <c r="H53" s="376"/>
      <c r="I53" s="376"/>
      <c r="J53" s="376"/>
      <c r="K53" s="374"/>
      <c r="L53" s="374"/>
      <c r="M53" s="229"/>
    </row>
    <row r="54" spans="1:13" ht="12.75">
      <c r="A54" s="323" t="s">
        <v>310</v>
      </c>
      <c r="B54" s="376">
        <v>2.185</v>
      </c>
      <c r="C54" s="376">
        <v>7.397</v>
      </c>
      <c r="D54" s="376">
        <v>1332.711</v>
      </c>
      <c r="E54" s="308" t="s">
        <v>76</v>
      </c>
      <c r="F54" s="374">
        <v>1342.2930000000001</v>
      </c>
      <c r="G54" s="308" t="s">
        <v>76</v>
      </c>
      <c r="H54" s="308" t="s">
        <v>76</v>
      </c>
      <c r="I54" s="374">
        <v>717.63</v>
      </c>
      <c r="J54" s="374">
        <v>1175.243</v>
      </c>
      <c r="K54" s="374">
        <v>1892.873</v>
      </c>
      <c r="L54" s="374">
        <v>3235.166</v>
      </c>
      <c r="M54" s="229"/>
    </row>
    <row r="55" spans="1:13" ht="12.75">
      <c r="A55" s="323" t="s">
        <v>311</v>
      </c>
      <c r="B55" s="375">
        <v>0.302</v>
      </c>
      <c r="C55" s="376">
        <v>849.812</v>
      </c>
      <c r="D55" s="376">
        <v>1535.134</v>
      </c>
      <c r="E55" s="374">
        <v>10459.709</v>
      </c>
      <c r="F55" s="374">
        <v>12844.957</v>
      </c>
      <c r="G55" s="308" t="s">
        <v>76</v>
      </c>
      <c r="H55" s="308" t="s">
        <v>76</v>
      </c>
      <c r="I55" s="308" t="s">
        <v>76</v>
      </c>
      <c r="J55" s="308" t="s">
        <v>76</v>
      </c>
      <c r="K55" s="308" t="s">
        <v>76</v>
      </c>
      <c r="L55" s="374">
        <v>12844.957</v>
      </c>
      <c r="M55" s="229"/>
    </row>
    <row r="56" spans="1:13" ht="12.75">
      <c r="A56" s="323" t="s">
        <v>312</v>
      </c>
      <c r="B56" s="376">
        <v>3.05</v>
      </c>
      <c r="C56" s="376">
        <v>5.062</v>
      </c>
      <c r="D56" s="308" t="s">
        <v>76</v>
      </c>
      <c r="E56" s="374">
        <v>2407.74</v>
      </c>
      <c r="F56" s="374">
        <v>2415.852</v>
      </c>
      <c r="G56" s="308" t="s">
        <v>76</v>
      </c>
      <c r="H56" s="308" t="s">
        <v>76</v>
      </c>
      <c r="I56" s="308" t="s">
        <v>76</v>
      </c>
      <c r="J56" s="308" t="s">
        <v>76</v>
      </c>
      <c r="K56" s="308" t="s">
        <v>76</v>
      </c>
      <c r="L56" s="374">
        <v>2415.852</v>
      </c>
      <c r="M56" s="229"/>
    </row>
    <row r="57" spans="1:13" ht="12.75">
      <c r="A57" s="323" t="s">
        <v>313</v>
      </c>
      <c r="B57" s="376">
        <v>14.69</v>
      </c>
      <c r="C57" s="376">
        <v>197.11</v>
      </c>
      <c r="D57" s="375">
        <v>2.8</v>
      </c>
      <c r="E57" s="374">
        <v>346.02</v>
      </c>
      <c r="F57" s="374">
        <v>560.62</v>
      </c>
      <c r="G57" s="308" t="s">
        <v>76</v>
      </c>
      <c r="H57" s="308" t="s">
        <v>76</v>
      </c>
      <c r="I57" s="308" t="s">
        <v>76</v>
      </c>
      <c r="J57" s="308" t="s">
        <v>76</v>
      </c>
      <c r="K57" s="308" t="s">
        <v>76</v>
      </c>
      <c r="L57" s="374">
        <v>560.62</v>
      </c>
      <c r="M57" s="229"/>
    </row>
    <row r="58" spans="1:13" ht="12.75">
      <c r="A58" s="323" t="s">
        <v>314</v>
      </c>
      <c r="B58" s="375">
        <v>134.1</v>
      </c>
      <c r="C58" s="376">
        <v>878.617</v>
      </c>
      <c r="D58" s="376">
        <v>1142.261</v>
      </c>
      <c r="E58" s="374">
        <v>27962.375</v>
      </c>
      <c r="F58" s="374">
        <v>30117.353</v>
      </c>
      <c r="G58" s="308" t="s">
        <v>76</v>
      </c>
      <c r="H58" s="308" t="s">
        <v>76</v>
      </c>
      <c r="I58" s="374">
        <v>3130.089</v>
      </c>
      <c r="J58" s="308" t="s">
        <v>76</v>
      </c>
      <c r="K58" s="374">
        <v>3130.089</v>
      </c>
      <c r="L58" s="374">
        <v>33247.441999999995</v>
      </c>
      <c r="M58" s="229"/>
    </row>
    <row r="59" spans="1:13" s="284" customFormat="1" ht="12.75">
      <c r="A59" s="360" t="s">
        <v>315</v>
      </c>
      <c r="B59" s="377">
        <v>154.327</v>
      </c>
      <c r="C59" s="377">
        <v>1937.998</v>
      </c>
      <c r="D59" s="377">
        <v>4012.9060000000004</v>
      </c>
      <c r="E59" s="377">
        <v>41175.844</v>
      </c>
      <c r="F59" s="378">
        <v>47281.075</v>
      </c>
      <c r="G59" s="386" t="s">
        <v>76</v>
      </c>
      <c r="H59" s="386" t="s">
        <v>76</v>
      </c>
      <c r="I59" s="377">
        <v>3847.719</v>
      </c>
      <c r="J59" s="377">
        <v>1175.243</v>
      </c>
      <c r="K59" s="378">
        <v>5022.9619999999995</v>
      </c>
      <c r="L59" s="378">
        <v>52304.037</v>
      </c>
      <c r="M59" s="387"/>
    </row>
    <row r="60" spans="1:13" ht="12.75">
      <c r="A60" s="323"/>
      <c r="B60" s="376"/>
      <c r="C60" s="376"/>
      <c r="D60" s="376"/>
      <c r="E60" s="376"/>
      <c r="F60" s="374"/>
      <c r="G60" s="374"/>
      <c r="H60" s="376"/>
      <c r="I60" s="376"/>
      <c r="J60" s="376"/>
      <c r="K60" s="374"/>
      <c r="L60" s="374"/>
      <c r="M60" s="229"/>
    </row>
    <row r="61" spans="1:13" ht="12.75">
      <c r="A61" s="323" t="s">
        <v>316</v>
      </c>
      <c r="B61" s="376">
        <v>18</v>
      </c>
      <c r="C61" s="376">
        <v>2370.505</v>
      </c>
      <c r="D61" s="308" t="s">
        <v>76</v>
      </c>
      <c r="E61" s="374">
        <v>2436.56</v>
      </c>
      <c r="F61" s="374">
        <v>4825.0650000000005</v>
      </c>
      <c r="G61" s="308" t="s">
        <v>76</v>
      </c>
      <c r="H61" s="308" t="s">
        <v>76</v>
      </c>
      <c r="I61" s="308" t="s">
        <v>76</v>
      </c>
      <c r="J61" s="308" t="s">
        <v>76</v>
      </c>
      <c r="K61" s="308" t="s">
        <v>76</v>
      </c>
      <c r="L61" s="374">
        <v>4825.0650000000005</v>
      </c>
      <c r="M61" s="229"/>
    </row>
    <row r="62" spans="1:13" ht="12.75">
      <c r="A62" s="323" t="s">
        <v>317</v>
      </c>
      <c r="B62" s="376">
        <v>12.88</v>
      </c>
      <c r="C62" s="376">
        <v>68.93</v>
      </c>
      <c r="D62" s="376">
        <v>5.12</v>
      </c>
      <c r="E62" s="374">
        <v>552.74</v>
      </c>
      <c r="F62" s="374">
        <v>639.67</v>
      </c>
      <c r="G62" s="308" t="s">
        <v>76</v>
      </c>
      <c r="H62" s="375">
        <v>0.06</v>
      </c>
      <c r="I62" s="308" t="s">
        <v>76</v>
      </c>
      <c r="J62" s="374">
        <v>16.55</v>
      </c>
      <c r="K62" s="374">
        <v>16.61</v>
      </c>
      <c r="L62" s="374">
        <v>656.28</v>
      </c>
      <c r="M62" s="229"/>
    </row>
    <row r="63" spans="1:13" ht="12.75">
      <c r="A63" s="323" t="s">
        <v>318</v>
      </c>
      <c r="B63" s="376">
        <v>784.77</v>
      </c>
      <c r="C63" s="376">
        <v>3206.8</v>
      </c>
      <c r="D63" s="376">
        <v>1156.97</v>
      </c>
      <c r="E63" s="374">
        <v>7597.99</v>
      </c>
      <c r="F63" s="374">
        <v>12746.53</v>
      </c>
      <c r="G63" s="374">
        <v>0.1</v>
      </c>
      <c r="H63" s="374">
        <v>147.82</v>
      </c>
      <c r="I63" s="308" t="s">
        <v>76</v>
      </c>
      <c r="J63" s="374">
        <v>708.51</v>
      </c>
      <c r="K63" s="374">
        <v>856.47</v>
      </c>
      <c r="L63" s="374">
        <v>13603</v>
      </c>
      <c r="M63" s="229"/>
    </row>
    <row r="64" spans="1:13" s="284" customFormat="1" ht="12.75">
      <c r="A64" s="360" t="s">
        <v>319</v>
      </c>
      <c r="B64" s="377">
        <v>815.65</v>
      </c>
      <c r="C64" s="377">
        <v>5646.235000000001</v>
      </c>
      <c r="D64" s="377">
        <v>1162.09</v>
      </c>
      <c r="E64" s="377">
        <v>10587.29</v>
      </c>
      <c r="F64" s="378">
        <v>18211.265</v>
      </c>
      <c r="G64" s="378">
        <v>0.1</v>
      </c>
      <c r="H64" s="377">
        <v>147.88</v>
      </c>
      <c r="I64" s="386" t="s">
        <v>76</v>
      </c>
      <c r="J64" s="377">
        <v>725.06</v>
      </c>
      <c r="K64" s="378">
        <v>873.08</v>
      </c>
      <c r="L64" s="378">
        <v>19084.344999999998</v>
      </c>
      <c r="M64" s="387"/>
    </row>
    <row r="65" spans="1:13" ht="12.75">
      <c r="A65" s="323"/>
      <c r="B65" s="376"/>
      <c r="C65" s="376"/>
      <c r="D65" s="376"/>
      <c r="E65" s="376"/>
      <c r="F65" s="374"/>
      <c r="G65" s="374"/>
      <c r="H65" s="376"/>
      <c r="I65" s="376"/>
      <c r="J65" s="376"/>
      <c r="K65" s="374"/>
      <c r="L65" s="374"/>
      <c r="M65" s="229"/>
    </row>
    <row r="66" spans="1:13" s="284" customFormat="1" ht="12.75">
      <c r="A66" s="360" t="s">
        <v>320</v>
      </c>
      <c r="B66" s="380">
        <v>2.88</v>
      </c>
      <c r="C66" s="377">
        <v>7235.838</v>
      </c>
      <c r="D66" s="377">
        <v>6.858</v>
      </c>
      <c r="E66" s="378">
        <v>7335.291</v>
      </c>
      <c r="F66" s="378">
        <v>14580.867</v>
      </c>
      <c r="G66" s="386" t="s">
        <v>76</v>
      </c>
      <c r="H66" s="386" t="s">
        <v>76</v>
      </c>
      <c r="I66" s="386" t="s">
        <v>76</v>
      </c>
      <c r="J66" s="386" t="s">
        <v>76</v>
      </c>
      <c r="K66" s="386" t="s">
        <v>76</v>
      </c>
      <c r="L66" s="378">
        <v>14580.867</v>
      </c>
      <c r="M66" s="387"/>
    </row>
    <row r="67" spans="1:13" ht="12.75">
      <c r="A67" s="323"/>
      <c r="B67" s="376"/>
      <c r="C67" s="376"/>
      <c r="D67" s="376"/>
      <c r="E67" s="376"/>
      <c r="F67" s="374"/>
      <c r="G67" s="374"/>
      <c r="H67" s="376"/>
      <c r="I67" s="376"/>
      <c r="J67" s="376"/>
      <c r="K67" s="374"/>
      <c r="L67" s="374"/>
      <c r="M67" s="229"/>
    </row>
    <row r="68" spans="1:13" ht="12.75">
      <c r="A68" s="323" t="s">
        <v>321</v>
      </c>
      <c r="B68" s="376">
        <v>31.798</v>
      </c>
      <c r="C68" s="376">
        <v>409.453</v>
      </c>
      <c r="D68" s="376">
        <v>299.143</v>
      </c>
      <c r="E68" s="374">
        <v>1662.224</v>
      </c>
      <c r="F68" s="374">
        <v>2402.618</v>
      </c>
      <c r="G68" s="308" t="s">
        <v>76</v>
      </c>
      <c r="H68" s="375">
        <v>55.13</v>
      </c>
      <c r="I68" s="375">
        <v>518.02</v>
      </c>
      <c r="J68" s="375">
        <v>55.29</v>
      </c>
      <c r="K68" s="375">
        <v>628.44</v>
      </c>
      <c r="L68" s="374">
        <v>3031.058</v>
      </c>
      <c r="M68" s="229"/>
    </row>
    <row r="69" spans="1:13" ht="12.75">
      <c r="A69" s="323" t="s">
        <v>322</v>
      </c>
      <c r="B69" s="376">
        <v>104.799</v>
      </c>
      <c r="C69" s="376">
        <v>471.578</v>
      </c>
      <c r="D69" s="376">
        <v>267.674</v>
      </c>
      <c r="E69" s="374">
        <v>1312.2</v>
      </c>
      <c r="F69" s="374">
        <v>2156.251</v>
      </c>
      <c r="G69" s="308" t="s">
        <v>76</v>
      </c>
      <c r="H69" s="375">
        <v>0.44</v>
      </c>
      <c r="I69" s="375">
        <v>0.53</v>
      </c>
      <c r="J69" s="375">
        <v>2.125</v>
      </c>
      <c r="K69" s="375">
        <v>3.095</v>
      </c>
      <c r="L69" s="374">
        <v>2159.346</v>
      </c>
      <c r="M69" s="229"/>
    </row>
    <row r="70" spans="1:13" s="284" customFormat="1" ht="12.75">
      <c r="A70" s="360" t="s">
        <v>323</v>
      </c>
      <c r="B70" s="377">
        <v>136.597</v>
      </c>
      <c r="C70" s="377">
        <v>881.031</v>
      </c>
      <c r="D70" s="377">
        <v>566.817</v>
      </c>
      <c r="E70" s="377">
        <v>2974.424</v>
      </c>
      <c r="F70" s="378">
        <v>4558.869000000001</v>
      </c>
      <c r="G70" s="386" t="s">
        <v>76</v>
      </c>
      <c r="H70" s="380">
        <v>55.57</v>
      </c>
      <c r="I70" s="380">
        <v>518.55</v>
      </c>
      <c r="J70" s="380">
        <v>57.415</v>
      </c>
      <c r="K70" s="380">
        <v>631.535</v>
      </c>
      <c r="L70" s="378">
        <v>5190.404</v>
      </c>
      <c r="M70" s="387"/>
    </row>
    <row r="71" spans="1:13" ht="12.75">
      <c r="A71" s="323"/>
      <c r="B71" s="376"/>
      <c r="C71" s="376"/>
      <c r="D71" s="376"/>
      <c r="E71" s="376"/>
      <c r="F71" s="374"/>
      <c r="G71" s="374"/>
      <c r="H71" s="376"/>
      <c r="I71" s="376"/>
      <c r="J71" s="376"/>
      <c r="K71" s="374"/>
      <c r="L71" s="374"/>
      <c r="M71" s="229"/>
    </row>
    <row r="72" spans="1:13" ht="12.75">
      <c r="A72" s="323" t="s">
        <v>324</v>
      </c>
      <c r="B72" s="376">
        <v>7.005</v>
      </c>
      <c r="C72" s="376">
        <v>316.115</v>
      </c>
      <c r="D72" s="376">
        <v>9.141</v>
      </c>
      <c r="E72" s="374">
        <v>755.749</v>
      </c>
      <c r="F72" s="374">
        <v>1088.01</v>
      </c>
      <c r="G72" s="308" t="s">
        <v>76</v>
      </c>
      <c r="H72" s="308" t="s">
        <v>76</v>
      </c>
      <c r="I72" s="308" t="s">
        <v>76</v>
      </c>
      <c r="J72" s="308" t="s">
        <v>76</v>
      </c>
      <c r="K72" s="308" t="s">
        <v>76</v>
      </c>
      <c r="L72" s="374">
        <v>1088.01</v>
      </c>
      <c r="M72" s="229"/>
    </row>
    <row r="73" spans="1:13" ht="12.75">
      <c r="A73" s="323" t="s">
        <v>325</v>
      </c>
      <c r="B73" s="308" t="s">
        <v>76</v>
      </c>
      <c r="C73" s="376">
        <v>1988.18</v>
      </c>
      <c r="D73" s="376">
        <v>217.8</v>
      </c>
      <c r="E73" s="374">
        <v>2738.77</v>
      </c>
      <c r="F73" s="374">
        <v>4944.75</v>
      </c>
      <c r="G73" s="308" t="s">
        <v>76</v>
      </c>
      <c r="H73" s="308" t="s">
        <v>76</v>
      </c>
      <c r="I73" s="308" t="s">
        <v>76</v>
      </c>
      <c r="J73" s="308" t="s">
        <v>76</v>
      </c>
      <c r="K73" s="308" t="s">
        <v>76</v>
      </c>
      <c r="L73" s="374">
        <v>4944.75</v>
      </c>
      <c r="M73" s="229"/>
    </row>
    <row r="74" spans="1:13" ht="12.75">
      <c r="A74" s="323" t="s">
        <v>326</v>
      </c>
      <c r="B74" s="375">
        <v>13.146</v>
      </c>
      <c r="C74" s="376">
        <v>1199.126</v>
      </c>
      <c r="D74" s="375">
        <v>16.374</v>
      </c>
      <c r="E74" s="308" t="s">
        <v>76</v>
      </c>
      <c r="F74" s="374">
        <v>1228.646</v>
      </c>
      <c r="G74" s="308" t="s">
        <v>76</v>
      </c>
      <c r="H74" s="308" t="s">
        <v>76</v>
      </c>
      <c r="I74" s="308" t="s">
        <v>76</v>
      </c>
      <c r="J74" s="308" t="s">
        <v>76</v>
      </c>
      <c r="K74" s="308" t="s">
        <v>76</v>
      </c>
      <c r="L74" s="374">
        <v>1228.646</v>
      </c>
      <c r="M74" s="229"/>
    </row>
    <row r="75" spans="1:13" ht="12.75">
      <c r="A75" s="323" t="s">
        <v>327</v>
      </c>
      <c r="B75" s="376">
        <v>4.257</v>
      </c>
      <c r="C75" s="376">
        <v>617.506</v>
      </c>
      <c r="D75" s="376">
        <v>81.432</v>
      </c>
      <c r="E75" s="374">
        <v>57.035</v>
      </c>
      <c r="F75" s="374">
        <v>760.23</v>
      </c>
      <c r="G75" s="308" t="s">
        <v>76</v>
      </c>
      <c r="H75" s="374">
        <v>147.834</v>
      </c>
      <c r="I75" s="375">
        <v>20.358</v>
      </c>
      <c r="J75" s="308" t="s">
        <v>76</v>
      </c>
      <c r="K75" s="374">
        <v>168.192</v>
      </c>
      <c r="L75" s="374">
        <v>928.4219999999999</v>
      </c>
      <c r="M75" s="229"/>
    </row>
    <row r="76" spans="1:13" ht="12.75">
      <c r="A76" s="323" t="s">
        <v>328</v>
      </c>
      <c r="B76" s="376">
        <v>0.1</v>
      </c>
      <c r="C76" s="375">
        <v>26.04</v>
      </c>
      <c r="D76" s="376">
        <v>1.435</v>
      </c>
      <c r="E76" s="374">
        <v>95.581</v>
      </c>
      <c r="F76" s="374">
        <v>123.156</v>
      </c>
      <c r="G76" s="308" t="s">
        <v>76</v>
      </c>
      <c r="H76" s="308" t="s">
        <v>76</v>
      </c>
      <c r="I76" s="308" t="s">
        <v>76</v>
      </c>
      <c r="J76" s="308" t="s">
        <v>76</v>
      </c>
      <c r="K76" s="308" t="s">
        <v>76</v>
      </c>
      <c r="L76" s="374">
        <v>123.156</v>
      </c>
      <c r="M76" s="229"/>
    </row>
    <row r="77" spans="1:13" ht="12.75">
      <c r="A77" s="323" t="s">
        <v>329</v>
      </c>
      <c r="B77" s="375">
        <v>0.39</v>
      </c>
      <c r="C77" s="376">
        <v>59.66</v>
      </c>
      <c r="D77" s="308" t="s">
        <v>76</v>
      </c>
      <c r="E77" s="374">
        <v>427.465</v>
      </c>
      <c r="F77" s="374">
        <v>487.515</v>
      </c>
      <c r="G77" s="374">
        <v>0.79</v>
      </c>
      <c r="H77" s="308" t="s">
        <v>76</v>
      </c>
      <c r="I77" s="308" t="s">
        <v>76</v>
      </c>
      <c r="J77" s="375">
        <v>3.075</v>
      </c>
      <c r="K77" s="375">
        <v>3.865</v>
      </c>
      <c r="L77" s="374">
        <v>491.38</v>
      </c>
      <c r="M77" s="229"/>
    </row>
    <row r="78" spans="1:13" ht="12.75">
      <c r="A78" s="323" t="s">
        <v>330</v>
      </c>
      <c r="B78" s="376">
        <v>0</v>
      </c>
      <c r="C78" s="376">
        <v>3567.55</v>
      </c>
      <c r="D78" s="376">
        <v>609.99</v>
      </c>
      <c r="E78" s="374">
        <v>94.42</v>
      </c>
      <c r="F78" s="374">
        <v>4271.96</v>
      </c>
      <c r="G78" s="308" t="s">
        <v>76</v>
      </c>
      <c r="H78" s="308" t="s">
        <v>76</v>
      </c>
      <c r="I78" s="308" t="s">
        <v>76</v>
      </c>
      <c r="J78" s="308" t="s">
        <v>76</v>
      </c>
      <c r="K78" s="308" t="s">
        <v>76</v>
      </c>
      <c r="L78" s="374">
        <v>4271.96</v>
      </c>
      <c r="M78" s="229"/>
    </row>
    <row r="79" spans="1:13" ht="12.75">
      <c r="A79" s="323" t="s">
        <v>331</v>
      </c>
      <c r="B79" s="376">
        <v>118.577</v>
      </c>
      <c r="C79" s="376">
        <v>1959.416</v>
      </c>
      <c r="D79" s="376">
        <v>2341.301</v>
      </c>
      <c r="E79" s="374">
        <v>7708.012</v>
      </c>
      <c r="F79" s="374">
        <v>12127.306</v>
      </c>
      <c r="G79" s="374">
        <v>0.132</v>
      </c>
      <c r="H79" s="308" t="s">
        <v>76</v>
      </c>
      <c r="I79" s="374">
        <v>2467.391</v>
      </c>
      <c r="J79" s="374">
        <v>397.688</v>
      </c>
      <c r="K79" s="374">
        <v>2865.2110000000002</v>
      </c>
      <c r="L79" s="374">
        <v>14992.517</v>
      </c>
      <c r="M79" s="229"/>
    </row>
    <row r="80" spans="1:13" s="284" customFormat="1" ht="12.75">
      <c r="A80" s="360" t="s">
        <v>372</v>
      </c>
      <c r="B80" s="377">
        <v>143.475</v>
      </c>
      <c r="C80" s="377">
        <v>9733.593</v>
      </c>
      <c r="D80" s="377">
        <v>3277.473</v>
      </c>
      <c r="E80" s="377">
        <v>11877.032</v>
      </c>
      <c r="F80" s="378">
        <v>25031.573</v>
      </c>
      <c r="G80" s="378">
        <v>0.922</v>
      </c>
      <c r="H80" s="377">
        <v>147.834</v>
      </c>
      <c r="I80" s="377">
        <v>2487.7490000000003</v>
      </c>
      <c r="J80" s="377">
        <v>400.763</v>
      </c>
      <c r="K80" s="378">
        <v>3037.268</v>
      </c>
      <c r="L80" s="378">
        <v>28068.841</v>
      </c>
      <c r="M80" s="387"/>
    </row>
    <row r="81" spans="1:13" ht="12.75">
      <c r="A81" s="323"/>
      <c r="B81" s="376"/>
      <c r="C81" s="376"/>
      <c r="D81" s="376"/>
      <c r="E81" s="376"/>
      <c r="F81" s="374"/>
      <c r="G81" s="374"/>
      <c r="H81" s="376"/>
      <c r="I81" s="376"/>
      <c r="J81" s="376"/>
      <c r="K81" s="374"/>
      <c r="L81" s="374"/>
      <c r="M81" s="229"/>
    </row>
    <row r="82" spans="1:13" ht="12.75">
      <c r="A82" s="323" t="s">
        <v>332</v>
      </c>
      <c r="B82" s="376">
        <v>70.099</v>
      </c>
      <c r="C82" s="376">
        <v>139.894</v>
      </c>
      <c r="D82" s="376">
        <v>463.185</v>
      </c>
      <c r="E82" s="374">
        <v>381.239</v>
      </c>
      <c r="F82" s="374">
        <v>1054.417</v>
      </c>
      <c r="G82" s="308" t="s">
        <v>76</v>
      </c>
      <c r="H82" s="308" t="s">
        <v>76</v>
      </c>
      <c r="I82" s="308" t="s">
        <v>76</v>
      </c>
      <c r="J82" s="308" t="s">
        <v>76</v>
      </c>
      <c r="K82" s="308" t="s">
        <v>76</v>
      </c>
      <c r="L82" s="374">
        <v>1054.417</v>
      </c>
      <c r="M82" s="229"/>
    </row>
    <row r="83" spans="1:13" ht="12.75">
      <c r="A83" s="323" t="s">
        <v>333</v>
      </c>
      <c r="B83" s="376">
        <v>38.708</v>
      </c>
      <c r="C83" s="376">
        <v>325.317</v>
      </c>
      <c r="D83" s="376">
        <v>222.267</v>
      </c>
      <c r="E83" s="374">
        <v>279.588</v>
      </c>
      <c r="F83" s="374">
        <v>865.88</v>
      </c>
      <c r="G83" s="308" t="s">
        <v>76</v>
      </c>
      <c r="H83" s="308" t="s">
        <v>76</v>
      </c>
      <c r="I83" s="308" t="s">
        <v>76</v>
      </c>
      <c r="J83" s="308" t="s">
        <v>76</v>
      </c>
      <c r="K83" s="308" t="s">
        <v>76</v>
      </c>
      <c r="L83" s="374">
        <v>865.88</v>
      </c>
      <c r="M83" s="229"/>
    </row>
    <row r="84" spans="1:13" s="284" customFormat="1" ht="12.75">
      <c r="A84" s="360" t="s">
        <v>334</v>
      </c>
      <c r="B84" s="377">
        <v>108.807</v>
      </c>
      <c r="C84" s="377">
        <v>465.211</v>
      </c>
      <c r="D84" s="377">
        <v>685.452</v>
      </c>
      <c r="E84" s="377">
        <v>660.827</v>
      </c>
      <c r="F84" s="378">
        <v>1920.2969999999998</v>
      </c>
      <c r="G84" s="386" t="s">
        <v>76</v>
      </c>
      <c r="H84" s="386" t="s">
        <v>76</v>
      </c>
      <c r="I84" s="386" t="s">
        <v>76</v>
      </c>
      <c r="J84" s="386" t="s">
        <v>76</v>
      </c>
      <c r="K84" s="386" t="s">
        <v>76</v>
      </c>
      <c r="L84" s="378">
        <v>1920.2969999999998</v>
      </c>
      <c r="M84" s="387"/>
    </row>
    <row r="85" spans="1:13" ht="12.75">
      <c r="A85" s="323"/>
      <c r="B85" s="376"/>
      <c r="C85" s="376"/>
      <c r="D85" s="376"/>
      <c r="E85" s="376"/>
      <c r="F85" s="374"/>
      <c r="G85" s="374"/>
      <c r="H85" s="376"/>
      <c r="I85" s="376"/>
      <c r="J85" s="376"/>
      <c r="K85" s="374"/>
      <c r="L85" s="374"/>
      <c r="M85" s="229"/>
    </row>
    <row r="86" spans="1:13" ht="12.75">
      <c r="A86" s="341" t="s">
        <v>335</v>
      </c>
      <c r="B86" s="381">
        <v>37087.876</v>
      </c>
      <c r="C86" s="381">
        <v>170671</v>
      </c>
      <c r="D86" s="381">
        <v>60048.138999999996</v>
      </c>
      <c r="E86" s="381">
        <v>336726.2</v>
      </c>
      <c r="F86" s="382">
        <v>604533.2149999999</v>
      </c>
      <c r="G86" s="382">
        <v>1105.07</v>
      </c>
      <c r="H86" s="381">
        <v>3470.1220000000003</v>
      </c>
      <c r="I86" s="381">
        <v>15715.41</v>
      </c>
      <c r="J86" s="381">
        <v>7483.951999999999</v>
      </c>
      <c r="K86" s="382">
        <v>27774.594</v>
      </c>
      <c r="L86" s="382">
        <v>632307.8089999999</v>
      </c>
      <c r="M86" s="229"/>
    </row>
    <row r="87" spans="1:13" ht="12.75">
      <c r="A87" s="367" t="s">
        <v>271</v>
      </c>
      <c r="B87" s="376">
        <v>5082.951598465797</v>
      </c>
      <c r="C87" s="376">
        <v>4283.360705668736</v>
      </c>
      <c r="D87" s="376">
        <v>1958.4</v>
      </c>
      <c r="E87" s="376">
        <v>7208.3</v>
      </c>
      <c r="F87" s="376">
        <v>18533</v>
      </c>
      <c r="G87" s="308" t="s">
        <v>76</v>
      </c>
      <c r="H87" s="308" t="s">
        <v>76</v>
      </c>
      <c r="I87" s="308" t="s">
        <v>76</v>
      </c>
      <c r="J87" s="308" t="s">
        <v>76</v>
      </c>
      <c r="K87" s="308" t="s">
        <v>76</v>
      </c>
      <c r="L87" s="383">
        <v>18533</v>
      </c>
      <c r="M87" s="229"/>
    </row>
    <row r="88" spans="1:13" ht="12.75">
      <c r="A88" s="368"/>
      <c r="B88" s="376"/>
      <c r="C88" s="376"/>
      <c r="D88" s="376"/>
      <c r="E88" s="376"/>
      <c r="F88" s="374"/>
      <c r="G88" s="374"/>
      <c r="H88" s="376"/>
      <c r="I88" s="376"/>
      <c r="J88" s="376"/>
      <c r="K88" s="374"/>
      <c r="L88" s="374"/>
      <c r="M88" s="229"/>
    </row>
    <row r="89" spans="1:13" ht="13.5" thickBot="1">
      <c r="A89" s="370" t="s">
        <v>272</v>
      </c>
      <c r="B89" s="384">
        <v>42170.827598465796</v>
      </c>
      <c r="C89" s="384">
        <v>174954.36070566872</v>
      </c>
      <c r="D89" s="384">
        <v>62006</v>
      </c>
      <c r="E89" s="384">
        <v>343934.5</v>
      </c>
      <c r="F89" s="385">
        <v>623066.2</v>
      </c>
      <c r="G89" s="385">
        <v>1105.07</v>
      </c>
      <c r="H89" s="384">
        <v>3470.1220000000003</v>
      </c>
      <c r="I89" s="384">
        <v>15715.41</v>
      </c>
      <c r="J89" s="384">
        <v>7483.951999999999</v>
      </c>
      <c r="K89" s="385">
        <v>27774.594</v>
      </c>
      <c r="L89" s="385">
        <v>650840.8</v>
      </c>
      <c r="M89" s="229"/>
    </row>
  </sheetData>
  <mergeCells count="6">
    <mergeCell ref="A1:L1"/>
    <mergeCell ref="A3:L3"/>
    <mergeCell ref="B6:F7"/>
    <mergeCell ref="L6:L8"/>
    <mergeCell ref="G6:K7"/>
    <mergeCell ref="A4:L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31" transitionEvaluation="1">
    <pageSetUpPr fitToPage="1"/>
  </sheetPr>
  <dimension ref="A1:I140"/>
  <sheetViews>
    <sheetView showGridLines="0" tabSelected="1" zoomScale="75" zoomScaleNormal="75" workbookViewId="0" topLeftCell="A1">
      <selection activeCell="E6" sqref="E6:F7"/>
    </sheetView>
  </sheetViews>
  <sheetFormatPr defaultColWidth="12.57421875" defaultRowHeight="12.75"/>
  <cols>
    <col min="1" max="1" width="34.8515625" style="397" customWidth="1"/>
    <col min="2" max="3" width="14.7109375" style="397" customWidth="1"/>
    <col min="4" max="4" width="15.8515625" style="397" customWidth="1"/>
    <col min="5" max="7" width="14.7109375" style="397" customWidth="1"/>
    <col min="8" max="8" width="14.7109375" style="400" customWidth="1"/>
    <col min="9" max="9" width="11.00390625" style="397" customWidth="1"/>
    <col min="10" max="16384" width="12.57421875" style="397" customWidth="1"/>
  </cols>
  <sheetData>
    <row r="1" spans="1:9" s="392" customFormat="1" ht="18">
      <c r="A1" s="768" t="s">
        <v>0</v>
      </c>
      <c r="B1" s="768"/>
      <c r="C1" s="768"/>
      <c r="D1" s="768"/>
      <c r="E1" s="768"/>
      <c r="F1" s="768"/>
      <c r="G1" s="768"/>
      <c r="H1" s="768"/>
      <c r="I1" s="227"/>
    </row>
    <row r="3" spans="1:8" s="393" customFormat="1" ht="15">
      <c r="A3" s="797" t="s">
        <v>396</v>
      </c>
      <c r="B3" s="797"/>
      <c r="C3" s="797"/>
      <c r="D3" s="797"/>
      <c r="E3" s="797"/>
      <c r="F3" s="797"/>
      <c r="G3" s="797"/>
      <c r="H3" s="797"/>
    </row>
    <row r="4" spans="1:8" s="393" customFormat="1" ht="14.25">
      <c r="A4" s="394"/>
      <c r="B4" s="394"/>
      <c r="C4" s="394"/>
      <c r="D4" s="394"/>
      <c r="E4" s="394"/>
      <c r="F4" s="394"/>
      <c r="G4" s="394"/>
      <c r="H4" s="416"/>
    </row>
    <row r="5" spans="1:8" ht="12.75">
      <c r="A5" s="395"/>
      <c r="B5" s="396" t="s">
        <v>114</v>
      </c>
      <c r="C5" s="396" t="s">
        <v>336</v>
      </c>
      <c r="D5" s="396" t="s">
        <v>336</v>
      </c>
      <c r="E5" s="795" t="s">
        <v>458</v>
      </c>
      <c r="F5" s="796"/>
      <c r="G5" s="796"/>
      <c r="H5" s="796"/>
    </row>
    <row r="6" spans="1:9" ht="12.75">
      <c r="A6" s="398"/>
      <c r="B6" s="399" t="s">
        <v>118</v>
      </c>
      <c r="C6" s="399" t="s">
        <v>119</v>
      </c>
      <c r="D6" s="399" t="s">
        <v>92</v>
      </c>
      <c r="E6" s="798" t="s">
        <v>338</v>
      </c>
      <c r="F6" s="775"/>
      <c r="G6" s="798" t="s">
        <v>225</v>
      </c>
      <c r="H6" s="753"/>
      <c r="I6" s="400"/>
    </row>
    <row r="7" spans="1:9" ht="12.75">
      <c r="A7" s="401" t="s">
        <v>183</v>
      </c>
      <c r="B7" s="399" t="s">
        <v>122</v>
      </c>
      <c r="C7" s="399" t="s">
        <v>123</v>
      </c>
      <c r="D7" s="710" t="s">
        <v>434</v>
      </c>
      <c r="E7" s="780"/>
      <c r="F7" s="749"/>
      <c r="G7" s="780"/>
      <c r="H7" s="754"/>
      <c r="I7" s="400"/>
    </row>
    <row r="8" spans="1:9" ht="13.5" thickBot="1">
      <c r="A8" s="398"/>
      <c r="B8" s="402">
        <v>2001</v>
      </c>
      <c r="C8" s="402">
        <v>2001</v>
      </c>
      <c r="D8" s="402">
        <v>2001</v>
      </c>
      <c r="E8" s="402">
        <v>2000</v>
      </c>
      <c r="F8" s="402">
        <v>2001</v>
      </c>
      <c r="G8" s="402">
        <v>2000</v>
      </c>
      <c r="H8" s="403">
        <v>2001</v>
      </c>
      <c r="I8" s="400"/>
    </row>
    <row r="9" spans="1:9" ht="12.75">
      <c r="A9" s="404" t="s">
        <v>226</v>
      </c>
      <c r="B9" s="405">
        <v>276266.237</v>
      </c>
      <c r="C9" s="405">
        <v>203.5</v>
      </c>
      <c r="D9" s="405">
        <v>56209.765</v>
      </c>
      <c r="E9" s="405">
        <v>6999.997</v>
      </c>
      <c r="F9" s="405">
        <v>6655.249</v>
      </c>
      <c r="G9" s="405">
        <v>7296.65</v>
      </c>
      <c r="H9" s="406">
        <v>6836.087</v>
      </c>
      <c r="I9" s="400"/>
    </row>
    <row r="10" spans="1:8" ht="12.75">
      <c r="A10" s="398"/>
      <c r="B10" s="407"/>
      <c r="C10" s="407"/>
      <c r="D10" s="407"/>
      <c r="E10" s="407"/>
      <c r="F10" s="407"/>
      <c r="G10" s="407"/>
      <c r="H10" s="408"/>
    </row>
    <row r="11" spans="1:8" s="714" customFormat="1" ht="12.75">
      <c r="A11" s="711" t="s">
        <v>442</v>
      </c>
      <c r="B11" s="712"/>
      <c r="C11" s="712"/>
      <c r="D11" s="712"/>
      <c r="E11" s="712"/>
      <c r="F11" s="712"/>
      <c r="G11" s="712"/>
      <c r="H11" s="713"/>
    </row>
    <row r="12" spans="1:8" s="714" customFormat="1" ht="12.75">
      <c r="A12" s="711" t="s">
        <v>143</v>
      </c>
      <c r="B12" s="712">
        <f>SUM(B13:B26)</f>
        <v>26102.85</v>
      </c>
      <c r="C12" s="712">
        <f>D12/B12*1000</f>
        <v>281.3425353936447</v>
      </c>
      <c r="D12" s="712">
        <f>SUM(D13:D26)</f>
        <v>7343.842</v>
      </c>
      <c r="E12" s="712">
        <f>SUM(E13:E26)</f>
        <v>1971.179</v>
      </c>
      <c r="F12" s="712">
        <f>SUM(F13:F26)</f>
        <v>1683.215</v>
      </c>
      <c r="G12" s="712">
        <f>SUM(G13:G26)</f>
        <v>2202.4449999999997</v>
      </c>
      <c r="H12" s="713">
        <f>SUM(H13:H26)</f>
        <v>1869.828</v>
      </c>
    </row>
    <row r="13" spans="1:8" ht="12.75">
      <c r="A13" s="398" t="s">
        <v>227</v>
      </c>
      <c r="B13" s="412">
        <v>4356.958</v>
      </c>
      <c r="C13" s="412">
        <v>312.5</v>
      </c>
      <c r="D13" s="412">
        <v>1361.5</v>
      </c>
      <c r="E13" s="407">
        <v>206.376</v>
      </c>
      <c r="F13" s="412">
        <v>112.02</v>
      </c>
      <c r="G13" s="407">
        <v>409.728</v>
      </c>
      <c r="H13" s="413">
        <v>573.84</v>
      </c>
    </row>
    <row r="14" spans="1:8" ht="12.75">
      <c r="A14" s="398" t="s">
        <v>145</v>
      </c>
      <c r="B14" s="412">
        <v>700</v>
      </c>
      <c r="C14" s="412">
        <v>307.5</v>
      </c>
      <c r="D14" s="412">
        <v>215.24</v>
      </c>
      <c r="E14" s="407">
        <v>20.868</v>
      </c>
      <c r="F14" s="412">
        <v>15.484</v>
      </c>
      <c r="G14" s="407">
        <v>63.752</v>
      </c>
      <c r="H14" s="413">
        <v>79.542</v>
      </c>
    </row>
    <row r="15" spans="1:8" ht="12.75">
      <c r="A15" s="398" t="s">
        <v>228</v>
      </c>
      <c r="B15" s="412">
        <v>908.7</v>
      </c>
      <c r="C15" s="412">
        <v>326.2</v>
      </c>
      <c r="D15" s="412">
        <v>296.42</v>
      </c>
      <c r="E15" s="407">
        <v>49.869</v>
      </c>
      <c r="F15" s="412">
        <v>46.515</v>
      </c>
      <c r="G15" s="407">
        <v>120.006</v>
      </c>
      <c r="H15" s="413">
        <v>114.422</v>
      </c>
    </row>
    <row r="16" spans="1:8" ht="12.75">
      <c r="A16" s="398" t="s">
        <v>229</v>
      </c>
      <c r="B16" s="412">
        <v>615.5</v>
      </c>
      <c r="C16" s="412">
        <v>249.2</v>
      </c>
      <c r="D16" s="412">
        <v>153.4</v>
      </c>
      <c r="E16" s="407">
        <v>88.163</v>
      </c>
      <c r="F16" s="412">
        <v>71.46</v>
      </c>
      <c r="G16" s="407">
        <v>111.791</v>
      </c>
      <c r="H16" s="413">
        <v>85.295</v>
      </c>
    </row>
    <row r="17" spans="1:8" ht="12.75">
      <c r="A17" s="398" t="s">
        <v>230</v>
      </c>
      <c r="B17" s="412">
        <v>2458.087</v>
      </c>
      <c r="C17" s="412">
        <v>261.2</v>
      </c>
      <c r="D17" s="412">
        <v>642.033</v>
      </c>
      <c r="E17" s="407">
        <v>86.687</v>
      </c>
      <c r="F17" s="412">
        <v>66.689</v>
      </c>
      <c r="G17" s="407">
        <v>141.49</v>
      </c>
      <c r="H17" s="413">
        <v>121.8</v>
      </c>
    </row>
    <row r="18" spans="1:8" ht="12.75">
      <c r="A18" s="398" t="s">
        <v>148</v>
      </c>
      <c r="B18" s="412">
        <v>342.535</v>
      </c>
      <c r="C18" s="412">
        <v>262.1</v>
      </c>
      <c r="D18" s="412">
        <v>89.77</v>
      </c>
      <c r="E18" s="407">
        <v>6.497</v>
      </c>
      <c r="F18" s="412">
        <v>7.391</v>
      </c>
      <c r="G18" s="407">
        <v>4.539</v>
      </c>
      <c r="H18" s="413">
        <v>3.342</v>
      </c>
    </row>
    <row r="19" spans="1:8" ht="12.75">
      <c r="A19" s="398" t="s">
        <v>231</v>
      </c>
      <c r="B19" s="412">
        <v>5580.3</v>
      </c>
      <c r="C19" s="412">
        <v>280.6</v>
      </c>
      <c r="D19" s="412">
        <v>1566</v>
      </c>
      <c r="E19" s="407">
        <v>324.656</v>
      </c>
      <c r="F19" s="412">
        <v>247.565</v>
      </c>
      <c r="G19" s="407">
        <v>309.463</v>
      </c>
      <c r="H19" s="413">
        <v>176.222</v>
      </c>
    </row>
    <row r="20" spans="1:8" ht="12.75">
      <c r="A20" s="398" t="s">
        <v>232</v>
      </c>
      <c r="B20" s="412">
        <v>276.3</v>
      </c>
      <c r="C20" s="412">
        <v>216.8</v>
      </c>
      <c r="D20" s="412">
        <v>59.9</v>
      </c>
      <c r="E20" s="407">
        <v>191.535</v>
      </c>
      <c r="F20" s="412">
        <v>140.406</v>
      </c>
      <c r="G20" s="407">
        <v>5.814</v>
      </c>
      <c r="H20" s="413">
        <v>0.729</v>
      </c>
    </row>
    <row r="21" spans="1:8" ht="12.75">
      <c r="A21" s="398" t="s">
        <v>233</v>
      </c>
      <c r="B21" s="412">
        <v>1653.1</v>
      </c>
      <c r="C21" s="412">
        <v>220.2</v>
      </c>
      <c r="D21" s="412">
        <v>364</v>
      </c>
      <c r="E21" s="407">
        <v>152.135</v>
      </c>
      <c r="F21" s="412">
        <v>199.504</v>
      </c>
      <c r="G21" s="407">
        <v>358.881</v>
      </c>
      <c r="H21" s="413">
        <v>286.969</v>
      </c>
    </row>
    <row r="22" spans="1:8" ht="12.75">
      <c r="A22" s="398" t="s">
        <v>234</v>
      </c>
      <c r="B22" s="412">
        <v>1893.4</v>
      </c>
      <c r="C22" s="412">
        <v>306</v>
      </c>
      <c r="D22" s="412">
        <v>579.4</v>
      </c>
      <c r="E22" s="407">
        <v>13.078</v>
      </c>
      <c r="F22" s="412">
        <v>14.454</v>
      </c>
      <c r="G22" s="407">
        <v>502.663</v>
      </c>
      <c r="H22" s="413">
        <v>297.338</v>
      </c>
    </row>
    <row r="23" spans="1:8" ht="12.75">
      <c r="A23" s="398" t="s">
        <v>152</v>
      </c>
      <c r="B23" s="412">
        <v>4258.7</v>
      </c>
      <c r="C23" s="412">
        <v>266.1</v>
      </c>
      <c r="D23" s="412">
        <v>1133.037</v>
      </c>
      <c r="E23" s="407">
        <v>434.145</v>
      </c>
      <c r="F23" s="412">
        <v>301.13</v>
      </c>
      <c r="G23" s="407">
        <v>158.083</v>
      </c>
      <c r="H23" s="413">
        <v>113.224</v>
      </c>
    </row>
    <row r="24" spans="1:8" ht="12.75">
      <c r="A24" s="398" t="s">
        <v>235</v>
      </c>
      <c r="B24" s="412">
        <v>395</v>
      </c>
      <c r="C24" s="412">
        <v>240.4</v>
      </c>
      <c r="D24" s="412">
        <v>94.942</v>
      </c>
      <c r="E24" s="407">
        <v>71.742</v>
      </c>
      <c r="F24" s="412">
        <v>54.588</v>
      </c>
      <c r="G24" s="407" t="s">
        <v>76</v>
      </c>
      <c r="H24" s="413">
        <v>0.194</v>
      </c>
    </row>
    <row r="25" spans="1:8" ht="12.75">
      <c r="A25" s="398" t="s">
        <v>236</v>
      </c>
      <c r="B25" s="412">
        <v>2166</v>
      </c>
      <c r="C25" s="412">
        <v>297.8</v>
      </c>
      <c r="D25" s="412">
        <v>645</v>
      </c>
      <c r="E25" s="407">
        <v>294.796</v>
      </c>
      <c r="F25" s="412">
        <v>363.299</v>
      </c>
      <c r="G25" s="407">
        <v>9.881</v>
      </c>
      <c r="H25" s="413">
        <v>10.63</v>
      </c>
    </row>
    <row r="26" spans="1:8" ht="12.75">
      <c r="A26" s="398" t="s">
        <v>156</v>
      </c>
      <c r="B26" s="412">
        <v>498.27</v>
      </c>
      <c r="C26" s="412">
        <v>287.4</v>
      </c>
      <c r="D26" s="412">
        <v>143.2</v>
      </c>
      <c r="E26" s="407">
        <v>30.632</v>
      </c>
      <c r="F26" s="412">
        <v>42.71</v>
      </c>
      <c r="G26" s="407">
        <v>6.354</v>
      </c>
      <c r="H26" s="413">
        <v>6.281</v>
      </c>
    </row>
    <row r="27" spans="1:8" ht="12.75">
      <c r="A27" s="398"/>
      <c r="B27" s="407"/>
      <c r="C27" s="407"/>
      <c r="D27" s="407"/>
      <c r="E27" s="407"/>
      <c r="F27" s="407"/>
      <c r="G27" s="407"/>
      <c r="H27" s="408"/>
    </row>
    <row r="28" spans="1:8" s="714" customFormat="1" ht="12.75">
      <c r="A28" s="711" t="s">
        <v>158</v>
      </c>
      <c r="B28" s="712"/>
      <c r="C28" s="712"/>
      <c r="D28" s="712"/>
      <c r="E28" s="712"/>
      <c r="F28" s="712"/>
      <c r="G28" s="712"/>
      <c r="H28" s="713"/>
    </row>
    <row r="29" spans="1:8" ht="12.75">
      <c r="A29" s="398" t="s">
        <v>159</v>
      </c>
      <c r="B29" s="412">
        <v>344</v>
      </c>
      <c r="C29" s="412">
        <v>180.2</v>
      </c>
      <c r="D29" s="412">
        <v>62</v>
      </c>
      <c r="E29" s="407">
        <v>16.861</v>
      </c>
      <c r="F29" s="412">
        <v>2.29</v>
      </c>
      <c r="G29" s="407">
        <v>3.561</v>
      </c>
      <c r="H29" s="413">
        <v>3.481</v>
      </c>
    </row>
    <row r="30" spans="1:8" ht="12.75">
      <c r="A30" s="398" t="s">
        <v>176</v>
      </c>
      <c r="B30" s="412">
        <v>15.5</v>
      </c>
      <c r="C30" s="412">
        <v>251.6</v>
      </c>
      <c r="D30" s="412">
        <v>3.9</v>
      </c>
      <c r="E30" s="407">
        <v>2.883</v>
      </c>
      <c r="F30" s="412">
        <v>2.388</v>
      </c>
      <c r="G30" s="407" t="s">
        <v>76</v>
      </c>
      <c r="H30" s="408" t="s">
        <v>76</v>
      </c>
    </row>
    <row r="31" spans="1:8" ht="12.75">
      <c r="A31" s="398" t="s">
        <v>179</v>
      </c>
      <c r="B31" s="412">
        <v>137.582</v>
      </c>
      <c r="C31" s="412">
        <v>277.5</v>
      </c>
      <c r="D31" s="412">
        <v>38.175</v>
      </c>
      <c r="E31" s="407">
        <v>6.767</v>
      </c>
      <c r="F31" s="412">
        <v>6.697</v>
      </c>
      <c r="G31" s="407" t="s">
        <v>76</v>
      </c>
      <c r="H31" s="408" t="s">
        <v>76</v>
      </c>
    </row>
    <row r="32" spans="1:8" ht="12.75">
      <c r="A32" s="398" t="s">
        <v>181</v>
      </c>
      <c r="B32" s="412">
        <v>196.989</v>
      </c>
      <c r="C32" s="412">
        <v>243.7</v>
      </c>
      <c r="D32" s="412">
        <v>48</v>
      </c>
      <c r="E32" s="407">
        <v>6.283</v>
      </c>
      <c r="F32" s="412">
        <v>0.634</v>
      </c>
      <c r="G32" s="407" t="s">
        <v>76</v>
      </c>
      <c r="H32" s="413">
        <v>9.502</v>
      </c>
    </row>
    <row r="33" spans="1:8" ht="12.75">
      <c r="A33" s="398" t="s">
        <v>160</v>
      </c>
      <c r="B33" s="412">
        <v>85.5</v>
      </c>
      <c r="C33" s="412">
        <v>165.6</v>
      </c>
      <c r="D33" s="412">
        <v>14.159</v>
      </c>
      <c r="E33" s="407">
        <v>5.681</v>
      </c>
      <c r="F33" s="412">
        <v>3.657</v>
      </c>
      <c r="G33" s="407">
        <v>2.301</v>
      </c>
      <c r="H33" s="413">
        <v>0.814</v>
      </c>
    </row>
    <row r="34" spans="1:8" ht="12.75">
      <c r="A34" s="398" t="s">
        <v>161</v>
      </c>
      <c r="B34" s="412">
        <v>253.843</v>
      </c>
      <c r="C34" s="412">
        <v>219.9</v>
      </c>
      <c r="D34" s="412">
        <v>55.83</v>
      </c>
      <c r="E34" s="407">
        <v>7.67</v>
      </c>
      <c r="F34" s="412">
        <v>4.263</v>
      </c>
      <c r="G34" s="407">
        <v>11.91</v>
      </c>
      <c r="H34" s="413">
        <v>6.874</v>
      </c>
    </row>
    <row r="35" spans="1:8" ht="12.75">
      <c r="A35" s="398" t="s">
        <v>162</v>
      </c>
      <c r="B35" s="412">
        <v>143.34</v>
      </c>
      <c r="C35" s="412">
        <v>132.9</v>
      </c>
      <c r="D35" s="412">
        <v>19.044</v>
      </c>
      <c r="E35" s="407">
        <v>3.554</v>
      </c>
      <c r="F35" s="412">
        <v>3.977</v>
      </c>
      <c r="G35" s="407" t="s">
        <v>76</v>
      </c>
      <c r="H35" s="408" t="s">
        <v>76</v>
      </c>
    </row>
    <row r="36" spans="1:8" ht="12.75">
      <c r="A36" s="398" t="s">
        <v>180</v>
      </c>
      <c r="B36" s="412">
        <v>428.6</v>
      </c>
      <c r="C36" s="412">
        <v>149.1</v>
      </c>
      <c r="D36" s="412">
        <v>63.9</v>
      </c>
      <c r="E36" s="407" t="s">
        <v>76</v>
      </c>
      <c r="F36" s="412">
        <v>0.763</v>
      </c>
      <c r="G36" s="407">
        <v>22.817</v>
      </c>
      <c r="H36" s="413">
        <v>3.228</v>
      </c>
    </row>
    <row r="37" spans="1:8" ht="12.75">
      <c r="A37" s="398" t="s">
        <v>163</v>
      </c>
      <c r="B37" s="412">
        <v>1889</v>
      </c>
      <c r="C37" s="412">
        <v>167.4</v>
      </c>
      <c r="D37" s="412">
        <v>316.3</v>
      </c>
      <c r="E37" s="407">
        <v>1.138</v>
      </c>
      <c r="F37" s="407" t="s">
        <v>76</v>
      </c>
      <c r="G37" s="407">
        <v>23.021</v>
      </c>
      <c r="H37" s="413">
        <v>31.421</v>
      </c>
    </row>
    <row r="38" spans="1:8" ht="12.75">
      <c r="A38" s="398" t="s">
        <v>164</v>
      </c>
      <c r="B38" s="412">
        <v>355.437</v>
      </c>
      <c r="C38" s="412">
        <v>308</v>
      </c>
      <c r="D38" s="412">
        <v>109.475</v>
      </c>
      <c r="E38" s="407">
        <v>4.421</v>
      </c>
      <c r="F38" s="412">
        <v>0.731</v>
      </c>
      <c r="G38" s="407">
        <v>15.976</v>
      </c>
      <c r="H38" s="413">
        <v>27.962</v>
      </c>
    </row>
    <row r="39" spans="1:8" ht="12.75">
      <c r="A39" s="398" t="s">
        <v>366</v>
      </c>
      <c r="B39" s="412">
        <v>1418.7</v>
      </c>
      <c r="C39" s="412">
        <v>101.9</v>
      </c>
      <c r="D39" s="412">
        <v>144.558</v>
      </c>
      <c r="E39" s="407">
        <v>5.051</v>
      </c>
      <c r="F39" s="412">
        <v>14.106</v>
      </c>
      <c r="G39" s="407">
        <v>0.914</v>
      </c>
      <c r="H39" s="413">
        <v>0.64</v>
      </c>
    </row>
    <row r="40" spans="1:8" ht="12.75">
      <c r="A40" s="398" t="s">
        <v>174</v>
      </c>
      <c r="B40" s="412">
        <v>1843.32</v>
      </c>
      <c r="C40" s="412">
        <v>179.9</v>
      </c>
      <c r="D40" s="412">
        <v>331.59</v>
      </c>
      <c r="E40" s="407" t="s">
        <v>76</v>
      </c>
      <c r="F40" s="407" t="s">
        <v>76</v>
      </c>
      <c r="G40" s="407" t="s">
        <v>76</v>
      </c>
      <c r="H40" s="408" t="s">
        <v>76</v>
      </c>
    </row>
    <row r="41" spans="1:8" ht="12.75">
      <c r="A41" s="398"/>
      <c r="B41" s="407"/>
      <c r="C41" s="407"/>
      <c r="D41" s="407"/>
      <c r="E41" s="407"/>
      <c r="F41" s="407"/>
      <c r="G41" s="407"/>
      <c r="H41" s="408"/>
    </row>
    <row r="42" spans="1:8" s="714" customFormat="1" ht="12.75">
      <c r="A42" s="711" t="s">
        <v>429</v>
      </c>
      <c r="B42" s="712"/>
      <c r="C42" s="712"/>
      <c r="D42" s="712"/>
      <c r="E42" s="712"/>
      <c r="F42" s="712"/>
      <c r="G42" s="712"/>
      <c r="H42" s="713"/>
    </row>
    <row r="43" spans="1:8" ht="12.75">
      <c r="A43" s="398" t="s">
        <v>237</v>
      </c>
      <c r="B43" s="412">
        <v>11584.2</v>
      </c>
      <c r="C43" s="412">
        <v>211.7</v>
      </c>
      <c r="D43" s="412">
        <v>2452</v>
      </c>
      <c r="E43" s="407">
        <v>14.267</v>
      </c>
      <c r="F43" s="412">
        <v>13.646</v>
      </c>
      <c r="G43" s="407">
        <v>301.837</v>
      </c>
      <c r="H43" s="413">
        <v>133.996</v>
      </c>
    </row>
    <row r="44" spans="1:8" ht="12.75">
      <c r="A44" s="398" t="s">
        <v>238</v>
      </c>
      <c r="B44" s="412">
        <v>8899</v>
      </c>
      <c r="C44" s="412">
        <v>231.7</v>
      </c>
      <c r="D44" s="412">
        <v>2080</v>
      </c>
      <c r="E44" s="407">
        <v>5.024</v>
      </c>
      <c r="F44" s="412">
        <v>4.271</v>
      </c>
      <c r="G44" s="407">
        <v>1208.058</v>
      </c>
      <c r="H44" s="413">
        <v>1265.526</v>
      </c>
    </row>
    <row r="45" spans="1:8" ht="12.75">
      <c r="A45" s="398" t="s">
        <v>239</v>
      </c>
      <c r="B45" s="412">
        <v>31027.898</v>
      </c>
      <c r="C45" s="412">
        <v>215</v>
      </c>
      <c r="D45" s="412">
        <v>6671</v>
      </c>
      <c r="E45" s="407">
        <v>56.914</v>
      </c>
      <c r="F45" s="412">
        <v>38.457</v>
      </c>
      <c r="G45" s="407">
        <v>410.78</v>
      </c>
      <c r="H45" s="413">
        <v>645.045</v>
      </c>
    </row>
    <row r="46" spans="1:8" ht="12.75">
      <c r="A46" s="398" t="s">
        <v>240</v>
      </c>
      <c r="B46" s="412">
        <v>3760.2</v>
      </c>
      <c r="C46" s="412">
        <v>332.4</v>
      </c>
      <c r="D46" s="412">
        <v>1249.956</v>
      </c>
      <c r="E46" s="407">
        <v>263.799</v>
      </c>
      <c r="F46" s="412">
        <v>299.869</v>
      </c>
      <c r="G46" s="407">
        <v>491.551</v>
      </c>
      <c r="H46" s="413">
        <v>542.334</v>
      </c>
    </row>
    <row r="47" spans="1:8" ht="12.75">
      <c r="A47" s="398" t="s">
        <v>241</v>
      </c>
      <c r="B47" s="412">
        <v>36592</v>
      </c>
      <c r="C47" s="412">
        <v>327.5</v>
      </c>
      <c r="D47" s="412">
        <v>11983</v>
      </c>
      <c r="E47" s="407">
        <v>1308.132</v>
      </c>
      <c r="F47" s="412">
        <v>1352.493</v>
      </c>
      <c r="G47" s="407">
        <v>1165.207</v>
      </c>
      <c r="H47" s="413">
        <v>1010.64</v>
      </c>
    </row>
    <row r="48" spans="1:8" ht="12.75">
      <c r="A48" s="398" t="s">
        <v>242</v>
      </c>
      <c r="B48" s="412">
        <v>23.374</v>
      </c>
      <c r="C48" s="412">
        <v>157.6</v>
      </c>
      <c r="D48" s="412">
        <v>3.683</v>
      </c>
      <c r="E48" s="407" t="s">
        <v>76</v>
      </c>
      <c r="F48" s="407" t="s">
        <v>76</v>
      </c>
      <c r="G48" s="407" t="s">
        <v>76</v>
      </c>
      <c r="H48" s="408" t="s">
        <v>76</v>
      </c>
    </row>
    <row r="49" spans="1:8" ht="12.75">
      <c r="A49" s="398" t="s">
        <v>243</v>
      </c>
      <c r="B49" s="412">
        <v>1121.926</v>
      </c>
      <c r="C49" s="412">
        <v>408.3</v>
      </c>
      <c r="D49" s="412">
        <v>458.034</v>
      </c>
      <c r="E49" s="407">
        <v>964.27</v>
      </c>
      <c r="F49" s="412">
        <v>905.777</v>
      </c>
      <c r="G49" s="407">
        <v>0.977</v>
      </c>
      <c r="H49" s="413">
        <v>0.709</v>
      </c>
    </row>
    <row r="50" spans="1:8" ht="12.75">
      <c r="A50" s="398" t="s">
        <v>244</v>
      </c>
      <c r="B50" s="412">
        <v>6700.5</v>
      </c>
      <c r="C50" s="412">
        <v>215.6</v>
      </c>
      <c r="D50" s="412">
        <v>1444.62</v>
      </c>
      <c r="E50" s="407">
        <v>392.795</v>
      </c>
      <c r="F50" s="412">
        <v>398.973</v>
      </c>
      <c r="G50" s="407">
        <v>10.852</v>
      </c>
      <c r="H50" s="413">
        <v>10.857</v>
      </c>
    </row>
    <row r="51" spans="1:8" ht="12.75">
      <c r="A51" s="398" t="s">
        <v>245</v>
      </c>
      <c r="B51" s="412">
        <v>347.3</v>
      </c>
      <c r="C51" s="412">
        <v>247</v>
      </c>
      <c r="D51" s="412">
        <v>85.788</v>
      </c>
      <c r="E51" s="407">
        <v>4.198</v>
      </c>
      <c r="F51" s="412">
        <v>6.629</v>
      </c>
      <c r="G51" s="407">
        <v>1.376</v>
      </c>
      <c r="H51" s="413">
        <v>1.038</v>
      </c>
    </row>
    <row r="52" spans="1:8" ht="12.75">
      <c r="A52" s="398" t="s">
        <v>246</v>
      </c>
      <c r="B52" s="412">
        <v>3419.34</v>
      </c>
      <c r="C52" s="412">
        <v>172.7</v>
      </c>
      <c r="D52" s="412">
        <v>590.435</v>
      </c>
      <c r="E52" s="407">
        <v>12.054</v>
      </c>
      <c r="F52" s="412">
        <v>11.167</v>
      </c>
      <c r="G52" s="407">
        <v>457.153</v>
      </c>
      <c r="H52" s="413">
        <v>449.069</v>
      </c>
    </row>
    <row r="53" spans="1:8" ht="13.5" thickBot="1">
      <c r="A53" s="409" t="s">
        <v>247</v>
      </c>
      <c r="B53" s="414">
        <v>679.677</v>
      </c>
      <c r="C53" s="414">
        <v>202.8</v>
      </c>
      <c r="D53" s="414">
        <v>137.831</v>
      </c>
      <c r="E53" s="410">
        <v>16.782</v>
      </c>
      <c r="F53" s="414">
        <v>8.6</v>
      </c>
      <c r="G53" s="410">
        <v>1.276</v>
      </c>
      <c r="H53" s="415">
        <v>1.096</v>
      </c>
    </row>
    <row r="54" spans="1:7" ht="12.75">
      <c r="A54" s="400" t="s">
        <v>339</v>
      </c>
      <c r="B54" s="400"/>
      <c r="C54" s="400"/>
      <c r="D54" s="400"/>
      <c r="E54" s="400"/>
      <c r="F54" s="400"/>
      <c r="G54" s="400"/>
    </row>
    <row r="55" spans="1:7" ht="12.75">
      <c r="A55" s="400"/>
      <c r="B55" s="400"/>
      <c r="C55" s="400"/>
      <c r="D55" s="400"/>
      <c r="E55" s="400"/>
      <c r="F55" s="400"/>
      <c r="G55" s="400"/>
    </row>
    <row r="136" ht="12.75">
      <c r="A136" s="411" t="s">
        <v>340</v>
      </c>
    </row>
    <row r="138" ht="12.75">
      <c r="A138" s="411" t="s">
        <v>341</v>
      </c>
    </row>
    <row r="140" ht="12.75">
      <c r="A140" s="411" t="s">
        <v>342</v>
      </c>
    </row>
  </sheetData>
  <mergeCells count="5">
    <mergeCell ref="E5:H5"/>
    <mergeCell ref="A1:H1"/>
    <mergeCell ref="A3:H3"/>
    <mergeCell ref="E6:F7"/>
    <mergeCell ref="G6:H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1" transitionEvaluation="1"/>
  <dimension ref="A1:AG32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79" customWidth="1"/>
    <col min="2" max="9" width="14.7109375" style="79" customWidth="1"/>
    <col min="10" max="10" width="12.57421875" style="79" customWidth="1"/>
    <col min="11" max="11" width="26.7109375" style="79" customWidth="1"/>
    <col min="12" max="12" width="2.28125" style="79" customWidth="1"/>
    <col min="13" max="13" width="17.7109375" style="79" customWidth="1"/>
    <col min="14" max="14" width="2.28125" style="79" customWidth="1"/>
    <col min="15" max="16384" width="12.57421875" style="79" customWidth="1"/>
  </cols>
  <sheetData>
    <row r="1" spans="1:9" s="75" customFormat="1" ht="18">
      <c r="A1" s="757" t="s">
        <v>0</v>
      </c>
      <c r="B1" s="757"/>
      <c r="C1" s="757"/>
      <c r="D1" s="757"/>
      <c r="E1" s="757"/>
      <c r="F1" s="757"/>
      <c r="G1" s="757"/>
      <c r="H1" s="757"/>
      <c r="I1" s="1"/>
    </row>
    <row r="3" spans="1:8" s="76" customFormat="1" ht="15">
      <c r="A3" s="802" t="s">
        <v>436</v>
      </c>
      <c r="B3" s="802"/>
      <c r="C3" s="802"/>
      <c r="D3" s="802"/>
      <c r="E3" s="802"/>
      <c r="F3" s="802"/>
      <c r="G3" s="802"/>
      <c r="H3" s="802"/>
    </row>
    <row r="4" s="76" customFormat="1" ht="14.25"/>
    <row r="5" spans="1:8" ht="12.75">
      <c r="A5" s="77"/>
      <c r="B5" s="799" t="s">
        <v>435</v>
      </c>
      <c r="C5" s="800"/>
      <c r="D5" s="800"/>
      <c r="E5" s="801"/>
      <c r="F5" s="799" t="s">
        <v>437</v>
      </c>
      <c r="G5" s="800"/>
      <c r="H5" s="800"/>
    </row>
    <row r="6" spans="1:8" ht="12.75">
      <c r="A6" s="80" t="s">
        <v>1</v>
      </c>
      <c r="B6" s="81" t="s">
        <v>42</v>
      </c>
      <c r="C6" s="81" t="s">
        <v>42</v>
      </c>
      <c r="D6" s="82"/>
      <c r="E6" s="82"/>
      <c r="F6" s="81" t="s">
        <v>42</v>
      </c>
      <c r="G6" s="81" t="s">
        <v>42</v>
      </c>
      <c r="H6" s="83"/>
    </row>
    <row r="7" spans="1:33" ht="13.5" thickBot="1">
      <c r="A7" s="84"/>
      <c r="B7" s="85" t="s">
        <v>43</v>
      </c>
      <c r="C7" s="85" t="s">
        <v>44</v>
      </c>
      <c r="D7" s="85" t="s">
        <v>32</v>
      </c>
      <c r="E7" s="85" t="s">
        <v>10</v>
      </c>
      <c r="F7" s="85" t="s">
        <v>43</v>
      </c>
      <c r="G7" s="85" t="s">
        <v>44</v>
      </c>
      <c r="H7" s="86" t="s">
        <v>32</v>
      </c>
      <c r="AC7" s="87"/>
      <c r="AE7" s="87"/>
      <c r="AG7" s="87"/>
    </row>
    <row r="8" spans="1:33" ht="12.75">
      <c r="A8" s="53">
        <v>1985</v>
      </c>
      <c r="B8" s="88">
        <v>2952</v>
      </c>
      <c r="C8" s="88">
        <v>11787</v>
      </c>
      <c r="D8" s="88">
        <v>1672</v>
      </c>
      <c r="E8" s="88">
        <v>16411</v>
      </c>
      <c r="F8" s="89">
        <v>6.702574525745257</v>
      </c>
      <c r="G8" s="89">
        <v>11.975396623398659</v>
      </c>
      <c r="H8" s="90">
        <v>18.83193779904306</v>
      </c>
      <c r="AC8" s="87"/>
      <c r="AE8" s="87"/>
      <c r="AG8" s="87"/>
    </row>
    <row r="9" spans="1:33" ht="12.75">
      <c r="A9" s="54">
        <v>1986</v>
      </c>
      <c r="B9" s="88">
        <v>2971</v>
      </c>
      <c r="C9" s="88">
        <v>11866</v>
      </c>
      <c r="D9" s="88">
        <v>1683</v>
      </c>
      <c r="E9" s="88">
        <v>16520</v>
      </c>
      <c r="F9" s="89">
        <v>6.70414002019522</v>
      </c>
      <c r="G9" s="89">
        <v>11.974970503960897</v>
      </c>
      <c r="H9" s="90">
        <v>18.833630421865717</v>
      </c>
      <c r="AC9" s="87"/>
      <c r="AE9" s="87"/>
      <c r="AG9" s="87"/>
    </row>
    <row r="10" spans="1:33" ht="12.75">
      <c r="A10" s="54">
        <v>1987</v>
      </c>
      <c r="B10" s="88">
        <v>3021</v>
      </c>
      <c r="C10" s="88">
        <v>12627</v>
      </c>
      <c r="D10" s="88">
        <v>1866</v>
      </c>
      <c r="E10" s="88">
        <v>17514</v>
      </c>
      <c r="F10" s="89">
        <v>6.485269778219132</v>
      </c>
      <c r="G10" s="89">
        <v>11.9687970222539</v>
      </c>
      <c r="H10" s="90">
        <v>19.327974276527332</v>
      </c>
      <c r="AC10" s="87"/>
      <c r="AE10" s="87"/>
      <c r="AG10" s="87"/>
    </row>
    <row r="11" spans="1:33" ht="12.75">
      <c r="A11" s="54">
        <v>1988</v>
      </c>
      <c r="B11" s="88">
        <v>3520</v>
      </c>
      <c r="C11" s="88">
        <v>13367</v>
      </c>
      <c r="D11" s="88">
        <v>1686</v>
      </c>
      <c r="E11" s="88">
        <v>18573</v>
      </c>
      <c r="F11" s="89">
        <v>6.447159090909091</v>
      </c>
      <c r="G11" s="89">
        <v>11.750355352734346</v>
      </c>
      <c r="H11" s="90">
        <v>18.806049822064058</v>
      </c>
      <c r="AC11" s="87"/>
      <c r="AE11" s="87"/>
      <c r="AG11" s="87"/>
    </row>
    <row r="12" spans="1:33" ht="12.75">
      <c r="A12" s="54">
        <v>1989</v>
      </c>
      <c r="B12" s="88">
        <v>3364</v>
      </c>
      <c r="C12" s="88">
        <v>13169</v>
      </c>
      <c r="D12" s="88">
        <v>1485</v>
      </c>
      <c r="E12" s="88">
        <v>18018</v>
      </c>
      <c r="F12" s="89">
        <v>6.475921521997622</v>
      </c>
      <c r="G12" s="89">
        <v>11.788366618573924</v>
      </c>
      <c r="H12" s="90">
        <v>18.22020202020202</v>
      </c>
      <c r="AC12" s="87"/>
      <c r="AE12" s="87"/>
      <c r="AG12" s="87"/>
    </row>
    <row r="13" spans="1:33" ht="12.75">
      <c r="A13" s="54">
        <v>1990</v>
      </c>
      <c r="B13" s="88">
        <v>3549</v>
      </c>
      <c r="C13" s="88">
        <v>14322</v>
      </c>
      <c r="D13" s="88">
        <v>1132</v>
      </c>
      <c r="E13" s="88">
        <v>19003</v>
      </c>
      <c r="F13" s="89">
        <v>6.544096928712313</v>
      </c>
      <c r="G13" s="89">
        <v>12.034981147884373</v>
      </c>
      <c r="H13" s="90">
        <v>19.263250883392224</v>
      </c>
      <c r="AC13" s="87"/>
      <c r="AE13" s="87"/>
      <c r="AG13" s="87"/>
    </row>
    <row r="14" spans="1:33" ht="12.75">
      <c r="A14" s="55" t="s">
        <v>25</v>
      </c>
      <c r="B14" s="88">
        <v>4594</v>
      </c>
      <c r="C14" s="88">
        <v>13671</v>
      </c>
      <c r="D14" s="88">
        <v>913</v>
      </c>
      <c r="E14" s="88">
        <v>19178</v>
      </c>
      <c r="F14" s="89">
        <v>6.731867653461037</v>
      </c>
      <c r="G14" s="89">
        <v>11.925440713919977</v>
      </c>
      <c r="H14" s="90">
        <v>19.24687842278204</v>
      </c>
      <c r="AC14" s="87"/>
      <c r="AE14" s="87"/>
      <c r="AG14" s="87"/>
    </row>
    <row r="15" spans="1:33" ht="12.75">
      <c r="A15" s="54">
        <v>1992</v>
      </c>
      <c r="B15" s="88">
        <v>4605</v>
      </c>
      <c r="C15" s="88">
        <v>14158</v>
      </c>
      <c r="D15" s="88">
        <v>897</v>
      </c>
      <c r="E15" s="88">
        <v>19660</v>
      </c>
      <c r="F15" s="89">
        <v>6.697502714440825</v>
      </c>
      <c r="G15" s="89">
        <v>11.882116118095777</v>
      </c>
      <c r="H15" s="90">
        <v>19.07469342251951</v>
      </c>
      <c r="AC15" s="87"/>
      <c r="AE15" s="87"/>
      <c r="AG15" s="87"/>
    </row>
    <row r="16" spans="1:33" ht="12.75">
      <c r="A16" s="54">
        <v>1993</v>
      </c>
      <c r="B16" s="88">
        <v>4513</v>
      </c>
      <c r="C16" s="88">
        <v>13887</v>
      </c>
      <c r="D16" s="88">
        <v>883</v>
      </c>
      <c r="E16" s="88">
        <v>19283</v>
      </c>
      <c r="F16" s="89">
        <v>6.717925991579881</v>
      </c>
      <c r="G16" s="89">
        <v>11.887376683228918</v>
      </c>
      <c r="H16" s="90">
        <v>19.176670441676105</v>
      </c>
      <c r="AC16" s="87"/>
      <c r="AE16" s="87"/>
      <c r="AG16" s="87"/>
    </row>
    <row r="17" spans="1:33" ht="12.75">
      <c r="A17" s="54">
        <v>1994</v>
      </c>
      <c r="B17" s="88">
        <v>4730</v>
      </c>
      <c r="C17" s="88">
        <v>13422</v>
      </c>
      <c r="D17" s="88">
        <v>983</v>
      </c>
      <c r="E17" s="88">
        <v>19135</v>
      </c>
      <c r="F17" s="89">
        <v>6.829175475687103</v>
      </c>
      <c r="G17" s="89">
        <v>11.80405304723588</v>
      </c>
      <c r="H17" s="90">
        <v>19.044760935910478</v>
      </c>
      <c r="AC17" s="87"/>
      <c r="AE17" s="87"/>
      <c r="AG17" s="87"/>
    </row>
    <row r="18" spans="1:33" ht="12.75">
      <c r="A18" s="54">
        <v>1995</v>
      </c>
      <c r="B18" s="88">
        <v>4582</v>
      </c>
      <c r="C18" s="88">
        <v>13414</v>
      </c>
      <c r="D18" s="88">
        <v>1149</v>
      </c>
      <c r="E18" s="88">
        <v>19145</v>
      </c>
      <c r="F18" s="89">
        <v>6.871235268441729</v>
      </c>
      <c r="G18" s="89">
        <v>11.980169971671389</v>
      </c>
      <c r="H18" s="90">
        <v>19.120104438642297</v>
      </c>
      <c r="AC18" s="87"/>
      <c r="AE18" s="87"/>
      <c r="AG18" s="87"/>
    </row>
    <row r="19" spans="1:33" ht="12.75">
      <c r="A19" s="54">
        <v>1996</v>
      </c>
      <c r="B19" s="91">
        <v>4519.718</v>
      </c>
      <c r="C19" s="91">
        <v>13114.326</v>
      </c>
      <c r="D19" s="91">
        <v>1118.097</v>
      </c>
      <c r="E19" s="88">
        <v>18752.141</v>
      </c>
      <c r="F19" s="89">
        <v>6.779139760489482</v>
      </c>
      <c r="G19" s="89">
        <v>11.907992831656006</v>
      </c>
      <c r="H19" s="90">
        <v>18.972772487539096</v>
      </c>
      <c r="AC19" s="87"/>
      <c r="AE19" s="87"/>
      <c r="AG19" s="87"/>
    </row>
    <row r="20" spans="1:33" ht="12.75">
      <c r="A20" s="54">
        <v>1997</v>
      </c>
      <c r="B20" s="91">
        <v>4951</v>
      </c>
      <c r="C20" s="91">
        <v>13679</v>
      </c>
      <c r="D20" s="91">
        <v>1269</v>
      </c>
      <c r="E20" s="91">
        <v>19900</v>
      </c>
      <c r="F20" s="89">
        <v>7</v>
      </c>
      <c r="G20" s="89">
        <v>12.4</v>
      </c>
      <c r="H20" s="90">
        <v>19.6</v>
      </c>
      <c r="AC20" s="87"/>
      <c r="AE20" s="87"/>
      <c r="AG20" s="87"/>
    </row>
    <row r="21" spans="1:8" ht="12.75">
      <c r="A21" s="54">
        <v>1998</v>
      </c>
      <c r="B21" s="88">
        <v>5033.892</v>
      </c>
      <c r="C21" s="88">
        <v>13977.897</v>
      </c>
      <c r="D21" s="88">
        <v>1243.751</v>
      </c>
      <c r="E21" s="88">
        <v>20255.51</v>
      </c>
      <c r="F21" s="89">
        <v>7</v>
      </c>
      <c r="G21" s="89">
        <v>12.5</v>
      </c>
      <c r="H21" s="90">
        <v>19.3</v>
      </c>
    </row>
    <row r="22" spans="1:8" ht="12.75">
      <c r="A22" s="54">
        <v>1999</v>
      </c>
      <c r="B22" s="88">
        <v>5074</v>
      </c>
      <c r="C22" s="88">
        <v>13768</v>
      </c>
      <c r="D22" s="88">
        <v>619</v>
      </c>
      <c r="E22" s="88">
        <v>19462</v>
      </c>
      <c r="F22" s="89">
        <v>7</v>
      </c>
      <c r="G22" s="89">
        <v>12.6</v>
      </c>
      <c r="H22" s="90">
        <v>20.5</v>
      </c>
    </row>
    <row r="23" spans="1:9" ht="12.75">
      <c r="A23" s="54">
        <v>2000</v>
      </c>
      <c r="B23" s="88">
        <v>5472.792</v>
      </c>
      <c r="C23" s="88">
        <v>14494.688</v>
      </c>
      <c r="D23" s="88">
        <v>534.051</v>
      </c>
      <c r="E23" s="88">
        <f>SUM(B23:D23)</f>
        <v>20501.531</v>
      </c>
      <c r="F23" s="89">
        <v>7.1</v>
      </c>
      <c r="G23" s="89">
        <v>12.594950603732162</v>
      </c>
      <c r="H23" s="90">
        <v>20.870786516853933</v>
      </c>
      <c r="I23" s="92"/>
    </row>
    <row r="24" spans="1:9" ht="12.75">
      <c r="A24" s="56" t="s">
        <v>360</v>
      </c>
      <c r="B24" s="88">
        <v>5357.09726611294</v>
      </c>
      <c r="C24" s="88">
        <v>14614.539817142</v>
      </c>
      <c r="D24" s="88">
        <v>909.483250376192</v>
      </c>
      <c r="E24" s="88">
        <f>SUM(B24:D24)</f>
        <v>20881.120333631134</v>
      </c>
      <c r="F24" s="89">
        <v>6.936729043830721</v>
      </c>
      <c r="G24" s="89">
        <v>12.395739659878773</v>
      </c>
      <c r="H24" s="90">
        <v>19.229156178767873</v>
      </c>
      <c r="I24" s="92"/>
    </row>
    <row r="25" spans="1:9" ht="13.5" thickBot="1">
      <c r="A25" s="662" t="s">
        <v>12</v>
      </c>
      <c r="B25" s="663">
        <v>5374.492495585</v>
      </c>
      <c r="C25" s="663">
        <v>14663.2567720966</v>
      </c>
      <c r="D25" s="663">
        <v>912.51497461075</v>
      </c>
      <c r="E25" s="666">
        <f>SUM(B25:D25)</f>
        <v>20950.26424229235</v>
      </c>
      <c r="F25" s="664">
        <v>6.951325821802786</v>
      </c>
      <c r="G25" s="664">
        <v>12.420754991151487</v>
      </c>
      <c r="H25" s="665">
        <v>19.26796174625357</v>
      </c>
      <c r="I25" s="92"/>
    </row>
    <row r="26" spans="1:33" ht="12.75">
      <c r="A26" s="654" t="s">
        <v>11</v>
      </c>
      <c r="B26" s="654"/>
      <c r="C26" s="654"/>
      <c r="D26" s="654"/>
      <c r="E26" s="654"/>
      <c r="F26" s="654"/>
      <c r="G26" s="654"/>
      <c r="H26" s="654"/>
      <c r="I26" s="92"/>
      <c r="AC26" s="87"/>
      <c r="AE26" s="87"/>
      <c r="AG26" s="87"/>
    </row>
    <row r="27" spans="9:33" ht="12.75">
      <c r="I27" s="92"/>
      <c r="AC27" s="87"/>
      <c r="AE27" s="87"/>
      <c r="AG27" s="87"/>
    </row>
    <row r="29" ht="12.75">
      <c r="C29" s="667"/>
    </row>
    <row r="30" ht="12.75">
      <c r="C30" s="667"/>
    </row>
    <row r="31" ht="12.75">
      <c r="C31" s="667"/>
    </row>
    <row r="32" ht="12.75">
      <c r="C32" s="667"/>
    </row>
  </sheetData>
  <mergeCells count="4">
    <mergeCell ref="A1:H1"/>
    <mergeCell ref="B5:E5"/>
    <mergeCell ref="F5:H5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2" transitionEvaluation="1"/>
  <dimension ref="A1:AG32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79" customWidth="1"/>
    <col min="2" max="9" width="14.7109375" style="79" customWidth="1"/>
    <col min="10" max="10" width="12.57421875" style="79" customWidth="1"/>
    <col min="11" max="11" width="26.7109375" style="79" customWidth="1"/>
    <col min="12" max="12" width="2.28125" style="79" customWidth="1"/>
    <col min="13" max="13" width="17.7109375" style="79" customWidth="1"/>
    <col min="14" max="14" width="2.28125" style="79" customWidth="1"/>
    <col min="15" max="16384" width="12.57421875" style="79" customWidth="1"/>
  </cols>
  <sheetData>
    <row r="1" spans="1:9" s="75" customFormat="1" ht="18">
      <c r="A1" s="757" t="s">
        <v>0</v>
      </c>
      <c r="B1" s="757"/>
      <c r="C1" s="757"/>
      <c r="D1" s="757"/>
      <c r="E1" s="757"/>
      <c r="F1" s="757"/>
      <c r="G1" s="757"/>
      <c r="H1" s="757"/>
      <c r="I1" s="757"/>
    </row>
    <row r="3" spans="1:33" ht="15">
      <c r="A3" s="802" t="s">
        <v>397</v>
      </c>
      <c r="B3" s="802"/>
      <c r="C3" s="802"/>
      <c r="D3" s="802"/>
      <c r="E3" s="802"/>
      <c r="F3" s="802"/>
      <c r="G3" s="802"/>
      <c r="H3" s="802"/>
      <c r="I3" s="802"/>
      <c r="AC3" s="87"/>
      <c r="AE3" s="87"/>
      <c r="AG3" s="87"/>
    </row>
    <row r="4" spans="29:33" ht="12.75">
      <c r="AC4" s="87"/>
      <c r="AE4" s="87"/>
      <c r="AG4" s="87"/>
    </row>
    <row r="5" spans="1:33" ht="12.75">
      <c r="A5" s="77"/>
      <c r="B5" s="799" t="s">
        <v>54</v>
      </c>
      <c r="C5" s="800"/>
      <c r="D5" s="800"/>
      <c r="E5" s="801"/>
      <c r="F5" s="799" t="s">
        <v>45</v>
      </c>
      <c r="G5" s="800"/>
      <c r="H5" s="800"/>
      <c r="I5" s="800"/>
      <c r="AC5" s="87"/>
      <c r="AE5" s="87"/>
      <c r="AG5" s="87"/>
    </row>
    <row r="6" spans="1:33" ht="12.75">
      <c r="A6" s="80" t="s">
        <v>1</v>
      </c>
      <c r="B6" s="81" t="s">
        <v>42</v>
      </c>
      <c r="C6" s="81" t="s">
        <v>42</v>
      </c>
      <c r="D6" s="82"/>
      <c r="E6" s="82"/>
      <c r="F6" s="81" t="s">
        <v>46</v>
      </c>
      <c r="G6" s="81" t="s">
        <v>46</v>
      </c>
      <c r="H6" s="81" t="s">
        <v>46</v>
      </c>
      <c r="I6" s="78" t="s">
        <v>3</v>
      </c>
      <c r="AC6" s="87"/>
      <c r="AE6" s="87"/>
      <c r="AG6" s="87"/>
    </row>
    <row r="7" spans="1:33" ht="13.5" thickBot="1">
      <c r="A7" s="84"/>
      <c r="B7" s="85" t="s">
        <v>43</v>
      </c>
      <c r="C7" s="85" t="s">
        <v>44</v>
      </c>
      <c r="D7" s="85" t="s">
        <v>32</v>
      </c>
      <c r="E7" s="85" t="s">
        <v>10</v>
      </c>
      <c r="F7" s="677" t="s">
        <v>47</v>
      </c>
      <c r="G7" s="85" t="s">
        <v>48</v>
      </c>
      <c r="H7" s="85" t="s">
        <v>49</v>
      </c>
      <c r="I7" s="86" t="s">
        <v>50</v>
      </c>
      <c r="AC7" s="87"/>
      <c r="AE7" s="87"/>
      <c r="AG7" s="87"/>
    </row>
    <row r="8" spans="1:9" ht="12.75">
      <c r="A8" s="53">
        <v>1985</v>
      </c>
      <c r="B8" s="88">
        <v>19786</v>
      </c>
      <c r="C8" s="88">
        <v>141154</v>
      </c>
      <c r="D8" s="88">
        <v>31487</v>
      </c>
      <c r="E8" s="88">
        <v>192427</v>
      </c>
      <c r="F8" s="94">
        <v>276.7119829793372</v>
      </c>
      <c r="G8" s="94">
        <v>202.0302188886084</v>
      </c>
      <c r="H8" s="94">
        <v>174.92457298089985</v>
      </c>
      <c r="I8" s="95">
        <v>48.675970334042525</v>
      </c>
    </row>
    <row r="9" spans="1:9" ht="12.75">
      <c r="A9" s="54">
        <v>1986</v>
      </c>
      <c r="B9" s="88">
        <v>19918</v>
      </c>
      <c r="C9" s="88">
        <v>142095</v>
      </c>
      <c r="D9" s="88">
        <v>31697</v>
      </c>
      <c r="E9" s="88">
        <v>193710</v>
      </c>
      <c r="F9" s="94">
        <v>310.332600098566</v>
      </c>
      <c r="G9" s="94">
        <v>210.9732790018391</v>
      </c>
      <c r="H9" s="94">
        <v>179.31196134290147</v>
      </c>
      <c r="I9" s="95">
        <v>52.79290324907144</v>
      </c>
    </row>
    <row r="10" spans="1:9" ht="12.75">
      <c r="A10" s="54">
        <v>1987</v>
      </c>
      <c r="B10" s="88">
        <v>19592</v>
      </c>
      <c r="C10" s="88">
        <v>151130</v>
      </c>
      <c r="D10" s="88">
        <v>36066</v>
      </c>
      <c r="E10" s="88">
        <v>206788</v>
      </c>
      <c r="F10" s="94">
        <v>276.55571983219744</v>
      </c>
      <c r="G10" s="94">
        <v>206.17720240885654</v>
      </c>
      <c r="H10" s="94">
        <v>180.40580337287994</v>
      </c>
      <c r="I10" s="95">
        <v>54.722152104143376</v>
      </c>
    </row>
    <row r="11" spans="1:9" ht="12.75">
      <c r="A11" s="54">
        <v>1988</v>
      </c>
      <c r="B11" s="88">
        <v>22694</v>
      </c>
      <c r="C11" s="88">
        <v>157067</v>
      </c>
      <c r="D11" s="88">
        <v>31707</v>
      </c>
      <c r="E11" s="88">
        <v>211468</v>
      </c>
      <c r="F11" s="94">
        <v>277.63754162008826</v>
      </c>
      <c r="G11" s="94">
        <v>205.38386643106995</v>
      </c>
      <c r="H11" s="94">
        <v>177.67720841897756</v>
      </c>
      <c r="I11" s="95">
        <v>52.35416441287128</v>
      </c>
    </row>
    <row r="12" spans="1:9" ht="12.75">
      <c r="A12" s="54">
        <v>1989</v>
      </c>
      <c r="B12" s="88">
        <v>21785</v>
      </c>
      <c r="C12" s="88">
        <v>155241</v>
      </c>
      <c r="D12" s="88">
        <v>27057</v>
      </c>
      <c r="E12" s="88">
        <v>204083</v>
      </c>
      <c r="F12" s="94">
        <v>304.0219730025363</v>
      </c>
      <c r="G12" s="94">
        <v>218.49194042768025</v>
      </c>
      <c r="H12" s="94">
        <v>188.45335545057878</v>
      </c>
      <c r="I12" s="95">
        <v>51.03193778322696</v>
      </c>
    </row>
    <row r="13" spans="1:9" ht="12.75">
      <c r="A13" s="54">
        <v>1990</v>
      </c>
      <c r="B13" s="88">
        <v>23225</v>
      </c>
      <c r="C13" s="88">
        <v>172365</v>
      </c>
      <c r="D13" s="88">
        <v>21806</v>
      </c>
      <c r="E13" s="88">
        <v>217396</v>
      </c>
      <c r="F13" s="94">
        <v>294.5380019953602</v>
      </c>
      <c r="G13" s="94">
        <v>209.7772649141154</v>
      </c>
      <c r="H13" s="94">
        <v>183.72339018907843</v>
      </c>
      <c r="I13" s="95">
        <v>45.53267702811535</v>
      </c>
    </row>
    <row r="14" spans="1:9" ht="12.75">
      <c r="A14" s="55" t="s">
        <v>25</v>
      </c>
      <c r="B14" s="88">
        <v>30926.2</v>
      </c>
      <c r="C14" s="88">
        <v>163032.7</v>
      </c>
      <c r="D14" s="88">
        <v>17572.4</v>
      </c>
      <c r="E14" s="88">
        <v>211531.3</v>
      </c>
      <c r="F14" s="94">
        <v>278.81552534468045</v>
      </c>
      <c r="G14" s="94">
        <v>189.78159220126693</v>
      </c>
      <c r="H14" s="94">
        <v>164.2505980070439</v>
      </c>
      <c r="I14" s="95">
        <v>33.72879929801786</v>
      </c>
    </row>
    <row r="15" spans="1:9" ht="12.75">
      <c r="A15" s="54">
        <v>1992</v>
      </c>
      <c r="B15" s="88">
        <v>30842</v>
      </c>
      <c r="C15" s="88">
        <v>168227</v>
      </c>
      <c r="D15" s="88">
        <v>17110</v>
      </c>
      <c r="E15" s="88">
        <v>216179</v>
      </c>
      <c r="F15" s="94">
        <v>274.77672400322143</v>
      </c>
      <c r="G15" s="94">
        <v>196.39272534948853</v>
      </c>
      <c r="H15" s="94">
        <v>171.22233841789574</v>
      </c>
      <c r="I15" s="95">
        <v>36.0066351736324</v>
      </c>
    </row>
    <row r="16" spans="1:9" ht="12.75">
      <c r="A16" s="54">
        <v>1993</v>
      </c>
      <c r="B16" s="88">
        <v>30318</v>
      </c>
      <c r="C16" s="88">
        <v>165080</v>
      </c>
      <c r="D16" s="88">
        <v>16933</v>
      </c>
      <c r="E16" s="88">
        <v>212331</v>
      </c>
      <c r="F16" s="94">
        <v>288.90050845624035</v>
      </c>
      <c r="G16" s="94">
        <v>196.26651280756795</v>
      </c>
      <c r="H16" s="94">
        <v>179.53433582152348</v>
      </c>
      <c r="I16" s="95">
        <v>41.61407810753308</v>
      </c>
    </row>
    <row r="17" spans="1:9" ht="12.75">
      <c r="A17" s="54">
        <v>1994</v>
      </c>
      <c r="B17" s="88">
        <v>32302</v>
      </c>
      <c r="C17" s="88">
        <v>158434</v>
      </c>
      <c r="D17" s="88">
        <v>18721</v>
      </c>
      <c r="E17" s="88">
        <v>209457</v>
      </c>
      <c r="F17" s="94">
        <v>344.0493791544962</v>
      </c>
      <c r="G17" s="94">
        <v>224.39387929272897</v>
      </c>
      <c r="H17" s="94">
        <v>209.21832365703847</v>
      </c>
      <c r="I17" s="95">
        <v>33.722789176974025</v>
      </c>
    </row>
    <row r="18" spans="1:9" ht="12.75">
      <c r="A18" s="54">
        <v>1995</v>
      </c>
      <c r="B18" s="88">
        <v>31484</v>
      </c>
      <c r="C18" s="88">
        <v>160702</v>
      </c>
      <c r="D18" s="88">
        <v>21969</v>
      </c>
      <c r="E18" s="88">
        <v>214155</v>
      </c>
      <c r="F18" s="94">
        <v>351.65218227495103</v>
      </c>
      <c r="G18" s="94">
        <v>227.9458608296371</v>
      </c>
      <c r="H18" s="94">
        <v>210.6727729496472</v>
      </c>
      <c r="I18" s="95">
        <v>37.11249744569856</v>
      </c>
    </row>
    <row r="19" spans="1:10" ht="12.75">
      <c r="A19" s="54">
        <v>1996</v>
      </c>
      <c r="B19" s="91">
        <v>30639.8</v>
      </c>
      <c r="C19" s="91">
        <v>156165.3</v>
      </c>
      <c r="D19" s="91">
        <v>21231.4</v>
      </c>
      <c r="E19" s="88">
        <v>208036.5</v>
      </c>
      <c r="F19" s="94">
        <v>378.0366136573991</v>
      </c>
      <c r="G19" s="94">
        <v>270.4614570937459</v>
      </c>
      <c r="H19" s="94">
        <v>244.78020987342686</v>
      </c>
      <c r="I19" s="95">
        <v>37.617347613380936</v>
      </c>
      <c r="J19" s="96"/>
    </row>
    <row r="20" spans="1:10" ht="12.75">
      <c r="A20" s="54">
        <v>1997</v>
      </c>
      <c r="B20" s="88">
        <v>34735</v>
      </c>
      <c r="C20" s="88">
        <v>169574</v>
      </c>
      <c r="D20" s="88">
        <v>24842</v>
      </c>
      <c r="E20" s="91">
        <v>229151</v>
      </c>
      <c r="F20" s="94">
        <v>404.9198850864857</v>
      </c>
      <c r="G20" s="94">
        <v>286.40630822304763</v>
      </c>
      <c r="H20" s="94">
        <v>250.51987547029196</v>
      </c>
      <c r="I20" s="95">
        <v>39.666798889329634</v>
      </c>
      <c r="J20" s="96"/>
    </row>
    <row r="21" spans="1:11" ht="12.75">
      <c r="A21" s="54">
        <v>1998</v>
      </c>
      <c r="B21" s="91">
        <v>35244</v>
      </c>
      <c r="C21" s="91">
        <v>174040.7</v>
      </c>
      <c r="D21" s="91">
        <v>24028.7</v>
      </c>
      <c r="E21" s="91">
        <v>233313.4</v>
      </c>
      <c r="F21" s="94">
        <v>376.60620484896566</v>
      </c>
      <c r="G21" s="94">
        <v>255.34600266849378</v>
      </c>
      <c r="H21" s="94">
        <v>224.40589953481665</v>
      </c>
      <c r="I21" s="95">
        <v>37.28078083492602</v>
      </c>
      <c r="J21" s="87"/>
      <c r="K21" s="87"/>
    </row>
    <row r="22" spans="1:11" ht="12.75">
      <c r="A22" s="54">
        <v>1999</v>
      </c>
      <c r="B22" s="91">
        <v>35395</v>
      </c>
      <c r="C22" s="91">
        <v>173263</v>
      </c>
      <c r="D22" s="91">
        <v>12670</v>
      </c>
      <c r="E22" s="91">
        <v>221327</v>
      </c>
      <c r="F22" s="94">
        <v>357.247604966764</v>
      </c>
      <c r="G22" s="94">
        <v>250.45977425985362</v>
      </c>
      <c r="H22" s="94">
        <v>218.3957784909788</v>
      </c>
      <c r="I22" s="95">
        <v>30.43525296599474</v>
      </c>
      <c r="J22" s="87"/>
      <c r="K22" s="87"/>
    </row>
    <row r="23" spans="1:11" ht="12.75">
      <c r="A23" s="54">
        <v>2000</v>
      </c>
      <c r="B23" s="91">
        <v>38607.4</v>
      </c>
      <c r="C23" s="91">
        <v>182578.5</v>
      </c>
      <c r="D23" s="91">
        <v>11147.2</v>
      </c>
      <c r="E23" s="91">
        <f>SUM(B23:D23)</f>
        <v>232333.1</v>
      </c>
      <c r="F23" s="94">
        <v>361.8</v>
      </c>
      <c r="G23" s="94">
        <v>253.02</v>
      </c>
      <c r="H23" s="94">
        <v>222.09</v>
      </c>
      <c r="I23" s="95">
        <v>29.4</v>
      </c>
      <c r="J23" s="87"/>
      <c r="K23" s="87"/>
    </row>
    <row r="24" spans="1:11" ht="12.75">
      <c r="A24" s="56" t="s">
        <v>360</v>
      </c>
      <c r="B24" s="91">
        <v>37160.732196471785</v>
      </c>
      <c r="C24" s="91">
        <v>181158.03082222457</v>
      </c>
      <c r="D24" s="91">
        <v>17488.59546345724</v>
      </c>
      <c r="E24" s="91">
        <f>SUM(B24:D24)</f>
        <v>235807.35848215356</v>
      </c>
      <c r="F24" s="94">
        <v>432.26</v>
      </c>
      <c r="G24" s="94">
        <v>303.92</v>
      </c>
      <c r="H24" s="94">
        <v>265.45</v>
      </c>
      <c r="I24" s="95">
        <v>31.37</v>
      </c>
      <c r="J24" s="87"/>
      <c r="K24" s="87"/>
    </row>
    <row r="25" spans="1:11" ht="13.5" thickBot="1">
      <c r="A25" s="57" t="s">
        <v>12</v>
      </c>
      <c r="B25" s="97">
        <v>37359.84846364531</v>
      </c>
      <c r="C25" s="97">
        <v>182128.71973855468</v>
      </c>
      <c r="D25" s="97">
        <v>17582.303623683478</v>
      </c>
      <c r="E25" s="97">
        <f>SUM(B25:D25)</f>
        <v>237070.87182588349</v>
      </c>
      <c r="F25" s="98">
        <v>375.67</v>
      </c>
      <c r="G25" s="98">
        <v>304.24</v>
      </c>
      <c r="H25" s="98">
        <v>243.03</v>
      </c>
      <c r="I25" s="99">
        <v>36.17</v>
      </c>
      <c r="J25" s="87"/>
      <c r="K25" s="87"/>
    </row>
    <row r="26" ht="12.75">
      <c r="A26" s="79" t="s">
        <v>51</v>
      </c>
    </row>
    <row r="27" ht="12.75">
      <c r="A27" s="79" t="s">
        <v>52</v>
      </c>
    </row>
    <row r="28" ht="12.75">
      <c r="A28" s="79" t="s">
        <v>53</v>
      </c>
    </row>
    <row r="29" spans="1:3" ht="12.75">
      <c r="A29" s="79" t="s">
        <v>11</v>
      </c>
      <c r="C29" s="93"/>
    </row>
    <row r="30" ht="12.75">
      <c r="C30" s="93"/>
    </row>
    <row r="31" ht="12.75">
      <c r="C31" s="93"/>
    </row>
    <row r="32" ht="12.75">
      <c r="C32" s="93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600" verticalDpi="600" orientation="portrait" paperSize="9" scale="73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312"/>
  <dimension ref="A1:J32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4.7109375" style="230" customWidth="1"/>
    <col min="2" max="6" width="12.7109375" style="230" customWidth="1"/>
    <col min="7" max="7" width="10.57421875" style="229" customWidth="1"/>
    <col min="8" max="10" width="10.57421875" style="230" customWidth="1"/>
    <col min="11" max="16384" width="11.421875" style="230" customWidth="1"/>
  </cols>
  <sheetData>
    <row r="1" spans="1:10" s="228" customFormat="1" ht="18">
      <c r="A1" s="768" t="s">
        <v>0</v>
      </c>
      <c r="B1" s="768"/>
      <c r="C1" s="768"/>
      <c r="D1" s="768"/>
      <c r="E1" s="768"/>
      <c r="F1" s="768"/>
      <c r="G1" s="243"/>
      <c r="H1" s="243"/>
      <c r="I1" s="320"/>
      <c r="J1" s="320"/>
    </row>
    <row r="2" spans="1:10" ht="12.75">
      <c r="A2" s="229"/>
      <c r="B2" s="229"/>
      <c r="C2" s="229"/>
      <c r="D2" s="229"/>
      <c r="E2" s="229"/>
      <c r="F2" s="229"/>
      <c r="H2" s="229"/>
      <c r="I2" s="229"/>
      <c r="J2" s="229"/>
    </row>
    <row r="3" spans="1:10" s="231" customFormat="1" ht="15">
      <c r="A3" s="784" t="s">
        <v>398</v>
      </c>
      <c r="B3" s="784"/>
      <c r="C3" s="784"/>
      <c r="D3" s="784"/>
      <c r="E3" s="784"/>
      <c r="F3" s="784"/>
      <c r="G3" s="321"/>
      <c r="H3" s="321"/>
      <c r="I3" s="321"/>
      <c r="J3" s="321"/>
    </row>
    <row r="4" spans="1:10" s="231" customFormat="1" ht="15">
      <c r="A4" s="784" t="s">
        <v>399</v>
      </c>
      <c r="B4" s="784"/>
      <c r="C4" s="784"/>
      <c r="D4" s="784"/>
      <c r="E4" s="784"/>
      <c r="F4" s="784"/>
      <c r="G4" s="321"/>
      <c r="H4" s="321"/>
      <c r="I4" s="321"/>
      <c r="J4" s="321"/>
    </row>
    <row r="5" spans="1:10" ht="12.75">
      <c r="A5" s="229"/>
      <c r="B5" s="229"/>
      <c r="C5" s="229"/>
      <c r="D5" s="229"/>
      <c r="E5" s="229"/>
      <c r="F5" s="229"/>
      <c r="H5" s="229"/>
      <c r="I5" s="229"/>
      <c r="J5" s="229"/>
    </row>
    <row r="6" spans="1:10" ht="12.75">
      <c r="A6" s="417" t="s">
        <v>249</v>
      </c>
      <c r="B6" s="325"/>
      <c r="C6" s="326" t="s">
        <v>42</v>
      </c>
      <c r="D6" s="326"/>
      <c r="E6" s="328" t="s">
        <v>3</v>
      </c>
      <c r="F6" s="329"/>
      <c r="H6" s="229"/>
      <c r="I6" s="229"/>
      <c r="J6" s="229"/>
    </row>
    <row r="7" spans="1:10" ht="13.5" thickBot="1">
      <c r="A7" s="359" t="s">
        <v>252</v>
      </c>
      <c r="B7" s="328" t="s">
        <v>438</v>
      </c>
      <c r="C7" s="328" t="s">
        <v>439</v>
      </c>
      <c r="D7" s="328" t="s">
        <v>10</v>
      </c>
      <c r="E7" s="418" t="s">
        <v>50</v>
      </c>
      <c r="F7" s="419" t="s">
        <v>10</v>
      </c>
      <c r="H7" s="229"/>
      <c r="I7" s="229"/>
      <c r="J7" s="229"/>
    </row>
    <row r="8" spans="1:10" ht="12.75">
      <c r="A8" s="330" t="s">
        <v>253</v>
      </c>
      <c r="B8" s="331">
        <v>77659</v>
      </c>
      <c r="C8" s="331">
        <v>2711</v>
      </c>
      <c r="D8" s="331">
        <v>80370</v>
      </c>
      <c r="E8" s="331">
        <v>183</v>
      </c>
      <c r="F8" s="331">
        <v>80553</v>
      </c>
      <c r="H8" s="229"/>
      <c r="I8" s="229"/>
      <c r="J8" s="229"/>
    </row>
    <row r="9" spans="1:10" ht="12.75">
      <c r="A9" s="323" t="s">
        <v>254</v>
      </c>
      <c r="B9" s="335">
        <v>43655</v>
      </c>
      <c r="C9" s="335">
        <v>17446</v>
      </c>
      <c r="D9" s="335">
        <v>61101</v>
      </c>
      <c r="E9" s="335">
        <v>601</v>
      </c>
      <c r="F9" s="335">
        <v>61702</v>
      </c>
      <c r="H9" s="229"/>
      <c r="I9" s="229"/>
      <c r="J9" s="229"/>
    </row>
    <row r="10" spans="1:10" ht="12.75">
      <c r="A10" s="323" t="s">
        <v>255</v>
      </c>
      <c r="B10" s="335">
        <v>6296</v>
      </c>
      <c r="C10" s="335">
        <v>922</v>
      </c>
      <c r="D10" s="335">
        <v>7218</v>
      </c>
      <c r="E10" s="335">
        <v>62</v>
      </c>
      <c r="F10" s="335">
        <v>7280</v>
      </c>
      <c r="H10" s="229"/>
      <c r="I10" s="229"/>
      <c r="J10" s="229"/>
    </row>
    <row r="11" spans="1:10" ht="12.75">
      <c r="A11" s="323" t="s">
        <v>256</v>
      </c>
      <c r="B11" s="335">
        <v>197715</v>
      </c>
      <c r="C11" s="335">
        <v>77393</v>
      </c>
      <c r="D11" s="335">
        <v>275108</v>
      </c>
      <c r="E11" s="335">
        <v>4487</v>
      </c>
      <c r="F11" s="335">
        <v>279595</v>
      </c>
      <c r="H11" s="229"/>
      <c r="I11" s="229"/>
      <c r="J11" s="229"/>
    </row>
    <row r="12" spans="1:10" ht="12.75">
      <c r="A12" s="323" t="s">
        <v>257</v>
      </c>
      <c r="B12" s="335">
        <v>117128</v>
      </c>
      <c r="C12" s="335">
        <v>196708</v>
      </c>
      <c r="D12" s="335">
        <v>313836</v>
      </c>
      <c r="E12" s="335">
        <v>5418</v>
      </c>
      <c r="F12" s="335">
        <v>319254</v>
      </c>
      <c r="H12" s="229"/>
      <c r="I12" s="229"/>
      <c r="J12" s="229"/>
    </row>
    <row r="13" spans="1:10" ht="12.75">
      <c r="A13" s="323" t="s">
        <v>258</v>
      </c>
      <c r="B13" s="335">
        <v>170223</v>
      </c>
      <c r="C13" s="335">
        <v>247847</v>
      </c>
      <c r="D13" s="335">
        <v>418070</v>
      </c>
      <c r="E13" s="335">
        <v>20174</v>
      </c>
      <c r="F13" s="335">
        <v>438244</v>
      </c>
      <c r="H13" s="229"/>
      <c r="I13" s="229"/>
      <c r="J13" s="229"/>
    </row>
    <row r="14" spans="1:10" ht="12.75">
      <c r="A14" s="323" t="s">
        <v>259</v>
      </c>
      <c r="B14" s="335">
        <v>115041</v>
      </c>
      <c r="C14" s="335">
        <v>1528420</v>
      </c>
      <c r="D14" s="335">
        <v>1643461</v>
      </c>
      <c r="E14" s="335">
        <v>87225</v>
      </c>
      <c r="F14" s="335">
        <v>1730686</v>
      </c>
      <c r="H14" s="229"/>
      <c r="I14" s="229"/>
      <c r="J14" s="229"/>
    </row>
    <row r="15" spans="1:10" ht="12.75">
      <c r="A15" s="323" t="s">
        <v>260</v>
      </c>
      <c r="B15" s="335">
        <v>212502</v>
      </c>
      <c r="C15" s="335">
        <v>2061620</v>
      </c>
      <c r="D15" s="335">
        <v>2274122</v>
      </c>
      <c r="E15" s="335">
        <v>43524</v>
      </c>
      <c r="F15" s="335">
        <v>2317646</v>
      </c>
      <c r="H15" s="229"/>
      <c r="I15" s="229"/>
      <c r="J15" s="229"/>
    </row>
    <row r="16" spans="1:10" ht="12.75">
      <c r="A16" s="323" t="s">
        <v>261</v>
      </c>
      <c r="B16" s="335">
        <v>63729</v>
      </c>
      <c r="C16" s="335">
        <v>86664</v>
      </c>
      <c r="D16" s="335">
        <v>150393</v>
      </c>
      <c r="E16" s="335">
        <v>2886</v>
      </c>
      <c r="F16" s="335">
        <v>153279</v>
      </c>
      <c r="H16" s="229"/>
      <c r="I16" s="229"/>
      <c r="J16" s="229"/>
    </row>
    <row r="17" spans="1:10" ht="12.75">
      <c r="A17" s="323" t="s">
        <v>262</v>
      </c>
      <c r="B17" s="335">
        <v>2902737</v>
      </c>
      <c r="C17" s="335">
        <v>1340682</v>
      </c>
      <c r="D17" s="335">
        <v>4243419</v>
      </c>
      <c r="E17" s="335">
        <v>168609</v>
      </c>
      <c r="F17" s="335">
        <v>4412028</v>
      </c>
      <c r="H17" s="229"/>
      <c r="I17" s="229"/>
      <c r="J17" s="229"/>
    </row>
    <row r="18" spans="1:10" ht="12.75">
      <c r="A18" s="323" t="s">
        <v>263</v>
      </c>
      <c r="B18" s="335">
        <v>184800</v>
      </c>
      <c r="C18" s="335">
        <v>545356</v>
      </c>
      <c r="D18" s="335">
        <v>730156</v>
      </c>
      <c r="E18" s="335">
        <v>7276</v>
      </c>
      <c r="F18" s="335">
        <v>737432</v>
      </c>
      <c r="H18" s="229"/>
      <c r="I18" s="229"/>
      <c r="J18" s="229"/>
    </row>
    <row r="19" spans="1:10" ht="12.75">
      <c r="A19" s="323" t="s">
        <v>264</v>
      </c>
      <c r="B19" s="335">
        <v>374544</v>
      </c>
      <c r="C19" s="335">
        <v>1060244</v>
      </c>
      <c r="D19" s="335">
        <v>1434788</v>
      </c>
      <c r="E19" s="335">
        <v>47501</v>
      </c>
      <c r="F19" s="335">
        <v>1482289</v>
      </c>
      <c r="H19" s="229"/>
      <c r="I19" s="229"/>
      <c r="J19" s="229"/>
    </row>
    <row r="20" spans="1:10" ht="12.75">
      <c r="A20" s="323" t="s">
        <v>265</v>
      </c>
      <c r="B20" s="335">
        <v>129444</v>
      </c>
      <c r="C20" s="335">
        <v>965912</v>
      </c>
      <c r="D20" s="335">
        <v>1095356</v>
      </c>
      <c r="E20" s="335">
        <v>7629</v>
      </c>
      <c r="F20" s="335">
        <v>1102985</v>
      </c>
      <c r="H20" s="229"/>
      <c r="I20" s="229"/>
      <c r="J20" s="229"/>
    </row>
    <row r="21" spans="1:10" ht="12.75">
      <c r="A21" s="323" t="s">
        <v>266</v>
      </c>
      <c r="B21" s="335">
        <v>12801</v>
      </c>
      <c r="C21" s="335">
        <v>864350</v>
      </c>
      <c r="D21" s="335">
        <v>877151</v>
      </c>
      <c r="E21" s="335">
        <v>116059</v>
      </c>
      <c r="F21" s="335">
        <v>993210</v>
      </c>
      <c r="H21" s="229"/>
      <c r="I21" s="229"/>
      <c r="J21" s="229"/>
    </row>
    <row r="22" spans="1:10" ht="12.75">
      <c r="A22" s="323" t="s">
        <v>267</v>
      </c>
      <c r="B22" s="335">
        <v>17541</v>
      </c>
      <c r="C22" s="335">
        <v>157499</v>
      </c>
      <c r="D22" s="335">
        <v>175040</v>
      </c>
      <c r="E22" s="335">
        <v>16893</v>
      </c>
      <c r="F22" s="335">
        <v>191933</v>
      </c>
      <c r="H22" s="229"/>
      <c r="I22" s="229"/>
      <c r="J22" s="229"/>
    </row>
    <row r="23" spans="1:10" ht="12.75">
      <c r="A23" s="323" t="s">
        <v>268</v>
      </c>
      <c r="B23" s="335">
        <v>44667</v>
      </c>
      <c r="C23" s="335">
        <v>389884</v>
      </c>
      <c r="D23" s="335">
        <v>434551</v>
      </c>
      <c r="E23" s="335">
        <v>5140</v>
      </c>
      <c r="F23" s="335">
        <v>439691</v>
      </c>
      <c r="H23" s="229"/>
      <c r="I23" s="229"/>
      <c r="J23" s="229"/>
    </row>
    <row r="24" spans="1:10" ht="12.75">
      <c r="A24" s="323" t="s">
        <v>269</v>
      </c>
      <c r="B24" s="335">
        <v>4813</v>
      </c>
      <c r="C24" s="335">
        <v>1610</v>
      </c>
      <c r="D24" s="335">
        <v>6423</v>
      </c>
      <c r="E24" s="335">
        <v>582</v>
      </c>
      <c r="F24" s="335">
        <v>7005</v>
      </c>
      <c r="H24" s="229"/>
      <c r="I24" s="229"/>
      <c r="J24" s="229"/>
    </row>
    <row r="25" spans="1:10" ht="12.75">
      <c r="A25" s="323"/>
      <c r="B25" s="420"/>
      <c r="C25" s="420"/>
      <c r="D25" s="420"/>
      <c r="E25" s="420"/>
      <c r="F25" s="421"/>
      <c r="H25" s="229"/>
      <c r="I25" s="229"/>
      <c r="J25" s="229"/>
    </row>
    <row r="26" spans="1:10" ht="12.75">
      <c r="A26" s="341" t="s">
        <v>270</v>
      </c>
      <c r="B26" s="422">
        <v>4675295</v>
      </c>
      <c r="C26" s="422">
        <v>9545268</v>
      </c>
      <c r="D26" s="422">
        <v>14220563</v>
      </c>
      <c r="E26" s="422">
        <v>534249</v>
      </c>
      <c r="F26" s="423">
        <v>14754812</v>
      </c>
      <c r="H26" s="229"/>
      <c r="I26" s="229"/>
      <c r="J26" s="229"/>
    </row>
    <row r="27" spans="1:10" ht="12.75">
      <c r="A27" s="323" t="s">
        <v>271</v>
      </c>
      <c r="B27" s="420">
        <v>681802.2661129372</v>
      </c>
      <c r="C27" s="420">
        <v>5069271.817141954</v>
      </c>
      <c r="D27" s="421">
        <v>5751074.083254891</v>
      </c>
      <c r="E27" s="420">
        <v>375234.25037619227</v>
      </c>
      <c r="F27" s="421">
        <v>6126308.333631083</v>
      </c>
      <c r="H27" s="229"/>
      <c r="I27" s="229"/>
      <c r="J27" s="229"/>
    </row>
    <row r="28" spans="1:10" ht="12.75">
      <c r="A28" s="323"/>
      <c r="B28" s="420"/>
      <c r="C28" s="420"/>
      <c r="D28" s="420"/>
      <c r="E28" s="420"/>
      <c r="F28" s="421"/>
      <c r="H28" s="229"/>
      <c r="I28" s="229"/>
      <c r="J28" s="229"/>
    </row>
    <row r="29" spans="1:10" ht="13.5" thickBot="1">
      <c r="A29" s="346" t="s">
        <v>273</v>
      </c>
      <c r="B29" s="424">
        <v>5357097.266112938</v>
      </c>
      <c r="C29" s="424">
        <v>14614539.817141954</v>
      </c>
      <c r="D29" s="424">
        <v>19971637.083254892</v>
      </c>
      <c r="E29" s="424">
        <v>909483.2503761923</v>
      </c>
      <c r="F29" s="425">
        <v>20881120.333631083</v>
      </c>
      <c r="H29" s="229"/>
      <c r="I29" s="229"/>
      <c r="J29" s="229"/>
    </row>
    <row r="30" spans="1:10" ht="12.75">
      <c r="A30" s="323"/>
      <c r="B30" s="323"/>
      <c r="C30" s="323"/>
      <c r="D30" s="323"/>
      <c r="E30" s="323"/>
      <c r="F30" s="323"/>
      <c r="G30" s="323"/>
      <c r="H30" s="323"/>
      <c r="I30" s="323"/>
      <c r="J30" s="323"/>
    </row>
    <row r="31" spans="1:10" ht="12.75">
      <c r="A31" s="323"/>
      <c r="B31" s="426"/>
      <c r="C31" s="426"/>
      <c r="D31" s="426"/>
      <c r="E31" s="426"/>
      <c r="F31" s="426"/>
      <c r="G31" s="323"/>
      <c r="H31" s="323"/>
      <c r="I31" s="323"/>
      <c r="J31" s="323"/>
    </row>
    <row r="32" spans="1:10" ht="12.75">
      <c r="A32" s="323"/>
      <c r="B32" s="323"/>
      <c r="C32" s="323"/>
      <c r="D32" s="323"/>
      <c r="E32" s="323"/>
      <c r="F32" s="426"/>
      <c r="G32" s="323"/>
      <c r="H32" s="323"/>
      <c r="I32" s="323"/>
      <c r="J32" s="323"/>
    </row>
  </sheetData>
  <mergeCells count="3">
    <mergeCell ref="A1:F1"/>
    <mergeCell ref="A3:F3"/>
    <mergeCell ref="A4:F4"/>
  </mergeCells>
  <printOptions horizontalCentered="1"/>
  <pageMargins left="1.181102362204724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6"/>
  <dimension ref="A1:K3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230" customWidth="1"/>
    <col min="2" max="6" width="12.7109375" style="230" customWidth="1"/>
    <col min="7" max="7" width="12.140625" style="229" customWidth="1"/>
    <col min="8" max="10" width="10.57421875" style="230" customWidth="1"/>
    <col min="11" max="16384" width="11.421875" style="230" customWidth="1"/>
  </cols>
  <sheetData>
    <row r="1" spans="1:10" s="228" customFormat="1" ht="18">
      <c r="A1" s="768" t="s">
        <v>0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ht="12.75">
      <c r="A2" s="229"/>
      <c r="B2" s="229"/>
      <c r="C2" s="229"/>
      <c r="D2" s="229"/>
      <c r="E2" s="229"/>
      <c r="F2" s="229"/>
      <c r="H2" s="229"/>
      <c r="I2" s="229"/>
      <c r="J2" s="229"/>
    </row>
    <row r="3" spans="1:11" ht="15">
      <c r="A3" s="784" t="s">
        <v>400</v>
      </c>
      <c r="B3" s="784"/>
      <c r="C3" s="784"/>
      <c r="D3" s="784"/>
      <c r="E3" s="784"/>
      <c r="F3" s="784"/>
      <c r="G3" s="784"/>
      <c r="H3" s="784"/>
      <c r="I3" s="784"/>
      <c r="J3" s="784"/>
      <c r="K3" s="229"/>
    </row>
    <row r="4" spans="1:11" ht="12.75">
      <c r="A4" s="360"/>
      <c r="B4" s="323"/>
      <c r="C4" s="323"/>
      <c r="D4" s="323"/>
      <c r="E4" s="323"/>
      <c r="F4" s="323"/>
      <c r="G4" s="323"/>
      <c r="H4" s="323"/>
      <c r="I4" s="323"/>
      <c r="J4" s="323"/>
      <c r="K4" s="229"/>
    </row>
    <row r="5" spans="1:11" ht="12.75">
      <c r="A5" s="417" t="s">
        <v>249</v>
      </c>
      <c r="B5" s="781" t="s">
        <v>54</v>
      </c>
      <c r="C5" s="782"/>
      <c r="D5" s="782"/>
      <c r="E5" s="782"/>
      <c r="F5" s="782"/>
      <c r="G5" s="781" t="s">
        <v>251</v>
      </c>
      <c r="H5" s="782"/>
      <c r="I5" s="782"/>
      <c r="J5" s="782"/>
      <c r="K5" s="229"/>
    </row>
    <row r="6" spans="1:11" ht="12.75">
      <c r="A6" s="359" t="s">
        <v>252</v>
      </c>
      <c r="B6" s="325"/>
      <c r="C6" s="326" t="s">
        <v>42</v>
      </c>
      <c r="D6" s="326"/>
      <c r="E6" s="328" t="s">
        <v>3</v>
      </c>
      <c r="F6" s="328"/>
      <c r="G6" s="359"/>
      <c r="H6" s="427" t="s">
        <v>42</v>
      </c>
      <c r="I6" s="427"/>
      <c r="J6" s="419" t="s">
        <v>3</v>
      </c>
      <c r="K6" s="229"/>
    </row>
    <row r="7" spans="1:11" ht="13.5" thickBot="1">
      <c r="A7" s="359"/>
      <c r="B7" s="328" t="s">
        <v>438</v>
      </c>
      <c r="C7" s="328" t="s">
        <v>439</v>
      </c>
      <c r="D7" s="328" t="s">
        <v>10</v>
      </c>
      <c r="E7" s="418" t="s">
        <v>50</v>
      </c>
      <c r="F7" s="418" t="s">
        <v>10</v>
      </c>
      <c r="G7" s="328" t="s">
        <v>438</v>
      </c>
      <c r="H7" s="328" t="s">
        <v>439</v>
      </c>
      <c r="I7" s="328" t="s">
        <v>10</v>
      </c>
      <c r="J7" s="419" t="s">
        <v>50</v>
      </c>
      <c r="K7" s="229"/>
    </row>
    <row r="8" spans="1:11" ht="12.75">
      <c r="A8" s="330" t="s">
        <v>253</v>
      </c>
      <c r="B8" s="334">
        <v>600.957</v>
      </c>
      <c r="C8" s="334">
        <v>34.891999999999996</v>
      </c>
      <c r="D8" s="334">
        <v>635.8489999999999</v>
      </c>
      <c r="E8" s="334">
        <v>4.588</v>
      </c>
      <c r="F8" s="334">
        <v>640.4369999999999</v>
      </c>
      <c r="G8" s="333">
        <v>7.738407653974427</v>
      </c>
      <c r="H8" s="428">
        <v>12.870527480634449</v>
      </c>
      <c r="I8" s="333">
        <v>7.911521712081621</v>
      </c>
      <c r="J8" s="334">
        <v>25.07103825136612</v>
      </c>
      <c r="K8" s="229"/>
    </row>
    <row r="9" spans="1:11" ht="12.75">
      <c r="A9" s="323" t="s">
        <v>254</v>
      </c>
      <c r="B9" s="338">
        <v>395.24</v>
      </c>
      <c r="C9" s="338">
        <v>211.289</v>
      </c>
      <c r="D9" s="338">
        <v>606.529</v>
      </c>
      <c r="E9" s="338">
        <v>15.36</v>
      </c>
      <c r="F9" s="338">
        <v>621.889</v>
      </c>
      <c r="G9" s="337">
        <v>9.053716641850876</v>
      </c>
      <c r="H9" s="429">
        <v>12.11102831594635</v>
      </c>
      <c r="I9" s="337">
        <v>9.926662411417162</v>
      </c>
      <c r="J9" s="338">
        <v>25.557404326123127</v>
      </c>
      <c r="K9" s="229"/>
    </row>
    <row r="10" spans="1:11" ht="12.75">
      <c r="A10" s="323" t="s">
        <v>255</v>
      </c>
      <c r="B10" s="338">
        <v>48.036</v>
      </c>
      <c r="C10" s="338">
        <v>12.288</v>
      </c>
      <c r="D10" s="338">
        <v>60.324</v>
      </c>
      <c r="E10" s="338">
        <v>1.204</v>
      </c>
      <c r="F10" s="338">
        <v>61.528</v>
      </c>
      <c r="G10" s="337">
        <v>7.629606099110546</v>
      </c>
      <c r="H10" s="429">
        <v>13.327548806941431</v>
      </c>
      <c r="I10" s="337">
        <v>8.357439733998337</v>
      </c>
      <c r="J10" s="338">
        <v>19.419354838709676</v>
      </c>
      <c r="K10" s="229"/>
    </row>
    <row r="11" spans="1:11" ht="12.75">
      <c r="A11" s="323" t="s">
        <v>256</v>
      </c>
      <c r="B11" s="338">
        <v>1441.0569999999998</v>
      </c>
      <c r="C11" s="338">
        <v>961.79</v>
      </c>
      <c r="D11" s="338">
        <v>2402.8469999999998</v>
      </c>
      <c r="E11" s="338">
        <v>97.41900000000001</v>
      </c>
      <c r="F11" s="338">
        <v>2500.2659999999996</v>
      </c>
      <c r="G11" s="337">
        <v>7.28855676099436</v>
      </c>
      <c r="H11" s="429">
        <v>12.427351310842067</v>
      </c>
      <c r="I11" s="337">
        <v>8.734195297846663</v>
      </c>
      <c r="J11" s="338">
        <v>21.711388455538223</v>
      </c>
      <c r="K11" s="229"/>
    </row>
    <row r="12" spans="1:11" ht="12.75">
      <c r="A12" s="323" t="s">
        <v>257</v>
      </c>
      <c r="B12" s="338">
        <v>844.246</v>
      </c>
      <c r="C12" s="338">
        <v>2439.51</v>
      </c>
      <c r="D12" s="338">
        <v>3283.7560000000003</v>
      </c>
      <c r="E12" s="338">
        <v>125.177</v>
      </c>
      <c r="F12" s="338">
        <v>3408.9330000000004</v>
      </c>
      <c r="G12" s="337">
        <v>7.207892220476744</v>
      </c>
      <c r="H12" s="429">
        <v>12.401681680460378</v>
      </c>
      <c r="I12" s="337">
        <v>10.46328655731019</v>
      </c>
      <c r="J12" s="338">
        <v>23.10391288298265</v>
      </c>
      <c r="K12" s="229"/>
    </row>
    <row r="13" spans="1:11" ht="12.75">
      <c r="A13" s="323" t="s">
        <v>258</v>
      </c>
      <c r="B13" s="338">
        <v>1218.063</v>
      </c>
      <c r="C13" s="338">
        <v>3130.9120000000003</v>
      </c>
      <c r="D13" s="338">
        <v>4348.975</v>
      </c>
      <c r="E13" s="338">
        <v>371.389</v>
      </c>
      <c r="F13" s="338">
        <v>4720.3640000000005</v>
      </c>
      <c r="G13" s="337">
        <v>7.155689889145415</v>
      </c>
      <c r="H13" s="429">
        <v>12.632438560886355</v>
      </c>
      <c r="I13" s="337">
        <v>10.402504365297677</v>
      </c>
      <c r="J13" s="338">
        <v>18.409289184098345</v>
      </c>
      <c r="K13" s="229"/>
    </row>
    <row r="14" spans="1:11" ht="12.75">
      <c r="A14" s="323" t="s">
        <v>259</v>
      </c>
      <c r="B14" s="338">
        <v>819.989</v>
      </c>
      <c r="C14" s="338">
        <v>18760.686999999998</v>
      </c>
      <c r="D14" s="338">
        <v>19580.676</v>
      </c>
      <c r="E14" s="338">
        <v>1583.4460000000001</v>
      </c>
      <c r="F14" s="338">
        <v>21164.122</v>
      </c>
      <c r="G14" s="337">
        <v>7.127797915525769</v>
      </c>
      <c r="H14" s="429">
        <v>12.274562620222188</v>
      </c>
      <c r="I14" s="337">
        <v>11.914293068104445</v>
      </c>
      <c r="J14" s="338">
        <v>18.153579822298656</v>
      </c>
      <c r="K14" s="229"/>
    </row>
    <row r="15" spans="1:11" ht="12.75">
      <c r="A15" s="323" t="s">
        <v>260</v>
      </c>
      <c r="B15" s="338">
        <v>1687.749</v>
      </c>
      <c r="C15" s="338">
        <v>26030.357999999997</v>
      </c>
      <c r="D15" s="338">
        <v>27718.106999999996</v>
      </c>
      <c r="E15" s="338">
        <v>815.233</v>
      </c>
      <c r="F15" s="338">
        <v>28533.34</v>
      </c>
      <c r="G15" s="337">
        <v>7.9422734844848515</v>
      </c>
      <c r="H15" s="429">
        <v>12.626166800865336</v>
      </c>
      <c r="I15" s="337">
        <v>12.188487249144943</v>
      </c>
      <c r="J15" s="338">
        <v>18.730654351622093</v>
      </c>
      <c r="K15" s="229"/>
    </row>
    <row r="16" spans="1:11" ht="12.75">
      <c r="A16" s="323" t="s">
        <v>261</v>
      </c>
      <c r="B16" s="338">
        <v>508.87699999999995</v>
      </c>
      <c r="C16" s="338">
        <v>969.6</v>
      </c>
      <c r="D16" s="338">
        <v>1478.4769999999999</v>
      </c>
      <c r="E16" s="338">
        <v>59.203</v>
      </c>
      <c r="F16" s="338">
        <v>1537.68</v>
      </c>
      <c r="G16" s="337">
        <v>7.985014671499631</v>
      </c>
      <c r="H16" s="429">
        <v>11.188036554970923</v>
      </c>
      <c r="I16" s="337">
        <v>9.830756750646637</v>
      </c>
      <c r="J16" s="338">
        <v>20.513860013860015</v>
      </c>
      <c r="K16" s="229"/>
    </row>
    <row r="17" spans="1:11" ht="12.75">
      <c r="A17" s="323" t="s">
        <v>262</v>
      </c>
      <c r="B17" s="338">
        <v>19053.537000000004</v>
      </c>
      <c r="C17" s="338">
        <v>16750.837</v>
      </c>
      <c r="D17" s="338">
        <v>35804.374</v>
      </c>
      <c r="E17" s="338">
        <v>3547.535</v>
      </c>
      <c r="F17" s="338">
        <v>39351.909</v>
      </c>
      <c r="G17" s="337">
        <v>6.563990123803846</v>
      </c>
      <c r="H17" s="429">
        <v>12.494265605117395</v>
      </c>
      <c r="I17" s="337">
        <v>8.437624000835175</v>
      </c>
      <c r="J17" s="338">
        <v>21.04000972664567</v>
      </c>
      <c r="K17" s="229"/>
    </row>
    <row r="18" spans="1:11" ht="12.75">
      <c r="A18" s="323" t="s">
        <v>263</v>
      </c>
      <c r="B18" s="338">
        <v>1323.375</v>
      </c>
      <c r="C18" s="338">
        <v>6442.021999999999</v>
      </c>
      <c r="D18" s="338">
        <v>7765.396999999999</v>
      </c>
      <c r="E18" s="338">
        <v>172.576</v>
      </c>
      <c r="F18" s="338">
        <v>7937.972999999999</v>
      </c>
      <c r="G18" s="337">
        <v>7.16112012987013</v>
      </c>
      <c r="H18" s="429">
        <v>11.812507793074614</v>
      </c>
      <c r="I18" s="337">
        <v>10.635257397049397</v>
      </c>
      <c r="J18" s="338">
        <v>23.71852666300165</v>
      </c>
      <c r="K18" s="229"/>
    </row>
    <row r="19" spans="1:11" ht="12.75">
      <c r="A19" s="323" t="s">
        <v>264</v>
      </c>
      <c r="B19" s="338">
        <v>3028.294</v>
      </c>
      <c r="C19" s="338">
        <v>13432.427</v>
      </c>
      <c r="D19" s="338">
        <v>16460.720999999998</v>
      </c>
      <c r="E19" s="338">
        <v>981.045</v>
      </c>
      <c r="F19" s="338">
        <v>17441.765999999996</v>
      </c>
      <c r="G19" s="337">
        <v>8.085282370028622</v>
      </c>
      <c r="H19" s="429">
        <v>12.669184640516711</v>
      </c>
      <c r="I19" s="337">
        <v>11.472580618181919</v>
      </c>
      <c r="J19" s="338">
        <v>20.653144144333805</v>
      </c>
      <c r="K19" s="229"/>
    </row>
    <row r="20" spans="1:11" ht="12.75">
      <c r="A20" s="323" t="s">
        <v>265</v>
      </c>
      <c r="B20" s="338">
        <v>1165.2489999999998</v>
      </c>
      <c r="C20" s="338">
        <v>12701.947</v>
      </c>
      <c r="D20" s="338">
        <v>13867.196</v>
      </c>
      <c r="E20" s="338">
        <v>158.97400000000002</v>
      </c>
      <c r="F20" s="338">
        <v>14026.17</v>
      </c>
      <c r="G20" s="337">
        <v>9.001954513148542</v>
      </c>
      <c r="H20" s="429">
        <v>13.150211406422118</v>
      </c>
      <c r="I20" s="337">
        <v>12.659989994120632</v>
      </c>
      <c r="J20" s="338">
        <v>20.83811770874296</v>
      </c>
      <c r="K20" s="229"/>
    </row>
    <row r="21" spans="1:11" ht="12.75">
      <c r="A21" s="323" t="s">
        <v>266</v>
      </c>
      <c r="B21" s="338">
        <v>89.597</v>
      </c>
      <c r="C21" s="338">
        <v>10740.354000000001</v>
      </c>
      <c r="D21" s="338">
        <v>10829.951000000001</v>
      </c>
      <c r="E21" s="338">
        <v>1876.6119999999999</v>
      </c>
      <c r="F21" s="338">
        <v>12706.563</v>
      </c>
      <c r="G21" s="337">
        <v>6.999218811030389</v>
      </c>
      <c r="H21" s="429">
        <v>12.425931624920462</v>
      </c>
      <c r="I21" s="337">
        <v>12.34673505473972</v>
      </c>
      <c r="J21" s="338">
        <v>16.16946553046295</v>
      </c>
      <c r="K21" s="229"/>
    </row>
    <row r="22" spans="1:11" ht="12.75">
      <c r="A22" s="323" t="s">
        <v>267</v>
      </c>
      <c r="B22" s="338">
        <v>151.438</v>
      </c>
      <c r="C22" s="338">
        <v>1991.925</v>
      </c>
      <c r="D22" s="338">
        <v>2143.363</v>
      </c>
      <c r="E22" s="338">
        <v>334.91</v>
      </c>
      <c r="F22" s="338">
        <v>2478.2729999999997</v>
      </c>
      <c r="G22" s="337">
        <v>8.633373239838093</v>
      </c>
      <c r="H22" s="429">
        <v>12.647223156972425</v>
      </c>
      <c r="I22" s="337">
        <v>12.244989716636198</v>
      </c>
      <c r="J22" s="338">
        <v>19.82537145563251</v>
      </c>
      <c r="K22" s="229"/>
    </row>
    <row r="23" spans="1:11" ht="12.75">
      <c r="A23" s="323" t="s">
        <v>268</v>
      </c>
      <c r="B23" s="338">
        <v>370.423</v>
      </c>
      <c r="C23" s="338">
        <v>5107.686</v>
      </c>
      <c r="D23" s="338">
        <v>5478.1089999999995</v>
      </c>
      <c r="E23" s="338">
        <v>140.76600000000002</v>
      </c>
      <c r="F23" s="338">
        <v>5618.874999999999</v>
      </c>
      <c r="G23" s="337">
        <v>8.292990350818277</v>
      </c>
      <c r="H23" s="429">
        <v>13.100527336335936</v>
      </c>
      <c r="I23" s="337">
        <v>12.606366111227448</v>
      </c>
      <c r="J23" s="338">
        <v>27.386381322957202</v>
      </c>
      <c r="K23" s="229"/>
    </row>
    <row r="24" spans="1:11" ht="12.75">
      <c r="A24" s="323" t="s">
        <v>269</v>
      </c>
      <c r="B24" s="338">
        <v>34.414</v>
      </c>
      <c r="C24" s="338">
        <v>27.28</v>
      </c>
      <c r="D24" s="338">
        <v>61.694</v>
      </c>
      <c r="E24" s="338">
        <v>14.899</v>
      </c>
      <c r="F24" s="338">
        <v>76.593</v>
      </c>
      <c r="G24" s="337">
        <v>7.1502181591522955</v>
      </c>
      <c r="H24" s="429">
        <v>16.944099378881987</v>
      </c>
      <c r="I24" s="337">
        <v>9.605168924178733</v>
      </c>
      <c r="J24" s="338">
        <v>25.599656357388316</v>
      </c>
      <c r="K24" s="229"/>
    </row>
    <row r="25" spans="1:11" ht="12.75">
      <c r="A25" s="323"/>
      <c r="B25" s="430"/>
      <c r="C25" s="430"/>
      <c r="D25" s="430"/>
      <c r="E25" s="430"/>
      <c r="F25" s="431"/>
      <c r="G25" s="430"/>
      <c r="H25" s="432"/>
      <c r="I25" s="430"/>
      <c r="J25" s="431"/>
      <c r="K25" s="229"/>
    </row>
    <row r="26" spans="1:11" ht="12.75">
      <c r="A26" s="341" t="s">
        <v>270</v>
      </c>
      <c r="B26" s="433">
        <v>32780.541000000005</v>
      </c>
      <c r="C26" s="433">
        <v>119745.804</v>
      </c>
      <c r="D26" s="433">
        <v>152526.34499999997</v>
      </c>
      <c r="E26" s="433">
        <v>10300.336</v>
      </c>
      <c r="F26" s="434">
        <v>162826.68099999998</v>
      </c>
      <c r="G26" s="433">
        <v>7.011437994821718</v>
      </c>
      <c r="H26" s="432">
        <v>12.545043680282209</v>
      </c>
      <c r="I26" s="433">
        <v>10.725759943540911</v>
      </c>
      <c r="J26" s="431">
        <v>19.280028600895836</v>
      </c>
      <c r="K26" s="229"/>
    </row>
    <row r="27" spans="1:11" ht="12.75">
      <c r="A27" s="323" t="s">
        <v>271</v>
      </c>
      <c r="B27" s="430">
        <v>4380.191196471781</v>
      </c>
      <c r="C27" s="430">
        <v>61412.22682222455</v>
      </c>
      <c r="D27" s="431">
        <v>65792.41801869633</v>
      </c>
      <c r="E27" s="430">
        <v>7188.259463457242</v>
      </c>
      <c r="F27" s="431">
        <v>72980.67748215358</v>
      </c>
      <c r="G27" s="435">
        <v>6.42443038719121</v>
      </c>
      <c r="H27" s="436">
        <v>12.114605220922765</v>
      </c>
      <c r="I27" s="430">
        <v>11.440022692502042</v>
      </c>
      <c r="J27" s="437">
        <v>19.156725315587877</v>
      </c>
      <c r="K27" s="229"/>
    </row>
    <row r="28" spans="1:11" ht="12.75">
      <c r="A28" s="323"/>
      <c r="B28" s="430"/>
      <c r="C28" s="430"/>
      <c r="D28" s="430"/>
      <c r="E28" s="430"/>
      <c r="F28" s="431"/>
      <c r="G28" s="430"/>
      <c r="H28" s="432"/>
      <c r="I28" s="430"/>
      <c r="J28" s="431"/>
      <c r="K28" s="229"/>
    </row>
    <row r="29" spans="1:11" ht="13.5" thickBot="1">
      <c r="A29" s="346" t="s">
        <v>273</v>
      </c>
      <c r="B29" s="438">
        <v>37160.732196471785</v>
      </c>
      <c r="C29" s="438">
        <v>181158.03082222457</v>
      </c>
      <c r="D29" s="438">
        <v>218318.7630186963</v>
      </c>
      <c r="E29" s="438">
        <v>17488.59546345724</v>
      </c>
      <c r="F29" s="439">
        <v>235807.35848215356</v>
      </c>
      <c r="G29" s="438">
        <v>6.9367290438307245</v>
      </c>
      <c r="H29" s="440">
        <v>12.395739659878812</v>
      </c>
      <c r="I29" s="438">
        <v>10.93144052781454</v>
      </c>
      <c r="J29" s="439">
        <v>19.22915617876787</v>
      </c>
      <c r="K29" s="229"/>
    </row>
    <row r="30" spans="6:11" ht="12.75">
      <c r="F30" s="441"/>
      <c r="K30" s="229"/>
    </row>
  </sheetData>
  <mergeCells count="4">
    <mergeCell ref="G5:J5"/>
    <mergeCell ref="B5:F5"/>
    <mergeCell ref="A3:J3"/>
    <mergeCell ref="A1:J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4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2.28125" style="230" bestFit="1" customWidth="1"/>
    <col min="2" max="7" width="14.421875" style="230" customWidth="1"/>
    <col min="8" max="16384" width="11.421875" style="230" customWidth="1"/>
  </cols>
  <sheetData>
    <row r="1" spans="1:7" s="228" customFormat="1" ht="18">
      <c r="A1" s="759" t="s">
        <v>0</v>
      </c>
      <c r="B1" s="759"/>
      <c r="C1" s="759"/>
      <c r="D1" s="759"/>
      <c r="E1" s="759"/>
      <c r="F1" s="759"/>
      <c r="G1" s="759"/>
    </row>
    <row r="3" spans="1:7" s="231" customFormat="1" ht="15">
      <c r="A3" s="760" t="s">
        <v>203</v>
      </c>
      <c r="B3" s="760"/>
      <c r="C3" s="760"/>
      <c r="D3" s="760"/>
      <c r="E3" s="760"/>
      <c r="F3" s="760"/>
      <c r="G3" s="760"/>
    </row>
    <row r="4" spans="1:7" s="231" customFormat="1" ht="15">
      <c r="A4" s="763"/>
      <c r="B4" s="763"/>
      <c r="C4" s="763"/>
      <c r="D4" s="763"/>
      <c r="E4" s="763"/>
      <c r="F4" s="763"/>
      <c r="G4" s="763"/>
    </row>
    <row r="5" spans="2:7" ht="12.75">
      <c r="B5" s="761" t="s">
        <v>184</v>
      </c>
      <c r="C5" s="762"/>
      <c r="D5" s="761" t="s">
        <v>185</v>
      </c>
      <c r="E5" s="762"/>
      <c r="F5" s="761" t="s">
        <v>10</v>
      </c>
      <c r="G5" s="762"/>
    </row>
    <row r="6" spans="1:7" ht="12.75">
      <c r="A6" s="260" t="s">
        <v>186</v>
      </c>
      <c r="B6" s="261" t="s">
        <v>114</v>
      </c>
      <c r="C6" s="262" t="s">
        <v>100</v>
      </c>
      <c r="D6" s="261" t="s">
        <v>114</v>
      </c>
      <c r="E6" s="262" t="s">
        <v>100</v>
      </c>
      <c r="F6" s="261" t="s">
        <v>114</v>
      </c>
      <c r="G6" s="262" t="s">
        <v>100</v>
      </c>
    </row>
    <row r="7" spans="1:7" ht="13.5" thickBot="1">
      <c r="A7" s="229"/>
      <c r="B7" s="261" t="s">
        <v>118</v>
      </c>
      <c r="C7" s="261" t="s">
        <v>103</v>
      </c>
      <c r="D7" s="261" t="s">
        <v>118</v>
      </c>
      <c r="E7" s="261" t="s">
        <v>103</v>
      </c>
      <c r="F7" s="261" t="s">
        <v>118</v>
      </c>
      <c r="G7" s="261" t="s">
        <v>103</v>
      </c>
    </row>
    <row r="8" spans="1:7" ht="12.75">
      <c r="A8" s="263" t="s">
        <v>187</v>
      </c>
      <c r="B8" s="264">
        <v>2447711</v>
      </c>
      <c r="C8" s="265">
        <v>632307.809</v>
      </c>
      <c r="D8" s="264">
        <v>102466.21735832188</v>
      </c>
      <c r="E8" s="265">
        <v>18533</v>
      </c>
      <c r="F8" s="264">
        <v>2550177.217358322</v>
      </c>
      <c r="G8" s="265">
        <v>650840.8</v>
      </c>
    </row>
    <row r="9" spans="1:7" ht="12.75">
      <c r="A9" s="266" t="s">
        <v>29</v>
      </c>
      <c r="B9" s="267">
        <v>251375</v>
      </c>
      <c r="C9" s="268">
        <v>38192.945999999996</v>
      </c>
      <c r="D9" s="267">
        <v>42311.32329219408</v>
      </c>
      <c r="E9" s="268">
        <v>5082.951598465797</v>
      </c>
      <c r="F9" s="267">
        <v>293686.32329219405</v>
      </c>
      <c r="G9" s="268">
        <v>43275.897598465795</v>
      </c>
    </row>
    <row r="10" spans="1:7" ht="12.75">
      <c r="A10" s="266" t="s">
        <v>33</v>
      </c>
      <c r="B10" s="267">
        <v>723317</v>
      </c>
      <c r="C10" s="268">
        <v>174141.122</v>
      </c>
      <c r="D10" s="267">
        <v>17238.726979104926</v>
      </c>
      <c r="E10" s="268">
        <v>4283.360705668736</v>
      </c>
      <c r="F10" s="267">
        <v>740555.7269791049</v>
      </c>
      <c r="G10" s="268">
        <v>178424.48270566875</v>
      </c>
    </row>
    <row r="11" spans="1:7" ht="12.75">
      <c r="A11" s="266" t="s">
        <v>34</v>
      </c>
      <c r="B11" s="267">
        <v>278626</v>
      </c>
      <c r="C11" s="268">
        <v>75763.58899999999</v>
      </c>
      <c r="D11" s="267">
        <v>7501.562192408156</v>
      </c>
      <c r="E11" s="268">
        <v>1958.4</v>
      </c>
      <c r="F11" s="267">
        <v>286127.56219240814</v>
      </c>
      <c r="G11" s="268">
        <v>77722</v>
      </c>
    </row>
    <row r="12" spans="1:7" ht="12.75">
      <c r="A12" s="266" t="s">
        <v>35</v>
      </c>
      <c r="B12" s="267">
        <v>1194393</v>
      </c>
      <c r="C12" s="268">
        <v>344210.152</v>
      </c>
      <c r="D12" s="267">
        <v>35414.60489461472</v>
      </c>
      <c r="E12" s="268">
        <v>7208.3</v>
      </c>
      <c r="F12" s="267">
        <v>1229807.6048946148</v>
      </c>
      <c r="G12" s="268">
        <v>351418.5</v>
      </c>
    </row>
    <row r="13" spans="1:7" ht="12.75">
      <c r="A13" s="269"/>
      <c r="B13" s="267"/>
      <c r="C13" s="268"/>
      <c r="D13" s="267"/>
      <c r="E13" s="268"/>
      <c r="F13" s="267"/>
      <c r="G13" s="268"/>
    </row>
    <row r="14" spans="1:7" ht="12.75">
      <c r="A14" s="270" t="s">
        <v>188</v>
      </c>
      <c r="B14" s="267">
        <v>14754812</v>
      </c>
      <c r="C14" s="268">
        <v>162826.68099999998</v>
      </c>
      <c r="D14" s="267">
        <v>6126308.333631083</v>
      </c>
      <c r="E14" s="268">
        <v>72980.67748215358</v>
      </c>
      <c r="F14" s="267">
        <v>20881120.333631083</v>
      </c>
      <c r="G14" s="268">
        <v>235807.35848215356</v>
      </c>
    </row>
    <row r="15" spans="1:7" ht="12.75">
      <c r="A15" s="266" t="s">
        <v>202</v>
      </c>
      <c r="B15" s="267">
        <v>4675295</v>
      </c>
      <c r="C15" s="268">
        <v>32780.541</v>
      </c>
      <c r="D15" s="267">
        <v>681802.2661129372</v>
      </c>
      <c r="E15" s="268">
        <v>4380.191196471781</v>
      </c>
      <c r="F15" s="267">
        <v>5357097.266112938</v>
      </c>
      <c r="G15" s="268">
        <v>37160.73219647178</v>
      </c>
    </row>
    <row r="16" spans="1:7" ht="12.75">
      <c r="A16" s="266" t="s">
        <v>189</v>
      </c>
      <c r="B16" s="267">
        <v>9545268</v>
      </c>
      <c r="C16" s="268">
        <v>119745.80399999999</v>
      </c>
      <c r="D16" s="267">
        <v>5069271.817141954</v>
      </c>
      <c r="E16" s="268">
        <v>61412.22682222455</v>
      </c>
      <c r="F16" s="267">
        <v>14614539.817141954</v>
      </c>
      <c r="G16" s="268">
        <v>181158.03082222454</v>
      </c>
    </row>
    <row r="17" spans="1:7" ht="12.75">
      <c r="A17" s="266" t="s">
        <v>190</v>
      </c>
      <c r="B17" s="267">
        <v>534249</v>
      </c>
      <c r="C17" s="268">
        <v>10300.336</v>
      </c>
      <c r="D17" s="267">
        <v>375234.25037619227</v>
      </c>
      <c r="E17" s="268">
        <v>7188.259463457242</v>
      </c>
      <c r="F17" s="267">
        <v>909483.2503761923</v>
      </c>
      <c r="G17" s="268">
        <v>17488.59546345724</v>
      </c>
    </row>
    <row r="18" spans="1:7" ht="12.75">
      <c r="A18" s="269"/>
      <c r="B18" s="267"/>
      <c r="C18" s="268"/>
      <c r="D18" s="267"/>
      <c r="E18" s="268"/>
      <c r="F18" s="267"/>
      <c r="G18" s="268"/>
    </row>
    <row r="19" spans="1:7" ht="12.75">
      <c r="A19" s="270" t="s">
        <v>191</v>
      </c>
      <c r="B19" s="267">
        <v>1368220</v>
      </c>
      <c r="C19" s="268">
        <v>10339.578000000001</v>
      </c>
      <c r="D19" s="267">
        <v>390724.24792654766</v>
      </c>
      <c r="E19" s="268">
        <v>5029.346210682566</v>
      </c>
      <c r="F19" s="267">
        <v>1758944.2479265477</v>
      </c>
      <c r="G19" s="268">
        <v>15368.924210682568</v>
      </c>
    </row>
    <row r="20" spans="1:7" ht="12.75">
      <c r="A20" s="266" t="s">
        <v>192</v>
      </c>
      <c r="B20" s="267">
        <v>1124718</v>
      </c>
      <c r="C20" s="268">
        <v>5816.175</v>
      </c>
      <c r="D20" s="267">
        <v>110942.7164876015</v>
      </c>
      <c r="E20" s="268">
        <v>670.5815048512427</v>
      </c>
      <c r="F20" s="267">
        <v>1235660.7164876014</v>
      </c>
      <c r="G20" s="268">
        <v>6486.756504851242</v>
      </c>
    </row>
    <row r="21" spans="1:7" ht="12.75">
      <c r="A21" s="266" t="s">
        <v>57</v>
      </c>
      <c r="B21" s="267">
        <v>84000</v>
      </c>
      <c r="C21" s="268">
        <v>1034.97</v>
      </c>
      <c r="D21" s="267">
        <v>152588.02784569212</v>
      </c>
      <c r="E21" s="268">
        <v>2112.741579370979</v>
      </c>
      <c r="F21" s="267">
        <v>236588.02784569212</v>
      </c>
      <c r="G21" s="268">
        <v>3147.711579370979</v>
      </c>
    </row>
    <row r="22" spans="1:7" ht="12.75">
      <c r="A22" s="266" t="s">
        <v>193</v>
      </c>
      <c r="B22" s="267">
        <v>159502</v>
      </c>
      <c r="C22" s="268">
        <v>3488.433</v>
      </c>
      <c r="D22" s="267">
        <v>127193.50359325405</v>
      </c>
      <c r="E22" s="268">
        <v>2246.023126460345</v>
      </c>
      <c r="F22" s="267">
        <v>286695.503593254</v>
      </c>
      <c r="G22" s="268">
        <v>5734.456126460345</v>
      </c>
    </row>
    <row r="23" spans="1:7" ht="12.75">
      <c r="A23" s="269"/>
      <c r="B23" s="267"/>
      <c r="C23" s="267"/>
      <c r="D23" s="267"/>
      <c r="E23" s="268"/>
      <c r="F23" s="267"/>
      <c r="G23" s="268"/>
    </row>
    <row r="24" spans="1:7" ht="12.75">
      <c r="A24" s="270" t="s">
        <v>194</v>
      </c>
      <c r="B24" s="267">
        <v>32881078</v>
      </c>
      <c r="C24" s="268">
        <v>2648244.52</v>
      </c>
      <c r="D24" s="267">
        <v>3449767.376953811</v>
      </c>
      <c r="E24" s="268">
        <v>340901.1080956404</v>
      </c>
      <c r="F24" s="267">
        <v>36330845.37695381</v>
      </c>
      <c r="G24" s="268">
        <v>2989145.6280956403</v>
      </c>
    </row>
    <row r="25" spans="1:7" ht="12.75">
      <c r="A25" s="266" t="s">
        <v>71</v>
      </c>
      <c r="B25" s="267">
        <v>1312917</v>
      </c>
      <c r="C25" s="268">
        <v>8258.542</v>
      </c>
      <c r="D25" s="267">
        <v>42702.98738178262</v>
      </c>
      <c r="E25" s="268">
        <v>348.09734064233555</v>
      </c>
      <c r="F25" s="267">
        <v>1355619.9873817826</v>
      </c>
      <c r="G25" s="268">
        <v>8606.639340642336</v>
      </c>
    </row>
    <row r="26" spans="1:7" ht="12.75">
      <c r="A26" s="266" t="s">
        <v>195</v>
      </c>
      <c r="B26" s="267">
        <v>31568161</v>
      </c>
      <c r="C26" s="268">
        <v>2639985.978</v>
      </c>
      <c r="D26" s="267">
        <v>3407064.389572028</v>
      </c>
      <c r="E26" s="268">
        <v>340553.010754998</v>
      </c>
      <c r="F26" s="267">
        <v>34975225.389572024</v>
      </c>
      <c r="G26" s="268">
        <v>2980538.988754998</v>
      </c>
    </row>
    <row r="27" spans="1:7" ht="12.75">
      <c r="A27" s="269"/>
      <c r="B27" s="267"/>
      <c r="C27" s="268"/>
      <c r="D27" s="267"/>
      <c r="E27" s="268"/>
      <c r="F27" s="267"/>
      <c r="G27" s="268"/>
    </row>
    <row r="28" spans="1:7" ht="12.75">
      <c r="A28" s="270" t="s">
        <v>196</v>
      </c>
      <c r="B28" s="267">
        <v>46655</v>
      </c>
      <c r="C28" s="268">
        <v>8639.01</v>
      </c>
      <c r="D28" s="147" t="s">
        <v>76</v>
      </c>
      <c r="E28" s="147" t="s">
        <v>76</v>
      </c>
      <c r="F28" s="267">
        <v>46655</v>
      </c>
      <c r="G28" s="268">
        <v>8639.01</v>
      </c>
    </row>
    <row r="29" spans="1:7" ht="12.75">
      <c r="A29" s="266" t="s">
        <v>93</v>
      </c>
      <c r="B29" s="267">
        <v>42828</v>
      </c>
      <c r="C29" s="268">
        <v>8156.241</v>
      </c>
      <c r="D29" s="147" t="s">
        <v>76</v>
      </c>
      <c r="E29" s="147" t="s">
        <v>76</v>
      </c>
      <c r="F29" s="267">
        <v>42828</v>
      </c>
      <c r="G29" s="268">
        <v>8156.241</v>
      </c>
    </row>
    <row r="30" spans="1:7" ht="12.75">
      <c r="A30" s="266" t="s">
        <v>197</v>
      </c>
      <c r="B30" s="267">
        <v>3827</v>
      </c>
      <c r="C30" s="268">
        <v>482.769</v>
      </c>
      <c r="D30" s="147" t="s">
        <v>76</v>
      </c>
      <c r="E30" s="147" t="s">
        <v>76</v>
      </c>
      <c r="F30" s="267">
        <v>3827</v>
      </c>
      <c r="G30" s="268">
        <v>482.769</v>
      </c>
    </row>
    <row r="31" spans="1:7" ht="12.75">
      <c r="A31" s="269"/>
      <c r="B31" s="267"/>
      <c r="C31" s="268"/>
      <c r="D31" s="267"/>
      <c r="E31" s="268"/>
      <c r="F31" s="267"/>
      <c r="G31" s="268"/>
    </row>
    <row r="32" spans="1:7" ht="14.25">
      <c r="A32" s="270" t="s">
        <v>451</v>
      </c>
      <c r="B32" s="267">
        <v>723570.2230000001</v>
      </c>
      <c r="C32" s="268">
        <v>1307265.048</v>
      </c>
      <c r="D32" s="147" t="s">
        <v>76</v>
      </c>
      <c r="E32" s="147" t="s">
        <v>76</v>
      </c>
      <c r="F32" s="267">
        <v>723570.2230000001</v>
      </c>
      <c r="G32" s="268">
        <v>1307265.048</v>
      </c>
    </row>
    <row r="33" spans="1:7" ht="12.75">
      <c r="A33" s="266" t="s">
        <v>105</v>
      </c>
      <c r="B33" s="267">
        <v>606563.4550000001</v>
      </c>
      <c r="C33" s="268">
        <v>1159010.035</v>
      </c>
      <c r="D33" s="147" t="s">
        <v>76</v>
      </c>
      <c r="E33" s="147" t="s">
        <v>76</v>
      </c>
      <c r="F33" s="267">
        <v>606563.4550000001</v>
      </c>
      <c r="G33" s="268">
        <v>1159010.035</v>
      </c>
    </row>
    <row r="34" spans="1:7" ht="12.75">
      <c r="A34" s="266" t="s">
        <v>198</v>
      </c>
      <c r="B34" s="267">
        <v>25807.216000000008</v>
      </c>
      <c r="C34" s="268">
        <v>48627.365</v>
      </c>
      <c r="D34" s="147" t="s">
        <v>76</v>
      </c>
      <c r="E34" s="147" t="s">
        <v>76</v>
      </c>
      <c r="F34" s="267">
        <v>25807.216000000008</v>
      </c>
      <c r="G34" s="268">
        <v>48627.365</v>
      </c>
    </row>
    <row r="35" spans="1:7" ht="12.75">
      <c r="A35" s="266" t="s">
        <v>199</v>
      </c>
      <c r="B35" s="267">
        <v>91199.55200000001</v>
      </c>
      <c r="C35" s="268">
        <v>99627.648</v>
      </c>
      <c r="D35" s="147" t="s">
        <v>76</v>
      </c>
      <c r="E35" s="147" t="s">
        <v>76</v>
      </c>
      <c r="F35" s="267">
        <v>91199.55200000001</v>
      </c>
      <c r="G35" s="268">
        <v>99627.648</v>
      </c>
    </row>
    <row r="36" spans="1:7" ht="12.75">
      <c r="A36" s="269"/>
      <c r="B36" s="267"/>
      <c r="C36" s="268"/>
      <c r="D36" s="267"/>
      <c r="E36" s="268"/>
      <c r="F36" s="267"/>
      <c r="G36" s="268"/>
    </row>
    <row r="37" spans="1:7" ht="14.25">
      <c r="A37" s="270" t="s">
        <v>452</v>
      </c>
      <c r="B37" s="267">
        <v>47217.473999999995</v>
      </c>
      <c r="C37" s="268">
        <v>53711.34928000001</v>
      </c>
      <c r="D37" s="267">
        <v>46436.70432348502</v>
      </c>
      <c r="E37" s="268">
        <v>59419.46006532565</v>
      </c>
      <c r="F37" s="267">
        <v>93654.17832348502</v>
      </c>
      <c r="G37" s="268">
        <v>113130.80934532566</v>
      </c>
    </row>
    <row r="38" spans="1:7" ht="12.75">
      <c r="A38" s="266"/>
      <c r="B38" s="267"/>
      <c r="C38" s="268"/>
      <c r="D38" s="267"/>
      <c r="E38" s="268"/>
      <c r="F38" s="267"/>
      <c r="G38" s="268"/>
    </row>
    <row r="39" spans="1:7" ht="13.5" thickBot="1">
      <c r="A39" s="271" t="s">
        <v>200</v>
      </c>
      <c r="B39" s="272"/>
      <c r="C39" s="273">
        <v>4823333.995279999</v>
      </c>
      <c r="D39" s="272"/>
      <c r="E39" s="273">
        <v>496863.6</v>
      </c>
      <c r="F39" s="272"/>
      <c r="G39" s="273">
        <v>5320197.6</v>
      </c>
    </row>
    <row r="40" ht="12.75">
      <c r="A40" s="230" t="s">
        <v>201</v>
      </c>
    </row>
  </sheetData>
  <mergeCells count="6">
    <mergeCell ref="A1:G1"/>
    <mergeCell ref="A3:G3"/>
    <mergeCell ref="F5:G5"/>
    <mergeCell ref="D5:E5"/>
    <mergeCell ref="B5:C5"/>
    <mergeCell ref="A4:G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9">
    <pageSetUpPr fitToPage="1"/>
  </sheetPr>
  <dimension ref="A1:G9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30" customWidth="1"/>
    <col min="2" max="6" width="14.7109375" style="230" customWidth="1"/>
    <col min="7" max="7" width="10.57421875" style="229" customWidth="1"/>
    <col min="8" max="10" width="10.57421875" style="230" customWidth="1"/>
    <col min="11" max="16384" width="11.421875" style="230" customWidth="1"/>
  </cols>
  <sheetData>
    <row r="1" spans="1:7" s="228" customFormat="1" ht="18">
      <c r="A1" s="768" t="s">
        <v>0</v>
      </c>
      <c r="B1" s="768"/>
      <c r="C1" s="768"/>
      <c r="D1" s="768"/>
      <c r="E1" s="768"/>
      <c r="F1" s="768"/>
      <c r="G1" s="320"/>
    </row>
    <row r="3" spans="1:7" s="231" customFormat="1" ht="15">
      <c r="A3" s="784" t="s">
        <v>401</v>
      </c>
      <c r="B3" s="784"/>
      <c r="C3" s="784"/>
      <c r="D3" s="784"/>
      <c r="E3" s="784"/>
      <c r="F3" s="784"/>
      <c r="G3" s="321"/>
    </row>
    <row r="4" spans="1:7" s="231" customFormat="1" ht="15">
      <c r="A4" s="784" t="s">
        <v>399</v>
      </c>
      <c r="B4" s="784"/>
      <c r="C4" s="784"/>
      <c r="D4" s="784"/>
      <c r="E4" s="784"/>
      <c r="F4" s="784"/>
      <c r="G4" s="321"/>
    </row>
    <row r="6" spans="1:6" ht="12.75">
      <c r="A6" s="417" t="s">
        <v>277</v>
      </c>
      <c r="B6" s="325"/>
      <c r="C6" s="326" t="s">
        <v>42</v>
      </c>
      <c r="D6" s="326"/>
      <c r="E6" s="328" t="s">
        <v>3</v>
      </c>
      <c r="F6" s="329"/>
    </row>
    <row r="7" spans="1:6" ht="13.5" thickBot="1">
      <c r="A7" s="359" t="s">
        <v>278</v>
      </c>
      <c r="B7" s="709" t="s">
        <v>438</v>
      </c>
      <c r="C7" s="709" t="s">
        <v>439</v>
      </c>
      <c r="D7" s="328" t="s">
        <v>10</v>
      </c>
      <c r="E7" s="442" t="s">
        <v>50</v>
      </c>
      <c r="F7" s="419" t="s">
        <v>10</v>
      </c>
    </row>
    <row r="8" spans="1:6" ht="12.75">
      <c r="A8" s="330" t="s">
        <v>279</v>
      </c>
      <c r="B8" s="332">
        <v>9067</v>
      </c>
      <c r="C8" s="332">
        <v>404</v>
      </c>
      <c r="D8" s="332">
        <v>9471</v>
      </c>
      <c r="E8" s="407" t="s">
        <v>76</v>
      </c>
      <c r="F8" s="331">
        <v>9471</v>
      </c>
    </row>
    <row r="9" spans="1:6" ht="12.75">
      <c r="A9" s="323" t="s">
        <v>280</v>
      </c>
      <c r="B9" s="335">
        <v>7605</v>
      </c>
      <c r="C9" s="335">
        <v>746</v>
      </c>
      <c r="D9" s="335">
        <v>8351</v>
      </c>
      <c r="E9" s="340">
        <v>0</v>
      </c>
      <c r="F9" s="335">
        <v>8351</v>
      </c>
    </row>
    <row r="10" spans="1:6" ht="12.75">
      <c r="A10" s="323" t="s">
        <v>281</v>
      </c>
      <c r="B10" s="335">
        <v>48313</v>
      </c>
      <c r="C10" s="335">
        <v>744</v>
      </c>
      <c r="D10" s="335">
        <v>49057</v>
      </c>
      <c r="E10" s="335">
        <v>183</v>
      </c>
      <c r="F10" s="335">
        <v>49240</v>
      </c>
    </row>
    <row r="11" spans="1:6" ht="12.75">
      <c r="A11" s="323" t="s">
        <v>282</v>
      </c>
      <c r="B11" s="335">
        <v>12674</v>
      </c>
      <c r="C11" s="335">
        <v>817</v>
      </c>
      <c r="D11" s="335">
        <v>13491</v>
      </c>
      <c r="E11" s="407" t="s">
        <v>76</v>
      </c>
      <c r="F11" s="335">
        <v>13491</v>
      </c>
    </row>
    <row r="12" spans="1:6" ht="12.75">
      <c r="A12" s="360" t="s">
        <v>283</v>
      </c>
      <c r="B12" s="362">
        <v>77659</v>
      </c>
      <c r="C12" s="362">
        <v>2711</v>
      </c>
      <c r="D12" s="362">
        <v>80370</v>
      </c>
      <c r="E12" s="362">
        <v>183</v>
      </c>
      <c r="F12" s="362">
        <v>80553</v>
      </c>
    </row>
    <row r="13" spans="1:6" ht="12.75">
      <c r="A13" s="323"/>
      <c r="B13" s="335"/>
      <c r="C13" s="335"/>
      <c r="D13" s="335"/>
      <c r="E13" s="335"/>
      <c r="F13" s="335"/>
    </row>
    <row r="14" spans="1:6" ht="12.75">
      <c r="A14" s="360" t="s">
        <v>284</v>
      </c>
      <c r="B14" s="362">
        <v>43655</v>
      </c>
      <c r="C14" s="362">
        <v>17446</v>
      </c>
      <c r="D14" s="362">
        <v>61101</v>
      </c>
      <c r="E14" s="362">
        <v>601</v>
      </c>
      <c r="F14" s="362">
        <v>61702</v>
      </c>
    </row>
    <row r="15" spans="1:6" ht="12.75">
      <c r="A15" s="323"/>
      <c r="B15" s="335"/>
      <c r="C15" s="335"/>
      <c r="D15" s="335"/>
      <c r="E15" s="335"/>
      <c r="F15" s="335"/>
    </row>
    <row r="16" spans="1:6" ht="12.75">
      <c r="A16" s="360" t="s">
        <v>285</v>
      </c>
      <c r="B16" s="362">
        <v>6296</v>
      </c>
      <c r="C16" s="362">
        <v>922</v>
      </c>
      <c r="D16" s="362">
        <v>7218</v>
      </c>
      <c r="E16" s="362">
        <v>62</v>
      </c>
      <c r="F16" s="362">
        <v>7280</v>
      </c>
    </row>
    <row r="17" spans="1:6" ht="12.75">
      <c r="A17" s="323"/>
      <c r="B17" s="335"/>
      <c r="C17" s="335"/>
      <c r="D17" s="335"/>
      <c r="E17" s="335"/>
      <c r="F17" s="335"/>
    </row>
    <row r="18" spans="1:6" ht="12.75">
      <c r="A18" s="323" t="s">
        <v>286</v>
      </c>
      <c r="B18" s="335">
        <v>54806</v>
      </c>
      <c r="C18" s="335">
        <v>18955</v>
      </c>
      <c r="D18" s="335">
        <v>73761</v>
      </c>
      <c r="E18" s="335">
        <v>193</v>
      </c>
      <c r="F18" s="335">
        <v>73954</v>
      </c>
    </row>
    <row r="19" spans="1:6" ht="12.75">
      <c r="A19" s="323" t="s">
        <v>287</v>
      </c>
      <c r="B19" s="335">
        <v>101101</v>
      </c>
      <c r="C19" s="335">
        <v>54635</v>
      </c>
      <c r="D19" s="335">
        <v>155736</v>
      </c>
      <c r="E19" s="335">
        <v>2154</v>
      </c>
      <c r="F19" s="335">
        <v>157890</v>
      </c>
    </row>
    <row r="20" spans="1:6" ht="12.75">
      <c r="A20" s="323" t="s">
        <v>288</v>
      </c>
      <c r="B20" s="335">
        <v>41808</v>
      </c>
      <c r="C20" s="335">
        <v>3803</v>
      </c>
      <c r="D20" s="335">
        <v>45611</v>
      </c>
      <c r="E20" s="335">
        <v>2140</v>
      </c>
      <c r="F20" s="335">
        <v>47751</v>
      </c>
    </row>
    <row r="21" spans="1:6" ht="12.75">
      <c r="A21" s="360" t="s">
        <v>369</v>
      </c>
      <c r="B21" s="362">
        <v>197715</v>
      </c>
      <c r="C21" s="362">
        <v>77393</v>
      </c>
      <c r="D21" s="362">
        <v>275108</v>
      </c>
      <c r="E21" s="362">
        <v>4487</v>
      </c>
      <c r="F21" s="362">
        <v>279595</v>
      </c>
    </row>
    <row r="22" spans="1:6" ht="12.75">
      <c r="A22" s="323"/>
      <c r="B22" s="335"/>
      <c r="C22" s="335"/>
      <c r="D22" s="335"/>
      <c r="E22" s="335"/>
      <c r="F22" s="335"/>
    </row>
    <row r="23" spans="1:6" ht="12.75">
      <c r="A23" s="360" t="s">
        <v>289</v>
      </c>
      <c r="B23" s="362">
        <v>117128</v>
      </c>
      <c r="C23" s="362">
        <v>196708</v>
      </c>
      <c r="D23" s="362">
        <v>313836</v>
      </c>
      <c r="E23" s="362">
        <v>5418</v>
      </c>
      <c r="F23" s="362">
        <v>319254</v>
      </c>
    </row>
    <row r="24" spans="1:6" ht="12.75">
      <c r="A24" s="323"/>
      <c r="B24" s="335"/>
      <c r="C24" s="335"/>
      <c r="D24" s="335"/>
      <c r="E24" s="335"/>
      <c r="F24" s="335"/>
    </row>
    <row r="25" spans="1:6" ht="12.75">
      <c r="A25" s="360" t="s">
        <v>290</v>
      </c>
      <c r="B25" s="362">
        <v>170223</v>
      </c>
      <c r="C25" s="362">
        <v>247847</v>
      </c>
      <c r="D25" s="362">
        <v>418070</v>
      </c>
      <c r="E25" s="362">
        <v>20174</v>
      </c>
      <c r="F25" s="362">
        <v>438244</v>
      </c>
    </row>
    <row r="26" spans="1:6" ht="12.75">
      <c r="A26" s="323"/>
      <c r="B26" s="335"/>
      <c r="C26" s="335"/>
      <c r="D26" s="335"/>
      <c r="E26" s="335"/>
      <c r="F26" s="335"/>
    </row>
    <row r="27" spans="1:6" ht="12.75">
      <c r="A27" s="323" t="s">
        <v>291</v>
      </c>
      <c r="B27" s="335">
        <v>29940</v>
      </c>
      <c r="C27" s="335">
        <v>301846</v>
      </c>
      <c r="D27" s="335">
        <v>331786</v>
      </c>
      <c r="E27" s="335">
        <v>14261</v>
      </c>
      <c r="F27" s="335">
        <v>346047</v>
      </c>
    </row>
    <row r="28" spans="1:6" ht="12.75">
      <c r="A28" s="323" t="s">
        <v>292</v>
      </c>
      <c r="B28" s="335">
        <v>43778</v>
      </c>
      <c r="C28" s="335">
        <v>544295</v>
      </c>
      <c r="D28" s="335">
        <v>588073</v>
      </c>
      <c r="E28" s="335">
        <v>46370</v>
      </c>
      <c r="F28" s="335">
        <v>634443</v>
      </c>
    </row>
    <row r="29" spans="1:6" ht="12.75">
      <c r="A29" s="323" t="s">
        <v>293</v>
      </c>
      <c r="B29" s="335">
        <v>41323</v>
      </c>
      <c r="C29" s="335">
        <v>682279</v>
      </c>
      <c r="D29" s="335">
        <v>723602</v>
      </c>
      <c r="E29" s="335">
        <v>26594</v>
      </c>
      <c r="F29" s="335">
        <v>750196</v>
      </c>
    </row>
    <row r="30" spans="1:6" ht="12.75">
      <c r="A30" s="360" t="s">
        <v>370</v>
      </c>
      <c r="B30" s="362">
        <v>115041</v>
      </c>
      <c r="C30" s="362">
        <v>1528420</v>
      </c>
      <c r="D30" s="362">
        <v>1643461</v>
      </c>
      <c r="E30" s="362">
        <v>87225</v>
      </c>
      <c r="F30" s="362">
        <v>1730686</v>
      </c>
    </row>
    <row r="31" spans="1:6" ht="12.75">
      <c r="A31" s="323"/>
      <c r="B31" s="335"/>
      <c r="C31" s="335"/>
      <c r="D31" s="335"/>
      <c r="E31" s="335"/>
      <c r="F31" s="335"/>
    </row>
    <row r="32" spans="1:6" ht="12.75">
      <c r="A32" s="323" t="s">
        <v>294</v>
      </c>
      <c r="B32" s="335">
        <v>124534</v>
      </c>
      <c r="C32" s="335">
        <v>1147159</v>
      </c>
      <c r="D32" s="335">
        <v>1271693</v>
      </c>
      <c r="E32" s="335">
        <v>20599</v>
      </c>
      <c r="F32" s="335">
        <v>1292292</v>
      </c>
    </row>
    <row r="33" spans="1:6" ht="12.75">
      <c r="A33" s="323" t="s">
        <v>295</v>
      </c>
      <c r="B33" s="335">
        <v>23761</v>
      </c>
      <c r="C33" s="335">
        <v>262608</v>
      </c>
      <c r="D33" s="335">
        <v>286369</v>
      </c>
      <c r="E33" s="335">
        <v>1504</v>
      </c>
      <c r="F33" s="335">
        <v>287873</v>
      </c>
    </row>
    <row r="34" spans="1:6" ht="12.75">
      <c r="A34" s="323" t="s">
        <v>296</v>
      </c>
      <c r="B34" s="335">
        <v>33699</v>
      </c>
      <c r="C34" s="335">
        <v>324541</v>
      </c>
      <c r="D34" s="335">
        <v>358240</v>
      </c>
      <c r="E34" s="335">
        <v>12833</v>
      </c>
      <c r="F34" s="335">
        <v>371073</v>
      </c>
    </row>
    <row r="35" spans="1:6" ht="12.75">
      <c r="A35" s="323" t="s">
        <v>297</v>
      </c>
      <c r="B35" s="335">
        <v>30508</v>
      </c>
      <c r="C35" s="335">
        <v>327312</v>
      </c>
      <c r="D35" s="335">
        <v>357820</v>
      </c>
      <c r="E35" s="335">
        <v>8588</v>
      </c>
      <c r="F35" s="335">
        <v>366408</v>
      </c>
    </row>
    <row r="36" spans="1:6" ht="12.75">
      <c r="A36" s="360" t="s">
        <v>298</v>
      </c>
      <c r="B36" s="362">
        <v>212502</v>
      </c>
      <c r="C36" s="362">
        <v>2061620</v>
      </c>
      <c r="D36" s="362">
        <v>2274122</v>
      </c>
      <c r="E36" s="362">
        <v>43524</v>
      </c>
      <c r="F36" s="362">
        <v>2317646</v>
      </c>
    </row>
    <row r="37" spans="1:6" ht="12.75">
      <c r="A37" s="323"/>
      <c r="B37" s="335"/>
      <c r="C37" s="335"/>
      <c r="D37" s="335"/>
      <c r="E37" s="335"/>
      <c r="F37" s="335"/>
    </row>
    <row r="38" spans="1:6" ht="12.75">
      <c r="A38" s="360" t="s">
        <v>299</v>
      </c>
      <c r="B38" s="362">
        <v>63729</v>
      </c>
      <c r="C38" s="362">
        <v>86664</v>
      </c>
      <c r="D38" s="362">
        <v>150393</v>
      </c>
      <c r="E38" s="362">
        <v>2886</v>
      </c>
      <c r="F38" s="362">
        <v>153279</v>
      </c>
    </row>
    <row r="39" spans="1:6" ht="12.75">
      <c r="A39" s="323"/>
      <c r="B39" s="335"/>
      <c r="C39" s="335"/>
      <c r="D39" s="335"/>
      <c r="E39" s="335"/>
      <c r="F39" s="335"/>
    </row>
    <row r="40" spans="1:6" ht="12.75">
      <c r="A40" s="323" t="s">
        <v>300</v>
      </c>
      <c r="B40" s="335">
        <v>135348</v>
      </c>
      <c r="C40" s="335">
        <v>88438</v>
      </c>
      <c r="D40" s="335">
        <v>223786</v>
      </c>
      <c r="E40" s="335">
        <v>4840</v>
      </c>
      <c r="F40" s="335">
        <v>228626</v>
      </c>
    </row>
    <row r="41" spans="1:6" ht="12.75">
      <c r="A41" s="323" t="s">
        <v>301</v>
      </c>
      <c r="B41" s="335">
        <v>561244</v>
      </c>
      <c r="C41" s="335">
        <v>135869</v>
      </c>
      <c r="D41" s="335">
        <v>697113</v>
      </c>
      <c r="E41" s="335">
        <v>5433</v>
      </c>
      <c r="F41" s="335">
        <v>702546</v>
      </c>
    </row>
    <row r="42" spans="1:6" ht="12.75">
      <c r="A42" s="323" t="s">
        <v>302</v>
      </c>
      <c r="B42" s="335">
        <v>219486</v>
      </c>
      <c r="C42" s="335">
        <v>61165</v>
      </c>
      <c r="D42" s="335">
        <v>280651</v>
      </c>
      <c r="E42" s="335">
        <v>9795</v>
      </c>
      <c r="F42" s="335">
        <v>290446</v>
      </c>
    </row>
    <row r="43" spans="1:6" ht="12.75">
      <c r="A43" s="323" t="s">
        <v>303</v>
      </c>
      <c r="B43" s="335">
        <v>541869</v>
      </c>
      <c r="C43" s="335">
        <v>130524</v>
      </c>
      <c r="D43" s="335">
        <v>672393</v>
      </c>
      <c r="E43" s="335">
        <v>18625</v>
      </c>
      <c r="F43" s="335">
        <v>691018</v>
      </c>
    </row>
    <row r="44" spans="1:6" ht="12.75">
      <c r="A44" s="323" t="s">
        <v>304</v>
      </c>
      <c r="B44" s="335">
        <v>40005</v>
      </c>
      <c r="C44" s="335">
        <v>63397</v>
      </c>
      <c r="D44" s="335">
        <v>103402</v>
      </c>
      <c r="E44" s="335">
        <v>2710</v>
      </c>
      <c r="F44" s="335">
        <v>106112</v>
      </c>
    </row>
    <row r="45" spans="1:6" ht="12.75">
      <c r="A45" s="323" t="s">
        <v>305</v>
      </c>
      <c r="B45" s="335">
        <v>504281</v>
      </c>
      <c r="C45" s="335">
        <v>238131</v>
      </c>
      <c r="D45" s="335">
        <v>742412</v>
      </c>
      <c r="E45" s="335">
        <v>18850</v>
      </c>
      <c r="F45" s="335">
        <v>761262</v>
      </c>
    </row>
    <row r="46" spans="1:6" ht="12.75">
      <c r="A46" s="323" t="s">
        <v>306</v>
      </c>
      <c r="B46" s="335">
        <v>71315</v>
      </c>
      <c r="C46" s="335">
        <v>97994</v>
      </c>
      <c r="D46" s="335">
        <v>169309</v>
      </c>
      <c r="E46" s="335">
        <v>34592</v>
      </c>
      <c r="F46" s="335">
        <v>203901</v>
      </c>
    </row>
    <row r="47" spans="1:6" ht="12.75">
      <c r="A47" s="323" t="s">
        <v>307</v>
      </c>
      <c r="B47" s="335">
        <v>326212</v>
      </c>
      <c r="C47" s="335">
        <v>48299</v>
      </c>
      <c r="D47" s="335">
        <v>374511</v>
      </c>
      <c r="E47" s="335">
        <v>1009</v>
      </c>
      <c r="F47" s="335">
        <v>375520</v>
      </c>
    </row>
    <row r="48" spans="1:6" ht="12.75">
      <c r="A48" s="323" t="s">
        <v>308</v>
      </c>
      <c r="B48" s="335">
        <v>502977</v>
      </c>
      <c r="C48" s="335">
        <v>476865</v>
      </c>
      <c r="D48" s="335">
        <v>979842</v>
      </c>
      <c r="E48" s="335">
        <v>72755</v>
      </c>
      <c r="F48" s="335">
        <v>1052597</v>
      </c>
    </row>
    <row r="49" spans="1:6" ht="12.75">
      <c r="A49" s="360" t="s">
        <v>371</v>
      </c>
      <c r="B49" s="362">
        <v>2902737</v>
      </c>
      <c r="C49" s="362">
        <v>1340682</v>
      </c>
      <c r="D49" s="362">
        <v>4243419</v>
      </c>
      <c r="E49" s="362">
        <v>168609</v>
      </c>
      <c r="F49" s="362">
        <v>4412028</v>
      </c>
    </row>
    <row r="50" spans="1:6" ht="12.75">
      <c r="A50" s="323"/>
      <c r="B50" s="335"/>
      <c r="C50" s="335"/>
      <c r="D50" s="335"/>
      <c r="E50" s="335"/>
      <c r="F50" s="335"/>
    </row>
    <row r="51" spans="1:6" ht="12.75">
      <c r="A51" s="360" t="s">
        <v>309</v>
      </c>
      <c r="B51" s="362">
        <v>184800</v>
      </c>
      <c r="C51" s="362">
        <v>545356</v>
      </c>
      <c r="D51" s="362">
        <v>730156</v>
      </c>
      <c r="E51" s="362">
        <v>7276</v>
      </c>
      <c r="F51" s="362">
        <v>737432</v>
      </c>
    </row>
    <row r="52" spans="1:6" ht="12.75">
      <c r="A52" s="323"/>
      <c r="B52" s="335"/>
      <c r="C52" s="335"/>
      <c r="D52" s="335"/>
      <c r="E52" s="335"/>
      <c r="F52" s="335"/>
    </row>
    <row r="53" spans="1:6" ht="12.75">
      <c r="A53" s="323" t="s">
        <v>310</v>
      </c>
      <c r="B53" s="335">
        <v>66255</v>
      </c>
      <c r="C53" s="335">
        <v>149509</v>
      </c>
      <c r="D53" s="335">
        <v>215764</v>
      </c>
      <c r="E53" s="335">
        <v>4399</v>
      </c>
      <c r="F53" s="335">
        <v>220163</v>
      </c>
    </row>
    <row r="54" spans="1:6" ht="12.75">
      <c r="A54" s="323" t="s">
        <v>311</v>
      </c>
      <c r="B54" s="335">
        <v>94797</v>
      </c>
      <c r="C54" s="335">
        <v>199228</v>
      </c>
      <c r="D54" s="335">
        <v>294025</v>
      </c>
      <c r="E54" s="335">
        <v>7153</v>
      </c>
      <c r="F54" s="335">
        <v>301178</v>
      </c>
    </row>
    <row r="55" spans="1:6" ht="12.75">
      <c r="A55" s="323" t="s">
        <v>312</v>
      </c>
      <c r="B55" s="335">
        <v>28530</v>
      </c>
      <c r="C55" s="335">
        <v>293986</v>
      </c>
      <c r="D55" s="335">
        <v>322516</v>
      </c>
      <c r="E55" s="335">
        <v>2271</v>
      </c>
      <c r="F55" s="335">
        <v>324787</v>
      </c>
    </row>
    <row r="56" spans="1:6" ht="12.75">
      <c r="A56" s="323" t="s">
        <v>313</v>
      </c>
      <c r="B56" s="335">
        <v>68550</v>
      </c>
      <c r="C56" s="335">
        <v>179822</v>
      </c>
      <c r="D56" s="335">
        <v>248372</v>
      </c>
      <c r="E56" s="335">
        <v>3211</v>
      </c>
      <c r="F56" s="335">
        <v>251583</v>
      </c>
    </row>
    <row r="57" spans="1:6" ht="12.75">
      <c r="A57" s="323" t="s">
        <v>314</v>
      </c>
      <c r="B57" s="335">
        <v>116412</v>
      </c>
      <c r="C57" s="335">
        <v>237699</v>
      </c>
      <c r="D57" s="335">
        <v>354111</v>
      </c>
      <c r="E57" s="335">
        <v>30467</v>
      </c>
      <c r="F57" s="335">
        <v>384578</v>
      </c>
    </row>
    <row r="58" spans="1:6" ht="12.75">
      <c r="A58" s="360" t="s">
        <v>315</v>
      </c>
      <c r="B58" s="362">
        <v>374544</v>
      </c>
      <c r="C58" s="362">
        <v>1060244</v>
      </c>
      <c r="D58" s="362">
        <v>1434788</v>
      </c>
      <c r="E58" s="362">
        <v>47501</v>
      </c>
      <c r="F58" s="362">
        <v>1482289</v>
      </c>
    </row>
    <row r="59" spans="1:6" ht="12.75">
      <c r="A59" s="323"/>
      <c r="B59" s="335"/>
      <c r="C59" s="335"/>
      <c r="D59" s="335"/>
      <c r="E59" s="335"/>
      <c r="F59" s="335"/>
    </row>
    <row r="60" spans="1:6" ht="12.75">
      <c r="A60" s="323" t="s">
        <v>316</v>
      </c>
      <c r="B60" s="335">
        <v>7762</v>
      </c>
      <c r="C60" s="335">
        <v>300261</v>
      </c>
      <c r="D60" s="335">
        <v>308023</v>
      </c>
      <c r="E60" s="335">
        <v>2881</v>
      </c>
      <c r="F60" s="335">
        <v>310904</v>
      </c>
    </row>
    <row r="61" spans="1:6" ht="12.75">
      <c r="A61" s="323" t="s">
        <v>317</v>
      </c>
      <c r="B61" s="335">
        <v>68840</v>
      </c>
      <c r="C61" s="335">
        <v>165603</v>
      </c>
      <c r="D61" s="335">
        <v>234443</v>
      </c>
      <c r="E61" s="335">
        <v>4258</v>
      </c>
      <c r="F61" s="335">
        <v>238701</v>
      </c>
    </row>
    <row r="62" spans="1:6" ht="12.75">
      <c r="A62" s="323" t="s">
        <v>318</v>
      </c>
      <c r="B62" s="335">
        <v>52842</v>
      </c>
      <c r="C62" s="335">
        <v>500048</v>
      </c>
      <c r="D62" s="335">
        <v>552890</v>
      </c>
      <c r="E62" s="335">
        <v>490</v>
      </c>
      <c r="F62" s="335">
        <v>553380</v>
      </c>
    </row>
    <row r="63" spans="1:6" ht="12.75">
      <c r="A63" s="360" t="s">
        <v>319</v>
      </c>
      <c r="B63" s="362">
        <v>129444</v>
      </c>
      <c r="C63" s="362">
        <v>965912</v>
      </c>
      <c r="D63" s="362">
        <v>1095356</v>
      </c>
      <c r="E63" s="362">
        <v>7629</v>
      </c>
      <c r="F63" s="362">
        <v>1102985</v>
      </c>
    </row>
    <row r="64" spans="1:6" ht="12.75">
      <c r="A64" s="323"/>
      <c r="B64" s="335"/>
      <c r="C64" s="335"/>
      <c r="D64" s="335"/>
      <c r="E64" s="335"/>
      <c r="F64" s="335"/>
    </row>
    <row r="65" spans="1:6" ht="12.75">
      <c r="A65" s="360" t="s">
        <v>320</v>
      </c>
      <c r="B65" s="362">
        <v>12801</v>
      </c>
      <c r="C65" s="362">
        <v>864350</v>
      </c>
      <c r="D65" s="362">
        <v>877151</v>
      </c>
      <c r="E65" s="362">
        <v>116059</v>
      </c>
      <c r="F65" s="362">
        <v>993210</v>
      </c>
    </row>
    <row r="66" spans="1:6" ht="12.75">
      <c r="A66" s="323"/>
      <c r="B66" s="335"/>
      <c r="C66" s="335"/>
      <c r="D66" s="335"/>
      <c r="E66" s="335"/>
      <c r="F66" s="335"/>
    </row>
    <row r="67" spans="1:6" ht="12.75">
      <c r="A67" s="323" t="s">
        <v>321</v>
      </c>
      <c r="B67" s="335">
        <v>8566</v>
      </c>
      <c r="C67" s="335">
        <v>95710</v>
      </c>
      <c r="D67" s="335">
        <v>104276</v>
      </c>
      <c r="E67" s="335">
        <v>6092</v>
      </c>
      <c r="F67" s="335">
        <v>110368</v>
      </c>
    </row>
    <row r="68" spans="1:6" ht="12.75">
      <c r="A68" s="323" t="s">
        <v>322</v>
      </c>
      <c r="B68" s="335">
        <v>8975</v>
      </c>
      <c r="C68" s="335">
        <v>61789</v>
      </c>
      <c r="D68" s="335">
        <v>70764</v>
      </c>
      <c r="E68" s="335">
        <v>10801</v>
      </c>
      <c r="F68" s="335">
        <v>81565</v>
      </c>
    </row>
    <row r="69" spans="1:6" ht="12.75">
      <c r="A69" s="360" t="s">
        <v>323</v>
      </c>
      <c r="B69" s="362">
        <v>17541</v>
      </c>
      <c r="C69" s="362">
        <v>157499</v>
      </c>
      <c r="D69" s="362">
        <v>175040</v>
      </c>
      <c r="E69" s="362">
        <v>16893</v>
      </c>
      <c r="F69" s="362">
        <v>191933</v>
      </c>
    </row>
    <row r="70" spans="1:6" ht="12.75">
      <c r="A70" s="323"/>
      <c r="B70" s="335"/>
      <c r="C70" s="335"/>
      <c r="D70" s="335"/>
      <c r="E70" s="335"/>
      <c r="F70" s="335"/>
    </row>
    <row r="71" spans="1:6" ht="12.75">
      <c r="A71" s="323" t="s">
        <v>324</v>
      </c>
      <c r="B71" s="335">
        <v>1351</v>
      </c>
      <c r="C71" s="335">
        <v>31754</v>
      </c>
      <c r="D71" s="335">
        <v>33105</v>
      </c>
      <c r="E71" s="335">
        <v>297</v>
      </c>
      <c r="F71" s="335">
        <v>33402</v>
      </c>
    </row>
    <row r="72" spans="1:6" ht="12.75">
      <c r="A72" s="323" t="s">
        <v>325</v>
      </c>
      <c r="B72" s="340">
        <v>2964</v>
      </c>
      <c r="C72" s="335">
        <v>6110</v>
      </c>
      <c r="D72" s="335">
        <v>9074</v>
      </c>
      <c r="E72" s="335">
        <v>159</v>
      </c>
      <c r="F72" s="335">
        <v>9233</v>
      </c>
    </row>
    <row r="73" spans="1:6" ht="12.75">
      <c r="A73" s="323" t="s">
        <v>326</v>
      </c>
      <c r="B73" s="335">
        <v>938</v>
      </c>
      <c r="C73" s="335">
        <v>12437</v>
      </c>
      <c r="D73" s="335">
        <v>13375</v>
      </c>
      <c r="E73" s="340">
        <v>0</v>
      </c>
      <c r="F73" s="335">
        <v>13375</v>
      </c>
    </row>
    <row r="74" spans="1:6" ht="12.75">
      <c r="A74" s="323" t="s">
        <v>327</v>
      </c>
      <c r="B74" s="335">
        <v>3624</v>
      </c>
      <c r="C74" s="335">
        <v>126063</v>
      </c>
      <c r="D74" s="335">
        <v>129687</v>
      </c>
      <c r="E74" s="335">
        <v>1330</v>
      </c>
      <c r="F74" s="335">
        <v>131017</v>
      </c>
    </row>
    <row r="75" spans="1:6" ht="12.75">
      <c r="A75" s="323" t="s">
        <v>328</v>
      </c>
      <c r="B75" s="335">
        <v>53</v>
      </c>
      <c r="C75" s="335">
        <v>26455</v>
      </c>
      <c r="D75" s="335">
        <v>26508</v>
      </c>
      <c r="E75" s="335">
        <v>137</v>
      </c>
      <c r="F75" s="335">
        <v>26645</v>
      </c>
    </row>
    <row r="76" spans="1:6" ht="12.75">
      <c r="A76" s="323" t="s">
        <v>329</v>
      </c>
      <c r="B76" s="335">
        <v>0</v>
      </c>
      <c r="C76" s="335">
        <v>84878</v>
      </c>
      <c r="D76" s="335">
        <v>84878</v>
      </c>
      <c r="E76" s="335">
        <v>84</v>
      </c>
      <c r="F76" s="335">
        <v>84962</v>
      </c>
    </row>
    <row r="77" spans="1:6" ht="12.75">
      <c r="A77" s="323" t="s">
        <v>330</v>
      </c>
      <c r="B77" s="335">
        <v>9416</v>
      </c>
      <c r="C77" s="335">
        <v>28650</v>
      </c>
      <c r="D77" s="335">
        <v>38066</v>
      </c>
      <c r="E77" s="335">
        <v>3089</v>
      </c>
      <c r="F77" s="335">
        <v>41155</v>
      </c>
    </row>
    <row r="78" spans="1:6" ht="12.75">
      <c r="A78" s="323" t="s">
        <v>331</v>
      </c>
      <c r="B78" s="335">
        <v>26321</v>
      </c>
      <c r="C78" s="335">
        <v>73537</v>
      </c>
      <c r="D78" s="335">
        <v>99858</v>
      </c>
      <c r="E78" s="335">
        <v>44</v>
      </c>
      <c r="F78" s="335">
        <v>99902</v>
      </c>
    </row>
    <row r="79" spans="1:6" ht="12.75">
      <c r="A79" s="360" t="s">
        <v>372</v>
      </c>
      <c r="B79" s="362">
        <v>44667</v>
      </c>
      <c r="C79" s="362">
        <v>389884</v>
      </c>
      <c r="D79" s="362">
        <v>434551</v>
      </c>
      <c r="E79" s="362">
        <v>5140</v>
      </c>
      <c r="F79" s="362">
        <v>439691</v>
      </c>
    </row>
    <row r="80" spans="1:6" ht="12.75">
      <c r="A80" s="323"/>
      <c r="B80" s="335"/>
      <c r="C80" s="335"/>
      <c r="D80" s="335"/>
      <c r="E80" s="335"/>
      <c r="F80" s="335"/>
    </row>
    <row r="81" spans="1:6" ht="12.75">
      <c r="A81" s="323" t="s">
        <v>332</v>
      </c>
      <c r="B81" s="335">
        <v>4180</v>
      </c>
      <c r="C81" s="335">
        <v>883</v>
      </c>
      <c r="D81" s="335">
        <v>5063</v>
      </c>
      <c r="E81" s="335">
        <v>381</v>
      </c>
      <c r="F81" s="335">
        <v>5444</v>
      </c>
    </row>
    <row r="82" spans="1:6" ht="12.75">
      <c r="A82" s="323" t="s">
        <v>333</v>
      </c>
      <c r="B82" s="335">
        <v>633</v>
      </c>
      <c r="C82" s="335">
        <v>727</v>
      </c>
      <c r="D82" s="335">
        <v>1360</v>
      </c>
      <c r="E82" s="335">
        <v>201</v>
      </c>
      <c r="F82" s="335">
        <v>1561</v>
      </c>
    </row>
    <row r="83" spans="1:6" ht="12.75">
      <c r="A83" s="360" t="s">
        <v>334</v>
      </c>
      <c r="B83" s="362">
        <v>4813</v>
      </c>
      <c r="C83" s="362">
        <v>1610</v>
      </c>
      <c r="D83" s="362">
        <v>6423</v>
      </c>
      <c r="E83" s="362">
        <v>582</v>
      </c>
      <c r="F83" s="362">
        <v>7005</v>
      </c>
    </row>
    <row r="84" spans="1:6" ht="12.75">
      <c r="A84" s="323"/>
      <c r="B84" s="336"/>
      <c r="C84" s="336"/>
      <c r="D84" s="335"/>
      <c r="E84" s="336"/>
      <c r="F84" s="335"/>
    </row>
    <row r="85" spans="1:6" ht="12.75">
      <c r="A85" s="341" t="s">
        <v>335</v>
      </c>
      <c r="B85" s="342">
        <v>4675295</v>
      </c>
      <c r="C85" s="342">
        <v>9545268</v>
      </c>
      <c r="D85" s="366">
        <v>14220563</v>
      </c>
      <c r="E85" s="342">
        <v>534249</v>
      </c>
      <c r="F85" s="366">
        <v>14754812</v>
      </c>
    </row>
    <row r="86" spans="1:6" ht="12.75">
      <c r="A86" s="367" t="s">
        <v>271</v>
      </c>
      <c r="B86" s="336">
        <v>681802.2661129372</v>
      </c>
      <c r="C86" s="336">
        <v>5069271.817141954</v>
      </c>
      <c r="D86" s="335">
        <v>5751074.083254891</v>
      </c>
      <c r="E86" s="336">
        <v>375234.25037619227</v>
      </c>
      <c r="F86" s="335">
        <v>6126308.333631083</v>
      </c>
    </row>
    <row r="87" spans="1:6" ht="12.75">
      <c r="A87" s="368"/>
      <c r="B87" s="369"/>
      <c r="C87" s="369"/>
      <c r="D87" s="353"/>
      <c r="E87" s="369"/>
      <c r="F87" s="353"/>
    </row>
    <row r="88" spans="1:6" ht="13.5" thickBot="1">
      <c r="A88" s="370" t="s">
        <v>272</v>
      </c>
      <c r="B88" s="347">
        <v>5357097.266112938</v>
      </c>
      <c r="C88" s="347">
        <v>14614539.817141954</v>
      </c>
      <c r="D88" s="371">
        <v>19971637.083254892</v>
      </c>
      <c r="E88" s="347">
        <v>909483.2503761923</v>
      </c>
      <c r="F88" s="371">
        <v>20881120</v>
      </c>
    </row>
    <row r="89" spans="1:6" ht="12.75">
      <c r="A89" s="229"/>
      <c r="B89" s="229"/>
      <c r="C89" s="229"/>
      <c r="D89" s="229"/>
      <c r="E89" s="229"/>
      <c r="F89" s="229"/>
    </row>
    <row r="90" spans="1:6" ht="12.75">
      <c r="A90" s="229"/>
      <c r="B90" s="229"/>
      <c r="C90" s="229"/>
      <c r="D90" s="229"/>
      <c r="E90" s="229"/>
      <c r="F90" s="229"/>
    </row>
    <row r="91" spans="1:6" ht="12.75">
      <c r="A91" s="229"/>
      <c r="B91" s="229"/>
      <c r="C91" s="229"/>
      <c r="D91" s="229"/>
      <c r="E91" s="229"/>
      <c r="F91" s="229"/>
    </row>
  </sheetData>
  <mergeCells count="3">
    <mergeCell ref="A1:F1"/>
    <mergeCell ref="A3:F3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57">
    <pageSetUpPr fitToPage="1"/>
  </sheetPr>
  <dimension ref="A1:K8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230" customWidth="1"/>
    <col min="2" max="9" width="12.7109375" style="230" customWidth="1"/>
    <col min="10" max="10" width="12.7109375" style="229" customWidth="1"/>
    <col min="11" max="11" width="11.421875" style="229" customWidth="1"/>
    <col min="12" max="16384" width="11.421875" style="230" customWidth="1"/>
  </cols>
  <sheetData>
    <row r="1" spans="1:11" s="228" customFormat="1" ht="18">
      <c r="A1" s="768" t="s">
        <v>0</v>
      </c>
      <c r="B1" s="768"/>
      <c r="C1" s="768"/>
      <c r="D1" s="768"/>
      <c r="E1" s="768"/>
      <c r="F1" s="768"/>
      <c r="G1" s="768"/>
      <c r="H1" s="768"/>
      <c r="I1" s="768"/>
      <c r="J1" s="768"/>
      <c r="K1" s="320"/>
    </row>
    <row r="3" spans="1:11" s="231" customFormat="1" ht="15">
      <c r="A3" s="784" t="s">
        <v>402</v>
      </c>
      <c r="B3" s="784"/>
      <c r="C3" s="784"/>
      <c r="D3" s="784"/>
      <c r="E3" s="784"/>
      <c r="F3" s="784"/>
      <c r="G3" s="784"/>
      <c r="H3" s="784"/>
      <c r="I3" s="784"/>
      <c r="J3" s="784"/>
      <c r="K3" s="321"/>
    </row>
    <row r="4" spans="1:11" s="231" customFormat="1" ht="15">
      <c r="A4" s="443"/>
      <c r="B4" s="322"/>
      <c r="C4" s="444"/>
      <c r="D4" s="444"/>
      <c r="E4" s="444"/>
      <c r="F4" s="444"/>
      <c r="G4" s="444"/>
      <c r="H4" s="444"/>
      <c r="I4" s="444"/>
      <c r="J4" s="322"/>
      <c r="K4" s="321"/>
    </row>
    <row r="5" spans="1:10" ht="12.75">
      <c r="A5" s="358" t="s">
        <v>277</v>
      </c>
      <c r="B5" s="781" t="s">
        <v>54</v>
      </c>
      <c r="C5" s="782"/>
      <c r="D5" s="782"/>
      <c r="E5" s="782"/>
      <c r="F5" s="783"/>
      <c r="G5" s="781" t="s">
        <v>251</v>
      </c>
      <c r="H5" s="782"/>
      <c r="I5" s="782"/>
      <c r="J5" s="782"/>
    </row>
    <row r="6" spans="1:10" ht="12.75">
      <c r="A6" s="359" t="s">
        <v>278</v>
      </c>
      <c r="B6" s="325"/>
      <c r="C6" s="326" t="s">
        <v>42</v>
      </c>
      <c r="D6" s="326"/>
      <c r="E6" s="328" t="s">
        <v>3</v>
      </c>
      <c r="F6" s="328"/>
      <c r="G6" s="325"/>
      <c r="H6" s="326" t="s">
        <v>42</v>
      </c>
      <c r="I6" s="326"/>
      <c r="J6" s="329" t="s">
        <v>3</v>
      </c>
    </row>
    <row r="7" spans="1:10" ht="13.5" thickBot="1">
      <c r="A7" s="327"/>
      <c r="B7" s="328" t="s">
        <v>438</v>
      </c>
      <c r="C7" s="328" t="s">
        <v>439</v>
      </c>
      <c r="D7" s="328" t="s">
        <v>10</v>
      </c>
      <c r="E7" s="442" t="s">
        <v>50</v>
      </c>
      <c r="F7" s="418" t="s">
        <v>10</v>
      </c>
      <c r="G7" s="328" t="s">
        <v>438</v>
      </c>
      <c r="H7" s="328" t="s">
        <v>439</v>
      </c>
      <c r="I7" s="328" t="s">
        <v>10</v>
      </c>
      <c r="J7" s="447" t="s">
        <v>50</v>
      </c>
    </row>
    <row r="8" spans="1:10" ht="12.75">
      <c r="A8" s="330" t="s">
        <v>279</v>
      </c>
      <c r="B8" s="333">
        <v>79.66</v>
      </c>
      <c r="C8" s="333">
        <v>4.984</v>
      </c>
      <c r="D8" s="333">
        <v>84.64399999999999</v>
      </c>
      <c r="E8" s="407" t="s">
        <v>76</v>
      </c>
      <c r="F8" s="334">
        <v>84.64399999999999</v>
      </c>
      <c r="G8" s="334">
        <v>8.785706407852652</v>
      </c>
      <c r="H8" s="334">
        <v>12.336633663366337</v>
      </c>
      <c r="I8" s="334">
        <v>8.937176644493716</v>
      </c>
      <c r="J8" s="408" t="s">
        <v>76</v>
      </c>
    </row>
    <row r="9" spans="1:10" ht="12.75">
      <c r="A9" s="323" t="s">
        <v>280</v>
      </c>
      <c r="B9" s="338">
        <v>63.617</v>
      </c>
      <c r="C9" s="338">
        <v>10.039</v>
      </c>
      <c r="D9" s="338">
        <v>73.65599999999999</v>
      </c>
      <c r="E9" s="407" t="s">
        <v>76</v>
      </c>
      <c r="F9" s="338">
        <v>73.65599999999999</v>
      </c>
      <c r="G9" s="338">
        <v>8.365154503616042</v>
      </c>
      <c r="H9" s="338">
        <v>13.45710455764075</v>
      </c>
      <c r="I9" s="338">
        <v>8.820021554304873</v>
      </c>
      <c r="J9" s="408" t="s">
        <v>76</v>
      </c>
    </row>
    <row r="10" spans="1:10" ht="12.75">
      <c r="A10" s="323" t="s">
        <v>281</v>
      </c>
      <c r="B10" s="338">
        <v>358.56600000000003</v>
      </c>
      <c r="C10" s="338">
        <v>10.311</v>
      </c>
      <c r="D10" s="338">
        <v>368.877</v>
      </c>
      <c r="E10" s="338">
        <v>4.588</v>
      </c>
      <c r="F10" s="338">
        <v>373.465</v>
      </c>
      <c r="G10" s="338">
        <v>7.42172914122493</v>
      </c>
      <c r="H10" s="338">
        <v>13.858870967741936</v>
      </c>
      <c r="I10" s="338">
        <v>7.519355035978555</v>
      </c>
      <c r="J10" s="338">
        <v>19</v>
      </c>
    </row>
    <row r="11" spans="1:10" ht="12.75">
      <c r="A11" s="323" t="s">
        <v>282</v>
      </c>
      <c r="B11" s="338">
        <v>99.114</v>
      </c>
      <c r="C11" s="338">
        <v>9.558</v>
      </c>
      <c r="D11" s="338">
        <v>108.672</v>
      </c>
      <c r="E11" s="407" t="s">
        <v>76</v>
      </c>
      <c r="F11" s="338">
        <v>108.672</v>
      </c>
      <c r="G11" s="338">
        <v>7.820261953605807</v>
      </c>
      <c r="H11" s="338">
        <v>11.69889840881273</v>
      </c>
      <c r="I11" s="338">
        <v>8.05514787636202</v>
      </c>
      <c r="J11" s="408" t="s">
        <v>76</v>
      </c>
    </row>
    <row r="12" spans="1:10" ht="12.75">
      <c r="A12" s="360" t="s">
        <v>283</v>
      </c>
      <c r="B12" s="363">
        <v>600.957</v>
      </c>
      <c r="C12" s="363">
        <v>34.891999999999996</v>
      </c>
      <c r="D12" s="363">
        <v>635.849</v>
      </c>
      <c r="E12" s="363">
        <v>4.588</v>
      </c>
      <c r="F12" s="363">
        <v>640.437</v>
      </c>
      <c r="G12" s="363">
        <v>7.738407653974427</v>
      </c>
      <c r="H12" s="363">
        <v>12.870527480634449</v>
      </c>
      <c r="I12" s="363">
        <v>7.911521712081623</v>
      </c>
      <c r="J12" s="363">
        <v>25.07103825136612</v>
      </c>
    </row>
    <row r="13" spans="1:10" ht="12.75">
      <c r="A13" s="323"/>
      <c r="B13" s="338"/>
      <c r="C13" s="338"/>
      <c r="D13" s="338"/>
      <c r="E13" s="338"/>
      <c r="F13" s="337"/>
      <c r="G13" s="365"/>
      <c r="H13" s="338"/>
      <c r="I13" s="338"/>
      <c r="J13" s="338"/>
    </row>
    <row r="14" spans="1:10" ht="12.75">
      <c r="A14" s="360" t="s">
        <v>284</v>
      </c>
      <c r="B14" s="363">
        <v>395.24</v>
      </c>
      <c r="C14" s="363">
        <v>211.289</v>
      </c>
      <c r="D14" s="363">
        <v>606.529</v>
      </c>
      <c r="E14" s="363">
        <v>15.36</v>
      </c>
      <c r="F14" s="445">
        <v>621.889</v>
      </c>
      <c r="G14" s="363">
        <v>9.053716641850876</v>
      </c>
      <c r="H14" s="363">
        <v>12.11102831594635</v>
      </c>
      <c r="I14" s="363">
        <v>9.926662411417162</v>
      </c>
      <c r="J14" s="363">
        <v>25.557404326123127</v>
      </c>
    </row>
    <row r="15" spans="1:10" ht="12.75">
      <c r="A15" s="323"/>
      <c r="B15" s="338"/>
      <c r="C15" s="338"/>
      <c r="D15" s="338"/>
      <c r="E15" s="338"/>
      <c r="F15" s="337"/>
      <c r="G15" s="365"/>
      <c r="H15" s="338"/>
      <c r="I15" s="338"/>
      <c r="J15" s="338"/>
    </row>
    <row r="16" spans="1:10" ht="12.75">
      <c r="A16" s="360" t="s">
        <v>285</v>
      </c>
      <c r="B16" s="363">
        <v>48.036</v>
      </c>
      <c r="C16" s="363">
        <v>12.288</v>
      </c>
      <c r="D16" s="363">
        <v>60.324</v>
      </c>
      <c r="E16" s="363">
        <v>1.204</v>
      </c>
      <c r="F16" s="445">
        <v>61.528</v>
      </c>
      <c r="G16" s="363">
        <v>7.629606099110546</v>
      </c>
      <c r="H16" s="363">
        <v>13.327548806941431</v>
      </c>
      <c r="I16" s="363">
        <v>8.357439733998337</v>
      </c>
      <c r="J16" s="363">
        <v>19.419354838709676</v>
      </c>
    </row>
    <row r="17" spans="1:10" ht="12.75">
      <c r="A17" s="323"/>
      <c r="B17" s="338"/>
      <c r="C17" s="338"/>
      <c r="D17" s="338"/>
      <c r="E17" s="338"/>
      <c r="F17" s="337"/>
      <c r="G17" s="365"/>
      <c r="H17" s="338"/>
      <c r="I17" s="338"/>
      <c r="J17" s="338"/>
    </row>
    <row r="18" spans="1:10" ht="12.75">
      <c r="A18" s="323" t="s">
        <v>286</v>
      </c>
      <c r="B18" s="338">
        <v>432.84</v>
      </c>
      <c r="C18" s="338">
        <v>236.38</v>
      </c>
      <c r="D18" s="338">
        <v>669.22</v>
      </c>
      <c r="E18" s="337">
        <v>4.63</v>
      </c>
      <c r="F18" s="337">
        <v>673.85</v>
      </c>
      <c r="G18" s="338">
        <v>7.897675436995949</v>
      </c>
      <c r="H18" s="338">
        <v>12.470588235294118</v>
      </c>
      <c r="I18" s="338">
        <v>9.072816257914074</v>
      </c>
      <c r="J18" s="338">
        <v>23.989637305699482</v>
      </c>
    </row>
    <row r="19" spans="1:10" ht="12.75">
      <c r="A19" s="323" t="s">
        <v>287</v>
      </c>
      <c r="B19" s="338">
        <v>714.3489999999999</v>
      </c>
      <c r="C19" s="338">
        <v>681.07</v>
      </c>
      <c r="D19" s="338">
        <v>1395.4189999999999</v>
      </c>
      <c r="E19" s="337">
        <v>42.119</v>
      </c>
      <c r="F19" s="337">
        <v>1437.5379999999998</v>
      </c>
      <c r="G19" s="338">
        <v>7.065696679558065</v>
      </c>
      <c r="H19" s="338">
        <v>12.465818614441293</v>
      </c>
      <c r="I19" s="338">
        <v>8.96015693224431</v>
      </c>
      <c r="J19" s="338">
        <v>19.55385329619313</v>
      </c>
    </row>
    <row r="20" spans="1:10" ht="12.75">
      <c r="A20" s="323" t="s">
        <v>288</v>
      </c>
      <c r="B20" s="338">
        <v>293.868</v>
      </c>
      <c r="C20" s="338">
        <v>44.34</v>
      </c>
      <c r="D20" s="338">
        <v>338.20799999999997</v>
      </c>
      <c r="E20" s="337">
        <v>50.67</v>
      </c>
      <c r="F20" s="337">
        <v>388.878</v>
      </c>
      <c r="G20" s="338">
        <v>7.028989667049369</v>
      </c>
      <c r="H20" s="338">
        <v>11.65921640809887</v>
      </c>
      <c r="I20" s="338">
        <v>7.415053386244545</v>
      </c>
      <c r="J20" s="338">
        <v>23.677570093457945</v>
      </c>
    </row>
    <row r="21" spans="1:10" ht="12.75">
      <c r="A21" s="360" t="s">
        <v>369</v>
      </c>
      <c r="B21" s="363">
        <v>1441.0569999999998</v>
      </c>
      <c r="C21" s="363">
        <v>961.79</v>
      </c>
      <c r="D21" s="363">
        <v>2402.847</v>
      </c>
      <c r="E21" s="363">
        <v>97.41900000000001</v>
      </c>
      <c r="F21" s="445">
        <v>2500.266</v>
      </c>
      <c r="G21" s="363">
        <v>7.28855676099436</v>
      </c>
      <c r="H21" s="363">
        <v>12.427351310842067</v>
      </c>
      <c r="I21" s="363">
        <v>8.734195297846664</v>
      </c>
      <c r="J21" s="363">
        <v>21.711388455538223</v>
      </c>
    </row>
    <row r="22" spans="1:10" ht="12.75">
      <c r="A22" s="323"/>
      <c r="B22" s="338"/>
      <c r="C22" s="338"/>
      <c r="D22" s="338"/>
      <c r="E22" s="338"/>
      <c r="F22" s="337"/>
      <c r="G22" s="365"/>
      <c r="H22" s="338"/>
      <c r="I22" s="338"/>
      <c r="J22" s="338"/>
    </row>
    <row r="23" spans="1:10" ht="12.75">
      <c r="A23" s="360" t="s">
        <v>289</v>
      </c>
      <c r="B23" s="363">
        <v>844.246</v>
      </c>
      <c r="C23" s="363">
        <v>2439.51</v>
      </c>
      <c r="D23" s="363">
        <v>3283.7560000000003</v>
      </c>
      <c r="E23" s="363">
        <v>125.177</v>
      </c>
      <c r="F23" s="445">
        <v>3408.9330000000004</v>
      </c>
      <c r="G23" s="363">
        <v>7.207892220476744</v>
      </c>
      <c r="H23" s="363">
        <v>12.401681680460378</v>
      </c>
      <c r="I23" s="363">
        <v>10.46328655731019</v>
      </c>
      <c r="J23" s="363">
        <v>23.10391288298265</v>
      </c>
    </row>
    <row r="24" spans="1:10" ht="12.75">
      <c r="A24" s="323"/>
      <c r="B24" s="338"/>
      <c r="C24" s="338"/>
      <c r="D24" s="338"/>
      <c r="E24" s="338"/>
      <c r="F24" s="337"/>
      <c r="G24" s="365"/>
      <c r="H24" s="338"/>
      <c r="I24" s="338"/>
      <c r="J24" s="338"/>
    </row>
    <row r="25" spans="1:10" ht="12.75">
      <c r="A25" s="360" t="s">
        <v>290</v>
      </c>
      <c r="B25" s="363">
        <v>1218.063</v>
      </c>
      <c r="C25" s="363">
        <v>3130.9120000000003</v>
      </c>
      <c r="D25" s="363">
        <v>4348.975</v>
      </c>
      <c r="E25" s="363">
        <v>371.389</v>
      </c>
      <c r="F25" s="445">
        <v>4720.3640000000005</v>
      </c>
      <c r="G25" s="363">
        <v>7.155689889145415</v>
      </c>
      <c r="H25" s="363">
        <v>12.632438560886355</v>
      </c>
      <c r="I25" s="363">
        <v>10.402504365297677</v>
      </c>
      <c r="J25" s="363">
        <v>18.409289184098345</v>
      </c>
    </row>
    <row r="26" spans="1:10" ht="12.75">
      <c r="A26" s="323"/>
      <c r="B26" s="338"/>
      <c r="C26" s="338"/>
      <c r="D26" s="338"/>
      <c r="E26" s="338"/>
      <c r="F26" s="337"/>
      <c r="G26" s="365"/>
      <c r="H26" s="338"/>
      <c r="I26" s="338"/>
      <c r="J26" s="338"/>
    </row>
    <row r="27" spans="1:10" ht="12.75">
      <c r="A27" s="323" t="s">
        <v>291</v>
      </c>
      <c r="B27" s="338">
        <v>239.31799999999998</v>
      </c>
      <c r="C27" s="338">
        <v>3755.66</v>
      </c>
      <c r="D27" s="338">
        <v>3994.978</v>
      </c>
      <c r="E27" s="337">
        <v>292.202</v>
      </c>
      <c r="F27" s="337">
        <v>4287.2</v>
      </c>
      <c r="G27" s="338">
        <v>7.9932531730126914</v>
      </c>
      <c r="H27" s="407" t="s">
        <v>76</v>
      </c>
      <c r="I27" s="338">
        <v>12.040827521354126</v>
      </c>
      <c r="J27" s="338">
        <v>20.489586985484888</v>
      </c>
    </row>
    <row r="28" spans="1:10" ht="12.75">
      <c r="A28" s="323" t="s">
        <v>292</v>
      </c>
      <c r="B28" s="338">
        <v>292.914</v>
      </c>
      <c r="C28" s="338">
        <v>6837.685</v>
      </c>
      <c r="D28" s="338">
        <v>7130.599</v>
      </c>
      <c r="E28" s="337">
        <v>909.22</v>
      </c>
      <c r="F28" s="337">
        <v>8039.8</v>
      </c>
      <c r="G28" s="338">
        <v>6.690894970076294</v>
      </c>
      <c r="H28" s="338">
        <v>12.562461532808495</v>
      </c>
      <c r="I28" s="338">
        <v>12.125363687841476</v>
      </c>
      <c r="J28" s="338">
        <v>19.607936165624327</v>
      </c>
    </row>
    <row r="29" spans="1:10" ht="12.75">
      <c r="A29" s="323" t="s">
        <v>293</v>
      </c>
      <c r="B29" s="338">
        <v>287.757</v>
      </c>
      <c r="C29" s="338">
        <v>8167.342</v>
      </c>
      <c r="D29" s="338">
        <v>8455.099</v>
      </c>
      <c r="E29" s="337">
        <v>382.024</v>
      </c>
      <c r="F29" s="337">
        <v>8837.1</v>
      </c>
      <c r="G29" s="338">
        <v>6.96360380417685</v>
      </c>
      <c r="H29" s="338">
        <v>11.970677684642206</v>
      </c>
      <c r="I29" s="338">
        <v>11.684736913386088</v>
      </c>
      <c r="J29" s="338">
        <v>14.365044746935398</v>
      </c>
    </row>
    <row r="30" spans="1:10" ht="12.75">
      <c r="A30" s="360" t="s">
        <v>370</v>
      </c>
      <c r="B30" s="363">
        <v>819.989</v>
      </c>
      <c r="C30" s="363">
        <v>18760.686999999998</v>
      </c>
      <c r="D30" s="363">
        <v>19580.676</v>
      </c>
      <c r="E30" s="363">
        <v>1583.4460000000001</v>
      </c>
      <c r="F30" s="445">
        <v>21164.1</v>
      </c>
      <c r="G30" s="363">
        <v>7.127797915525769</v>
      </c>
      <c r="H30" s="363">
        <v>12.274562620222188</v>
      </c>
      <c r="I30" s="363">
        <v>11.914293068104445</v>
      </c>
      <c r="J30" s="363">
        <v>18.153579822298656</v>
      </c>
    </row>
    <row r="31" spans="1:10" ht="12.75">
      <c r="A31" s="323"/>
      <c r="B31" s="338"/>
      <c r="C31" s="338"/>
      <c r="D31" s="338"/>
      <c r="E31" s="338"/>
      <c r="F31" s="337"/>
      <c r="G31" s="446"/>
      <c r="H31" s="353"/>
      <c r="I31" s="353"/>
      <c r="J31" s="353"/>
    </row>
    <row r="32" spans="1:10" ht="12.75">
      <c r="A32" s="323" t="s">
        <v>294</v>
      </c>
      <c r="B32" s="338">
        <v>926.781</v>
      </c>
      <c r="C32" s="338">
        <v>14612.4</v>
      </c>
      <c r="D32" s="338">
        <v>15539.181</v>
      </c>
      <c r="E32" s="337">
        <v>398.589</v>
      </c>
      <c r="F32" s="338">
        <v>15937.77</v>
      </c>
      <c r="G32" s="338">
        <v>7.441991745226203</v>
      </c>
      <c r="H32" s="338">
        <v>12.737902941091862</v>
      </c>
      <c r="I32" s="338">
        <v>12.219286415825204</v>
      </c>
      <c r="J32" s="338">
        <v>19.349919899024226</v>
      </c>
    </row>
    <row r="33" spans="1:10" ht="12.75">
      <c r="A33" s="323" t="s">
        <v>295</v>
      </c>
      <c r="B33" s="338">
        <v>220.9</v>
      </c>
      <c r="C33" s="338">
        <v>3191.92</v>
      </c>
      <c r="D33" s="338">
        <v>3412.82</v>
      </c>
      <c r="E33" s="337">
        <v>31.244</v>
      </c>
      <c r="F33" s="338">
        <v>3444.0640000000003</v>
      </c>
      <c r="G33" s="338">
        <v>9.29674676991709</v>
      </c>
      <c r="H33" s="338">
        <v>12.15469444952172</v>
      </c>
      <c r="I33" s="338">
        <v>11.917560909176622</v>
      </c>
      <c r="J33" s="338">
        <v>20.773936170212767</v>
      </c>
    </row>
    <row r="34" spans="1:10" ht="12.75">
      <c r="A34" s="323" t="s">
        <v>296</v>
      </c>
      <c r="B34" s="338">
        <v>275.79</v>
      </c>
      <c r="C34" s="338">
        <v>3996.5</v>
      </c>
      <c r="D34" s="338">
        <v>4272.29</v>
      </c>
      <c r="E34" s="337">
        <v>221.6</v>
      </c>
      <c r="F34" s="338">
        <v>4493.89</v>
      </c>
      <c r="G34" s="338">
        <v>8.183922371583726</v>
      </c>
      <c r="H34" s="338">
        <v>12.314314678268694</v>
      </c>
      <c r="I34" s="338">
        <v>11.925776016078606</v>
      </c>
      <c r="J34" s="338">
        <v>17.26798098651913</v>
      </c>
    </row>
    <row r="35" spans="1:10" ht="12.75">
      <c r="A35" s="323" t="s">
        <v>297</v>
      </c>
      <c r="B35" s="338">
        <v>264.278</v>
      </c>
      <c r="C35" s="338">
        <v>4229.5380000000005</v>
      </c>
      <c r="D35" s="338">
        <v>4493.816000000001</v>
      </c>
      <c r="E35" s="337">
        <v>163.8</v>
      </c>
      <c r="F35" s="338">
        <v>4657.616000000001</v>
      </c>
      <c r="G35" s="338">
        <v>8.662580306804772</v>
      </c>
      <c r="H35" s="338">
        <v>12.922037688810676</v>
      </c>
      <c r="I35" s="338">
        <v>12.558873176457439</v>
      </c>
      <c r="J35" s="338">
        <v>19.073125291103867</v>
      </c>
    </row>
    <row r="36" spans="1:10" ht="12.75">
      <c r="A36" s="360" t="s">
        <v>298</v>
      </c>
      <c r="B36" s="363">
        <v>1687.749</v>
      </c>
      <c r="C36" s="363">
        <v>26030.357999999997</v>
      </c>
      <c r="D36" s="363">
        <v>27718.107000000004</v>
      </c>
      <c r="E36" s="363">
        <v>815.233</v>
      </c>
      <c r="F36" s="363">
        <v>28533.34</v>
      </c>
      <c r="G36" s="363">
        <v>7.9422734844848515</v>
      </c>
      <c r="H36" s="363">
        <v>12.626166800865336</v>
      </c>
      <c r="I36" s="363">
        <v>12.188487249144947</v>
      </c>
      <c r="J36" s="363">
        <v>18.730654351622093</v>
      </c>
    </row>
    <row r="37" spans="1:10" ht="12.75">
      <c r="A37" s="323"/>
      <c r="B37" s="338"/>
      <c r="C37" s="338"/>
      <c r="D37" s="338"/>
      <c r="E37" s="338"/>
      <c r="F37" s="338"/>
      <c r="G37" s="353"/>
      <c r="H37" s="353"/>
      <c r="I37" s="353"/>
      <c r="J37" s="353"/>
    </row>
    <row r="38" spans="1:10" ht="12.75">
      <c r="A38" s="360" t="s">
        <v>299</v>
      </c>
      <c r="B38" s="363">
        <v>508.87699999999995</v>
      </c>
      <c r="C38" s="363">
        <v>969.6</v>
      </c>
      <c r="D38" s="363">
        <v>1478.4769999999999</v>
      </c>
      <c r="E38" s="363">
        <v>59.203</v>
      </c>
      <c r="F38" s="363">
        <v>1537.68</v>
      </c>
      <c r="G38" s="363">
        <v>7.985014671499631</v>
      </c>
      <c r="H38" s="363">
        <v>11.188036554970923</v>
      </c>
      <c r="I38" s="363">
        <v>9.830756750646637</v>
      </c>
      <c r="J38" s="363">
        <v>20.513860013860015</v>
      </c>
    </row>
    <row r="39" spans="1:10" ht="12.75">
      <c r="A39" s="323"/>
      <c r="B39" s="338"/>
      <c r="C39" s="338"/>
      <c r="D39" s="338"/>
      <c r="E39" s="338"/>
      <c r="F39" s="338"/>
      <c r="G39" s="353"/>
      <c r="H39" s="353"/>
      <c r="I39" s="353"/>
      <c r="J39" s="353"/>
    </row>
    <row r="40" spans="1:10" ht="12.75">
      <c r="A40" s="323" t="s">
        <v>300</v>
      </c>
      <c r="B40" s="338">
        <v>1050.826</v>
      </c>
      <c r="C40" s="338">
        <v>1137.134</v>
      </c>
      <c r="D40" s="338">
        <v>2187.96</v>
      </c>
      <c r="E40" s="337">
        <v>122.018</v>
      </c>
      <c r="F40" s="338">
        <v>2309.978</v>
      </c>
      <c r="G40" s="338">
        <v>7.7638827319206785</v>
      </c>
      <c r="H40" s="338">
        <v>12.857979601528754</v>
      </c>
      <c r="I40" s="338">
        <v>9.77701911647735</v>
      </c>
      <c r="J40" s="338">
        <v>25.210330578512398</v>
      </c>
    </row>
    <row r="41" spans="1:10" ht="12.75">
      <c r="A41" s="323" t="s">
        <v>301</v>
      </c>
      <c r="B41" s="338">
        <v>3787.041</v>
      </c>
      <c r="C41" s="338">
        <v>1854.096</v>
      </c>
      <c r="D41" s="338">
        <v>5641.137000000001</v>
      </c>
      <c r="E41" s="337">
        <v>139.879</v>
      </c>
      <c r="F41" s="338">
        <v>5781.0160000000005</v>
      </c>
      <c r="G41" s="338">
        <v>6.747583938536537</v>
      </c>
      <c r="H41" s="338">
        <v>13.646203328205845</v>
      </c>
      <c r="I41" s="338">
        <v>8.092141446221776</v>
      </c>
      <c r="J41" s="338">
        <v>25.74618074728511</v>
      </c>
    </row>
    <row r="42" spans="1:10" ht="12.75">
      <c r="A42" s="323" t="s">
        <v>302</v>
      </c>
      <c r="B42" s="338">
        <v>1477.315</v>
      </c>
      <c r="C42" s="338">
        <v>773.2040000000001</v>
      </c>
      <c r="D42" s="338">
        <v>2250.5190000000002</v>
      </c>
      <c r="E42" s="337">
        <v>248.97199999999998</v>
      </c>
      <c r="F42" s="338">
        <v>2499.491</v>
      </c>
      <c r="G42" s="338">
        <v>6.730793763611347</v>
      </c>
      <c r="H42" s="338">
        <v>12.641281778795065</v>
      </c>
      <c r="I42" s="338">
        <v>8.018923859170286</v>
      </c>
      <c r="J42" s="338">
        <v>25.418274629913217</v>
      </c>
    </row>
    <row r="43" spans="1:10" ht="12.75">
      <c r="A43" s="323" t="s">
        <v>303</v>
      </c>
      <c r="B43" s="338">
        <v>3500.807</v>
      </c>
      <c r="C43" s="338">
        <v>1672.216</v>
      </c>
      <c r="D43" s="338">
        <v>5173.022999999999</v>
      </c>
      <c r="E43" s="337">
        <v>396.236</v>
      </c>
      <c r="F43" s="338">
        <v>5569.258999999999</v>
      </c>
      <c r="G43" s="338">
        <v>6.460615019497332</v>
      </c>
      <c r="H43" s="338">
        <v>12.811559559927677</v>
      </c>
      <c r="I43" s="338">
        <v>7.693451597503245</v>
      </c>
      <c r="J43" s="338">
        <v>21.27441610738255</v>
      </c>
    </row>
    <row r="44" spans="1:10" ht="12.75">
      <c r="A44" s="323" t="s">
        <v>304</v>
      </c>
      <c r="B44" s="338">
        <v>287.369</v>
      </c>
      <c r="C44" s="338">
        <v>756.29</v>
      </c>
      <c r="D44" s="338">
        <v>1043.659</v>
      </c>
      <c r="E44" s="337">
        <v>61.953</v>
      </c>
      <c r="F44" s="338">
        <v>1105.612</v>
      </c>
      <c r="G44" s="338">
        <v>7.183327084114485</v>
      </c>
      <c r="H44" s="338">
        <v>11.929428837326688</v>
      </c>
      <c r="I44" s="338">
        <v>10.093218699831725</v>
      </c>
      <c r="J44" s="338">
        <v>22.860885608856087</v>
      </c>
    </row>
    <row r="45" spans="1:10" ht="12.75">
      <c r="A45" s="323" t="s">
        <v>305</v>
      </c>
      <c r="B45" s="338">
        <v>3141.089</v>
      </c>
      <c r="C45" s="338">
        <v>2816.698</v>
      </c>
      <c r="D45" s="338">
        <v>5957.787</v>
      </c>
      <c r="E45" s="337">
        <v>442.942</v>
      </c>
      <c r="F45" s="338">
        <v>6400.729</v>
      </c>
      <c r="G45" s="338">
        <v>6.228846615279973</v>
      </c>
      <c r="H45" s="338">
        <v>11.82835498108184</v>
      </c>
      <c r="I45" s="338">
        <v>8.024906655603628</v>
      </c>
      <c r="J45" s="338">
        <v>23.49824933687003</v>
      </c>
    </row>
    <row r="46" spans="1:10" ht="12.75">
      <c r="A46" s="323" t="s">
        <v>306</v>
      </c>
      <c r="B46" s="338">
        <v>493.13200000000006</v>
      </c>
      <c r="C46" s="338">
        <v>1275.877</v>
      </c>
      <c r="D46" s="338">
        <v>1769.009</v>
      </c>
      <c r="E46" s="337">
        <v>645.335</v>
      </c>
      <c r="F46" s="338">
        <v>2414.344</v>
      </c>
      <c r="G46" s="338">
        <v>6.914842599733578</v>
      </c>
      <c r="H46" s="338">
        <v>13.019950201032715</v>
      </c>
      <c r="I46" s="338">
        <v>10.448404987330857</v>
      </c>
      <c r="J46" s="338">
        <v>18.65561401480111</v>
      </c>
    </row>
    <row r="47" spans="1:10" ht="12.75">
      <c r="A47" s="323" t="s">
        <v>307</v>
      </c>
      <c r="B47" s="338">
        <v>2198.512</v>
      </c>
      <c r="C47" s="338">
        <v>652.576</v>
      </c>
      <c r="D47" s="338">
        <v>2851.088</v>
      </c>
      <c r="E47" s="337">
        <v>23.169</v>
      </c>
      <c r="F47" s="338">
        <v>2874.257</v>
      </c>
      <c r="G47" s="338">
        <v>6.739519085747919</v>
      </c>
      <c r="H47" s="338">
        <v>13.51117000351974</v>
      </c>
      <c r="I47" s="338">
        <v>7.612828461647322</v>
      </c>
      <c r="J47" s="338">
        <v>22.962338949454907</v>
      </c>
    </row>
    <row r="48" spans="1:10" ht="12.75">
      <c r="A48" s="323" t="s">
        <v>308</v>
      </c>
      <c r="B48" s="338">
        <v>3117.446</v>
      </c>
      <c r="C48" s="338">
        <v>5812.746</v>
      </c>
      <c r="D48" s="338">
        <v>8930.192</v>
      </c>
      <c r="E48" s="337">
        <v>1467.031</v>
      </c>
      <c r="F48" s="338">
        <v>10397.222999999998</v>
      </c>
      <c r="G48" s="338">
        <v>6.197989172467131</v>
      </c>
      <c r="H48" s="338">
        <v>12.189500173004939</v>
      </c>
      <c r="I48" s="338">
        <v>9.113910201848869</v>
      </c>
      <c r="J48" s="338">
        <v>20.163988729296957</v>
      </c>
    </row>
    <row r="49" spans="1:11" s="284" customFormat="1" ht="12.75">
      <c r="A49" s="360" t="s">
        <v>371</v>
      </c>
      <c r="B49" s="363">
        <v>19053.537000000004</v>
      </c>
      <c r="C49" s="363">
        <v>16750.837</v>
      </c>
      <c r="D49" s="363">
        <v>35804.373999999996</v>
      </c>
      <c r="E49" s="363">
        <v>3547.535</v>
      </c>
      <c r="F49" s="363">
        <v>39351.909</v>
      </c>
      <c r="G49" s="363">
        <v>6.563990123803846</v>
      </c>
      <c r="H49" s="363">
        <v>12.494265605117395</v>
      </c>
      <c r="I49" s="363">
        <v>8.437624000835173</v>
      </c>
      <c r="J49" s="363">
        <v>21.04000972664567</v>
      </c>
      <c r="K49" s="387"/>
    </row>
    <row r="50" spans="1:10" ht="12.75">
      <c r="A50" s="323"/>
      <c r="B50" s="338"/>
      <c r="C50" s="338"/>
      <c r="D50" s="338"/>
      <c r="E50" s="338"/>
      <c r="F50" s="338"/>
      <c r="G50" s="353"/>
      <c r="H50" s="353"/>
      <c r="I50" s="353"/>
      <c r="J50" s="353"/>
    </row>
    <row r="51" spans="1:10" ht="12.75">
      <c r="A51" s="360" t="s">
        <v>309</v>
      </c>
      <c r="B51" s="363">
        <v>1323.375</v>
      </c>
      <c r="C51" s="363">
        <v>6442.021999999999</v>
      </c>
      <c r="D51" s="363">
        <v>7765.396999999999</v>
      </c>
      <c r="E51" s="363">
        <v>172.576</v>
      </c>
      <c r="F51" s="363">
        <v>7937.972999999999</v>
      </c>
      <c r="G51" s="363">
        <v>7.16112012987013</v>
      </c>
      <c r="H51" s="363">
        <v>11.812507793074614</v>
      </c>
      <c r="I51" s="363">
        <v>10.635257397049397</v>
      </c>
      <c r="J51" s="363">
        <v>23.71852666300165</v>
      </c>
    </row>
    <row r="52" spans="1:10" ht="12.75">
      <c r="A52" s="323"/>
      <c r="B52" s="338"/>
      <c r="C52" s="338"/>
      <c r="D52" s="338"/>
      <c r="E52" s="338"/>
      <c r="F52" s="338"/>
      <c r="G52" s="353"/>
      <c r="H52" s="353"/>
      <c r="I52" s="353"/>
      <c r="J52" s="353"/>
    </row>
    <row r="53" spans="1:10" ht="12.75">
      <c r="A53" s="323" t="s">
        <v>310</v>
      </c>
      <c r="B53" s="338">
        <v>559.181</v>
      </c>
      <c r="C53" s="338">
        <v>1923.988</v>
      </c>
      <c r="D53" s="338">
        <v>2483.169</v>
      </c>
      <c r="E53" s="337">
        <v>92.664</v>
      </c>
      <c r="F53" s="338">
        <v>2575.833</v>
      </c>
      <c r="G53" s="338">
        <v>8.439830956154253</v>
      </c>
      <c r="H53" s="338">
        <v>12.868710244868202</v>
      </c>
      <c r="I53" s="338">
        <v>11.508727127787768</v>
      </c>
      <c r="J53" s="338">
        <v>21.064787451693565</v>
      </c>
    </row>
    <row r="54" spans="1:10" ht="12.75">
      <c r="A54" s="323" t="s">
        <v>311</v>
      </c>
      <c r="B54" s="338">
        <v>761.773</v>
      </c>
      <c r="C54" s="338">
        <v>2661.489</v>
      </c>
      <c r="D54" s="338">
        <v>3423.262</v>
      </c>
      <c r="E54" s="337">
        <v>197.487</v>
      </c>
      <c r="F54" s="338">
        <v>3620.7490000000003</v>
      </c>
      <c r="G54" s="338">
        <v>8.035834467335464</v>
      </c>
      <c r="H54" s="338">
        <v>13.359010781617041</v>
      </c>
      <c r="I54" s="338">
        <v>11.642758268854688</v>
      </c>
      <c r="J54" s="338">
        <v>27.608975255137704</v>
      </c>
    </row>
    <row r="55" spans="1:10" ht="12.75">
      <c r="A55" s="323" t="s">
        <v>312</v>
      </c>
      <c r="B55" s="338">
        <v>200.83</v>
      </c>
      <c r="C55" s="338">
        <v>3723.2470000000003</v>
      </c>
      <c r="D55" s="338">
        <v>3924.077</v>
      </c>
      <c r="E55" s="337">
        <v>74.974</v>
      </c>
      <c r="F55" s="338">
        <v>3999.0510000000004</v>
      </c>
      <c r="G55" s="338">
        <v>7.03925692253768</v>
      </c>
      <c r="H55" s="338">
        <v>12.664708523535136</v>
      </c>
      <c r="I55" s="338">
        <v>12.167076982227238</v>
      </c>
      <c r="J55" s="338">
        <v>33.01365037428446</v>
      </c>
    </row>
    <row r="56" spans="1:10" ht="12.75">
      <c r="A56" s="323" t="s">
        <v>313</v>
      </c>
      <c r="B56" s="338">
        <v>474.84299999999996</v>
      </c>
      <c r="C56" s="338">
        <v>2203.0539999999996</v>
      </c>
      <c r="D56" s="338">
        <v>2677.8969999999995</v>
      </c>
      <c r="E56" s="337">
        <v>70.834</v>
      </c>
      <c r="F56" s="338">
        <v>2748.7309999999993</v>
      </c>
      <c r="G56" s="338">
        <v>6.926958424507657</v>
      </c>
      <c r="H56" s="338">
        <v>12.251304067355493</v>
      </c>
      <c r="I56" s="338">
        <v>10.781799075580176</v>
      </c>
      <c r="J56" s="338">
        <v>22.05979445655559</v>
      </c>
    </row>
    <row r="57" spans="1:10" ht="12.75">
      <c r="A57" s="323" t="s">
        <v>314</v>
      </c>
      <c r="B57" s="338">
        <v>1031.667</v>
      </c>
      <c r="C57" s="338">
        <v>2920.6490000000003</v>
      </c>
      <c r="D57" s="338">
        <v>3952.3160000000003</v>
      </c>
      <c r="E57" s="337">
        <v>545.086</v>
      </c>
      <c r="F57" s="338">
        <v>4497.402</v>
      </c>
      <c r="G57" s="338">
        <v>8.86220492732708</v>
      </c>
      <c r="H57" s="338">
        <v>12.287174115162456</v>
      </c>
      <c r="I57" s="338">
        <v>11.16123475407429</v>
      </c>
      <c r="J57" s="338">
        <v>17.891029638625398</v>
      </c>
    </row>
    <row r="58" spans="1:10" ht="12.75">
      <c r="A58" s="360" t="s">
        <v>315</v>
      </c>
      <c r="B58" s="363">
        <v>3028.294</v>
      </c>
      <c r="C58" s="363">
        <v>13432.427</v>
      </c>
      <c r="D58" s="363">
        <v>16460.721</v>
      </c>
      <c r="E58" s="363">
        <v>981.045</v>
      </c>
      <c r="F58" s="363">
        <v>17441.766000000003</v>
      </c>
      <c r="G58" s="363">
        <v>8.085282370028622</v>
      </c>
      <c r="H58" s="363">
        <v>12.669184640516711</v>
      </c>
      <c r="I58" s="363">
        <v>11.47258061818192</v>
      </c>
      <c r="J58" s="363">
        <v>20.653144144333805</v>
      </c>
    </row>
    <row r="59" spans="1:10" ht="12.75">
      <c r="A59" s="323"/>
      <c r="B59" s="338"/>
      <c r="C59" s="338"/>
      <c r="D59" s="338"/>
      <c r="E59" s="338"/>
      <c r="F59" s="338"/>
      <c r="G59" s="353"/>
      <c r="H59" s="353"/>
      <c r="I59" s="353"/>
      <c r="J59" s="353"/>
    </row>
    <row r="60" spans="1:10" ht="12.75">
      <c r="A60" s="323" t="s">
        <v>316</v>
      </c>
      <c r="B60" s="338">
        <v>69.576</v>
      </c>
      <c r="C60" s="338">
        <v>3935.212</v>
      </c>
      <c r="D60" s="338">
        <v>4004.788</v>
      </c>
      <c r="E60" s="337">
        <v>71.401</v>
      </c>
      <c r="F60" s="338">
        <v>4076.189</v>
      </c>
      <c r="G60" s="338">
        <v>8.963669157433651</v>
      </c>
      <c r="H60" s="338">
        <v>13.105971138442888</v>
      </c>
      <c r="I60" s="338">
        <v>13.001587543787315</v>
      </c>
      <c r="J60" s="338">
        <v>24.78340853870184</v>
      </c>
    </row>
    <row r="61" spans="1:10" ht="12.75">
      <c r="A61" s="323" t="s">
        <v>317</v>
      </c>
      <c r="B61" s="338">
        <v>643.658</v>
      </c>
      <c r="C61" s="338">
        <v>2224.576</v>
      </c>
      <c r="D61" s="338">
        <v>2868.234</v>
      </c>
      <c r="E61" s="337">
        <v>75.51</v>
      </c>
      <c r="F61" s="338">
        <v>2943.744</v>
      </c>
      <c r="G61" s="338">
        <v>9.350058105752469</v>
      </c>
      <c r="H61" s="338">
        <v>13.433186596861168</v>
      </c>
      <c r="I61" s="338">
        <v>12.234248836604207</v>
      </c>
      <c r="J61" s="338">
        <v>17.73367778299671</v>
      </c>
    </row>
    <row r="62" spans="1:10" ht="12.75">
      <c r="A62" s="323" t="s">
        <v>318</v>
      </c>
      <c r="B62" s="338">
        <v>452.015</v>
      </c>
      <c r="C62" s="338">
        <v>6542.159000000001</v>
      </c>
      <c r="D62" s="338">
        <v>6994.174000000001</v>
      </c>
      <c r="E62" s="337">
        <v>12.062999999999999</v>
      </c>
      <c r="F62" s="338">
        <v>7006.237000000001</v>
      </c>
      <c r="G62" s="338">
        <v>8.554085765111086</v>
      </c>
      <c r="H62" s="338">
        <v>13.083062026045502</v>
      </c>
      <c r="I62" s="338">
        <v>12.6502089023133</v>
      </c>
      <c r="J62" s="338">
        <v>24.618367346938772</v>
      </c>
    </row>
    <row r="63" spans="1:10" ht="12.75">
      <c r="A63" s="360" t="s">
        <v>319</v>
      </c>
      <c r="B63" s="363">
        <v>1165.2489999999998</v>
      </c>
      <c r="C63" s="363">
        <v>12701.947000000002</v>
      </c>
      <c r="D63" s="363">
        <v>13867.196</v>
      </c>
      <c r="E63" s="363">
        <v>158.97400000000002</v>
      </c>
      <c r="F63" s="363">
        <v>14026.17</v>
      </c>
      <c r="G63" s="363">
        <v>9.001954513148542</v>
      </c>
      <c r="H63" s="363">
        <v>13.15021140642212</v>
      </c>
      <c r="I63" s="363">
        <v>12.659989994120632</v>
      </c>
      <c r="J63" s="363">
        <v>20.83811770874296</v>
      </c>
    </row>
    <row r="64" spans="1:10" ht="12.75">
      <c r="A64" s="323"/>
      <c r="B64" s="338"/>
      <c r="C64" s="338"/>
      <c r="D64" s="338"/>
      <c r="E64" s="338"/>
      <c r="F64" s="338"/>
      <c r="G64" s="353"/>
      <c r="H64" s="353"/>
      <c r="I64" s="353"/>
      <c r="J64" s="353"/>
    </row>
    <row r="65" spans="1:10" ht="12.75">
      <c r="A65" s="360" t="s">
        <v>320</v>
      </c>
      <c r="B65" s="340">
        <v>89.597</v>
      </c>
      <c r="C65" s="363">
        <v>10740.354000000001</v>
      </c>
      <c r="D65" s="363">
        <v>10829.951000000001</v>
      </c>
      <c r="E65" s="363">
        <v>1876.6119999999999</v>
      </c>
      <c r="F65" s="363">
        <v>12706.563</v>
      </c>
      <c r="G65" s="363">
        <v>6.999218811030389</v>
      </c>
      <c r="H65" s="363">
        <v>12.425931624920462</v>
      </c>
      <c r="I65" s="363">
        <v>12.34673505473972</v>
      </c>
      <c r="J65" s="363">
        <v>16.16946553046295</v>
      </c>
    </row>
    <row r="66" spans="1:10" ht="12.75">
      <c r="A66" s="323"/>
      <c r="B66" s="338"/>
      <c r="C66" s="338"/>
      <c r="D66" s="338"/>
      <c r="E66" s="338"/>
      <c r="F66" s="338"/>
      <c r="G66" s="353"/>
      <c r="H66" s="353"/>
      <c r="I66" s="353"/>
      <c r="J66" s="353"/>
    </row>
    <row r="67" spans="1:10" ht="12.75">
      <c r="A67" s="323" t="s">
        <v>321</v>
      </c>
      <c r="B67" s="338">
        <v>73.1</v>
      </c>
      <c r="C67" s="338">
        <v>1174.59</v>
      </c>
      <c r="D67" s="338">
        <v>1247.69</v>
      </c>
      <c r="E67" s="337">
        <v>108.353</v>
      </c>
      <c r="F67" s="338">
        <v>1356.043</v>
      </c>
      <c r="G67" s="338">
        <v>8.533738034088255</v>
      </c>
      <c r="H67" s="338">
        <v>12.272385330686449</v>
      </c>
      <c r="I67" s="338">
        <v>11.965265257585635</v>
      </c>
      <c r="J67" s="338">
        <v>17.786112934996716</v>
      </c>
    </row>
    <row r="68" spans="1:10" ht="12.75">
      <c r="A68" s="323" t="s">
        <v>322</v>
      </c>
      <c r="B68" s="338">
        <v>78.338</v>
      </c>
      <c r="C68" s="338">
        <v>817.335</v>
      </c>
      <c r="D68" s="338">
        <v>895.673</v>
      </c>
      <c r="E68" s="337">
        <v>226.557</v>
      </c>
      <c r="F68" s="338">
        <v>1122.23</v>
      </c>
      <c r="G68" s="338">
        <v>8.728467966573817</v>
      </c>
      <c r="H68" s="338">
        <v>13.227839906779524</v>
      </c>
      <c r="I68" s="338">
        <v>12.657184444067605</v>
      </c>
      <c r="J68" s="338">
        <v>20.97555781872049</v>
      </c>
    </row>
    <row r="69" spans="1:10" ht="12.75">
      <c r="A69" s="360" t="s">
        <v>323</v>
      </c>
      <c r="B69" s="363">
        <v>151.438</v>
      </c>
      <c r="C69" s="363">
        <v>1991.925</v>
      </c>
      <c r="D69" s="363">
        <v>2143.363</v>
      </c>
      <c r="E69" s="363">
        <v>334.91</v>
      </c>
      <c r="F69" s="363">
        <v>2478.273</v>
      </c>
      <c r="G69" s="363">
        <v>8.633373239838093</v>
      </c>
      <c r="H69" s="363">
        <v>12.647223156972425</v>
      </c>
      <c r="I69" s="363">
        <v>12.244989716636198</v>
      </c>
      <c r="J69" s="363">
        <v>19.82537145563251</v>
      </c>
    </row>
    <row r="70" spans="1:10" ht="12.75">
      <c r="A70" s="323"/>
      <c r="B70" s="338"/>
      <c r="C70" s="338"/>
      <c r="D70" s="338"/>
      <c r="E70" s="338"/>
      <c r="F70" s="338"/>
      <c r="G70" s="353"/>
      <c r="H70" s="353"/>
      <c r="I70" s="353"/>
      <c r="J70" s="353"/>
    </row>
    <row r="71" spans="1:10" ht="12.75">
      <c r="A71" s="323" t="s">
        <v>324</v>
      </c>
      <c r="B71" s="338">
        <v>11.434</v>
      </c>
      <c r="C71" s="338">
        <v>393.14</v>
      </c>
      <c r="D71" s="338">
        <v>404.574</v>
      </c>
      <c r="E71" s="337">
        <v>6.295</v>
      </c>
      <c r="F71" s="338">
        <v>410.869</v>
      </c>
      <c r="G71" s="338">
        <v>8.463360473723169</v>
      </c>
      <c r="H71" s="338">
        <v>12.380802418592934</v>
      </c>
      <c r="I71" s="338">
        <v>12.220933393747169</v>
      </c>
      <c r="J71" s="338">
        <v>21.195286195286194</v>
      </c>
    </row>
    <row r="72" spans="1:10" ht="12.75">
      <c r="A72" s="323" t="s">
        <v>325</v>
      </c>
      <c r="B72" s="340">
        <v>26.49</v>
      </c>
      <c r="C72" s="338">
        <v>73.6</v>
      </c>
      <c r="D72" s="338">
        <v>100.09</v>
      </c>
      <c r="E72" s="337">
        <v>6.44</v>
      </c>
      <c r="F72" s="338">
        <v>106.53</v>
      </c>
      <c r="G72" s="407" t="s">
        <v>76</v>
      </c>
      <c r="H72" s="338">
        <v>12.04582651391162</v>
      </c>
      <c r="I72" s="338">
        <v>11.03041657482918</v>
      </c>
      <c r="J72" s="408" t="s">
        <v>76</v>
      </c>
    </row>
    <row r="73" spans="1:10" ht="12.75">
      <c r="A73" s="323" t="s">
        <v>326</v>
      </c>
      <c r="B73" s="338">
        <v>8.442</v>
      </c>
      <c r="C73" s="338">
        <v>149.45600000000002</v>
      </c>
      <c r="D73" s="338">
        <v>157.89800000000002</v>
      </c>
      <c r="E73" s="407" t="s">
        <v>76</v>
      </c>
      <c r="F73" s="338">
        <v>157.89800000000002</v>
      </c>
      <c r="G73" s="338">
        <v>9</v>
      </c>
      <c r="H73" s="338">
        <v>12.017045911393426</v>
      </c>
      <c r="I73" s="338">
        <v>11.805457943925235</v>
      </c>
      <c r="J73" s="408" t="s">
        <v>76</v>
      </c>
    </row>
    <row r="74" spans="1:10" ht="12.75">
      <c r="A74" s="323" t="s">
        <v>327</v>
      </c>
      <c r="B74" s="338">
        <v>30.534</v>
      </c>
      <c r="C74" s="338">
        <v>1535.885</v>
      </c>
      <c r="D74" s="338">
        <v>1566.419</v>
      </c>
      <c r="E74" s="337">
        <v>25.845</v>
      </c>
      <c r="F74" s="338">
        <v>1592.2640000000001</v>
      </c>
      <c r="G74" s="338">
        <v>8.425496688741722</v>
      </c>
      <c r="H74" s="338">
        <v>12.1834717561854</v>
      </c>
      <c r="I74" s="338">
        <v>12.078458133814491</v>
      </c>
      <c r="J74" s="408" t="s">
        <v>76</v>
      </c>
    </row>
    <row r="75" spans="1:10" ht="12.75">
      <c r="A75" s="323" t="s">
        <v>328</v>
      </c>
      <c r="B75" s="338">
        <v>0.521</v>
      </c>
      <c r="C75" s="338">
        <v>287.421</v>
      </c>
      <c r="D75" s="338">
        <v>287.942</v>
      </c>
      <c r="E75" s="337">
        <v>3.293</v>
      </c>
      <c r="F75" s="338">
        <v>291.235</v>
      </c>
      <c r="G75" s="338">
        <v>9.830188679245284</v>
      </c>
      <c r="H75" s="338">
        <v>10.864524664524664</v>
      </c>
      <c r="I75" s="338">
        <v>10.862456616870379</v>
      </c>
      <c r="J75" s="338">
        <v>24.036496350364963</v>
      </c>
    </row>
    <row r="76" spans="1:10" ht="12.75">
      <c r="A76" s="323" t="s">
        <v>329</v>
      </c>
      <c r="B76" s="338">
        <v>0</v>
      </c>
      <c r="C76" s="338">
        <v>1164.577</v>
      </c>
      <c r="D76" s="338">
        <v>1164.577</v>
      </c>
      <c r="E76" s="337">
        <v>3.063</v>
      </c>
      <c r="F76" s="338">
        <v>1167.64</v>
      </c>
      <c r="G76" s="338">
        <v>0</v>
      </c>
      <c r="H76" s="338">
        <v>13.720598977355735</v>
      </c>
      <c r="I76" s="338">
        <v>13.720598977355735</v>
      </c>
      <c r="J76" s="338">
        <v>36.464285714285715</v>
      </c>
    </row>
    <row r="77" spans="1:10" ht="12.75">
      <c r="A77" s="323" t="s">
        <v>330</v>
      </c>
      <c r="B77" s="338">
        <v>71.19</v>
      </c>
      <c r="C77" s="338">
        <v>360.42</v>
      </c>
      <c r="D77" s="338">
        <v>431.61</v>
      </c>
      <c r="E77" s="337">
        <v>94.18</v>
      </c>
      <c r="F77" s="338">
        <v>525.79</v>
      </c>
      <c r="G77" s="338">
        <v>7.56053525913339</v>
      </c>
      <c r="H77" s="338">
        <v>12.580104712041885</v>
      </c>
      <c r="I77" s="338">
        <v>11.338464771712289</v>
      </c>
      <c r="J77" s="338">
        <v>30.488831337002267</v>
      </c>
    </row>
    <row r="78" spans="1:10" ht="12.75">
      <c r="A78" s="323" t="s">
        <v>331</v>
      </c>
      <c r="B78" s="338">
        <v>221.81199999999998</v>
      </c>
      <c r="C78" s="338">
        <v>1143.187</v>
      </c>
      <c r="D78" s="338">
        <v>1364.9989999999998</v>
      </c>
      <c r="E78" s="337">
        <v>1.65</v>
      </c>
      <c r="F78" s="338">
        <v>1366.649</v>
      </c>
      <c r="G78" s="338">
        <v>8.427187416891455</v>
      </c>
      <c r="H78" s="338">
        <v>15.54573887974761</v>
      </c>
      <c r="I78" s="338">
        <v>13.669400548779263</v>
      </c>
      <c r="J78" s="338">
        <v>37.5</v>
      </c>
    </row>
    <row r="79" spans="1:10" ht="12.75">
      <c r="A79" s="360" t="s">
        <v>372</v>
      </c>
      <c r="B79" s="363">
        <v>370.423</v>
      </c>
      <c r="C79" s="363">
        <v>5107.686</v>
      </c>
      <c r="D79" s="363">
        <v>5478.1089999999995</v>
      </c>
      <c r="E79" s="363">
        <v>140.76600000000002</v>
      </c>
      <c r="F79" s="363">
        <v>5618.875</v>
      </c>
      <c r="G79" s="363">
        <v>8.292990350818277</v>
      </c>
      <c r="H79" s="363">
        <v>13.100527336335936</v>
      </c>
      <c r="I79" s="363">
        <v>12.606366111227448</v>
      </c>
      <c r="J79" s="363">
        <v>27.386381322957202</v>
      </c>
    </row>
    <row r="80" spans="1:10" ht="12.75">
      <c r="A80" s="323"/>
      <c r="B80" s="338"/>
      <c r="C80" s="338"/>
      <c r="D80" s="338"/>
      <c r="E80" s="338"/>
      <c r="F80" s="338"/>
      <c r="G80" s="353"/>
      <c r="H80" s="353"/>
      <c r="I80" s="353"/>
      <c r="J80" s="353"/>
    </row>
    <row r="81" spans="1:10" ht="12.75">
      <c r="A81" s="323" t="s">
        <v>332</v>
      </c>
      <c r="B81" s="338">
        <v>29.851</v>
      </c>
      <c r="C81" s="338">
        <v>17.751</v>
      </c>
      <c r="D81" s="338">
        <v>47.602000000000004</v>
      </c>
      <c r="E81" s="337">
        <v>9.331</v>
      </c>
      <c r="F81" s="338">
        <v>56.93300000000001</v>
      </c>
      <c r="G81" s="338">
        <v>7.141387559808613</v>
      </c>
      <c r="H81" s="338">
        <v>20.103057757644393</v>
      </c>
      <c r="I81" s="338">
        <v>9.40193561129765</v>
      </c>
      <c r="J81" s="338">
        <v>24.490813648293962</v>
      </c>
    </row>
    <row r="82" spans="1:10" ht="12.75">
      <c r="A82" s="323" t="s">
        <v>333</v>
      </c>
      <c r="B82" s="338">
        <v>4.563000000000001</v>
      </c>
      <c r="C82" s="338">
        <v>9.529</v>
      </c>
      <c r="D82" s="338">
        <v>14.092</v>
      </c>
      <c r="E82" s="337">
        <v>5.568</v>
      </c>
      <c r="F82" s="338">
        <v>19.66</v>
      </c>
      <c r="G82" s="338">
        <v>7.2085308056872055</v>
      </c>
      <c r="H82" s="338">
        <v>13.10729023383769</v>
      </c>
      <c r="I82" s="338">
        <v>10.361764705882353</v>
      </c>
      <c r="J82" s="338">
        <v>27.70149253731343</v>
      </c>
    </row>
    <row r="83" spans="1:10" ht="12.75">
      <c r="A83" s="360" t="s">
        <v>334</v>
      </c>
      <c r="B83" s="363">
        <v>34.414</v>
      </c>
      <c r="C83" s="363">
        <v>27.28</v>
      </c>
      <c r="D83" s="363">
        <v>61.694</v>
      </c>
      <c r="E83" s="363">
        <v>14.899</v>
      </c>
      <c r="F83" s="363">
        <v>76.593</v>
      </c>
      <c r="G83" s="363">
        <v>7.1502181591522955</v>
      </c>
      <c r="H83" s="363">
        <v>16.944099378881987</v>
      </c>
      <c r="I83" s="363">
        <v>9.605168924178733</v>
      </c>
      <c r="J83" s="363">
        <v>25.599656357388316</v>
      </c>
    </row>
    <row r="84" spans="1:10" ht="12.75">
      <c r="A84" s="323"/>
      <c r="B84" s="337"/>
      <c r="C84" s="337"/>
      <c r="D84" s="337"/>
      <c r="E84" s="337"/>
      <c r="F84" s="338"/>
      <c r="G84" s="353"/>
      <c r="H84" s="353"/>
      <c r="I84" s="353"/>
      <c r="J84" s="353"/>
    </row>
    <row r="85" spans="1:10" ht="12.75">
      <c r="A85" s="341" t="s">
        <v>335</v>
      </c>
      <c r="B85" s="343">
        <v>32780.541000000005</v>
      </c>
      <c r="C85" s="343">
        <v>119745.804</v>
      </c>
      <c r="D85" s="343">
        <v>152526.345</v>
      </c>
      <c r="E85" s="343">
        <v>10300.336</v>
      </c>
      <c r="F85" s="344">
        <v>162826.7</v>
      </c>
      <c r="G85" s="344">
        <v>7.011437994821718</v>
      </c>
      <c r="H85" s="344">
        <v>12.545043680282209</v>
      </c>
      <c r="I85" s="344">
        <v>10.725759943540913</v>
      </c>
      <c r="J85" s="344">
        <v>19.280028600895836</v>
      </c>
    </row>
    <row r="86" spans="1:10" ht="12.75">
      <c r="A86" s="367" t="s">
        <v>271</v>
      </c>
      <c r="B86" s="337">
        <v>4380.191196471781</v>
      </c>
      <c r="C86" s="337">
        <v>61412.22682222455</v>
      </c>
      <c r="D86" s="338">
        <v>65792.41801869633</v>
      </c>
      <c r="E86" s="337">
        <v>7188.259463457242</v>
      </c>
      <c r="F86" s="338">
        <v>72980.67748215358</v>
      </c>
      <c r="G86" s="338">
        <v>6.42443038719121</v>
      </c>
      <c r="H86" s="338">
        <v>12.114605220922765</v>
      </c>
      <c r="I86" s="338">
        <v>11.440022692502042</v>
      </c>
      <c r="J86" s="338">
        <v>19.156725315587877</v>
      </c>
    </row>
    <row r="87" spans="1:10" ht="12.75">
      <c r="A87" s="368"/>
      <c r="B87" s="337"/>
      <c r="C87" s="337"/>
      <c r="D87" s="337"/>
      <c r="E87" s="337"/>
      <c r="F87" s="338"/>
      <c r="G87" s="353"/>
      <c r="H87" s="353"/>
      <c r="I87" s="353"/>
      <c r="J87" s="353"/>
    </row>
    <row r="88" spans="1:10" ht="13.5" thickBot="1">
      <c r="A88" s="370" t="s">
        <v>272</v>
      </c>
      <c r="B88" s="348">
        <v>37160.732196471785</v>
      </c>
      <c r="C88" s="348">
        <v>181158.03082222457</v>
      </c>
      <c r="D88" s="348">
        <v>218318.76301869634</v>
      </c>
      <c r="E88" s="348">
        <v>17488.59546345724</v>
      </c>
      <c r="F88" s="349" t="s">
        <v>457</v>
      </c>
      <c r="G88" s="349">
        <v>6.9367290438307245</v>
      </c>
      <c r="H88" s="349">
        <v>12.395739659878812</v>
      </c>
      <c r="I88" s="349">
        <v>10.931440527814543</v>
      </c>
      <c r="J88" s="349">
        <v>19.22915617876787</v>
      </c>
    </row>
  </sheetData>
  <mergeCells count="4">
    <mergeCell ref="G5:J5"/>
    <mergeCell ref="B5:F5"/>
    <mergeCell ref="A1:J1"/>
    <mergeCell ref="A3:J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11" transitionEvaluation="1"/>
  <dimension ref="A1:I140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5.7109375" style="453" customWidth="1"/>
    <col min="2" max="8" width="12.7109375" style="453" customWidth="1"/>
    <col min="9" max="16384" width="12.57421875" style="453" customWidth="1"/>
  </cols>
  <sheetData>
    <row r="1" spans="1:9" s="448" customFormat="1" ht="18">
      <c r="A1" s="768" t="s">
        <v>0</v>
      </c>
      <c r="B1" s="768"/>
      <c r="C1" s="768"/>
      <c r="D1" s="768"/>
      <c r="E1" s="768"/>
      <c r="F1" s="768"/>
      <c r="G1" s="768"/>
      <c r="H1" s="768"/>
      <c r="I1" s="243"/>
    </row>
    <row r="3" spans="1:8" s="449" customFormat="1" ht="15">
      <c r="A3" s="805" t="s">
        <v>403</v>
      </c>
      <c r="B3" s="805"/>
      <c r="C3" s="805"/>
      <c r="D3" s="805"/>
      <c r="E3" s="805"/>
      <c r="F3" s="805"/>
      <c r="G3" s="805"/>
      <c r="H3" s="805"/>
    </row>
    <row r="4" spans="1:8" s="449" customFormat="1" ht="14.25">
      <c r="A4" s="450"/>
      <c r="B4" s="450"/>
      <c r="C4" s="450"/>
      <c r="D4" s="450"/>
      <c r="E4" s="450"/>
      <c r="F4" s="450"/>
      <c r="G4" s="450"/>
      <c r="H4" s="450"/>
    </row>
    <row r="5" spans="1:8" ht="12.75">
      <c r="A5" s="451"/>
      <c r="B5" s="452" t="s">
        <v>114</v>
      </c>
      <c r="C5" s="452" t="s">
        <v>336</v>
      </c>
      <c r="D5" s="452" t="s">
        <v>336</v>
      </c>
      <c r="E5" s="803" t="s">
        <v>454</v>
      </c>
      <c r="F5" s="804"/>
      <c r="G5" s="804"/>
      <c r="H5" s="804"/>
    </row>
    <row r="6" spans="1:8" ht="12.75">
      <c r="A6" s="454"/>
      <c r="B6" s="455" t="s">
        <v>118</v>
      </c>
      <c r="C6" s="455" t="s">
        <v>119</v>
      </c>
      <c r="D6" s="455" t="s">
        <v>92</v>
      </c>
      <c r="E6" s="806" t="s">
        <v>338</v>
      </c>
      <c r="F6" s="775"/>
      <c r="G6" s="807" t="s">
        <v>225</v>
      </c>
      <c r="H6" s="753"/>
    </row>
    <row r="7" spans="1:8" ht="12.75">
      <c r="A7" s="456" t="s">
        <v>183</v>
      </c>
      <c r="B7" s="455" t="s">
        <v>122</v>
      </c>
      <c r="C7" s="455" t="s">
        <v>123</v>
      </c>
      <c r="D7" s="455" t="s">
        <v>337</v>
      </c>
      <c r="E7" s="780"/>
      <c r="F7" s="749"/>
      <c r="G7" s="754"/>
      <c r="H7" s="754"/>
    </row>
    <row r="8" spans="1:8" ht="13.5" thickBot="1">
      <c r="A8" s="454"/>
      <c r="B8" s="457">
        <v>2001</v>
      </c>
      <c r="C8" s="457">
        <v>2001</v>
      </c>
      <c r="D8" s="457">
        <v>2001</v>
      </c>
      <c r="E8" s="457">
        <v>2000</v>
      </c>
      <c r="F8" s="457">
        <v>2001</v>
      </c>
      <c r="G8" s="457">
        <v>2000</v>
      </c>
      <c r="H8" s="458">
        <v>2001</v>
      </c>
    </row>
    <row r="9" spans="1:8" ht="12.75">
      <c r="A9" s="459" t="s">
        <v>142</v>
      </c>
      <c r="B9" s="460">
        <v>485043.087</v>
      </c>
      <c r="C9" s="461">
        <v>15.6</v>
      </c>
      <c r="D9" s="460">
        <v>7569.736</v>
      </c>
      <c r="E9" s="460">
        <v>981.113</v>
      </c>
      <c r="F9" s="460">
        <v>848.44</v>
      </c>
      <c r="G9" s="460">
        <v>982.886</v>
      </c>
      <c r="H9" s="462">
        <v>873.425</v>
      </c>
    </row>
    <row r="10" spans="1:8" ht="12.75">
      <c r="A10" s="463"/>
      <c r="B10" s="464"/>
      <c r="C10" s="465"/>
      <c r="D10" s="464"/>
      <c r="E10" s="464"/>
      <c r="F10" s="464"/>
      <c r="G10" s="464"/>
      <c r="H10" s="466"/>
    </row>
    <row r="11" spans="1:8" s="708" customFormat="1" ht="12.75">
      <c r="A11" s="704" t="s">
        <v>442</v>
      </c>
      <c r="B11" s="705"/>
      <c r="C11" s="706"/>
      <c r="D11" s="705"/>
      <c r="E11" s="705"/>
      <c r="F11" s="705"/>
      <c r="G11" s="705"/>
      <c r="H11" s="707"/>
    </row>
    <row r="12" spans="1:8" s="708" customFormat="1" ht="12.75">
      <c r="A12" s="704" t="s">
        <v>143</v>
      </c>
      <c r="B12" s="705">
        <f>SUM(B13:B26)</f>
        <v>64546.952</v>
      </c>
      <c r="C12" s="706">
        <f>D12/B12*1000</f>
        <v>14.690469040273195</v>
      </c>
      <c r="D12" s="705">
        <f>SUM(D13:D26)</f>
        <v>948.225</v>
      </c>
      <c r="E12" s="705">
        <f>SUM(E13:E26)</f>
        <v>439.576</v>
      </c>
      <c r="F12" s="705">
        <f>SUM(F13:F26)</f>
        <v>376.785</v>
      </c>
      <c r="G12" s="705">
        <f>SUM(G13:G26)</f>
        <v>200.916</v>
      </c>
      <c r="H12" s="707">
        <f>SUM(H13:H26)</f>
        <v>161.519</v>
      </c>
    </row>
    <row r="13" spans="1:8" ht="12.75">
      <c r="A13" s="463" t="s">
        <v>227</v>
      </c>
      <c r="B13" s="471">
        <v>2203.973</v>
      </c>
      <c r="C13" s="471">
        <v>20.9</v>
      </c>
      <c r="D13" s="471">
        <v>46.056</v>
      </c>
      <c r="E13" s="464">
        <v>40.658</v>
      </c>
      <c r="F13" s="471">
        <v>40.344</v>
      </c>
      <c r="G13" s="464">
        <v>4.287</v>
      </c>
      <c r="H13" s="472">
        <v>7.698</v>
      </c>
    </row>
    <row r="14" spans="1:8" ht="12.75">
      <c r="A14" s="463" t="s">
        <v>145</v>
      </c>
      <c r="B14" s="471">
        <v>300</v>
      </c>
      <c r="C14" s="471">
        <v>24.1</v>
      </c>
      <c r="D14" s="471">
        <v>7.227</v>
      </c>
      <c r="E14" s="464">
        <v>1.957</v>
      </c>
      <c r="F14" s="471">
        <v>2.101</v>
      </c>
      <c r="G14" s="464" t="s">
        <v>76</v>
      </c>
      <c r="H14" s="466" t="s">
        <v>76</v>
      </c>
    </row>
    <row r="15" spans="1:8" ht="12.75">
      <c r="A15" s="463" t="s">
        <v>228</v>
      </c>
      <c r="B15" s="471">
        <v>198.2</v>
      </c>
      <c r="C15" s="471">
        <v>20.2</v>
      </c>
      <c r="D15" s="471">
        <v>4</v>
      </c>
      <c r="E15" s="464">
        <v>29.532</v>
      </c>
      <c r="F15" s="471">
        <v>30.761</v>
      </c>
      <c r="G15" s="464">
        <v>11.482</v>
      </c>
      <c r="H15" s="472">
        <v>16.185</v>
      </c>
    </row>
    <row r="16" spans="1:8" ht="12.75">
      <c r="A16" s="463" t="s">
        <v>229</v>
      </c>
      <c r="B16" s="471">
        <v>75.116</v>
      </c>
      <c r="C16" s="471">
        <v>21.1</v>
      </c>
      <c r="D16" s="471">
        <v>1.587</v>
      </c>
      <c r="E16" s="464">
        <v>5.37</v>
      </c>
      <c r="F16" s="471">
        <v>4.744</v>
      </c>
      <c r="G16" s="464" t="s">
        <v>76</v>
      </c>
      <c r="H16" s="466" t="s">
        <v>76</v>
      </c>
    </row>
    <row r="17" spans="1:8" ht="12.75">
      <c r="A17" s="463" t="s">
        <v>230</v>
      </c>
      <c r="B17" s="471">
        <v>20820.6</v>
      </c>
      <c r="C17" s="471">
        <v>11.4</v>
      </c>
      <c r="D17" s="471">
        <v>236.409</v>
      </c>
      <c r="E17" s="464">
        <v>11.5</v>
      </c>
      <c r="F17" s="471">
        <v>9.281</v>
      </c>
      <c r="G17" s="464">
        <v>15.428</v>
      </c>
      <c r="H17" s="472">
        <v>19.981</v>
      </c>
    </row>
    <row r="18" spans="1:8" ht="12.75">
      <c r="A18" s="463" t="s">
        <v>148</v>
      </c>
      <c r="B18" s="471">
        <v>31.73</v>
      </c>
      <c r="C18" s="471">
        <v>21.1</v>
      </c>
      <c r="D18" s="471">
        <v>0.67</v>
      </c>
      <c r="E18" s="464">
        <v>1.126</v>
      </c>
      <c r="F18" s="471">
        <v>0.757</v>
      </c>
      <c r="G18" s="464" t="s">
        <v>76</v>
      </c>
      <c r="H18" s="466" t="s">
        <v>76</v>
      </c>
    </row>
    <row r="19" spans="1:8" ht="12.75">
      <c r="A19" s="463" t="s">
        <v>231</v>
      </c>
      <c r="B19" s="471">
        <v>7422.9</v>
      </c>
      <c r="C19" s="471">
        <v>18</v>
      </c>
      <c r="D19" s="471">
        <v>133.8</v>
      </c>
      <c r="E19" s="464">
        <v>171.4</v>
      </c>
      <c r="F19" s="471">
        <v>120.958</v>
      </c>
      <c r="G19" s="464">
        <v>12.684</v>
      </c>
      <c r="H19" s="472">
        <v>10.417</v>
      </c>
    </row>
    <row r="20" spans="1:8" ht="12.75">
      <c r="A20" s="463" t="s">
        <v>232</v>
      </c>
      <c r="B20" s="471">
        <v>7100</v>
      </c>
      <c r="C20" s="471">
        <v>11</v>
      </c>
      <c r="D20" s="471">
        <v>78</v>
      </c>
      <c r="E20" s="464">
        <v>18.701</v>
      </c>
      <c r="F20" s="471">
        <v>20.114</v>
      </c>
      <c r="G20" s="464">
        <v>0.546</v>
      </c>
      <c r="H20" s="472">
        <v>0.81</v>
      </c>
    </row>
    <row r="21" spans="1:8" ht="12.75">
      <c r="A21" s="463" t="s">
        <v>233</v>
      </c>
      <c r="B21" s="471">
        <v>831.2</v>
      </c>
      <c r="C21" s="471">
        <v>21.7</v>
      </c>
      <c r="D21" s="471">
        <v>18</v>
      </c>
      <c r="E21" s="464">
        <v>7.572</v>
      </c>
      <c r="F21" s="471">
        <v>10.422</v>
      </c>
      <c r="G21" s="464">
        <v>12.407</v>
      </c>
      <c r="H21" s="472">
        <v>6.507</v>
      </c>
    </row>
    <row r="22" spans="1:8" ht="12.75">
      <c r="A22" s="463" t="s">
        <v>234</v>
      </c>
      <c r="B22" s="471">
        <v>3902.7</v>
      </c>
      <c r="C22" s="471">
        <v>20</v>
      </c>
      <c r="D22" s="471">
        <v>78.1</v>
      </c>
      <c r="E22" s="464">
        <v>1.621</v>
      </c>
      <c r="F22" s="471">
        <v>1.762</v>
      </c>
      <c r="G22" s="464">
        <v>52.63</v>
      </c>
      <c r="H22" s="472">
        <v>67.645</v>
      </c>
    </row>
    <row r="23" spans="1:8" ht="12.75">
      <c r="A23" s="463" t="s">
        <v>152</v>
      </c>
      <c r="B23" s="471">
        <v>6479.133</v>
      </c>
      <c r="C23" s="471">
        <v>9.3</v>
      </c>
      <c r="D23" s="471">
        <v>60.261</v>
      </c>
      <c r="E23" s="464">
        <v>26.569</v>
      </c>
      <c r="F23" s="471">
        <v>27.899</v>
      </c>
      <c r="G23" s="464">
        <v>2.627</v>
      </c>
      <c r="H23" s="472">
        <v>1.996</v>
      </c>
    </row>
    <row r="24" spans="1:8" ht="12.75">
      <c r="A24" s="463" t="s">
        <v>235</v>
      </c>
      <c r="B24" s="471">
        <v>2100</v>
      </c>
      <c r="C24" s="471">
        <v>10.6</v>
      </c>
      <c r="D24" s="471">
        <v>22.315</v>
      </c>
      <c r="E24" s="464">
        <v>10.897</v>
      </c>
      <c r="F24" s="471">
        <v>10.202</v>
      </c>
      <c r="G24" s="464" t="s">
        <v>76</v>
      </c>
      <c r="H24" s="466" t="s">
        <v>76</v>
      </c>
    </row>
    <row r="25" spans="1:8" ht="12.75">
      <c r="A25" s="463" t="s">
        <v>236</v>
      </c>
      <c r="B25" s="471">
        <v>12884</v>
      </c>
      <c r="C25" s="471">
        <v>20</v>
      </c>
      <c r="D25" s="471">
        <v>258</v>
      </c>
      <c r="E25" s="464">
        <v>109.111</v>
      </c>
      <c r="F25" s="471">
        <v>93.022</v>
      </c>
      <c r="G25" s="464">
        <v>88.825</v>
      </c>
      <c r="H25" s="472">
        <v>30.28</v>
      </c>
    </row>
    <row r="26" spans="1:8" ht="12.75">
      <c r="A26" s="463" t="s">
        <v>156</v>
      </c>
      <c r="B26" s="471">
        <v>197.4</v>
      </c>
      <c r="C26" s="471">
        <v>19.3</v>
      </c>
      <c r="D26" s="471">
        <v>3.8</v>
      </c>
      <c r="E26" s="464">
        <v>3.562</v>
      </c>
      <c r="F26" s="471">
        <v>4.418</v>
      </c>
      <c r="G26" s="464" t="s">
        <v>76</v>
      </c>
      <c r="H26" s="466" t="s">
        <v>76</v>
      </c>
    </row>
    <row r="27" spans="1:8" ht="12.75">
      <c r="A27" s="463"/>
      <c r="B27" s="464"/>
      <c r="C27" s="465"/>
      <c r="D27" s="464"/>
      <c r="E27" s="464"/>
      <c r="F27" s="464"/>
      <c r="G27" s="464"/>
      <c r="H27" s="466"/>
    </row>
    <row r="28" spans="1:8" s="708" customFormat="1" ht="12.75">
      <c r="A28" s="704" t="s">
        <v>158</v>
      </c>
      <c r="B28" s="705"/>
      <c r="C28" s="706"/>
      <c r="D28" s="705"/>
      <c r="E28" s="705"/>
      <c r="F28" s="705"/>
      <c r="G28" s="705"/>
      <c r="H28" s="707"/>
    </row>
    <row r="29" spans="1:8" ht="12.75">
      <c r="A29" s="463" t="s">
        <v>159</v>
      </c>
      <c r="B29" s="471">
        <v>2733</v>
      </c>
      <c r="C29" s="471">
        <v>19.8</v>
      </c>
      <c r="D29" s="471">
        <v>54.1</v>
      </c>
      <c r="E29" s="464" t="s">
        <v>76</v>
      </c>
      <c r="F29" s="464" t="s">
        <v>76</v>
      </c>
      <c r="G29" s="464">
        <v>5.3</v>
      </c>
      <c r="H29" s="472">
        <v>6</v>
      </c>
    </row>
    <row r="30" spans="1:8" ht="12.75">
      <c r="A30" s="463" t="s">
        <v>176</v>
      </c>
      <c r="B30" s="471">
        <v>164</v>
      </c>
      <c r="C30" s="471">
        <v>25.9</v>
      </c>
      <c r="D30" s="471">
        <v>4.24</v>
      </c>
      <c r="E30" s="464">
        <v>1.292</v>
      </c>
      <c r="F30" s="471">
        <v>1.053</v>
      </c>
      <c r="G30" s="464" t="s">
        <v>76</v>
      </c>
      <c r="H30" s="466" t="s">
        <v>76</v>
      </c>
    </row>
    <row r="31" spans="1:8" ht="12.75">
      <c r="A31" s="463" t="s">
        <v>179</v>
      </c>
      <c r="B31" s="471">
        <v>187.927</v>
      </c>
      <c r="C31" s="471">
        <v>9.4</v>
      </c>
      <c r="D31" s="471">
        <v>1.773</v>
      </c>
      <c r="E31" s="464" t="s">
        <v>76</v>
      </c>
      <c r="F31" s="464" t="s">
        <v>76</v>
      </c>
      <c r="G31" s="464" t="s">
        <v>76</v>
      </c>
      <c r="H31" s="466" t="s">
        <v>76</v>
      </c>
    </row>
    <row r="32" spans="1:8" ht="12.75">
      <c r="A32" s="463" t="s">
        <v>181</v>
      </c>
      <c r="B32" s="471">
        <v>78</v>
      </c>
      <c r="C32" s="471">
        <v>15.4</v>
      </c>
      <c r="D32" s="471">
        <v>1.2</v>
      </c>
      <c r="E32" s="464" t="s">
        <v>76</v>
      </c>
      <c r="F32" s="464" t="s">
        <v>76</v>
      </c>
      <c r="G32" s="464" t="s">
        <v>76</v>
      </c>
      <c r="H32" s="466" t="s">
        <v>76</v>
      </c>
    </row>
    <row r="33" spans="1:8" ht="12.75">
      <c r="A33" s="463" t="s">
        <v>160</v>
      </c>
      <c r="B33" s="471">
        <v>13.8</v>
      </c>
      <c r="C33" s="471">
        <v>19.3</v>
      </c>
      <c r="D33" s="464" t="s">
        <v>76</v>
      </c>
      <c r="E33" s="464" t="s">
        <v>76</v>
      </c>
      <c r="F33" s="464" t="s">
        <v>76</v>
      </c>
      <c r="G33" s="464" t="s">
        <v>76</v>
      </c>
      <c r="H33" s="466" t="s">
        <v>76</v>
      </c>
    </row>
    <row r="34" spans="1:8" ht="12.75">
      <c r="A34" s="463" t="s">
        <v>161</v>
      </c>
      <c r="B34" s="471">
        <v>318</v>
      </c>
      <c r="C34" s="471">
        <v>27.3</v>
      </c>
      <c r="D34" s="471">
        <v>8.69</v>
      </c>
      <c r="E34" s="464" t="s">
        <v>76</v>
      </c>
      <c r="F34" s="464" t="s">
        <v>76</v>
      </c>
      <c r="G34" s="464">
        <v>0.526</v>
      </c>
      <c r="H34" s="466">
        <v>0.526</v>
      </c>
    </row>
    <row r="35" spans="1:8" ht="12.75">
      <c r="A35" s="463" t="s">
        <v>162</v>
      </c>
      <c r="B35" s="471">
        <v>15.8</v>
      </c>
      <c r="C35" s="471">
        <v>22.8</v>
      </c>
      <c r="D35" s="464" t="s">
        <v>76</v>
      </c>
      <c r="E35" s="464" t="s">
        <v>76</v>
      </c>
      <c r="F35" s="464" t="s">
        <v>76</v>
      </c>
      <c r="G35" s="464" t="s">
        <v>76</v>
      </c>
      <c r="H35" s="466" t="s">
        <v>76</v>
      </c>
    </row>
    <row r="36" spans="1:8" ht="12.75">
      <c r="A36" s="463" t="s">
        <v>180</v>
      </c>
      <c r="B36" s="471">
        <v>37.9</v>
      </c>
      <c r="C36" s="471">
        <v>24.3</v>
      </c>
      <c r="D36" s="471">
        <v>0.92</v>
      </c>
      <c r="E36" s="464" t="s">
        <v>76</v>
      </c>
      <c r="F36" s="464" t="s">
        <v>76</v>
      </c>
      <c r="G36" s="464" t="s">
        <v>76</v>
      </c>
      <c r="H36" s="466" t="s">
        <v>76</v>
      </c>
    </row>
    <row r="37" spans="1:8" ht="12.75">
      <c r="A37" s="463" t="s">
        <v>163</v>
      </c>
      <c r="B37" s="471">
        <v>106</v>
      </c>
      <c r="C37" s="471">
        <v>12.3</v>
      </c>
      <c r="D37" s="471">
        <v>1.3</v>
      </c>
      <c r="E37" s="464" t="s">
        <v>76</v>
      </c>
      <c r="F37" s="464" t="s">
        <v>76</v>
      </c>
      <c r="G37" s="464" t="s">
        <v>76</v>
      </c>
      <c r="H37" s="466" t="s">
        <v>76</v>
      </c>
    </row>
    <row r="38" spans="1:8" ht="12.75">
      <c r="A38" s="463" t="s">
        <v>164</v>
      </c>
      <c r="B38" s="471">
        <v>29.8</v>
      </c>
      <c r="C38" s="471">
        <v>30.2</v>
      </c>
      <c r="D38" s="471">
        <v>0.9</v>
      </c>
      <c r="E38" s="464" t="s">
        <v>76</v>
      </c>
      <c r="F38" s="464" t="s">
        <v>76</v>
      </c>
      <c r="G38" s="464" t="s">
        <v>76</v>
      </c>
      <c r="H38" s="466" t="s">
        <v>76</v>
      </c>
    </row>
    <row r="39" spans="1:8" ht="12.75">
      <c r="A39" s="463" t="s">
        <v>366</v>
      </c>
      <c r="B39" s="471">
        <v>4553.86</v>
      </c>
      <c r="C39" s="471">
        <v>10.7</v>
      </c>
      <c r="D39" s="471">
        <v>48.602</v>
      </c>
      <c r="E39" s="464" t="s">
        <v>76</v>
      </c>
      <c r="F39" s="464" t="s">
        <v>76</v>
      </c>
      <c r="G39" s="464" t="s">
        <v>76</v>
      </c>
      <c r="H39" s="466" t="s">
        <v>76</v>
      </c>
    </row>
    <row r="40" spans="1:8" ht="12.75">
      <c r="A40" s="463" t="s">
        <v>174</v>
      </c>
      <c r="B40" s="471">
        <v>19200</v>
      </c>
      <c r="C40" s="471">
        <v>15.8</v>
      </c>
      <c r="D40" s="471">
        <v>303</v>
      </c>
      <c r="E40" s="464" t="s">
        <v>76</v>
      </c>
      <c r="F40" s="464" t="s">
        <v>76</v>
      </c>
      <c r="G40" s="464">
        <v>1.017</v>
      </c>
      <c r="H40" s="472">
        <v>0.658</v>
      </c>
    </row>
    <row r="41" spans="1:8" ht="12.75">
      <c r="A41" s="463"/>
      <c r="B41" s="464"/>
      <c r="C41" s="465"/>
      <c r="D41" s="464"/>
      <c r="E41" s="464"/>
      <c r="F41" s="464"/>
      <c r="G41" s="464"/>
      <c r="H41" s="466"/>
    </row>
    <row r="42" spans="1:8" s="708" customFormat="1" ht="12.75">
      <c r="A42" s="704" t="s">
        <v>429</v>
      </c>
      <c r="B42" s="705"/>
      <c r="C42" s="706"/>
      <c r="D42" s="705"/>
      <c r="E42" s="705"/>
      <c r="F42" s="705"/>
      <c r="G42" s="705"/>
      <c r="H42" s="707"/>
    </row>
    <row r="43" spans="1:8" ht="12.75">
      <c r="A43" s="463" t="s">
        <v>237</v>
      </c>
      <c r="B43" s="471">
        <v>4610.6</v>
      </c>
      <c r="C43" s="471">
        <v>10.8</v>
      </c>
      <c r="D43" s="471">
        <v>50</v>
      </c>
      <c r="E43" s="464">
        <v>1.659</v>
      </c>
      <c r="F43" s="471">
        <v>1.071</v>
      </c>
      <c r="G43" s="464">
        <v>1.553</v>
      </c>
      <c r="H43" s="472">
        <v>0.996</v>
      </c>
    </row>
    <row r="44" spans="1:8" ht="12.75">
      <c r="A44" s="463" t="s">
        <v>238</v>
      </c>
      <c r="B44" s="471">
        <v>35257</v>
      </c>
      <c r="C44" s="471">
        <v>20.3</v>
      </c>
      <c r="D44" s="471">
        <v>715</v>
      </c>
      <c r="E44" s="464" t="s">
        <v>76</v>
      </c>
      <c r="F44" s="464" t="s">
        <v>76</v>
      </c>
      <c r="G44" s="464">
        <v>321.261</v>
      </c>
      <c r="H44" s="472">
        <v>306.523</v>
      </c>
    </row>
    <row r="45" spans="1:8" ht="12.75">
      <c r="A45" s="463" t="s">
        <v>239</v>
      </c>
      <c r="B45" s="471">
        <v>4470</v>
      </c>
      <c r="C45" s="471">
        <v>16</v>
      </c>
      <c r="D45" s="471">
        <v>71.5</v>
      </c>
      <c r="E45" s="464">
        <v>8.519</v>
      </c>
      <c r="F45" s="471">
        <v>3.648</v>
      </c>
      <c r="G45" s="464" t="s">
        <v>76</v>
      </c>
      <c r="H45" s="466" t="s">
        <v>76</v>
      </c>
    </row>
    <row r="46" spans="1:8" ht="12.75">
      <c r="A46" s="463" t="s">
        <v>240</v>
      </c>
      <c r="B46" s="471">
        <v>674.1</v>
      </c>
      <c r="C46" s="471">
        <v>19.2</v>
      </c>
      <c r="D46" s="471">
        <v>12.946</v>
      </c>
      <c r="E46" s="464">
        <v>17.162</v>
      </c>
      <c r="F46" s="471">
        <v>17.238</v>
      </c>
      <c r="G46" s="464" t="s">
        <v>76</v>
      </c>
      <c r="H46" s="466" t="s">
        <v>76</v>
      </c>
    </row>
    <row r="47" spans="1:8" ht="12.75">
      <c r="A47" s="463" t="s">
        <v>241</v>
      </c>
      <c r="B47" s="471">
        <v>3290</v>
      </c>
      <c r="C47" s="471">
        <v>31.3</v>
      </c>
      <c r="D47" s="471">
        <v>103</v>
      </c>
      <c r="E47" s="464">
        <v>66.051</v>
      </c>
      <c r="F47" s="471">
        <v>66.778</v>
      </c>
      <c r="G47" s="464">
        <v>2.61</v>
      </c>
      <c r="H47" s="472">
        <v>3.567</v>
      </c>
    </row>
    <row r="48" spans="1:8" ht="12.75">
      <c r="A48" s="463" t="s">
        <v>242</v>
      </c>
      <c r="B48" s="471">
        <v>547.848</v>
      </c>
      <c r="C48" s="471">
        <v>15.7</v>
      </c>
      <c r="D48" s="471">
        <v>8.616</v>
      </c>
      <c r="E48" s="464" t="s">
        <v>76</v>
      </c>
      <c r="F48" s="464" t="s">
        <v>76</v>
      </c>
      <c r="G48" s="464">
        <v>1.333</v>
      </c>
      <c r="H48" s="472">
        <v>1.5</v>
      </c>
    </row>
    <row r="49" spans="1:8" ht="12.75">
      <c r="A49" s="463" t="s">
        <v>243</v>
      </c>
      <c r="B49" s="471">
        <v>3.934</v>
      </c>
      <c r="C49" s="471">
        <v>29.7</v>
      </c>
      <c r="D49" s="464" t="s">
        <v>76</v>
      </c>
      <c r="E49" s="464">
        <v>27.331</v>
      </c>
      <c r="F49" s="471">
        <v>26.849</v>
      </c>
      <c r="G49" s="464" t="s">
        <v>76</v>
      </c>
      <c r="H49" s="466" t="s">
        <v>76</v>
      </c>
    </row>
    <row r="50" spans="1:8" ht="12.75">
      <c r="A50" s="463" t="s">
        <v>244</v>
      </c>
      <c r="B50" s="471">
        <v>2263.81</v>
      </c>
      <c r="C50" s="471">
        <v>16</v>
      </c>
      <c r="D50" s="471">
        <v>36.221</v>
      </c>
      <c r="E50" s="464">
        <v>44.934</v>
      </c>
      <c r="F50" s="471">
        <v>48.895</v>
      </c>
      <c r="G50" s="464" t="s">
        <v>76</v>
      </c>
      <c r="H50" s="466" t="s">
        <v>76</v>
      </c>
    </row>
    <row r="51" spans="1:8" ht="12.75">
      <c r="A51" s="463" t="s">
        <v>245</v>
      </c>
      <c r="B51" s="471">
        <v>1181.6</v>
      </c>
      <c r="C51" s="471">
        <v>20.7</v>
      </c>
      <c r="D51" s="471">
        <v>24.482</v>
      </c>
      <c r="E51" s="464">
        <v>0.873</v>
      </c>
      <c r="F51" s="471">
        <v>0.791</v>
      </c>
      <c r="G51" s="464" t="s">
        <v>76</v>
      </c>
      <c r="H51" s="466" t="s">
        <v>76</v>
      </c>
    </row>
    <row r="52" spans="1:8" ht="12.75">
      <c r="A52" s="463" t="s">
        <v>246</v>
      </c>
      <c r="B52" s="471">
        <v>31763.464</v>
      </c>
      <c r="C52" s="471">
        <v>17.7</v>
      </c>
      <c r="D52" s="471">
        <v>562.168</v>
      </c>
      <c r="E52" s="464">
        <v>5.256</v>
      </c>
      <c r="F52" s="471">
        <v>3.537</v>
      </c>
      <c r="G52" s="464">
        <v>381.03</v>
      </c>
      <c r="H52" s="472">
        <v>346.404</v>
      </c>
    </row>
    <row r="53" spans="1:8" ht="13.5" thickBot="1">
      <c r="A53" s="467" t="s">
        <v>247</v>
      </c>
      <c r="B53" s="473">
        <v>298.617</v>
      </c>
      <c r="C53" s="473">
        <v>19.8</v>
      </c>
      <c r="D53" s="473">
        <v>5.909</v>
      </c>
      <c r="E53" s="468">
        <v>8.731</v>
      </c>
      <c r="F53" s="473">
        <v>6.726</v>
      </c>
      <c r="G53" s="468" t="s">
        <v>76</v>
      </c>
      <c r="H53" s="469" t="s">
        <v>76</v>
      </c>
    </row>
    <row r="54" spans="1:8" ht="12.75">
      <c r="A54" s="454" t="s">
        <v>339</v>
      </c>
      <c r="B54" s="454"/>
      <c r="C54" s="454"/>
      <c r="D54" s="454"/>
      <c r="E54" s="454"/>
      <c r="F54" s="454"/>
      <c r="G54" s="454"/>
      <c r="H54" s="454"/>
    </row>
    <row r="55" spans="1:8" ht="12.75">
      <c r="A55" s="454"/>
      <c r="B55" s="454"/>
      <c r="C55" s="454"/>
      <c r="D55" s="454"/>
      <c r="E55" s="454"/>
      <c r="F55" s="454"/>
      <c r="G55" s="454"/>
      <c r="H55" s="454"/>
    </row>
    <row r="136" ht="12.75">
      <c r="A136" s="470" t="s">
        <v>340</v>
      </c>
    </row>
    <row r="138" ht="12.75">
      <c r="A138" s="470" t="s">
        <v>341</v>
      </c>
    </row>
    <row r="140" ht="12.75">
      <c r="A140" s="470" t="s">
        <v>342</v>
      </c>
    </row>
  </sheetData>
  <mergeCells count="5">
    <mergeCell ref="E5:H5"/>
    <mergeCell ref="A1:H1"/>
    <mergeCell ref="A3:H3"/>
    <mergeCell ref="E6:F7"/>
    <mergeCell ref="G6:H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1" transitionEvaluation="1"/>
  <dimension ref="A1:AD34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103" customWidth="1"/>
    <col min="2" max="8" width="15.7109375" style="103" customWidth="1"/>
    <col min="9" max="9" width="12.57421875" style="103" customWidth="1"/>
    <col min="10" max="10" width="15.140625" style="103" customWidth="1"/>
    <col min="11" max="11" width="12.57421875" style="103" customWidth="1"/>
    <col min="12" max="12" width="26.7109375" style="103" customWidth="1"/>
    <col min="13" max="13" width="2.28125" style="103" customWidth="1"/>
    <col min="14" max="14" width="20.28125" style="103" customWidth="1"/>
    <col min="15" max="15" width="2.28125" style="103" customWidth="1"/>
    <col min="16" max="16" width="20.28125" style="103" customWidth="1"/>
    <col min="17" max="17" width="2.28125" style="103" customWidth="1"/>
    <col min="18" max="18" width="20.28125" style="103" customWidth="1"/>
    <col min="19" max="19" width="2.28125" style="103" customWidth="1"/>
    <col min="20" max="20" width="20.28125" style="103" customWidth="1"/>
    <col min="21" max="21" width="2.28125" style="103" customWidth="1"/>
    <col min="22" max="22" width="20.28125" style="103" customWidth="1"/>
    <col min="23" max="23" width="2.28125" style="103" customWidth="1"/>
    <col min="24" max="24" width="20.28125" style="103" customWidth="1"/>
    <col min="25" max="25" width="2.28125" style="103" customWidth="1"/>
    <col min="26" max="26" width="20.28125" style="103" customWidth="1"/>
    <col min="27" max="27" width="2.28125" style="103" customWidth="1"/>
    <col min="28" max="28" width="17.7109375" style="103" customWidth="1"/>
    <col min="29" max="16384" width="12.57421875" style="103" customWidth="1"/>
  </cols>
  <sheetData>
    <row r="1" spans="1:8" s="100" customFormat="1" ht="18">
      <c r="A1" s="757" t="s">
        <v>0</v>
      </c>
      <c r="B1" s="757"/>
      <c r="C1" s="757"/>
      <c r="D1" s="757"/>
      <c r="E1" s="757"/>
      <c r="F1" s="757"/>
      <c r="G1" s="757"/>
      <c r="H1" s="757"/>
    </row>
    <row r="3" spans="1:8" s="101" customFormat="1" ht="15">
      <c r="A3" s="811" t="s">
        <v>450</v>
      </c>
      <c r="B3" s="811"/>
      <c r="C3" s="811"/>
      <c r="D3" s="811"/>
      <c r="E3" s="811"/>
      <c r="F3" s="811"/>
      <c r="G3" s="811"/>
      <c r="H3" s="811"/>
    </row>
    <row r="4" s="101" customFormat="1" ht="14.25"/>
    <row r="5" spans="1:8" ht="12.75">
      <c r="A5" s="102"/>
      <c r="B5" s="808" t="s">
        <v>41</v>
      </c>
      <c r="C5" s="809"/>
      <c r="D5" s="809"/>
      <c r="E5" s="810"/>
      <c r="F5" s="808" t="s">
        <v>55</v>
      </c>
      <c r="G5" s="809"/>
      <c r="H5" s="809"/>
    </row>
    <row r="6" spans="1:8" ht="12.75">
      <c r="A6" s="104" t="s">
        <v>1</v>
      </c>
      <c r="B6" s="105" t="s">
        <v>56</v>
      </c>
      <c r="C6" s="106"/>
      <c r="D6" s="106"/>
      <c r="E6" s="106"/>
      <c r="F6" s="105" t="s">
        <v>56</v>
      </c>
      <c r="G6" s="106"/>
      <c r="H6" s="107"/>
    </row>
    <row r="7" spans="1:28" ht="13.5" thickBot="1">
      <c r="A7" s="108"/>
      <c r="B7" s="105" t="s">
        <v>43</v>
      </c>
      <c r="C7" s="105" t="s">
        <v>57</v>
      </c>
      <c r="D7" s="105" t="s">
        <v>32</v>
      </c>
      <c r="E7" s="105" t="s">
        <v>10</v>
      </c>
      <c r="F7" s="105" t="s">
        <v>43</v>
      </c>
      <c r="G7" s="105" t="s">
        <v>57</v>
      </c>
      <c r="H7" s="109" t="s">
        <v>32</v>
      </c>
      <c r="AB7" s="110"/>
    </row>
    <row r="8" spans="1:30" ht="12.75">
      <c r="A8" s="53">
        <v>1985</v>
      </c>
      <c r="B8" s="111">
        <v>1031</v>
      </c>
      <c r="C8" s="111">
        <v>665</v>
      </c>
      <c r="D8" s="111">
        <v>268</v>
      </c>
      <c r="E8" s="111">
        <v>1964</v>
      </c>
      <c r="F8" s="112">
        <v>5.001939864209505</v>
      </c>
      <c r="G8" s="112">
        <v>10.606015037593984</v>
      </c>
      <c r="H8" s="113">
        <v>19.171641791044777</v>
      </c>
      <c r="AB8" s="114"/>
      <c r="AD8" s="114"/>
    </row>
    <row r="9" spans="1:30" ht="12.75">
      <c r="A9" s="54">
        <v>1986</v>
      </c>
      <c r="B9" s="115">
        <v>1076</v>
      </c>
      <c r="C9" s="115">
        <v>661</v>
      </c>
      <c r="D9" s="115">
        <v>272</v>
      </c>
      <c r="E9" s="115">
        <v>2009</v>
      </c>
      <c r="F9" s="116">
        <v>4.898698884758364</v>
      </c>
      <c r="G9" s="116">
        <v>10.907715582450832</v>
      </c>
      <c r="H9" s="117">
        <v>19.3125</v>
      </c>
      <c r="AB9" s="114"/>
      <c r="AD9" s="114"/>
    </row>
    <row r="10" spans="1:30" ht="12.75">
      <c r="A10" s="54">
        <v>1987</v>
      </c>
      <c r="B10" s="115">
        <v>1282</v>
      </c>
      <c r="C10" s="115">
        <v>700</v>
      </c>
      <c r="D10" s="115">
        <v>257</v>
      </c>
      <c r="E10" s="115">
        <v>2239</v>
      </c>
      <c r="F10" s="116">
        <v>4.8198127925117005</v>
      </c>
      <c r="G10" s="116">
        <v>10.01142857142857</v>
      </c>
      <c r="H10" s="117">
        <v>19.525291828793776</v>
      </c>
      <c r="AB10" s="114"/>
      <c r="AD10" s="114"/>
    </row>
    <row r="11" spans="1:30" ht="12.75">
      <c r="A11" s="54">
        <v>1988</v>
      </c>
      <c r="B11" s="115">
        <v>1554</v>
      </c>
      <c r="C11" s="115">
        <v>787</v>
      </c>
      <c r="D11" s="115">
        <v>264</v>
      </c>
      <c r="E11" s="115">
        <v>2605</v>
      </c>
      <c r="F11" s="116">
        <v>4.645431145431146</v>
      </c>
      <c r="G11" s="116">
        <v>9.749682337992375</v>
      </c>
      <c r="H11" s="117">
        <v>18.560606060606062</v>
      </c>
      <c r="AB11" s="110"/>
      <c r="AD11" s="114"/>
    </row>
    <row r="12" spans="1:30" ht="12.75">
      <c r="A12" s="54">
        <v>1989</v>
      </c>
      <c r="B12" s="115">
        <v>1476</v>
      </c>
      <c r="C12" s="115">
        <v>557</v>
      </c>
      <c r="D12" s="115">
        <v>255</v>
      </c>
      <c r="E12" s="115">
        <v>2288</v>
      </c>
      <c r="F12" s="116">
        <v>4.62059620596206</v>
      </c>
      <c r="G12" s="116">
        <v>10.359066427289049</v>
      </c>
      <c r="H12" s="117">
        <v>19.301960784313724</v>
      </c>
      <c r="AB12" s="114"/>
      <c r="AD12" s="114"/>
    </row>
    <row r="13" spans="1:30" ht="12.75">
      <c r="A13" s="54">
        <v>1990</v>
      </c>
      <c r="B13" s="115">
        <v>1448</v>
      </c>
      <c r="C13" s="115">
        <v>475</v>
      </c>
      <c r="D13" s="115">
        <v>241</v>
      </c>
      <c r="E13" s="115">
        <v>2164</v>
      </c>
      <c r="F13" s="116">
        <v>4.681629834254144</v>
      </c>
      <c r="G13" s="116">
        <v>10.191578947368422</v>
      </c>
      <c r="H13" s="117">
        <v>19.904564315352697</v>
      </c>
      <c r="AB13" s="114"/>
      <c r="AD13" s="114"/>
    </row>
    <row r="14" spans="1:30" ht="12.75">
      <c r="A14" s="55" t="s">
        <v>25</v>
      </c>
      <c r="B14" s="115">
        <v>1322</v>
      </c>
      <c r="C14" s="115">
        <v>400</v>
      </c>
      <c r="D14" s="115">
        <v>282</v>
      </c>
      <c r="E14" s="115">
        <v>2004</v>
      </c>
      <c r="F14" s="116">
        <v>4.7328290468986385</v>
      </c>
      <c r="G14" s="116">
        <v>10.85075</v>
      </c>
      <c r="H14" s="117">
        <v>16.902127659574468</v>
      </c>
      <c r="AB14" s="114"/>
      <c r="AD14" s="114"/>
    </row>
    <row r="15" spans="1:30" ht="12.75">
      <c r="A15" s="54">
        <v>1992</v>
      </c>
      <c r="B15" s="115">
        <v>1305</v>
      </c>
      <c r="C15" s="115">
        <v>416</v>
      </c>
      <c r="D15" s="115">
        <v>294</v>
      </c>
      <c r="E15" s="115">
        <v>2015</v>
      </c>
      <c r="F15" s="116">
        <v>4.934099616858237</v>
      </c>
      <c r="G15" s="116">
        <v>11.122596153846153</v>
      </c>
      <c r="H15" s="117">
        <v>17.03061224489796</v>
      </c>
      <c r="AB15" s="114"/>
      <c r="AD15" s="114"/>
    </row>
    <row r="16" spans="1:30" ht="12.75">
      <c r="A16" s="54">
        <v>1993</v>
      </c>
      <c r="B16" s="115">
        <v>1272</v>
      </c>
      <c r="C16" s="115">
        <v>407</v>
      </c>
      <c r="D16" s="115">
        <v>284</v>
      </c>
      <c r="E16" s="115">
        <v>1963</v>
      </c>
      <c r="F16" s="116">
        <v>4.955188679245283</v>
      </c>
      <c r="G16" s="116">
        <v>11.14004914004914</v>
      </c>
      <c r="H16" s="117">
        <v>17.27112676056338</v>
      </c>
      <c r="AB16" s="110"/>
      <c r="AD16" s="114"/>
    </row>
    <row r="17" spans="1:30" ht="12.75">
      <c r="A17" s="54">
        <v>1994</v>
      </c>
      <c r="B17" s="115">
        <v>1178</v>
      </c>
      <c r="C17" s="115">
        <v>330</v>
      </c>
      <c r="D17" s="115">
        <v>251</v>
      </c>
      <c r="E17" s="115">
        <v>1759</v>
      </c>
      <c r="F17" s="116">
        <v>4.938879456706282</v>
      </c>
      <c r="G17" s="116">
        <v>11.887878787878789</v>
      </c>
      <c r="H17" s="117">
        <v>17.693227091633467</v>
      </c>
      <c r="AB17" s="114"/>
      <c r="AD17" s="114"/>
    </row>
    <row r="18" spans="1:8" ht="12.75">
      <c r="A18" s="54">
        <v>1995</v>
      </c>
      <c r="B18" s="115">
        <v>1110</v>
      </c>
      <c r="C18" s="115">
        <v>311</v>
      </c>
      <c r="D18" s="115">
        <v>242</v>
      </c>
      <c r="E18" s="115">
        <v>1663</v>
      </c>
      <c r="F18" s="116">
        <v>5.04954954954955</v>
      </c>
      <c r="G18" s="116">
        <v>12.305466237942122</v>
      </c>
      <c r="H18" s="117">
        <v>18.041322314049587</v>
      </c>
    </row>
    <row r="19" spans="1:10" ht="12.75">
      <c r="A19" s="54">
        <v>1996</v>
      </c>
      <c r="B19" s="106">
        <v>1077.482</v>
      </c>
      <c r="C19" s="106">
        <v>293.937</v>
      </c>
      <c r="D19" s="106">
        <v>234.206</v>
      </c>
      <c r="E19" s="115">
        <v>1605.625</v>
      </c>
      <c r="F19" s="116">
        <v>4.994236562652555</v>
      </c>
      <c r="G19" s="116">
        <v>12.23153260732742</v>
      </c>
      <c r="H19" s="117">
        <v>17.679307959659447</v>
      </c>
      <c r="I19" s="114"/>
      <c r="J19" s="114"/>
    </row>
    <row r="20" spans="1:10" ht="12.75">
      <c r="A20" s="54">
        <v>1997</v>
      </c>
      <c r="B20" s="106">
        <v>1127.633</v>
      </c>
      <c r="C20" s="106">
        <v>388.102</v>
      </c>
      <c r="D20" s="106">
        <v>294.736</v>
      </c>
      <c r="E20" s="115">
        <v>1810.471</v>
      </c>
      <c r="F20" s="116">
        <v>5.316800767625637</v>
      </c>
      <c r="G20" s="116">
        <v>11.925215536121948</v>
      </c>
      <c r="H20" s="117">
        <v>17.94622984637099</v>
      </c>
      <c r="I20" s="114"/>
      <c r="J20" s="114"/>
    </row>
    <row r="21" spans="1:8" ht="12.75">
      <c r="A21" s="54">
        <v>1998</v>
      </c>
      <c r="B21" s="106">
        <v>1314.134</v>
      </c>
      <c r="C21" s="106">
        <v>326.242</v>
      </c>
      <c r="D21" s="106">
        <v>280.178</v>
      </c>
      <c r="E21" s="115">
        <v>1920.554</v>
      </c>
      <c r="F21" s="116">
        <v>5.2</v>
      </c>
      <c r="G21" s="116">
        <v>13.2</v>
      </c>
      <c r="H21" s="117">
        <v>18.7</v>
      </c>
    </row>
    <row r="22" spans="1:9" ht="12.75">
      <c r="A22" s="54">
        <v>1999</v>
      </c>
      <c r="B22" s="106">
        <v>1346</v>
      </c>
      <c r="C22" s="106">
        <v>315</v>
      </c>
      <c r="D22" s="106">
        <v>289</v>
      </c>
      <c r="E22" s="115">
        <v>1949</v>
      </c>
      <c r="F22" s="116">
        <v>5.1</v>
      </c>
      <c r="G22" s="116">
        <v>13.6</v>
      </c>
      <c r="H22" s="117">
        <v>19.8</v>
      </c>
      <c r="I22" s="118"/>
    </row>
    <row r="23" spans="1:9" ht="12.75">
      <c r="A23" s="54">
        <v>2000</v>
      </c>
      <c r="B23" s="106">
        <v>1405.753</v>
      </c>
      <c r="C23" s="106">
        <v>274.652</v>
      </c>
      <c r="D23" s="106">
        <v>270.692</v>
      </c>
      <c r="E23" s="115">
        <f>SUM(B23:D23)</f>
        <v>1951.097</v>
      </c>
      <c r="F23" s="116">
        <v>5.2</v>
      </c>
      <c r="G23" s="116">
        <v>13.9</v>
      </c>
      <c r="H23" s="117">
        <v>20</v>
      </c>
      <c r="I23" s="118"/>
    </row>
    <row r="24" spans="1:9" ht="12.75">
      <c r="A24" s="56" t="s">
        <v>360</v>
      </c>
      <c r="B24" s="106">
        <v>1235.6607164876</v>
      </c>
      <c r="C24" s="106">
        <v>236.588027845692</v>
      </c>
      <c r="D24" s="106">
        <v>286.695503593254</v>
      </c>
      <c r="E24" s="115">
        <v>1758.94424792655</v>
      </c>
      <c r="F24" s="116">
        <v>5.249625903209117</v>
      </c>
      <c r="G24" s="116">
        <v>13.304610584200764</v>
      </c>
      <c r="H24" s="117">
        <v>20.00190465001516</v>
      </c>
      <c r="I24" s="118"/>
    </row>
    <row r="25" spans="1:9" ht="13.5" thickBot="1">
      <c r="A25" s="57" t="s">
        <v>12</v>
      </c>
      <c r="B25" s="119">
        <v>1285.388</v>
      </c>
      <c r="C25" s="119">
        <v>246.109</v>
      </c>
      <c r="D25" s="119">
        <v>298.233</v>
      </c>
      <c r="E25" s="120">
        <f>SUM(B25:D25)</f>
        <v>1829.7299999999998</v>
      </c>
      <c r="F25" s="121">
        <v>4.958736194829888</v>
      </c>
      <c r="G25" s="121">
        <v>12.56719583599137</v>
      </c>
      <c r="H25" s="122">
        <v>18.89361673590783</v>
      </c>
      <c r="I25" s="118"/>
    </row>
    <row r="26" spans="1:9" ht="12.75">
      <c r="A26" s="103" t="s">
        <v>11</v>
      </c>
      <c r="I26" s="118"/>
    </row>
    <row r="27" ht="12.75">
      <c r="I27" s="118"/>
    </row>
    <row r="28" spans="2:8" ht="12.75">
      <c r="B28" s="123"/>
      <c r="C28" s="123"/>
      <c r="D28" s="123"/>
      <c r="F28" s="668"/>
      <c r="G28" s="668"/>
      <c r="H28" s="668"/>
    </row>
    <row r="29" spans="2:8" ht="12.75">
      <c r="B29" s="123"/>
      <c r="C29" s="123"/>
      <c r="D29" s="123"/>
      <c r="F29" s="669"/>
      <c r="G29" s="669"/>
      <c r="H29" s="669"/>
    </row>
    <row r="30" spans="2:4" ht="12.75">
      <c r="B30" s="123"/>
      <c r="C30" s="123"/>
      <c r="D30" s="123"/>
    </row>
    <row r="31" spans="2:4" ht="12.75">
      <c r="B31" s="123"/>
      <c r="C31" s="123"/>
      <c r="D31" s="123"/>
    </row>
    <row r="32" spans="2:4" ht="12.75">
      <c r="B32" s="123"/>
      <c r="C32" s="123"/>
      <c r="D32" s="123"/>
    </row>
    <row r="33" spans="2:4" ht="12.75">
      <c r="B33" s="123"/>
      <c r="C33" s="123"/>
      <c r="D33" s="123"/>
    </row>
    <row r="34" spans="2:4" ht="12.75">
      <c r="B34" s="123"/>
      <c r="C34" s="123"/>
      <c r="D34" s="123"/>
    </row>
  </sheetData>
  <mergeCells count="4">
    <mergeCell ref="B5:E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7" transitionEvaluation="1"/>
  <dimension ref="A1:I3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103" customWidth="1"/>
    <col min="2" max="8" width="15.7109375" style="103" customWidth="1"/>
    <col min="9" max="9" width="12.57421875" style="103" customWidth="1"/>
    <col min="10" max="10" width="15.140625" style="103" customWidth="1"/>
    <col min="11" max="11" width="12.57421875" style="103" customWidth="1"/>
    <col min="12" max="12" width="26.7109375" style="103" customWidth="1"/>
    <col min="13" max="13" width="2.28125" style="103" customWidth="1"/>
    <col min="14" max="14" width="20.28125" style="103" customWidth="1"/>
    <col min="15" max="15" width="2.28125" style="103" customWidth="1"/>
    <col min="16" max="16" width="20.28125" style="103" customWidth="1"/>
    <col min="17" max="17" width="2.28125" style="103" customWidth="1"/>
    <col min="18" max="18" width="20.28125" style="103" customWidth="1"/>
    <col min="19" max="19" width="2.28125" style="103" customWidth="1"/>
    <col min="20" max="20" width="20.28125" style="103" customWidth="1"/>
    <col min="21" max="21" width="2.28125" style="103" customWidth="1"/>
    <col min="22" max="22" width="20.28125" style="103" customWidth="1"/>
    <col min="23" max="23" width="2.28125" style="103" customWidth="1"/>
    <col min="24" max="24" width="20.28125" style="103" customWidth="1"/>
    <col min="25" max="25" width="2.28125" style="103" customWidth="1"/>
    <col min="26" max="26" width="20.28125" style="103" customWidth="1"/>
    <col min="27" max="27" width="2.28125" style="103" customWidth="1"/>
    <col min="28" max="28" width="17.7109375" style="103" customWidth="1"/>
    <col min="29" max="16384" width="12.57421875" style="103" customWidth="1"/>
  </cols>
  <sheetData>
    <row r="1" spans="1:8" s="100" customFormat="1" ht="18">
      <c r="A1" s="757" t="s">
        <v>0</v>
      </c>
      <c r="B1" s="757"/>
      <c r="C1" s="757"/>
      <c r="D1" s="757"/>
      <c r="E1" s="757"/>
      <c r="F1" s="757"/>
      <c r="G1" s="757"/>
      <c r="H1" s="757"/>
    </row>
    <row r="3" spans="1:8" ht="15">
      <c r="A3" s="811" t="s">
        <v>58</v>
      </c>
      <c r="B3" s="811"/>
      <c r="C3" s="811"/>
      <c r="D3" s="811"/>
      <c r="E3" s="811"/>
      <c r="F3" s="811"/>
      <c r="G3" s="811"/>
      <c r="H3" s="811"/>
    </row>
    <row r="4" ht="12.75">
      <c r="A4" s="103" t="s">
        <v>59</v>
      </c>
    </row>
    <row r="5" spans="1:8" ht="12.75">
      <c r="A5" s="102"/>
      <c r="B5" s="815" t="s">
        <v>60</v>
      </c>
      <c r="C5" s="816"/>
      <c r="D5" s="816"/>
      <c r="E5" s="817"/>
      <c r="F5" s="815" t="s">
        <v>61</v>
      </c>
      <c r="G5" s="816"/>
      <c r="H5" s="816"/>
    </row>
    <row r="6" spans="1:8" ht="12.75">
      <c r="A6" s="108"/>
      <c r="B6" s="812" t="s">
        <v>27</v>
      </c>
      <c r="C6" s="813"/>
      <c r="D6" s="813"/>
      <c r="E6" s="814"/>
      <c r="F6" s="812" t="s">
        <v>62</v>
      </c>
      <c r="G6" s="813"/>
      <c r="H6" s="813"/>
    </row>
    <row r="7" spans="1:8" ht="12.75">
      <c r="A7" s="104" t="s">
        <v>1</v>
      </c>
      <c r="B7" s="105" t="s">
        <v>56</v>
      </c>
      <c r="C7" s="106"/>
      <c r="D7" s="106"/>
      <c r="E7" s="106"/>
      <c r="F7" s="105" t="s">
        <v>63</v>
      </c>
      <c r="G7" s="105" t="s">
        <v>64</v>
      </c>
      <c r="H7" s="109" t="s">
        <v>4</v>
      </c>
    </row>
    <row r="8" spans="1:8" ht="13.5" thickBot="1">
      <c r="A8" s="108"/>
      <c r="B8" s="105" t="s">
        <v>43</v>
      </c>
      <c r="C8" s="105" t="s">
        <v>57</v>
      </c>
      <c r="D8" s="105" t="s">
        <v>32</v>
      </c>
      <c r="E8" s="105" t="s">
        <v>10</v>
      </c>
      <c r="F8" s="105" t="s">
        <v>47</v>
      </c>
      <c r="G8" s="105" t="s">
        <v>65</v>
      </c>
      <c r="H8" s="109" t="s">
        <v>50</v>
      </c>
    </row>
    <row r="9" spans="1:9" ht="12.75">
      <c r="A9" s="53">
        <v>1985</v>
      </c>
      <c r="B9" s="111">
        <v>5157</v>
      </c>
      <c r="C9" s="111">
        <v>7053</v>
      </c>
      <c r="D9" s="111">
        <v>5138</v>
      </c>
      <c r="E9" s="111">
        <v>17348</v>
      </c>
      <c r="F9" s="124">
        <v>273.346315194788</v>
      </c>
      <c r="G9" s="124">
        <v>180.56807664106356</v>
      </c>
      <c r="H9" s="125">
        <v>42.94832497926508</v>
      </c>
      <c r="I9" s="114"/>
    </row>
    <row r="10" spans="1:9" ht="12.75">
      <c r="A10" s="54">
        <v>1986</v>
      </c>
      <c r="B10" s="115">
        <v>5271</v>
      </c>
      <c r="C10" s="115">
        <v>7210</v>
      </c>
      <c r="D10" s="115">
        <v>5253</v>
      </c>
      <c r="E10" s="115">
        <v>17734</v>
      </c>
      <c r="F10" s="126">
        <v>291.6771843784934</v>
      </c>
      <c r="G10" s="126">
        <v>193.79034293750678</v>
      </c>
      <c r="H10" s="127">
        <v>48.36344403976296</v>
      </c>
      <c r="I10" s="114"/>
    </row>
    <row r="11" spans="1:9" ht="12.75">
      <c r="A11" s="54">
        <v>1987</v>
      </c>
      <c r="B11" s="115">
        <v>6179</v>
      </c>
      <c r="C11" s="115">
        <v>7008</v>
      </c>
      <c r="D11" s="115">
        <v>5018</v>
      </c>
      <c r="E11" s="115">
        <v>18205</v>
      </c>
      <c r="F11" s="126">
        <v>302.81994879376873</v>
      </c>
      <c r="G11" s="126">
        <v>194.96231654105515</v>
      </c>
      <c r="H11" s="127">
        <v>47.07727813638167</v>
      </c>
      <c r="I11" s="114"/>
    </row>
    <row r="12" spans="1:9" ht="12.75">
      <c r="A12" s="54">
        <v>1988</v>
      </c>
      <c r="B12" s="115">
        <v>7219</v>
      </c>
      <c r="C12" s="115">
        <v>7673</v>
      </c>
      <c r="D12" s="115">
        <v>4900</v>
      </c>
      <c r="E12" s="115">
        <v>19792</v>
      </c>
      <c r="F12" s="126">
        <v>302.5014123784453</v>
      </c>
      <c r="G12" s="126">
        <v>197.29424350606422</v>
      </c>
      <c r="H12" s="127">
        <v>52.672700828194685</v>
      </c>
      <c r="I12" s="114"/>
    </row>
    <row r="13" spans="1:9" ht="12.75">
      <c r="A13" s="54">
        <v>1989</v>
      </c>
      <c r="B13" s="115">
        <v>6820</v>
      </c>
      <c r="C13" s="115">
        <v>5770</v>
      </c>
      <c r="D13" s="115">
        <v>4922</v>
      </c>
      <c r="E13" s="115">
        <v>17512</v>
      </c>
      <c r="F13" s="126">
        <v>326.8724532112077</v>
      </c>
      <c r="G13" s="126">
        <v>205.69038260430568</v>
      </c>
      <c r="H13" s="127">
        <v>56.02634837065619</v>
      </c>
      <c r="I13" s="114"/>
    </row>
    <row r="14" spans="1:9" ht="12.75">
      <c r="A14" s="54">
        <v>1990</v>
      </c>
      <c r="B14" s="115">
        <v>6779</v>
      </c>
      <c r="C14" s="115">
        <v>4841</v>
      </c>
      <c r="D14" s="115">
        <v>4797</v>
      </c>
      <c r="E14" s="115">
        <v>16417</v>
      </c>
      <c r="F14" s="126">
        <v>333.75404180640203</v>
      </c>
      <c r="G14" s="126">
        <v>211.79666558484487</v>
      </c>
      <c r="H14" s="127">
        <v>52.69674131237004</v>
      </c>
      <c r="I14" s="114"/>
    </row>
    <row r="15" spans="1:9" ht="12.75">
      <c r="A15" s="55" t="s">
        <v>25</v>
      </c>
      <c r="B15" s="115">
        <v>6256.8</v>
      </c>
      <c r="C15" s="115">
        <v>4340.3</v>
      </c>
      <c r="D15" s="115">
        <v>4766.4</v>
      </c>
      <c r="E15" s="115">
        <v>15363.5</v>
      </c>
      <c r="F15" s="126">
        <v>329.9195845804335</v>
      </c>
      <c r="G15" s="126">
        <v>175.03275515968895</v>
      </c>
      <c r="H15" s="127">
        <v>52.65467046506317</v>
      </c>
      <c r="I15" s="114"/>
    </row>
    <row r="16" spans="1:9" ht="12.75">
      <c r="A16" s="54">
        <v>1992</v>
      </c>
      <c r="B16" s="115">
        <v>6439</v>
      </c>
      <c r="C16" s="115">
        <v>4627</v>
      </c>
      <c r="D16" s="115">
        <v>5007</v>
      </c>
      <c r="E16" s="115">
        <v>16073</v>
      </c>
      <c r="F16" s="126">
        <v>329.4087242917073</v>
      </c>
      <c r="G16" s="126">
        <v>183.7654610363853</v>
      </c>
      <c r="H16" s="127">
        <v>52.6907311913262</v>
      </c>
      <c r="I16" s="114"/>
    </row>
    <row r="17" spans="1:9" ht="12.75">
      <c r="A17" s="54">
        <v>1993</v>
      </c>
      <c r="B17" s="115">
        <v>6303</v>
      </c>
      <c r="C17" s="115">
        <v>4534</v>
      </c>
      <c r="D17" s="115">
        <v>4905</v>
      </c>
      <c r="E17" s="115">
        <v>15742</v>
      </c>
      <c r="F17" s="126">
        <v>343.2680634187973</v>
      </c>
      <c r="G17" s="126">
        <v>207.69776303294748</v>
      </c>
      <c r="H17" s="127">
        <v>70.17417330785042</v>
      </c>
      <c r="I17" s="114"/>
    </row>
    <row r="18" spans="1:9" ht="12.75">
      <c r="A18" s="54">
        <v>1994</v>
      </c>
      <c r="B18" s="115">
        <v>5818</v>
      </c>
      <c r="C18" s="115">
        <v>3923</v>
      </c>
      <c r="D18" s="115">
        <v>4441</v>
      </c>
      <c r="E18" s="115">
        <v>14182</v>
      </c>
      <c r="F18" s="126">
        <v>371.61780438258035</v>
      </c>
      <c r="G18" s="126">
        <v>208.35887634776967</v>
      </c>
      <c r="H18" s="127">
        <v>47.67829024076545</v>
      </c>
      <c r="I18" s="114"/>
    </row>
    <row r="19" spans="1:9" ht="12.75">
      <c r="A19" s="54">
        <v>1995</v>
      </c>
      <c r="B19" s="115">
        <v>5605</v>
      </c>
      <c r="C19" s="115">
        <v>3827</v>
      </c>
      <c r="D19" s="115">
        <v>4366</v>
      </c>
      <c r="E19" s="115">
        <v>13798</v>
      </c>
      <c r="F19" s="126">
        <v>381.0536944214057</v>
      </c>
      <c r="G19" s="126">
        <v>216.75501544601107</v>
      </c>
      <c r="H19" s="127">
        <v>44.102268219681946</v>
      </c>
      <c r="I19" s="114"/>
    </row>
    <row r="20" spans="1:8" ht="12.75">
      <c r="A20" s="54">
        <v>1996</v>
      </c>
      <c r="B20" s="106">
        <v>5381.2</v>
      </c>
      <c r="C20" s="106">
        <v>3595.3</v>
      </c>
      <c r="D20" s="106">
        <v>4140.6</v>
      </c>
      <c r="E20" s="115">
        <v>13117.1</v>
      </c>
      <c r="F20" s="126">
        <v>405.67716033800923</v>
      </c>
      <c r="G20" s="126">
        <v>246.9438534492085</v>
      </c>
      <c r="H20" s="127">
        <v>47.19748055725843</v>
      </c>
    </row>
    <row r="21" spans="1:8" ht="12.75">
      <c r="A21" s="54">
        <v>1997</v>
      </c>
      <c r="B21" s="106">
        <v>5995.4</v>
      </c>
      <c r="C21" s="106">
        <v>4628.2</v>
      </c>
      <c r="D21" s="106">
        <v>5289.4</v>
      </c>
      <c r="E21" s="115">
        <v>15913</v>
      </c>
      <c r="F21" s="126">
        <v>431.98346014688735</v>
      </c>
      <c r="G21" s="126">
        <v>269.1091798588824</v>
      </c>
      <c r="H21" s="127">
        <v>47.70834084598464</v>
      </c>
    </row>
    <row r="22" spans="1:8" ht="12.75">
      <c r="A22" s="54">
        <v>1998</v>
      </c>
      <c r="B22" s="106">
        <v>6871.4</v>
      </c>
      <c r="C22" s="106">
        <v>4311.2</v>
      </c>
      <c r="D22" s="106">
        <v>5234</v>
      </c>
      <c r="E22" s="115">
        <v>16416.6</v>
      </c>
      <c r="F22" s="126">
        <v>414.728402630029</v>
      </c>
      <c r="G22" s="126">
        <v>251.1689685430265</v>
      </c>
      <c r="H22" s="127">
        <v>48.25526186097389</v>
      </c>
    </row>
    <row r="23" spans="1:8" ht="12.75">
      <c r="A23" s="54">
        <v>1999</v>
      </c>
      <c r="B23" s="106">
        <v>6889</v>
      </c>
      <c r="C23" s="106">
        <v>4296</v>
      </c>
      <c r="D23" s="106">
        <v>5707</v>
      </c>
      <c r="E23" s="115">
        <v>16891</v>
      </c>
      <c r="F23" s="126">
        <v>419.32614522856494</v>
      </c>
      <c r="G23" s="126">
        <v>269.74024256848537</v>
      </c>
      <c r="H23" s="127">
        <v>42.24514081713606</v>
      </c>
    </row>
    <row r="24" spans="1:8" ht="12.75">
      <c r="A24" s="54">
        <v>2000</v>
      </c>
      <c r="B24" s="106">
        <v>7244.3</v>
      </c>
      <c r="C24" s="106">
        <v>3820.5</v>
      </c>
      <c r="D24" s="106">
        <v>5423.4</v>
      </c>
      <c r="E24" s="115">
        <f>SUM(B24:D24)</f>
        <v>16488.199999999997</v>
      </c>
      <c r="F24" s="126">
        <v>424.83</v>
      </c>
      <c r="G24" s="126">
        <v>263.98</v>
      </c>
      <c r="H24" s="127">
        <v>41.09</v>
      </c>
    </row>
    <row r="25" spans="1:8" ht="12.75">
      <c r="A25" s="56" t="s">
        <v>360</v>
      </c>
      <c r="B25" s="106">
        <v>6486.756504851242</v>
      </c>
      <c r="C25" s="106">
        <v>3147.711579370979</v>
      </c>
      <c r="D25" s="106">
        <v>5734.456126460345</v>
      </c>
      <c r="E25" s="115">
        <v>15368.924210682568</v>
      </c>
      <c r="F25" s="126">
        <v>505.68</v>
      </c>
      <c r="G25" s="126">
        <v>288.22</v>
      </c>
      <c r="H25" s="127">
        <v>47.43</v>
      </c>
    </row>
    <row r="26" spans="1:8" ht="13.5" thickBot="1">
      <c r="A26" s="57" t="s">
        <v>12</v>
      </c>
      <c r="B26" s="119">
        <v>6373.9</v>
      </c>
      <c r="C26" s="119">
        <v>3092.9</v>
      </c>
      <c r="D26" s="653">
        <v>5634.7</v>
      </c>
      <c r="E26" s="120">
        <f>SUM(B26:D26)</f>
        <v>15101.5</v>
      </c>
      <c r="F26" s="128">
        <v>451.61</v>
      </c>
      <c r="G26" s="128">
        <v>272.13</v>
      </c>
      <c r="H26" s="129">
        <v>49.97</v>
      </c>
    </row>
    <row r="27" ht="12.75">
      <c r="A27" s="103" t="s">
        <v>66</v>
      </c>
    </row>
    <row r="28" ht="12.75">
      <c r="A28" s="103" t="s">
        <v>67</v>
      </c>
    </row>
    <row r="29" spans="1:2" ht="12.75">
      <c r="A29" s="103" t="s">
        <v>11</v>
      </c>
      <c r="B29" s="123"/>
    </row>
    <row r="30" ht="12.75">
      <c r="B30" s="123"/>
    </row>
    <row r="31" spans="2:4" ht="12.75">
      <c r="B31" s="123"/>
      <c r="C31" s="123"/>
      <c r="D31" s="123"/>
    </row>
    <row r="32" spans="2:4" ht="12.75">
      <c r="B32" s="123"/>
      <c r="C32" s="123"/>
      <c r="D32" s="123"/>
    </row>
    <row r="33" spans="2:4" ht="12.75">
      <c r="B33" s="123"/>
      <c r="C33" s="123"/>
      <c r="D33" s="123"/>
    </row>
    <row r="34" spans="2:4" ht="12.75">
      <c r="B34" s="123"/>
      <c r="C34" s="123"/>
      <c r="D34" s="123"/>
    </row>
    <row r="35" spans="2:4" ht="12.75">
      <c r="B35" s="123"/>
      <c r="C35" s="123"/>
      <c r="D35" s="123"/>
    </row>
  </sheetData>
  <mergeCells count="6">
    <mergeCell ref="F6:H6"/>
    <mergeCell ref="B6:E6"/>
    <mergeCell ref="A3:H3"/>
    <mergeCell ref="A1:H1"/>
    <mergeCell ref="B5:E5"/>
    <mergeCell ref="F5:H5"/>
  </mergeCell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812"/>
  <dimension ref="A1:H30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0.7109375" style="230" customWidth="1"/>
    <col min="2" max="5" width="13.28125" style="230" customWidth="1"/>
    <col min="6" max="6" width="11.28125" style="229" customWidth="1"/>
    <col min="7" max="8" width="11.28125" style="230" customWidth="1"/>
    <col min="9" max="16384" width="11.421875" style="230" customWidth="1"/>
  </cols>
  <sheetData>
    <row r="1" spans="1:8" s="228" customFormat="1" ht="18">
      <c r="A1" s="768" t="s">
        <v>0</v>
      </c>
      <c r="B1" s="768"/>
      <c r="C1" s="768"/>
      <c r="D1" s="768"/>
      <c r="E1" s="768"/>
      <c r="F1" s="243"/>
      <c r="G1" s="243"/>
      <c r="H1" s="243"/>
    </row>
    <row r="2" spans="1:8" ht="12.75">
      <c r="A2" s="229"/>
      <c r="B2" s="229"/>
      <c r="C2" s="229"/>
      <c r="D2" s="229"/>
      <c r="E2" s="229"/>
      <c r="G2" s="229"/>
      <c r="H2" s="229"/>
    </row>
    <row r="3" spans="1:8" s="231" customFormat="1" ht="15">
      <c r="A3" s="784" t="s">
        <v>404</v>
      </c>
      <c r="B3" s="784"/>
      <c r="C3" s="784"/>
      <c r="D3" s="784"/>
      <c r="E3" s="784"/>
      <c r="F3" s="321"/>
      <c r="G3" s="321"/>
      <c r="H3" s="321"/>
    </row>
    <row r="4" spans="1:8" s="231" customFormat="1" ht="15">
      <c r="A4" s="784" t="s">
        <v>405</v>
      </c>
      <c r="B4" s="784"/>
      <c r="C4" s="784"/>
      <c r="D4" s="784"/>
      <c r="E4" s="784"/>
      <c r="F4" s="321"/>
      <c r="G4" s="321"/>
      <c r="H4" s="321"/>
    </row>
    <row r="5" spans="1:8" ht="12.75">
      <c r="A5" s="232"/>
      <c r="B5" s="232"/>
      <c r="C5" s="232"/>
      <c r="D5" s="232"/>
      <c r="E5" s="232"/>
      <c r="G5" s="229"/>
      <c r="H5" s="229"/>
    </row>
    <row r="6" spans="1:8" ht="12.75">
      <c r="A6" s="417" t="s">
        <v>249</v>
      </c>
      <c r="B6" s="328" t="s">
        <v>56</v>
      </c>
      <c r="C6" s="328"/>
      <c r="D6" s="328" t="s">
        <v>4</v>
      </c>
      <c r="E6" s="329"/>
      <c r="G6" s="229"/>
      <c r="H6" s="229"/>
    </row>
    <row r="7" spans="1:8" ht="13.5" thickBot="1">
      <c r="A7" s="359" t="s">
        <v>252</v>
      </c>
      <c r="B7" s="418" t="s">
        <v>43</v>
      </c>
      <c r="C7" s="418" t="s">
        <v>57</v>
      </c>
      <c r="D7" s="418" t="s">
        <v>50</v>
      </c>
      <c r="E7" s="419" t="s">
        <v>10</v>
      </c>
      <c r="G7" s="229"/>
      <c r="H7" s="229"/>
    </row>
    <row r="8" spans="1:8" ht="12.75">
      <c r="A8" s="330" t="s">
        <v>253</v>
      </c>
      <c r="B8" s="331">
        <v>22568</v>
      </c>
      <c r="C8" s="331">
        <v>3</v>
      </c>
      <c r="D8" s="332">
        <v>7</v>
      </c>
      <c r="E8" s="331">
        <v>22578</v>
      </c>
      <c r="G8" s="229"/>
      <c r="H8" s="229"/>
    </row>
    <row r="9" spans="1:8" ht="12.75">
      <c r="A9" s="323" t="s">
        <v>254</v>
      </c>
      <c r="B9" s="335">
        <v>2709</v>
      </c>
      <c r="C9" s="335">
        <v>3141</v>
      </c>
      <c r="D9" s="336">
        <v>128</v>
      </c>
      <c r="E9" s="335">
        <v>5978</v>
      </c>
      <c r="G9" s="229"/>
      <c r="H9" s="229"/>
    </row>
    <row r="10" spans="1:8" ht="12.75">
      <c r="A10" s="323" t="s">
        <v>255</v>
      </c>
      <c r="B10" s="335">
        <v>829</v>
      </c>
      <c r="C10" s="335">
        <v>1</v>
      </c>
      <c r="D10" s="336">
        <v>20</v>
      </c>
      <c r="E10" s="335">
        <v>850</v>
      </c>
      <c r="G10" s="229"/>
      <c r="H10" s="229"/>
    </row>
    <row r="11" spans="1:8" ht="12.75">
      <c r="A11" s="323" t="s">
        <v>256</v>
      </c>
      <c r="B11" s="335">
        <v>2942</v>
      </c>
      <c r="C11" s="352" t="s">
        <v>76</v>
      </c>
      <c r="D11" s="336">
        <v>89</v>
      </c>
      <c r="E11" s="335">
        <v>3031</v>
      </c>
      <c r="G11" s="229"/>
      <c r="H11" s="229"/>
    </row>
    <row r="12" spans="1:8" ht="12.75">
      <c r="A12" s="323" t="s">
        <v>257</v>
      </c>
      <c r="B12" s="335">
        <v>2832</v>
      </c>
      <c r="C12" s="352" t="s">
        <v>76</v>
      </c>
      <c r="D12" s="336">
        <v>251</v>
      </c>
      <c r="E12" s="335">
        <v>3083</v>
      </c>
      <c r="G12" s="229"/>
      <c r="H12" s="229"/>
    </row>
    <row r="13" spans="1:8" ht="12.75">
      <c r="A13" s="323" t="s">
        <v>258</v>
      </c>
      <c r="B13" s="335">
        <v>64897</v>
      </c>
      <c r="C13" s="352" t="s">
        <v>76</v>
      </c>
      <c r="D13" s="336">
        <v>184</v>
      </c>
      <c r="E13" s="335">
        <v>65081</v>
      </c>
      <c r="G13" s="229"/>
      <c r="H13" s="229"/>
    </row>
    <row r="14" spans="1:8" ht="12.75">
      <c r="A14" s="323" t="s">
        <v>259</v>
      </c>
      <c r="B14" s="335">
        <v>81711</v>
      </c>
      <c r="C14" s="339">
        <v>101</v>
      </c>
      <c r="D14" s="336">
        <v>647</v>
      </c>
      <c r="E14" s="335">
        <v>82459</v>
      </c>
      <c r="G14" s="229"/>
      <c r="H14" s="229"/>
    </row>
    <row r="15" spans="1:8" ht="12.75">
      <c r="A15" s="323" t="s">
        <v>260</v>
      </c>
      <c r="B15" s="335">
        <v>180156</v>
      </c>
      <c r="C15" s="352" t="s">
        <v>76</v>
      </c>
      <c r="D15" s="336">
        <v>1019</v>
      </c>
      <c r="E15" s="335">
        <v>181175</v>
      </c>
      <c r="G15" s="229"/>
      <c r="H15" s="229"/>
    </row>
    <row r="16" spans="1:8" ht="12.75">
      <c r="A16" s="323" t="s">
        <v>261</v>
      </c>
      <c r="B16" s="335">
        <v>3588</v>
      </c>
      <c r="C16" s="335">
        <v>538</v>
      </c>
      <c r="D16" s="336">
        <v>72</v>
      </c>
      <c r="E16" s="335">
        <v>4198</v>
      </c>
      <c r="G16" s="229"/>
      <c r="H16" s="229"/>
    </row>
    <row r="17" spans="1:8" ht="12.75">
      <c r="A17" s="323" t="s">
        <v>262</v>
      </c>
      <c r="B17" s="335">
        <v>101928</v>
      </c>
      <c r="C17" s="335">
        <v>5321</v>
      </c>
      <c r="D17" s="336">
        <v>3218</v>
      </c>
      <c r="E17" s="335">
        <v>110467</v>
      </c>
      <c r="G17" s="229"/>
      <c r="H17" s="229"/>
    </row>
    <row r="18" spans="1:8" ht="12.75">
      <c r="A18" s="323" t="s">
        <v>263</v>
      </c>
      <c r="B18" s="335">
        <v>32046</v>
      </c>
      <c r="C18" s="335">
        <v>150</v>
      </c>
      <c r="D18" s="336">
        <v>2</v>
      </c>
      <c r="E18" s="335">
        <v>32198</v>
      </c>
      <c r="G18" s="229"/>
      <c r="H18" s="229"/>
    </row>
    <row r="19" spans="1:8" ht="12.75">
      <c r="A19" s="323" t="s">
        <v>264</v>
      </c>
      <c r="B19" s="335">
        <v>67875</v>
      </c>
      <c r="C19" s="335">
        <v>4678</v>
      </c>
      <c r="D19" s="336">
        <v>15053</v>
      </c>
      <c r="E19" s="335">
        <v>87606</v>
      </c>
      <c r="G19" s="229"/>
      <c r="H19" s="229"/>
    </row>
    <row r="20" spans="1:8" ht="12.75">
      <c r="A20" s="323" t="s">
        <v>265</v>
      </c>
      <c r="B20" s="335">
        <v>65812</v>
      </c>
      <c r="C20" s="335">
        <v>10723</v>
      </c>
      <c r="D20" s="336">
        <v>3003</v>
      </c>
      <c r="E20" s="335">
        <v>79538</v>
      </c>
      <c r="G20" s="229"/>
      <c r="H20" s="229"/>
    </row>
    <row r="21" spans="1:8" ht="12.75">
      <c r="A21" s="323" t="s">
        <v>266</v>
      </c>
      <c r="B21" s="335">
        <v>167914</v>
      </c>
      <c r="C21" s="352" t="s">
        <v>76</v>
      </c>
      <c r="D21" s="336">
        <v>25684</v>
      </c>
      <c r="E21" s="335">
        <v>193598</v>
      </c>
      <c r="G21" s="229"/>
      <c r="H21" s="229"/>
    </row>
    <row r="22" spans="1:8" ht="12.75">
      <c r="A22" s="323" t="s">
        <v>267</v>
      </c>
      <c r="B22" s="335">
        <v>22677</v>
      </c>
      <c r="C22" s="335">
        <v>7599</v>
      </c>
      <c r="D22" s="336">
        <v>13399</v>
      </c>
      <c r="E22" s="335">
        <v>43675</v>
      </c>
      <c r="G22" s="229"/>
      <c r="H22" s="229"/>
    </row>
    <row r="23" spans="1:8" ht="12.75">
      <c r="A23" s="323" t="s">
        <v>268</v>
      </c>
      <c r="B23" s="335">
        <v>100694</v>
      </c>
      <c r="C23" s="335">
        <v>44360</v>
      </c>
      <c r="D23" s="336">
        <v>27560</v>
      </c>
      <c r="E23" s="335">
        <v>172614</v>
      </c>
      <c r="G23" s="229"/>
      <c r="H23" s="229"/>
    </row>
    <row r="24" spans="1:8" ht="12.75">
      <c r="A24" s="323" t="s">
        <v>269</v>
      </c>
      <c r="B24" s="335">
        <v>203540</v>
      </c>
      <c r="C24" s="335">
        <v>7385</v>
      </c>
      <c r="D24" s="336">
        <v>69166</v>
      </c>
      <c r="E24" s="335">
        <v>280091</v>
      </c>
      <c r="G24" s="229"/>
      <c r="H24" s="229"/>
    </row>
    <row r="25" spans="1:8" ht="12.75">
      <c r="A25" s="323"/>
      <c r="B25" s="335"/>
      <c r="C25" s="335"/>
      <c r="D25" s="336"/>
      <c r="E25" s="335"/>
      <c r="G25" s="229"/>
      <c r="H25" s="229"/>
    </row>
    <row r="26" spans="1:8" ht="12.75">
      <c r="A26" s="341" t="s">
        <v>270</v>
      </c>
      <c r="B26" s="342">
        <v>1124718</v>
      </c>
      <c r="C26" s="342">
        <v>84000</v>
      </c>
      <c r="D26" s="342">
        <v>159502</v>
      </c>
      <c r="E26" s="366">
        <v>1368220</v>
      </c>
      <c r="G26" s="229"/>
      <c r="H26" s="229"/>
    </row>
    <row r="27" spans="1:8" ht="12.75">
      <c r="A27" s="323" t="s">
        <v>271</v>
      </c>
      <c r="B27" s="336">
        <v>110942.7164876015</v>
      </c>
      <c r="C27" s="336">
        <v>152588.02784569212</v>
      </c>
      <c r="D27" s="336">
        <v>127193.50359325405</v>
      </c>
      <c r="E27" s="335">
        <v>390724.24792654766</v>
      </c>
      <c r="G27" s="229"/>
      <c r="H27" s="229"/>
    </row>
    <row r="28" spans="1:8" ht="12.75">
      <c r="A28" s="323"/>
      <c r="B28" s="336"/>
      <c r="C28" s="336"/>
      <c r="D28" s="336"/>
      <c r="E28" s="335"/>
      <c r="G28" s="229"/>
      <c r="H28" s="229"/>
    </row>
    <row r="29" spans="1:8" ht="13.5" thickBot="1">
      <c r="A29" s="346" t="s">
        <v>273</v>
      </c>
      <c r="B29" s="347">
        <v>1235660.7164876014</v>
      </c>
      <c r="C29" s="347">
        <v>236588.02784569212</v>
      </c>
      <c r="D29" s="347">
        <v>286695.503593254</v>
      </c>
      <c r="E29" s="371">
        <v>1758944.2479265477</v>
      </c>
      <c r="G29" s="229"/>
      <c r="H29" s="229"/>
    </row>
    <row r="30" spans="1:8" ht="12.75">
      <c r="A30" s="323"/>
      <c r="B30" s="323"/>
      <c r="C30" s="323"/>
      <c r="D30" s="426"/>
      <c r="E30" s="426"/>
      <c r="F30" s="323"/>
      <c r="G30" s="323"/>
      <c r="H30" s="323"/>
    </row>
  </sheetData>
  <mergeCells count="3">
    <mergeCell ref="A1:E1"/>
    <mergeCell ref="A3:E3"/>
    <mergeCell ref="A4:E4"/>
  </mergeCells>
  <printOptions horizontalCentered="1"/>
  <pageMargins left="1.181102362204724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84"/>
  <dimension ref="A1:I33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0.7109375" style="230" customWidth="1"/>
    <col min="2" max="5" width="13.28125" style="230" customWidth="1"/>
    <col min="6" max="6" width="11.28125" style="229" customWidth="1"/>
    <col min="7" max="8" width="11.28125" style="230" customWidth="1"/>
    <col min="9" max="16384" width="11.421875" style="230" customWidth="1"/>
  </cols>
  <sheetData>
    <row r="1" spans="1:8" s="228" customFormat="1" ht="18">
      <c r="A1" s="768" t="s">
        <v>0</v>
      </c>
      <c r="B1" s="768"/>
      <c r="C1" s="768"/>
      <c r="D1" s="768"/>
      <c r="E1" s="768"/>
      <c r="F1" s="768"/>
      <c r="G1" s="768"/>
      <c r="H1" s="768"/>
    </row>
    <row r="2" spans="1:8" ht="12.75">
      <c r="A2" s="229"/>
      <c r="B2" s="229"/>
      <c r="C2" s="229"/>
      <c r="D2" s="229"/>
      <c r="E2" s="229"/>
      <c r="G2" s="229"/>
      <c r="H2" s="229"/>
    </row>
    <row r="3" spans="1:9" ht="15">
      <c r="A3" s="784" t="s">
        <v>406</v>
      </c>
      <c r="B3" s="784"/>
      <c r="C3" s="784"/>
      <c r="D3" s="784"/>
      <c r="E3" s="784"/>
      <c r="F3" s="784"/>
      <c r="G3" s="784"/>
      <c r="H3" s="784"/>
      <c r="I3" s="229"/>
    </row>
    <row r="4" spans="1:9" ht="12.75">
      <c r="A4" s="360"/>
      <c r="B4" s="323"/>
      <c r="C4" s="323"/>
      <c r="D4" s="323"/>
      <c r="E4" s="323"/>
      <c r="F4" s="323"/>
      <c r="G4" s="323"/>
      <c r="H4" s="323"/>
      <c r="I4" s="229"/>
    </row>
    <row r="5" spans="1:9" ht="12.75">
      <c r="A5" s="417" t="s">
        <v>249</v>
      </c>
      <c r="B5" s="781" t="s">
        <v>54</v>
      </c>
      <c r="C5" s="782"/>
      <c r="D5" s="782"/>
      <c r="E5" s="782"/>
      <c r="F5" s="781" t="s">
        <v>251</v>
      </c>
      <c r="G5" s="782"/>
      <c r="H5" s="782"/>
      <c r="I5" s="229"/>
    </row>
    <row r="6" spans="1:9" ht="12.75">
      <c r="A6" s="359" t="s">
        <v>252</v>
      </c>
      <c r="B6" s="328" t="s">
        <v>56</v>
      </c>
      <c r="C6" s="818" t="s">
        <v>57</v>
      </c>
      <c r="D6" s="328" t="s">
        <v>4</v>
      </c>
      <c r="E6" s="818" t="s">
        <v>10</v>
      </c>
      <c r="F6" s="328" t="s">
        <v>56</v>
      </c>
      <c r="G6" s="818" t="s">
        <v>57</v>
      </c>
      <c r="H6" s="419" t="s">
        <v>4</v>
      </c>
      <c r="I6" s="229"/>
    </row>
    <row r="7" spans="1:9" ht="13.5" thickBot="1">
      <c r="A7" s="359"/>
      <c r="B7" s="418" t="s">
        <v>43</v>
      </c>
      <c r="C7" s="819"/>
      <c r="D7" s="418" t="s">
        <v>50</v>
      </c>
      <c r="E7" s="819"/>
      <c r="F7" s="418" t="s">
        <v>43</v>
      </c>
      <c r="G7" s="819"/>
      <c r="H7" s="419" t="s">
        <v>50</v>
      </c>
      <c r="I7" s="229"/>
    </row>
    <row r="8" spans="1:9" ht="12.75">
      <c r="A8" s="330" t="s">
        <v>253</v>
      </c>
      <c r="B8" s="334">
        <v>138.66199999999998</v>
      </c>
      <c r="C8" s="352" t="s">
        <v>76</v>
      </c>
      <c r="D8" s="334">
        <v>0.123</v>
      </c>
      <c r="E8" s="334">
        <v>138.81199999999995</v>
      </c>
      <c r="F8" s="333">
        <v>6.1441864587025865</v>
      </c>
      <c r="G8" s="428">
        <v>9</v>
      </c>
      <c r="H8" s="334">
        <v>22.5</v>
      </c>
      <c r="I8" s="229"/>
    </row>
    <row r="9" spans="1:9" ht="12.75">
      <c r="A9" s="323" t="s">
        <v>254</v>
      </c>
      <c r="B9" s="338">
        <v>21.07</v>
      </c>
      <c r="C9" s="338">
        <v>27.908</v>
      </c>
      <c r="D9" s="338">
        <v>2.364</v>
      </c>
      <c r="E9" s="338">
        <v>51.342</v>
      </c>
      <c r="F9" s="337">
        <v>7.777777777777778</v>
      </c>
      <c r="G9" s="429">
        <v>8.885068449538364</v>
      </c>
      <c r="H9" s="338">
        <v>18.46875</v>
      </c>
      <c r="I9" s="229"/>
    </row>
    <row r="10" spans="1:9" ht="12.75">
      <c r="A10" s="323" t="s">
        <v>255</v>
      </c>
      <c r="B10" s="338">
        <v>5.528</v>
      </c>
      <c r="C10" s="352" t="s">
        <v>76</v>
      </c>
      <c r="D10" s="338">
        <v>0.479</v>
      </c>
      <c r="E10" s="338">
        <v>6.018</v>
      </c>
      <c r="F10" s="337">
        <v>6.668275030156815</v>
      </c>
      <c r="G10" s="429">
        <v>11</v>
      </c>
      <c r="H10" s="338">
        <v>23.95</v>
      </c>
      <c r="I10" s="229"/>
    </row>
    <row r="11" spans="1:9" ht="12.75">
      <c r="A11" s="323" t="s">
        <v>256</v>
      </c>
      <c r="B11" s="338">
        <v>18.544</v>
      </c>
      <c r="C11" s="352" t="s">
        <v>76</v>
      </c>
      <c r="D11" s="338">
        <v>4.56</v>
      </c>
      <c r="E11" s="338">
        <v>23.104</v>
      </c>
      <c r="F11" s="337">
        <v>6.303195105370496</v>
      </c>
      <c r="G11" s="352" t="s">
        <v>76</v>
      </c>
      <c r="H11" s="338">
        <v>51.235955056179776</v>
      </c>
      <c r="I11" s="229"/>
    </row>
    <row r="12" spans="1:9" ht="12.75">
      <c r="A12" s="323" t="s">
        <v>257</v>
      </c>
      <c r="B12" s="338">
        <v>18.179</v>
      </c>
      <c r="C12" s="352" t="s">
        <v>76</v>
      </c>
      <c r="D12" s="338">
        <v>4.939</v>
      </c>
      <c r="E12" s="338">
        <v>23.118</v>
      </c>
      <c r="F12" s="337">
        <v>6.419138418079096</v>
      </c>
      <c r="G12" s="352" t="s">
        <v>76</v>
      </c>
      <c r="H12" s="338">
        <v>19.677290836653388</v>
      </c>
      <c r="I12" s="229"/>
    </row>
    <row r="13" spans="1:9" ht="12.75">
      <c r="A13" s="323" t="s">
        <v>258</v>
      </c>
      <c r="B13" s="338">
        <v>290.543</v>
      </c>
      <c r="C13" s="352" t="s">
        <v>76</v>
      </c>
      <c r="D13" s="338">
        <v>3.429</v>
      </c>
      <c r="E13" s="338">
        <v>293.972</v>
      </c>
      <c r="F13" s="337">
        <v>4.476986609550519</v>
      </c>
      <c r="G13" s="352" t="s">
        <v>76</v>
      </c>
      <c r="H13" s="338">
        <v>18.63586956521739</v>
      </c>
      <c r="I13" s="229"/>
    </row>
    <row r="14" spans="1:9" ht="12.75">
      <c r="A14" s="323" t="s">
        <v>259</v>
      </c>
      <c r="B14" s="338">
        <v>370.26599999999996</v>
      </c>
      <c r="C14" s="352">
        <v>0.802</v>
      </c>
      <c r="D14" s="338">
        <v>9.36</v>
      </c>
      <c r="E14" s="338">
        <v>380.428</v>
      </c>
      <c r="F14" s="337">
        <v>4.531409479751807</v>
      </c>
      <c r="G14" s="474">
        <v>7.9405940594059405</v>
      </c>
      <c r="H14" s="338">
        <v>14.46676970633694</v>
      </c>
      <c r="I14" s="229"/>
    </row>
    <row r="15" spans="1:9" ht="12.75">
      <c r="A15" s="323" t="s">
        <v>260</v>
      </c>
      <c r="B15" s="338">
        <v>768.74</v>
      </c>
      <c r="C15" s="352" t="s">
        <v>76</v>
      </c>
      <c r="D15" s="338">
        <v>16.79</v>
      </c>
      <c r="E15" s="338">
        <v>785.53</v>
      </c>
      <c r="F15" s="337">
        <v>4.267079642087968</v>
      </c>
      <c r="G15" s="352" t="s">
        <v>76</v>
      </c>
      <c r="H15" s="338">
        <v>16.47693817468106</v>
      </c>
      <c r="I15" s="229"/>
    </row>
    <row r="16" spans="1:9" ht="12.75">
      <c r="A16" s="323" t="s">
        <v>261</v>
      </c>
      <c r="B16" s="338">
        <v>20.515</v>
      </c>
      <c r="C16" s="338">
        <v>4.474</v>
      </c>
      <c r="D16" s="338">
        <v>1.699</v>
      </c>
      <c r="E16" s="338">
        <v>26.688000000000002</v>
      </c>
      <c r="F16" s="337">
        <v>5.717670011148272</v>
      </c>
      <c r="G16" s="429">
        <v>8.315985130111525</v>
      </c>
      <c r="H16" s="338">
        <v>23.59722222222222</v>
      </c>
      <c r="I16" s="229"/>
    </row>
    <row r="17" spans="1:9" ht="12.75">
      <c r="A17" s="323" t="s">
        <v>262</v>
      </c>
      <c r="B17" s="338">
        <v>577.9590000000001</v>
      </c>
      <c r="C17" s="338">
        <v>45.40800000000001</v>
      </c>
      <c r="D17" s="338">
        <v>71.56700000000001</v>
      </c>
      <c r="E17" s="338">
        <v>694.9340000000001</v>
      </c>
      <c r="F17" s="337">
        <v>5.670267247468803</v>
      </c>
      <c r="G17" s="429">
        <v>8.533734260477356</v>
      </c>
      <c r="H17" s="338">
        <v>22.239589807333747</v>
      </c>
      <c r="I17" s="229"/>
    </row>
    <row r="18" spans="1:9" ht="12.75">
      <c r="A18" s="323" t="s">
        <v>263</v>
      </c>
      <c r="B18" s="338">
        <v>163.321</v>
      </c>
      <c r="C18" s="338">
        <v>2.166</v>
      </c>
      <c r="D18" s="338">
        <v>0.055</v>
      </c>
      <c r="E18" s="338">
        <v>165.542</v>
      </c>
      <c r="F18" s="337">
        <v>5.096455095799787</v>
      </c>
      <c r="G18" s="429">
        <v>14.44</v>
      </c>
      <c r="H18" s="338">
        <v>27.5</v>
      </c>
      <c r="I18" s="229"/>
    </row>
    <row r="19" spans="1:9" ht="12.75">
      <c r="A19" s="323" t="s">
        <v>264</v>
      </c>
      <c r="B19" s="338">
        <v>404.964</v>
      </c>
      <c r="C19" s="338">
        <v>53.422</v>
      </c>
      <c r="D19" s="338">
        <v>264.049</v>
      </c>
      <c r="E19" s="338">
        <v>722.435</v>
      </c>
      <c r="F19" s="337">
        <v>5.96632044198895</v>
      </c>
      <c r="G19" s="429">
        <v>11.41983753740915</v>
      </c>
      <c r="H19" s="338">
        <v>17.541287451006443</v>
      </c>
      <c r="I19" s="229"/>
    </row>
    <row r="20" spans="1:9" ht="12.75">
      <c r="A20" s="323" t="s">
        <v>265</v>
      </c>
      <c r="B20" s="338">
        <v>346.746</v>
      </c>
      <c r="C20" s="338">
        <v>100.2</v>
      </c>
      <c r="D20" s="338">
        <v>71.312</v>
      </c>
      <c r="E20" s="338">
        <v>518.2579999999999</v>
      </c>
      <c r="F20" s="337">
        <v>5.268735185072631</v>
      </c>
      <c r="G20" s="429">
        <v>9.344399888091019</v>
      </c>
      <c r="H20" s="338">
        <v>23.746919746919747</v>
      </c>
      <c r="I20" s="229"/>
    </row>
    <row r="21" spans="1:9" ht="12.75">
      <c r="A21" s="323" t="s">
        <v>266</v>
      </c>
      <c r="B21" s="338">
        <v>929.682</v>
      </c>
      <c r="C21" s="352" t="s">
        <v>76</v>
      </c>
      <c r="D21" s="338">
        <v>407.389</v>
      </c>
      <c r="E21" s="338">
        <v>1337.071</v>
      </c>
      <c r="F21" s="337">
        <v>5.536655668973403</v>
      </c>
      <c r="G21" s="352" t="s">
        <v>76</v>
      </c>
      <c r="H21" s="338">
        <v>15.86158698022115</v>
      </c>
      <c r="I21" s="229"/>
    </row>
    <row r="22" spans="1:9" ht="12.75">
      <c r="A22" s="323" t="s">
        <v>267</v>
      </c>
      <c r="B22" s="338">
        <v>142.572</v>
      </c>
      <c r="C22" s="338">
        <v>87.136</v>
      </c>
      <c r="D22" s="338">
        <v>288.316</v>
      </c>
      <c r="E22" s="338">
        <v>518.024</v>
      </c>
      <c r="F22" s="337">
        <v>6.2870750099219475</v>
      </c>
      <c r="G22" s="429">
        <v>11.4667719436768</v>
      </c>
      <c r="H22" s="338">
        <v>21.517725203373384</v>
      </c>
      <c r="I22" s="229"/>
    </row>
    <row r="23" spans="1:9" ht="12.75">
      <c r="A23" s="323" t="s">
        <v>268</v>
      </c>
      <c r="B23" s="338">
        <v>744.295</v>
      </c>
      <c r="C23" s="338">
        <v>600.997</v>
      </c>
      <c r="D23" s="338">
        <v>542.93</v>
      </c>
      <c r="E23" s="338">
        <v>1888.2219999999998</v>
      </c>
      <c r="F23" s="337">
        <v>7.391651935567164</v>
      </c>
      <c r="G23" s="429">
        <v>13.54817403065825</v>
      </c>
      <c r="H23" s="338">
        <v>19.699927431059507</v>
      </c>
      <c r="I23" s="229"/>
    </row>
    <row r="24" spans="1:9" ht="12.75">
      <c r="A24" s="323" t="s">
        <v>269</v>
      </c>
      <c r="B24" s="338">
        <v>854.5889999999999</v>
      </c>
      <c r="C24" s="338">
        <v>112.41900000000001</v>
      </c>
      <c r="D24" s="338">
        <v>1799.072</v>
      </c>
      <c r="E24" s="338">
        <v>2766.08</v>
      </c>
      <c r="F24" s="337">
        <v>4.1986292620615115</v>
      </c>
      <c r="G24" s="429">
        <v>15.222613405551796</v>
      </c>
      <c r="H24" s="338">
        <v>26.0109302258335</v>
      </c>
      <c r="I24" s="229"/>
    </row>
    <row r="25" spans="1:9" ht="12.75">
      <c r="A25" s="323"/>
      <c r="B25" s="337"/>
      <c r="C25" s="337"/>
      <c r="D25" s="337"/>
      <c r="E25" s="338"/>
      <c r="F25" s="337"/>
      <c r="G25" s="429"/>
      <c r="H25" s="338"/>
      <c r="I25" s="229"/>
    </row>
    <row r="26" spans="1:9" ht="12.75">
      <c r="A26" s="341" t="s">
        <v>270</v>
      </c>
      <c r="B26" s="343">
        <v>5816.175</v>
      </c>
      <c r="C26" s="343">
        <v>1034.97</v>
      </c>
      <c r="D26" s="343">
        <v>3488.433</v>
      </c>
      <c r="E26" s="344">
        <v>10339.578000000001</v>
      </c>
      <c r="F26" s="343">
        <v>5.17122958821678</v>
      </c>
      <c r="G26" s="429">
        <v>12.321071428571429</v>
      </c>
      <c r="H26" s="344">
        <v>21.87077904979248</v>
      </c>
      <c r="I26" s="229"/>
    </row>
    <row r="27" spans="1:9" ht="12.75">
      <c r="A27" s="323" t="s">
        <v>271</v>
      </c>
      <c r="B27" s="337">
        <v>670.5815048512427</v>
      </c>
      <c r="C27" s="337">
        <v>2112.741579370979</v>
      </c>
      <c r="D27" s="337">
        <v>2246.023126460345</v>
      </c>
      <c r="E27" s="338">
        <v>5029.346210682566</v>
      </c>
      <c r="F27" s="345">
        <v>6.044394134933446</v>
      </c>
      <c r="G27" s="475">
        <v>13.846050762957193</v>
      </c>
      <c r="H27" s="338">
        <v>17.65831636844279</v>
      </c>
      <c r="I27" s="229"/>
    </row>
    <row r="28" spans="1:9" ht="12.75">
      <c r="A28" s="323"/>
      <c r="B28" s="337"/>
      <c r="C28" s="337"/>
      <c r="D28" s="337"/>
      <c r="E28" s="338"/>
      <c r="F28" s="337"/>
      <c r="G28" s="429"/>
      <c r="H28" s="338"/>
      <c r="I28" s="229"/>
    </row>
    <row r="29" spans="1:9" ht="13.5" thickBot="1">
      <c r="A29" s="346" t="s">
        <v>273</v>
      </c>
      <c r="B29" s="348">
        <v>6486.756504851242</v>
      </c>
      <c r="C29" s="348">
        <v>3147.711579370979</v>
      </c>
      <c r="D29" s="348">
        <v>5734.456126460345</v>
      </c>
      <c r="E29" s="349">
        <v>15368.924210682568</v>
      </c>
      <c r="F29" s="348">
        <v>5.249625903209112</v>
      </c>
      <c r="G29" s="476">
        <v>13.30461058420076</v>
      </c>
      <c r="H29" s="349">
        <v>20.00190465001516</v>
      </c>
      <c r="I29" s="229"/>
    </row>
    <row r="30" spans="1:9" ht="12.75">
      <c r="A30" s="229" t="s">
        <v>377</v>
      </c>
      <c r="B30" s="229"/>
      <c r="C30" s="229"/>
      <c r="D30" s="229"/>
      <c r="E30" s="477"/>
      <c r="G30" s="229"/>
      <c r="H30" s="229"/>
      <c r="I30" s="229"/>
    </row>
    <row r="31" spans="6:9" ht="12.75">
      <c r="F31" s="478"/>
      <c r="I31" s="229"/>
    </row>
    <row r="33" ht="12.75">
      <c r="E33" s="441"/>
    </row>
  </sheetData>
  <mergeCells count="7">
    <mergeCell ref="A3:H3"/>
    <mergeCell ref="A1:H1"/>
    <mergeCell ref="C6:C7"/>
    <mergeCell ref="E6:E7"/>
    <mergeCell ref="G6:G7"/>
    <mergeCell ref="F5:H5"/>
    <mergeCell ref="B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3">
    <pageSetUpPr fitToPage="1"/>
  </sheetPr>
  <dimension ref="A1:F88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230" customWidth="1"/>
    <col min="2" max="5" width="14.7109375" style="230" customWidth="1"/>
    <col min="6" max="6" width="12.7109375" style="229" customWidth="1"/>
    <col min="7" max="10" width="10.57421875" style="230" customWidth="1"/>
    <col min="11" max="16384" width="11.421875" style="230" customWidth="1"/>
  </cols>
  <sheetData>
    <row r="1" spans="1:6" s="228" customFormat="1" ht="18">
      <c r="A1" s="768" t="s">
        <v>0</v>
      </c>
      <c r="B1" s="768"/>
      <c r="C1" s="768"/>
      <c r="D1" s="768"/>
      <c r="E1" s="768"/>
      <c r="F1" s="320"/>
    </row>
    <row r="2" spans="1:5" ht="12.75">
      <c r="A2" s="229"/>
      <c r="B2" s="229"/>
      <c r="C2" s="229"/>
      <c r="D2" s="229"/>
      <c r="E2" s="229"/>
    </row>
    <row r="3" spans="1:6" s="231" customFormat="1" ht="15">
      <c r="A3" s="784" t="s">
        <v>407</v>
      </c>
      <c r="B3" s="784"/>
      <c r="C3" s="784"/>
      <c r="D3" s="784"/>
      <c r="E3" s="784"/>
      <c r="F3" s="321"/>
    </row>
    <row r="4" spans="1:6" s="231" customFormat="1" ht="15">
      <c r="A4" s="784" t="s">
        <v>405</v>
      </c>
      <c r="B4" s="784"/>
      <c r="C4" s="784"/>
      <c r="D4" s="784"/>
      <c r="E4" s="784"/>
      <c r="F4" s="321"/>
    </row>
    <row r="5" spans="1:5" ht="12.75">
      <c r="A5" s="229"/>
      <c r="B5" s="229"/>
      <c r="C5" s="229"/>
      <c r="D5" s="229"/>
      <c r="E5" s="229"/>
    </row>
    <row r="6" spans="1:5" ht="12.75">
      <c r="A6" s="417" t="s">
        <v>277</v>
      </c>
      <c r="B6" s="329" t="s">
        <v>56</v>
      </c>
      <c r="C6" s="818" t="s">
        <v>57</v>
      </c>
      <c r="D6" s="328" t="s">
        <v>4</v>
      </c>
      <c r="E6" s="786" t="s">
        <v>10</v>
      </c>
    </row>
    <row r="7" spans="1:5" ht="13.5" thickBot="1">
      <c r="A7" s="359" t="s">
        <v>278</v>
      </c>
      <c r="B7" s="419" t="s">
        <v>43</v>
      </c>
      <c r="C7" s="820"/>
      <c r="D7" s="442" t="s">
        <v>50</v>
      </c>
      <c r="E7" s="787"/>
    </row>
    <row r="8" spans="1:5" ht="12.75">
      <c r="A8" s="330" t="s">
        <v>279</v>
      </c>
      <c r="B8" s="331">
        <v>19</v>
      </c>
      <c r="C8" s="352" t="s">
        <v>76</v>
      </c>
      <c r="D8" s="352" t="s">
        <v>76</v>
      </c>
      <c r="E8" s="331">
        <v>19</v>
      </c>
    </row>
    <row r="9" spans="1:5" ht="12.75">
      <c r="A9" s="323" t="s">
        <v>280</v>
      </c>
      <c r="B9" s="335">
        <v>1418</v>
      </c>
      <c r="C9" s="339">
        <v>3</v>
      </c>
      <c r="D9" s="352" t="s">
        <v>76</v>
      </c>
      <c r="E9" s="335">
        <v>1421</v>
      </c>
    </row>
    <row r="10" spans="1:5" ht="12.75">
      <c r="A10" s="323" t="s">
        <v>281</v>
      </c>
      <c r="B10" s="335">
        <v>20940</v>
      </c>
      <c r="C10" s="352" t="s">
        <v>76</v>
      </c>
      <c r="D10" s="339">
        <v>6</v>
      </c>
      <c r="E10" s="335">
        <v>20946</v>
      </c>
    </row>
    <row r="11" spans="1:5" ht="12.75">
      <c r="A11" s="323" t="s">
        <v>282</v>
      </c>
      <c r="B11" s="335">
        <v>191</v>
      </c>
      <c r="C11" s="352" t="s">
        <v>76</v>
      </c>
      <c r="D11" s="335">
        <v>1</v>
      </c>
      <c r="E11" s="335">
        <v>192</v>
      </c>
    </row>
    <row r="12" spans="1:5" ht="12.75">
      <c r="A12" s="360" t="s">
        <v>283</v>
      </c>
      <c r="B12" s="361">
        <v>22568</v>
      </c>
      <c r="C12" s="361">
        <v>3</v>
      </c>
      <c r="D12" s="361">
        <v>7</v>
      </c>
      <c r="E12" s="362">
        <v>22578</v>
      </c>
    </row>
    <row r="13" spans="1:5" ht="12.75">
      <c r="A13" s="323"/>
      <c r="B13" s="336"/>
      <c r="C13" s="336"/>
      <c r="D13" s="336"/>
      <c r="E13" s="335"/>
    </row>
    <row r="14" spans="1:5" ht="12.75">
      <c r="A14" s="360" t="s">
        <v>284</v>
      </c>
      <c r="B14" s="362">
        <v>2709</v>
      </c>
      <c r="C14" s="362">
        <v>3141</v>
      </c>
      <c r="D14" s="362">
        <v>128</v>
      </c>
      <c r="E14" s="362">
        <v>5978</v>
      </c>
    </row>
    <row r="15" spans="1:5" ht="12.75">
      <c r="A15" s="323"/>
      <c r="B15" s="336"/>
      <c r="C15" s="336"/>
      <c r="D15" s="336"/>
      <c r="E15" s="335"/>
    </row>
    <row r="16" spans="1:5" ht="12.75">
      <c r="A16" s="360" t="s">
        <v>285</v>
      </c>
      <c r="B16" s="362">
        <v>829</v>
      </c>
      <c r="C16" s="362">
        <v>1</v>
      </c>
      <c r="D16" s="362">
        <v>20</v>
      </c>
      <c r="E16" s="362">
        <v>850</v>
      </c>
    </row>
    <row r="17" spans="1:5" ht="12.75">
      <c r="A17" s="323"/>
      <c r="B17" s="336"/>
      <c r="C17" s="336"/>
      <c r="D17" s="336"/>
      <c r="E17" s="335"/>
    </row>
    <row r="18" spans="1:5" ht="12.75">
      <c r="A18" s="323" t="s">
        <v>286</v>
      </c>
      <c r="B18" s="335">
        <v>150</v>
      </c>
      <c r="C18" s="352" t="s">
        <v>76</v>
      </c>
      <c r="D18" s="335">
        <v>12</v>
      </c>
      <c r="E18" s="335">
        <v>162</v>
      </c>
    </row>
    <row r="19" spans="1:5" ht="12.75">
      <c r="A19" s="323" t="s">
        <v>287</v>
      </c>
      <c r="B19" s="335">
        <v>2787</v>
      </c>
      <c r="C19" s="352" t="s">
        <v>76</v>
      </c>
      <c r="D19" s="335">
        <v>77</v>
      </c>
      <c r="E19" s="335">
        <v>2864</v>
      </c>
    </row>
    <row r="20" spans="1:5" ht="12.75">
      <c r="A20" s="323" t="s">
        <v>288</v>
      </c>
      <c r="B20" s="335">
        <v>5</v>
      </c>
      <c r="C20" s="352" t="s">
        <v>76</v>
      </c>
      <c r="D20" s="352" t="s">
        <v>76</v>
      </c>
      <c r="E20" s="335">
        <v>5</v>
      </c>
    </row>
    <row r="21" spans="1:5" ht="12.75">
      <c r="A21" s="360" t="s">
        <v>369</v>
      </c>
      <c r="B21" s="361">
        <v>2942</v>
      </c>
      <c r="C21" s="352" t="s">
        <v>76</v>
      </c>
      <c r="D21" s="361">
        <v>89</v>
      </c>
      <c r="E21" s="362">
        <v>3031</v>
      </c>
    </row>
    <row r="22" spans="1:5" ht="12.75">
      <c r="A22" s="323"/>
      <c r="B22" s="336"/>
      <c r="C22" s="336"/>
      <c r="D22" s="336"/>
      <c r="E22" s="335"/>
    </row>
    <row r="23" spans="1:5" ht="12.75">
      <c r="A23" s="360" t="s">
        <v>289</v>
      </c>
      <c r="B23" s="362">
        <v>2832</v>
      </c>
      <c r="C23" s="352" t="s">
        <v>76</v>
      </c>
      <c r="D23" s="362">
        <v>251</v>
      </c>
      <c r="E23" s="362">
        <v>3083</v>
      </c>
    </row>
    <row r="24" spans="1:5" ht="12.75">
      <c r="A24" s="323"/>
      <c r="B24" s="336"/>
      <c r="C24" s="336"/>
      <c r="D24" s="336"/>
      <c r="E24" s="335"/>
    </row>
    <row r="25" spans="1:5" ht="12.75">
      <c r="A25" s="360" t="s">
        <v>290</v>
      </c>
      <c r="B25" s="362">
        <v>64897</v>
      </c>
      <c r="C25" s="352" t="s">
        <v>76</v>
      </c>
      <c r="D25" s="362">
        <v>184</v>
      </c>
      <c r="E25" s="362">
        <v>65081</v>
      </c>
    </row>
    <row r="26" spans="1:5" ht="12.75">
      <c r="A26" s="323"/>
      <c r="B26" s="336"/>
      <c r="C26" s="336"/>
      <c r="D26" s="336"/>
      <c r="E26" s="335"/>
    </row>
    <row r="27" spans="1:5" ht="12.75">
      <c r="A27" s="323" t="s">
        <v>291</v>
      </c>
      <c r="B27" s="335">
        <v>11997</v>
      </c>
      <c r="C27" s="339">
        <v>2</v>
      </c>
      <c r="D27" s="335">
        <v>43</v>
      </c>
      <c r="E27" s="335">
        <v>12042</v>
      </c>
    </row>
    <row r="28" spans="1:5" ht="12.75">
      <c r="A28" s="323" t="s">
        <v>292</v>
      </c>
      <c r="B28" s="335">
        <v>64137</v>
      </c>
      <c r="C28" s="339">
        <v>99</v>
      </c>
      <c r="D28" s="335">
        <v>449</v>
      </c>
      <c r="E28" s="335">
        <v>64685</v>
      </c>
    </row>
    <row r="29" spans="1:5" ht="12.75">
      <c r="A29" s="323" t="s">
        <v>293</v>
      </c>
      <c r="B29" s="335">
        <v>5577</v>
      </c>
      <c r="C29" s="352" t="s">
        <v>76</v>
      </c>
      <c r="D29" s="335">
        <v>155</v>
      </c>
      <c r="E29" s="335">
        <v>5732</v>
      </c>
    </row>
    <row r="30" spans="1:5" ht="12.75">
      <c r="A30" s="360" t="s">
        <v>370</v>
      </c>
      <c r="B30" s="361">
        <v>81711</v>
      </c>
      <c r="C30" s="364">
        <v>101</v>
      </c>
      <c r="D30" s="361">
        <v>647</v>
      </c>
      <c r="E30" s="362">
        <v>82459</v>
      </c>
    </row>
    <row r="31" spans="1:5" ht="12.75">
      <c r="A31" s="323"/>
      <c r="B31" s="336"/>
      <c r="C31" s="336"/>
      <c r="D31" s="336"/>
      <c r="E31" s="335"/>
    </row>
    <row r="32" spans="1:5" ht="12.75">
      <c r="A32" s="323" t="s">
        <v>294</v>
      </c>
      <c r="B32" s="335">
        <v>141189</v>
      </c>
      <c r="C32" s="352" t="s">
        <v>76</v>
      </c>
      <c r="D32" s="335">
        <v>1019</v>
      </c>
      <c r="E32" s="335">
        <v>142208</v>
      </c>
    </row>
    <row r="33" spans="1:5" ht="12.75">
      <c r="A33" s="323" t="s">
        <v>295</v>
      </c>
      <c r="B33" s="335">
        <v>7195</v>
      </c>
      <c r="C33" s="352" t="s">
        <v>76</v>
      </c>
      <c r="D33" s="352" t="s">
        <v>76</v>
      </c>
      <c r="E33" s="335">
        <v>7195</v>
      </c>
    </row>
    <row r="34" spans="1:5" ht="12.75">
      <c r="A34" s="323" t="s">
        <v>296</v>
      </c>
      <c r="B34" s="335">
        <v>7767</v>
      </c>
      <c r="C34" s="352" t="s">
        <v>76</v>
      </c>
      <c r="D34" s="352" t="s">
        <v>76</v>
      </c>
      <c r="E34" s="335">
        <v>7767</v>
      </c>
    </row>
    <row r="35" spans="1:5" ht="12.75">
      <c r="A35" s="323" t="s">
        <v>297</v>
      </c>
      <c r="B35" s="335">
        <v>24005</v>
      </c>
      <c r="C35" s="352" t="s">
        <v>76</v>
      </c>
      <c r="D35" s="352" t="s">
        <v>76</v>
      </c>
      <c r="E35" s="335">
        <v>24005</v>
      </c>
    </row>
    <row r="36" spans="1:5" ht="12.75">
      <c r="A36" s="360" t="s">
        <v>298</v>
      </c>
      <c r="B36" s="361">
        <v>180156</v>
      </c>
      <c r="C36" s="352" t="s">
        <v>76</v>
      </c>
      <c r="D36" s="361">
        <v>1019</v>
      </c>
      <c r="E36" s="362">
        <v>181175</v>
      </c>
    </row>
    <row r="37" spans="1:5" ht="12.75">
      <c r="A37" s="323"/>
      <c r="B37" s="336"/>
      <c r="C37" s="336"/>
      <c r="D37" s="336"/>
      <c r="E37" s="335"/>
    </row>
    <row r="38" spans="1:5" ht="12.75">
      <c r="A38" s="360" t="s">
        <v>299</v>
      </c>
      <c r="B38" s="362">
        <v>3588</v>
      </c>
      <c r="C38" s="362">
        <v>538</v>
      </c>
      <c r="D38" s="362">
        <v>72</v>
      </c>
      <c r="E38" s="362">
        <v>4198</v>
      </c>
    </row>
    <row r="39" spans="1:5" ht="12.75">
      <c r="A39" s="323"/>
      <c r="B39" s="336"/>
      <c r="C39" s="336"/>
      <c r="D39" s="336"/>
      <c r="E39" s="335"/>
    </row>
    <row r="40" spans="1:5" ht="12.75">
      <c r="A40" s="323" t="s">
        <v>300</v>
      </c>
      <c r="B40" s="335">
        <v>27471</v>
      </c>
      <c r="C40" s="335">
        <v>1459</v>
      </c>
      <c r="D40" s="335">
        <v>187</v>
      </c>
      <c r="E40" s="335">
        <v>29117</v>
      </c>
    </row>
    <row r="41" spans="1:5" ht="12.75">
      <c r="A41" s="323" t="s">
        <v>301</v>
      </c>
      <c r="B41" s="335">
        <v>2294</v>
      </c>
      <c r="C41" s="352" t="s">
        <v>76</v>
      </c>
      <c r="D41" s="335">
        <v>87</v>
      </c>
      <c r="E41" s="335">
        <v>2381</v>
      </c>
    </row>
    <row r="42" spans="1:5" ht="12.75">
      <c r="A42" s="323" t="s">
        <v>302</v>
      </c>
      <c r="B42" s="335">
        <v>4867</v>
      </c>
      <c r="C42" s="335">
        <v>3422</v>
      </c>
      <c r="D42" s="335">
        <v>1493</v>
      </c>
      <c r="E42" s="335">
        <v>9782</v>
      </c>
    </row>
    <row r="43" spans="1:5" ht="12.75">
      <c r="A43" s="323" t="s">
        <v>303</v>
      </c>
      <c r="B43" s="335">
        <v>9541</v>
      </c>
      <c r="C43" s="339">
        <v>65</v>
      </c>
      <c r="D43" s="352" t="s">
        <v>76</v>
      </c>
      <c r="E43" s="335">
        <v>9606</v>
      </c>
    </row>
    <row r="44" spans="1:5" ht="12.75">
      <c r="A44" s="323" t="s">
        <v>304</v>
      </c>
      <c r="B44" s="335">
        <v>13859</v>
      </c>
      <c r="C44" s="352" t="s">
        <v>76</v>
      </c>
      <c r="D44" s="352" t="s">
        <v>76</v>
      </c>
      <c r="E44" s="335">
        <v>13859</v>
      </c>
    </row>
    <row r="45" spans="1:5" ht="12.75">
      <c r="A45" s="323" t="s">
        <v>305</v>
      </c>
      <c r="B45" s="335">
        <v>26363</v>
      </c>
      <c r="C45" s="352" t="s">
        <v>76</v>
      </c>
      <c r="D45" s="339">
        <v>644</v>
      </c>
      <c r="E45" s="335">
        <v>27007</v>
      </c>
    </row>
    <row r="46" spans="1:5" ht="12.75">
      <c r="A46" s="323" t="s">
        <v>306</v>
      </c>
      <c r="B46" s="335">
        <v>7615</v>
      </c>
      <c r="C46" s="335">
        <v>161</v>
      </c>
      <c r="D46" s="339">
        <v>431</v>
      </c>
      <c r="E46" s="335">
        <v>8207</v>
      </c>
    </row>
    <row r="47" spans="1:5" ht="12.75">
      <c r="A47" s="323" t="s">
        <v>307</v>
      </c>
      <c r="B47" s="335">
        <v>1174</v>
      </c>
      <c r="C47" s="352" t="s">
        <v>76</v>
      </c>
      <c r="D47" s="352" t="s">
        <v>76</v>
      </c>
      <c r="E47" s="335">
        <v>1174</v>
      </c>
    </row>
    <row r="48" spans="1:5" ht="12.75">
      <c r="A48" s="323" t="s">
        <v>308</v>
      </c>
      <c r="B48" s="335">
        <v>8744</v>
      </c>
      <c r="C48" s="335">
        <v>214</v>
      </c>
      <c r="D48" s="335">
        <v>376</v>
      </c>
      <c r="E48" s="335">
        <v>9334</v>
      </c>
    </row>
    <row r="49" spans="1:5" ht="12.75">
      <c r="A49" s="360" t="s">
        <v>371</v>
      </c>
      <c r="B49" s="361">
        <v>101928</v>
      </c>
      <c r="C49" s="361">
        <v>5321</v>
      </c>
      <c r="D49" s="361">
        <v>3218</v>
      </c>
      <c r="E49" s="362">
        <v>110467</v>
      </c>
    </row>
    <row r="50" spans="1:5" ht="12.75">
      <c r="A50" s="323"/>
      <c r="B50" s="336"/>
      <c r="C50" s="336"/>
      <c r="D50" s="336"/>
      <c r="E50" s="335"/>
    </row>
    <row r="51" spans="1:5" ht="12.75">
      <c r="A51" s="360" t="s">
        <v>309</v>
      </c>
      <c r="B51" s="362">
        <v>32046</v>
      </c>
      <c r="C51" s="362">
        <v>150</v>
      </c>
      <c r="D51" s="362">
        <v>2</v>
      </c>
      <c r="E51" s="362">
        <v>32198</v>
      </c>
    </row>
    <row r="52" spans="1:5" ht="12.75">
      <c r="A52" s="323"/>
      <c r="B52" s="336"/>
      <c r="C52" s="336"/>
      <c r="D52" s="336"/>
      <c r="E52" s="335"/>
    </row>
    <row r="53" spans="1:5" ht="12.75">
      <c r="A53" s="323" t="s">
        <v>310</v>
      </c>
      <c r="B53" s="335">
        <v>9376</v>
      </c>
      <c r="C53" s="335">
        <v>3466</v>
      </c>
      <c r="D53" s="335">
        <v>52</v>
      </c>
      <c r="E53" s="335">
        <v>12894</v>
      </c>
    </row>
    <row r="54" spans="1:5" ht="12.75">
      <c r="A54" s="323" t="s">
        <v>311</v>
      </c>
      <c r="B54" s="335">
        <v>5184</v>
      </c>
      <c r="C54" s="335">
        <v>186</v>
      </c>
      <c r="D54" s="335">
        <v>146</v>
      </c>
      <c r="E54" s="335">
        <v>5516</v>
      </c>
    </row>
    <row r="55" spans="1:5" ht="12.75">
      <c r="A55" s="323" t="s">
        <v>312</v>
      </c>
      <c r="B55" s="335">
        <v>1686</v>
      </c>
      <c r="C55" s="339">
        <v>504</v>
      </c>
      <c r="D55" s="335">
        <v>23</v>
      </c>
      <c r="E55" s="335">
        <v>2213</v>
      </c>
    </row>
    <row r="56" spans="1:5" ht="12.75">
      <c r="A56" s="323" t="s">
        <v>313</v>
      </c>
      <c r="B56" s="335">
        <v>31827</v>
      </c>
      <c r="C56" s="339">
        <v>3</v>
      </c>
      <c r="D56" s="335">
        <v>59</v>
      </c>
      <c r="E56" s="335">
        <v>31889</v>
      </c>
    </row>
    <row r="57" spans="1:5" ht="12.75">
      <c r="A57" s="323" t="s">
        <v>314</v>
      </c>
      <c r="B57" s="335">
        <v>19802</v>
      </c>
      <c r="C57" s="339">
        <v>519</v>
      </c>
      <c r="D57" s="335">
        <v>14773</v>
      </c>
      <c r="E57" s="335">
        <v>35094</v>
      </c>
    </row>
    <row r="58" spans="1:5" ht="12.75">
      <c r="A58" s="360" t="s">
        <v>315</v>
      </c>
      <c r="B58" s="361">
        <v>67875</v>
      </c>
      <c r="C58" s="361">
        <v>4678</v>
      </c>
      <c r="D58" s="361">
        <v>15053</v>
      </c>
      <c r="E58" s="362">
        <v>87606</v>
      </c>
    </row>
    <row r="59" spans="1:5" ht="12.75">
      <c r="A59" s="323"/>
      <c r="B59" s="336"/>
      <c r="C59" s="336"/>
      <c r="D59" s="336"/>
      <c r="E59" s="335"/>
    </row>
    <row r="60" spans="1:5" ht="12.75">
      <c r="A60" s="323" t="s">
        <v>316</v>
      </c>
      <c r="B60" s="335">
        <v>30189</v>
      </c>
      <c r="C60" s="335">
        <v>60</v>
      </c>
      <c r="D60" s="335">
        <v>2571</v>
      </c>
      <c r="E60" s="335">
        <v>32820</v>
      </c>
    </row>
    <row r="61" spans="1:5" ht="12.75">
      <c r="A61" s="323" t="s">
        <v>317</v>
      </c>
      <c r="B61" s="335">
        <v>2429</v>
      </c>
      <c r="C61" s="335">
        <v>1563</v>
      </c>
      <c r="D61" s="335">
        <v>137</v>
      </c>
      <c r="E61" s="335">
        <v>4129</v>
      </c>
    </row>
    <row r="62" spans="1:5" ht="12.75">
      <c r="A62" s="323" t="s">
        <v>318</v>
      </c>
      <c r="B62" s="335">
        <v>33194</v>
      </c>
      <c r="C62" s="335">
        <v>9100</v>
      </c>
      <c r="D62" s="335">
        <v>295</v>
      </c>
      <c r="E62" s="335">
        <v>42589</v>
      </c>
    </row>
    <row r="63" spans="1:5" ht="12.75">
      <c r="A63" s="360" t="s">
        <v>319</v>
      </c>
      <c r="B63" s="361">
        <v>65812</v>
      </c>
      <c r="C63" s="361">
        <v>10723</v>
      </c>
      <c r="D63" s="361">
        <v>3003</v>
      </c>
      <c r="E63" s="362">
        <v>79538</v>
      </c>
    </row>
    <row r="64" spans="1:5" ht="12.75">
      <c r="A64" s="323"/>
      <c r="B64" s="336"/>
      <c r="C64" s="336"/>
      <c r="D64" s="336"/>
      <c r="E64" s="335"/>
    </row>
    <row r="65" spans="1:5" ht="12.75">
      <c r="A65" s="360" t="s">
        <v>320</v>
      </c>
      <c r="B65" s="362">
        <v>167914</v>
      </c>
      <c r="C65" s="352" t="s">
        <v>76</v>
      </c>
      <c r="D65" s="362">
        <v>25684</v>
      </c>
      <c r="E65" s="362">
        <v>193598</v>
      </c>
    </row>
    <row r="66" spans="1:5" ht="12.75">
      <c r="A66" s="323"/>
      <c r="B66" s="335"/>
      <c r="C66" s="335"/>
      <c r="D66" s="335"/>
      <c r="E66" s="335"/>
    </row>
    <row r="67" spans="1:5" ht="12.75">
      <c r="A67" s="323" t="s">
        <v>321</v>
      </c>
      <c r="B67" s="335">
        <v>974</v>
      </c>
      <c r="C67" s="335">
        <v>2800</v>
      </c>
      <c r="D67" s="335">
        <v>44</v>
      </c>
      <c r="E67" s="335">
        <v>3818</v>
      </c>
    </row>
    <row r="68" spans="1:5" ht="12.75">
      <c r="A68" s="323" t="s">
        <v>322</v>
      </c>
      <c r="B68" s="335">
        <v>21703</v>
      </c>
      <c r="C68" s="335">
        <v>4799</v>
      </c>
      <c r="D68" s="335">
        <v>13355</v>
      </c>
      <c r="E68" s="335">
        <v>39857</v>
      </c>
    </row>
    <row r="69" spans="1:5" ht="12.75">
      <c r="A69" s="360" t="s">
        <v>323</v>
      </c>
      <c r="B69" s="361">
        <v>22677</v>
      </c>
      <c r="C69" s="361">
        <v>7599</v>
      </c>
      <c r="D69" s="361">
        <v>13399</v>
      </c>
      <c r="E69" s="362">
        <v>43675</v>
      </c>
    </row>
    <row r="70" spans="1:5" ht="12.75">
      <c r="A70" s="323"/>
      <c r="B70" s="336"/>
      <c r="C70" s="336"/>
      <c r="D70" s="336"/>
      <c r="E70" s="335"/>
    </row>
    <row r="71" spans="1:5" ht="12.75">
      <c r="A71" s="323" t="s">
        <v>324</v>
      </c>
      <c r="B71" s="335">
        <v>13584</v>
      </c>
      <c r="C71" s="335">
        <v>98</v>
      </c>
      <c r="D71" s="335">
        <v>99</v>
      </c>
      <c r="E71" s="335">
        <v>13781</v>
      </c>
    </row>
    <row r="72" spans="1:5" ht="12.75">
      <c r="A72" s="323" t="s">
        <v>325</v>
      </c>
      <c r="B72" s="339">
        <v>517</v>
      </c>
      <c r="C72" s="335">
        <v>26</v>
      </c>
      <c r="D72" s="335">
        <v>9</v>
      </c>
      <c r="E72" s="335">
        <v>552</v>
      </c>
    </row>
    <row r="73" spans="1:5" ht="12.75">
      <c r="A73" s="323" t="s">
        <v>326</v>
      </c>
      <c r="B73" s="335">
        <v>131</v>
      </c>
      <c r="C73" s="335">
        <v>614</v>
      </c>
      <c r="D73" s="339">
        <v>23</v>
      </c>
      <c r="E73" s="335">
        <v>768</v>
      </c>
    </row>
    <row r="74" spans="1:5" ht="12.75">
      <c r="A74" s="323" t="s">
        <v>327</v>
      </c>
      <c r="B74" s="335">
        <v>6655</v>
      </c>
      <c r="C74" s="335">
        <v>6846</v>
      </c>
      <c r="D74" s="335">
        <v>299</v>
      </c>
      <c r="E74" s="335">
        <v>13800</v>
      </c>
    </row>
    <row r="75" spans="1:5" ht="12.75">
      <c r="A75" s="323" t="s">
        <v>328</v>
      </c>
      <c r="B75" s="352" t="s">
        <v>76</v>
      </c>
      <c r="C75" s="335">
        <v>1980</v>
      </c>
      <c r="D75" s="335">
        <v>161</v>
      </c>
      <c r="E75" s="335">
        <v>2141</v>
      </c>
    </row>
    <row r="76" spans="1:5" ht="12.75">
      <c r="A76" s="323" t="s">
        <v>329</v>
      </c>
      <c r="B76" s="335">
        <v>66663</v>
      </c>
      <c r="C76" s="335">
        <v>317</v>
      </c>
      <c r="D76" s="335">
        <v>5</v>
      </c>
      <c r="E76" s="335">
        <v>66985</v>
      </c>
    </row>
    <row r="77" spans="1:5" ht="12.75">
      <c r="A77" s="323" t="s">
        <v>330</v>
      </c>
      <c r="B77" s="335">
        <v>10164</v>
      </c>
      <c r="C77" s="339">
        <v>15185</v>
      </c>
      <c r="D77" s="339">
        <v>2319</v>
      </c>
      <c r="E77" s="335">
        <v>27668</v>
      </c>
    </row>
    <row r="78" spans="1:5" ht="12.75">
      <c r="A78" s="323" t="s">
        <v>331</v>
      </c>
      <c r="B78" s="335">
        <v>2980</v>
      </c>
      <c r="C78" s="335">
        <v>19294</v>
      </c>
      <c r="D78" s="335">
        <v>24645</v>
      </c>
      <c r="E78" s="335">
        <v>46919</v>
      </c>
    </row>
    <row r="79" spans="1:5" ht="12.75">
      <c r="A79" s="360" t="s">
        <v>372</v>
      </c>
      <c r="B79" s="361">
        <v>100694</v>
      </c>
      <c r="C79" s="361">
        <v>44360</v>
      </c>
      <c r="D79" s="361">
        <v>27560</v>
      </c>
      <c r="E79" s="362">
        <v>172614</v>
      </c>
    </row>
    <row r="80" spans="1:5" ht="12.75">
      <c r="A80" s="323"/>
      <c r="B80" s="336"/>
      <c r="C80" s="336"/>
      <c r="D80" s="336"/>
      <c r="E80" s="335"/>
    </row>
    <row r="81" spans="1:5" ht="12.75">
      <c r="A81" s="323" t="s">
        <v>332</v>
      </c>
      <c r="B81" s="335">
        <v>106677</v>
      </c>
      <c r="C81" s="339">
        <v>928</v>
      </c>
      <c r="D81" s="335">
        <v>43336</v>
      </c>
      <c r="E81" s="335">
        <v>150941</v>
      </c>
    </row>
    <row r="82" spans="1:5" ht="12.75">
      <c r="A82" s="323" t="s">
        <v>333</v>
      </c>
      <c r="B82" s="335">
        <v>96863</v>
      </c>
      <c r="C82" s="335">
        <v>6457</v>
      </c>
      <c r="D82" s="335">
        <v>25830</v>
      </c>
      <c r="E82" s="335">
        <v>129150</v>
      </c>
    </row>
    <row r="83" spans="1:5" ht="12.75">
      <c r="A83" s="360" t="s">
        <v>334</v>
      </c>
      <c r="B83" s="361">
        <v>203540</v>
      </c>
      <c r="C83" s="361">
        <v>7385</v>
      </c>
      <c r="D83" s="361">
        <v>69166</v>
      </c>
      <c r="E83" s="362">
        <v>280091</v>
      </c>
    </row>
    <row r="84" spans="1:5" ht="12.75">
      <c r="A84" s="323"/>
      <c r="B84" s="336"/>
      <c r="C84" s="336"/>
      <c r="D84" s="335"/>
      <c r="E84" s="335"/>
    </row>
    <row r="85" spans="1:5" ht="12.75">
      <c r="A85" s="341" t="s">
        <v>335</v>
      </c>
      <c r="B85" s="342">
        <v>1124718</v>
      </c>
      <c r="C85" s="342">
        <v>84000</v>
      </c>
      <c r="D85" s="366">
        <v>159502</v>
      </c>
      <c r="E85" s="366">
        <v>1368220</v>
      </c>
    </row>
    <row r="86" spans="1:5" ht="12.75">
      <c r="A86" s="367" t="s">
        <v>271</v>
      </c>
      <c r="B86" s="336">
        <v>110942.7164876015</v>
      </c>
      <c r="C86" s="336">
        <v>152588.02784569212</v>
      </c>
      <c r="D86" s="336">
        <v>127193.50359325405</v>
      </c>
      <c r="E86" s="335">
        <v>390724.24792654766</v>
      </c>
    </row>
    <row r="87" spans="1:5" ht="12.75">
      <c r="A87" s="368"/>
      <c r="B87" s="369"/>
      <c r="C87" s="369"/>
      <c r="D87" s="353"/>
      <c r="E87" s="353"/>
    </row>
    <row r="88" spans="1:5" ht="13.5" thickBot="1">
      <c r="A88" s="370" t="s">
        <v>272</v>
      </c>
      <c r="B88" s="347">
        <v>1235660.7164876014</v>
      </c>
      <c r="C88" s="347">
        <v>236588.02784569212</v>
      </c>
      <c r="D88" s="371">
        <v>286695.503593254</v>
      </c>
      <c r="E88" s="371">
        <v>1758944.2479265477</v>
      </c>
    </row>
  </sheetData>
  <mergeCells count="5">
    <mergeCell ref="C6:C7"/>
    <mergeCell ref="E6:E7"/>
    <mergeCell ref="A1:E1"/>
    <mergeCell ref="A3:E3"/>
    <mergeCell ref="A4:E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07">
    <pageSetUpPr fitToPage="1"/>
  </sheetPr>
  <dimension ref="A1:I8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0.7109375" style="230" customWidth="1"/>
    <col min="2" max="8" width="11.7109375" style="230" customWidth="1"/>
    <col min="9" max="9" width="10.57421875" style="229" customWidth="1"/>
    <col min="10" max="10" width="10.57421875" style="230" customWidth="1"/>
    <col min="11" max="16384" width="11.421875" style="230" customWidth="1"/>
  </cols>
  <sheetData>
    <row r="1" spans="1:9" s="228" customFormat="1" ht="18">
      <c r="A1" s="768" t="s">
        <v>0</v>
      </c>
      <c r="B1" s="768"/>
      <c r="C1" s="768"/>
      <c r="D1" s="768"/>
      <c r="E1" s="768"/>
      <c r="F1" s="768"/>
      <c r="G1" s="768"/>
      <c r="H1" s="768"/>
      <c r="I1" s="320"/>
    </row>
    <row r="2" spans="1:8" ht="12.75">
      <c r="A2" s="229"/>
      <c r="B2" s="229"/>
      <c r="C2" s="229"/>
      <c r="D2" s="229"/>
      <c r="E2" s="229"/>
      <c r="F2" s="229"/>
      <c r="G2" s="229"/>
      <c r="H2" s="229"/>
    </row>
    <row r="3" spans="1:9" s="231" customFormat="1" ht="15">
      <c r="A3" s="784" t="s">
        <v>408</v>
      </c>
      <c r="B3" s="784"/>
      <c r="C3" s="784"/>
      <c r="D3" s="784"/>
      <c r="E3" s="784"/>
      <c r="F3" s="784"/>
      <c r="G3" s="784"/>
      <c r="H3" s="784"/>
      <c r="I3" s="321"/>
    </row>
    <row r="4" spans="1:9" s="231" customFormat="1" ht="15">
      <c r="A4" s="443"/>
      <c r="B4" s="322"/>
      <c r="C4" s="322"/>
      <c r="D4" s="322"/>
      <c r="E4" s="322"/>
      <c r="F4" s="322"/>
      <c r="G4" s="322"/>
      <c r="H4" s="322"/>
      <c r="I4" s="321"/>
    </row>
    <row r="5" spans="1:8" ht="12.75">
      <c r="A5" s="358" t="s">
        <v>277</v>
      </c>
      <c r="B5" s="781" t="s">
        <v>54</v>
      </c>
      <c r="C5" s="782"/>
      <c r="D5" s="782"/>
      <c r="E5" s="783"/>
      <c r="F5" s="781" t="s">
        <v>251</v>
      </c>
      <c r="G5" s="782"/>
      <c r="H5" s="782"/>
    </row>
    <row r="6" spans="1:8" ht="12.75">
      <c r="A6" s="359" t="s">
        <v>278</v>
      </c>
      <c r="B6" s="329" t="s">
        <v>56</v>
      </c>
      <c r="C6" s="818" t="s">
        <v>57</v>
      </c>
      <c r="D6" s="329" t="s">
        <v>4</v>
      </c>
      <c r="E6" s="818" t="s">
        <v>10</v>
      </c>
      <c r="F6" s="329" t="s">
        <v>56</v>
      </c>
      <c r="G6" s="818" t="s">
        <v>57</v>
      </c>
      <c r="H6" s="329" t="s">
        <v>4</v>
      </c>
    </row>
    <row r="7" spans="1:8" ht="13.5" thickBot="1">
      <c r="A7" s="327"/>
      <c r="B7" s="419" t="s">
        <v>43</v>
      </c>
      <c r="C7" s="820"/>
      <c r="D7" s="447" t="s">
        <v>50</v>
      </c>
      <c r="E7" s="820"/>
      <c r="F7" s="447" t="s">
        <v>43</v>
      </c>
      <c r="G7" s="820"/>
      <c r="H7" s="447" t="s">
        <v>50</v>
      </c>
    </row>
    <row r="8" spans="1:8" ht="12.75">
      <c r="A8" s="330" t="s">
        <v>279</v>
      </c>
      <c r="B8" s="333">
        <v>0.149</v>
      </c>
      <c r="C8" s="352" t="s">
        <v>76</v>
      </c>
      <c r="D8" s="352" t="s">
        <v>76</v>
      </c>
      <c r="E8" s="338">
        <v>0.149</v>
      </c>
      <c r="F8" s="337">
        <v>7.842105263157895</v>
      </c>
      <c r="G8" s="352" t="s">
        <v>76</v>
      </c>
      <c r="H8" s="352" t="s">
        <v>76</v>
      </c>
    </row>
    <row r="9" spans="1:8" ht="12.75">
      <c r="A9" s="323" t="s">
        <v>280</v>
      </c>
      <c r="B9" s="338">
        <v>9.001999999999999</v>
      </c>
      <c r="C9" s="352" t="s">
        <v>76</v>
      </c>
      <c r="D9" s="352" t="s">
        <v>76</v>
      </c>
      <c r="E9" s="338">
        <v>9.028999999999998</v>
      </c>
      <c r="F9" s="338">
        <v>6.348377997179124</v>
      </c>
      <c r="G9" s="340">
        <v>9</v>
      </c>
      <c r="H9" s="352" t="s">
        <v>76</v>
      </c>
    </row>
    <row r="10" spans="1:8" ht="12.75">
      <c r="A10" s="323" t="s">
        <v>281</v>
      </c>
      <c r="B10" s="338">
        <v>128.367</v>
      </c>
      <c r="C10" s="352" t="s">
        <v>76</v>
      </c>
      <c r="D10" s="352" t="s">
        <v>76</v>
      </c>
      <c r="E10" s="338">
        <v>128.47</v>
      </c>
      <c r="F10" s="338">
        <v>6.130229226361031</v>
      </c>
      <c r="G10" s="352" t="s">
        <v>76</v>
      </c>
      <c r="H10" s="352">
        <v>17.166666666666668</v>
      </c>
    </row>
    <row r="11" spans="1:8" ht="12.75">
      <c r="A11" s="323" t="s">
        <v>282</v>
      </c>
      <c r="B11" s="338">
        <v>1.1440000000000001</v>
      </c>
      <c r="C11" s="352" t="s">
        <v>76</v>
      </c>
      <c r="D11" s="352" t="s">
        <v>76</v>
      </c>
      <c r="E11" s="338">
        <v>1.1640000000000001</v>
      </c>
      <c r="F11" s="338">
        <v>5.98952879581152</v>
      </c>
      <c r="G11" s="352" t="s">
        <v>76</v>
      </c>
      <c r="H11" s="338">
        <v>20</v>
      </c>
    </row>
    <row r="12" spans="1:9" s="284" customFormat="1" ht="12.75">
      <c r="A12" s="360" t="s">
        <v>283</v>
      </c>
      <c r="B12" s="363">
        <v>138.66199999999998</v>
      </c>
      <c r="C12" s="481" t="s">
        <v>76</v>
      </c>
      <c r="D12" s="363">
        <v>0.123</v>
      </c>
      <c r="E12" s="363">
        <v>138.81199999999998</v>
      </c>
      <c r="F12" s="445">
        <v>6.1441864587025865</v>
      </c>
      <c r="G12" s="445">
        <v>9</v>
      </c>
      <c r="H12" s="363">
        <v>17.571428571428573</v>
      </c>
      <c r="I12" s="387"/>
    </row>
    <row r="13" spans="1:8" ht="12.75">
      <c r="A13" s="323"/>
      <c r="B13" s="338"/>
      <c r="C13" s="338"/>
      <c r="D13" s="338"/>
      <c r="E13" s="338"/>
      <c r="F13" s="337"/>
      <c r="G13" s="338"/>
      <c r="H13" s="338"/>
    </row>
    <row r="14" spans="1:8" ht="12.75">
      <c r="A14" s="360" t="s">
        <v>284</v>
      </c>
      <c r="B14" s="363">
        <v>21.07</v>
      </c>
      <c r="C14" s="363">
        <v>27.908</v>
      </c>
      <c r="D14" s="363">
        <v>2.364</v>
      </c>
      <c r="E14" s="363">
        <v>51.342</v>
      </c>
      <c r="F14" s="445">
        <v>7.777777777777778</v>
      </c>
      <c r="G14" s="445">
        <v>8.885068449538364</v>
      </c>
      <c r="H14" s="363">
        <v>18.46875</v>
      </c>
    </row>
    <row r="15" spans="1:8" ht="12.75">
      <c r="A15" s="323"/>
      <c r="B15" s="338"/>
      <c r="C15" s="338"/>
      <c r="D15" s="338"/>
      <c r="E15" s="338"/>
      <c r="F15" s="337"/>
      <c r="G15" s="338"/>
      <c r="H15" s="338"/>
    </row>
    <row r="16" spans="1:9" s="284" customFormat="1" ht="12.75">
      <c r="A16" s="360" t="s">
        <v>285</v>
      </c>
      <c r="B16" s="363">
        <v>5.528</v>
      </c>
      <c r="C16" s="481" t="s">
        <v>76</v>
      </c>
      <c r="D16" s="363">
        <v>0.479</v>
      </c>
      <c r="E16" s="363">
        <v>6.018</v>
      </c>
      <c r="F16" s="445">
        <v>6.668275030156815</v>
      </c>
      <c r="G16" s="445">
        <v>11</v>
      </c>
      <c r="H16" s="363">
        <v>23.95</v>
      </c>
      <c r="I16" s="387"/>
    </row>
    <row r="17" spans="1:8" ht="12.75">
      <c r="A17" s="323"/>
      <c r="B17" s="338"/>
      <c r="C17" s="338"/>
      <c r="D17" s="338"/>
      <c r="E17" s="338"/>
      <c r="F17" s="337"/>
      <c r="G17" s="338"/>
      <c r="H17" s="338"/>
    </row>
    <row r="18" spans="1:8" ht="12.75">
      <c r="A18" s="323" t="s">
        <v>286</v>
      </c>
      <c r="B18" s="338">
        <v>1.05</v>
      </c>
      <c r="C18" s="352" t="s">
        <v>76</v>
      </c>
      <c r="D18" s="338">
        <v>0.24</v>
      </c>
      <c r="E18" s="338">
        <v>1.29</v>
      </c>
      <c r="F18" s="337">
        <v>7</v>
      </c>
      <c r="G18" s="352" t="s">
        <v>76</v>
      </c>
      <c r="H18" s="338">
        <v>20</v>
      </c>
    </row>
    <row r="19" spans="1:8" ht="12.75">
      <c r="A19" s="323" t="s">
        <v>287</v>
      </c>
      <c r="B19" s="338">
        <v>17.444</v>
      </c>
      <c r="C19" s="352" t="s">
        <v>76</v>
      </c>
      <c r="D19" s="340">
        <v>4.32</v>
      </c>
      <c r="E19" s="338">
        <v>21.764</v>
      </c>
      <c r="F19" s="337">
        <v>6.259059921062074</v>
      </c>
      <c r="G19" s="352" t="s">
        <v>76</v>
      </c>
      <c r="H19" s="338">
        <v>56.103896103896105</v>
      </c>
    </row>
    <row r="20" spans="1:8" ht="12.75">
      <c r="A20" s="323" t="s">
        <v>288</v>
      </c>
      <c r="B20" s="338">
        <v>0.05</v>
      </c>
      <c r="C20" s="352" t="s">
        <v>76</v>
      </c>
      <c r="D20" s="340">
        <v>0</v>
      </c>
      <c r="E20" s="338" t="s">
        <v>343</v>
      </c>
      <c r="F20" s="337">
        <v>10</v>
      </c>
      <c r="G20" s="352" t="s">
        <v>76</v>
      </c>
      <c r="H20" s="352">
        <v>0</v>
      </c>
    </row>
    <row r="21" spans="1:8" ht="12.75">
      <c r="A21" s="360" t="s">
        <v>369</v>
      </c>
      <c r="B21" s="363">
        <v>18.544</v>
      </c>
      <c r="C21" s="352" t="s">
        <v>76</v>
      </c>
      <c r="D21" s="363">
        <v>4.56</v>
      </c>
      <c r="E21" s="363">
        <v>23.054</v>
      </c>
      <c r="F21" s="445">
        <v>6.303195105370496</v>
      </c>
      <c r="G21" s="352" t="s">
        <v>76</v>
      </c>
      <c r="H21" s="363">
        <v>51.235955056179776</v>
      </c>
    </row>
    <row r="22" spans="1:8" ht="12.75">
      <c r="A22" s="323"/>
      <c r="B22" s="338"/>
      <c r="C22" s="338"/>
      <c r="D22" s="338"/>
      <c r="E22" s="338"/>
      <c r="F22" s="337"/>
      <c r="G22" s="338"/>
      <c r="H22" s="338"/>
    </row>
    <row r="23" spans="1:8" ht="12.75">
      <c r="A23" s="360" t="s">
        <v>289</v>
      </c>
      <c r="B23" s="363">
        <v>18.179</v>
      </c>
      <c r="C23" s="352" t="s">
        <v>76</v>
      </c>
      <c r="D23" s="363">
        <v>4.939</v>
      </c>
      <c r="E23" s="363">
        <v>23.118</v>
      </c>
      <c r="F23" s="445">
        <v>6.419138418079096</v>
      </c>
      <c r="G23" s="352" t="s">
        <v>76</v>
      </c>
      <c r="H23" s="363">
        <v>19.677290836653388</v>
      </c>
    </row>
    <row r="24" spans="1:8" ht="12.75">
      <c r="A24" s="323"/>
      <c r="B24" s="338"/>
      <c r="C24" s="338"/>
      <c r="D24" s="338"/>
      <c r="E24" s="338"/>
      <c r="F24" s="337"/>
      <c r="G24" s="338"/>
      <c r="H24" s="338"/>
    </row>
    <row r="25" spans="1:8" ht="12.75">
      <c r="A25" s="360" t="s">
        <v>290</v>
      </c>
      <c r="B25" s="363">
        <v>290.543</v>
      </c>
      <c r="C25" s="352" t="s">
        <v>76</v>
      </c>
      <c r="D25" s="363">
        <v>3.429</v>
      </c>
      <c r="E25" s="363">
        <v>293.972</v>
      </c>
      <c r="F25" s="445">
        <v>4.476986609550519</v>
      </c>
      <c r="G25" s="352" t="s">
        <v>76</v>
      </c>
      <c r="H25" s="363">
        <v>18.63586956521739</v>
      </c>
    </row>
    <row r="26" spans="1:8" ht="12.75">
      <c r="A26" s="323"/>
      <c r="B26" s="338"/>
      <c r="C26" s="338"/>
      <c r="D26" s="338"/>
      <c r="E26" s="338"/>
      <c r="F26" s="337"/>
      <c r="G26" s="338"/>
      <c r="H26" s="338"/>
    </row>
    <row r="27" spans="1:8" ht="12.75">
      <c r="A27" s="323" t="s">
        <v>291</v>
      </c>
      <c r="B27" s="338">
        <v>60.346</v>
      </c>
      <c r="C27" s="352" t="s">
        <v>76</v>
      </c>
      <c r="D27" s="338">
        <v>1.14</v>
      </c>
      <c r="E27" s="338">
        <v>61.495999999999995</v>
      </c>
      <c r="F27" s="337">
        <v>61.486</v>
      </c>
      <c r="G27" s="340">
        <v>5</v>
      </c>
      <c r="H27" s="338"/>
    </row>
    <row r="28" spans="1:8" ht="12.75">
      <c r="A28" s="323" t="s">
        <v>292</v>
      </c>
      <c r="B28" s="338">
        <v>277.203</v>
      </c>
      <c r="C28" s="340">
        <v>0.792</v>
      </c>
      <c r="D28" s="338">
        <v>5.96</v>
      </c>
      <c r="E28" s="338">
        <v>283.955</v>
      </c>
      <c r="F28" s="337">
        <v>283.16299999999995</v>
      </c>
      <c r="G28" s="340">
        <v>8</v>
      </c>
      <c r="H28" s="338">
        <v>13.273942093541203</v>
      </c>
    </row>
    <row r="29" spans="1:8" ht="12.75">
      <c r="A29" s="323" t="s">
        <v>293</v>
      </c>
      <c r="B29" s="338">
        <v>32.717</v>
      </c>
      <c r="C29" s="352" t="s">
        <v>76</v>
      </c>
      <c r="D29" s="338">
        <v>2.26</v>
      </c>
      <c r="E29" s="338">
        <v>34.977</v>
      </c>
      <c r="F29" s="337">
        <v>34.977</v>
      </c>
      <c r="G29" s="352" t="s">
        <v>76</v>
      </c>
      <c r="H29" s="338">
        <v>14.580645161290322</v>
      </c>
    </row>
    <row r="30" spans="1:8" ht="12.75">
      <c r="A30" s="360" t="s">
        <v>370</v>
      </c>
      <c r="B30" s="363">
        <v>370.26599999999996</v>
      </c>
      <c r="C30" s="480">
        <v>0.802</v>
      </c>
      <c r="D30" s="363">
        <v>9.36</v>
      </c>
      <c r="E30" s="363">
        <v>380.4279999999999</v>
      </c>
      <c r="F30" s="445">
        <v>4.531409479751807</v>
      </c>
      <c r="G30" s="480">
        <v>7.9405940594059405</v>
      </c>
      <c r="H30" s="363">
        <v>14.46676970633694</v>
      </c>
    </row>
    <row r="31" spans="1:8" ht="12.75">
      <c r="A31" s="323"/>
      <c r="B31" s="338"/>
      <c r="C31" s="338"/>
      <c r="D31" s="338"/>
      <c r="E31" s="338"/>
      <c r="F31" s="369"/>
      <c r="G31" s="353"/>
      <c r="H31" s="353"/>
    </row>
    <row r="32" spans="1:8" ht="12.75">
      <c r="A32" s="323" t="s">
        <v>294</v>
      </c>
      <c r="B32" s="338">
        <v>585.258</v>
      </c>
      <c r="C32" s="352" t="s">
        <v>76</v>
      </c>
      <c r="D32" s="338">
        <v>16.79</v>
      </c>
      <c r="E32" s="338">
        <v>602.048</v>
      </c>
      <c r="F32" s="337">
        <v>4.145209612646878</v>
      </c>
      <c r="G32" s="352" t="s">
        <v>76</v>
      </c>
      <c r="H32" s="338">
        <v>16.47693817468106</v>
      </c>
    </row>
    <row r="33" spans="1:8" ht="12.75">
      <c r="A33" s="323" t="s">
        <v>295</v>
      </c>
      <c r="B33" s="338">
        <v>34.522000000000006</v>
      </c>
      <c r="C33" s="352" t="s">
        <v>76</v>
      </c>
      <c r="D33" s="352" t="s">
        <v>76</v>
      </c>
      <c r="E33" s="338">
        <v>34.522000000000006</v>
      </c>
      <c r="F33" s="337">
        <v>4.798054204308548</v>
      </c>
      <c r="G33" s="352" t="s">
        <v>76</v>
      </c>
      <c r="H33" s="352" t="s">
        <v>76</v>
      </c>
    </row>
    <row r="34" spans="1:8" ht="12.75">
      <c r="A34" s="323" t="s">
        <v>296</v>
      </c>
      <c r="B34" s="338">
        <v>37.56</v>
      </c>
      <c r="C34" s="352" t="s">
        <v>76</v>
      </c>
      <c r="D34" s="352" t="s">
        <v>76</v>
      </c>
      <c r="E34" s="338">
        <v>37.56</v>
      </c>
      <c r="F34" s="337">
        <v>4.835843955195056</v>
      </c>
      <c r="G34" s="352" t="s">
        <v>76</v>
      </c>
      <c r="H34" s="352" t="s">
        <v>76</v>
      </c>
    </row>
    <row r="35" spans="1:8" ht="12.75">
      <c r="A35" s="323" t="s">
        <v>297</v>
      </c>
      <c r="B35" s="338">
        <v>111.4</v>
      </c>
      <c r="C35" s="352" t="s">
        <v>76</v>
      </c>
      <c r="D35" s="352" t="s">
        <v>76</v>
      </c>
      <c r="E35" s="338">
        <v>111.4</v>
      </c>
      <c r="F35" s="337">
        <v>4.640699854197043</v>
      </c>
      <c r="G35" s="352" t="s">
        <v>76</v>
      </c>
      <c r="H35" s="352" t="s">
        <v>76</v>
      </c>
    </row>
    <row r="36" spans="1:9" s="284" customFormat="1" ht="12.75">
      <c r="A36" s="360" t="s">
        <v>298</v>
      </c>
      <c r="B36" s="363">
        <v>768.74</v>
      </c>
      <c r="C36" s="481" t="s">
        <v>76</v>
      </c>
      <c r="D36" s="363">
        <v>16.79</v>
      </c>
      <c r="E36" s="363">
        <v>785.53</v>
      </c>
      <c r="F36" s="445">
        <v>4.267079642087968</v>
      </c>
      <c r="G36" s="481" t="s">
        <v>76</v>
      </c>
      <c r="H36" s="363">
        <v>16.47693817468106</v>
      </c>
      <c r="I36" s="387"/>
    </row>
    <row r="37" spans="1:8" ht="12.75">
      <c r="A37" s="323"/>
      <c r="B37" s="338"/>
      <c r="C37" s="338"/>
      <c r="D37" s="338"/>
      <c r="E37" s="338"/>
      <c r="F37" s="369"/>
      <c r="G37" s="353"/>
      <c r="H37" s="353"/>
    </row>
    <row r="38" spans="1:8" ht="12.75">
      <c r="A38" s="360" t="s">
        <v>299</v>
      </c>
      <c r="B38" s="363">
        <v>20.515</v>
      </c>
      <c r="C38" s="363">
        <v>4.474</v>
      </c>
      <c r="D38" s="363">
        <v>1.699</v>
      </c>
      <c r="E38" s="363">
        <v>26.688000000000002</v>
      </c>
      <c r="F38" s="445">
        <v>5.717670011148272</v>
      </c>
      <c r="G38" s="445">
        <v>8.315985130111525</v>
      </c>
      <c r="H38" s="363">
        <v>23.59722222222222</v>
      </c>
    </row>
    <row r="39" spans="1:8" ht="12.75">
      <c r="A39" s="323"/>
      <c r="B39" s="338"/>
      <c r="C39" s="338"/>
      <c r="D39" s="338"/>
      <c r="E39" s="338"/>
      <c r="F39" s="369"/>
      <c r="G39" s="353"/>
      <c r="H39" s="353"/>
    </row>
    <row r="40" spans="1:8" ht="12.75">
      <c r="A40" s="323" t="s">
        <v>300</v>
      </c>
      <c r="B40" s="338">
        <v>161.997</v>
      </c>
      <c r="C40" s="338">
        <v>11.543</v>
      </c>
      <c r="D40" s="338">
        <v>4.454000000000001</v>
      </c>
      <c r="E40" s="338">
        <v>177.99400000000003</v>
      </c>
      <c r="F40" s="337">
        <v>5.8970186742382875</v>
      </c>
      <c r="G40" s="337">
        <v>7.911583276216587</v>
      </c>
      <c r="H40" s="338">
        <v>23.818181818181824</v>
      </c>
    </row>
    <row r="41" spans="1:8" ht="12.75">
      <c r="A41" s="323" t="s">
        <v>301</v>
      </c>
      <c r="B41" s="338">
        <v>13.949</v>
      </c>
      <c r="C41" s="352" t="s">
        <v>76</v>
      </c>
      <c r="D41" s="338">
        <v>2.131</v>
      </c>
      <c r="E41" s="338">
        <v>16.08</v>
      </c>
      <c r="F41" s="337">
        <v>6.080645161290323</v>
      </c>
      <c r="G41" s="352" t="s">
        <v>76</v>
      </c>
      <c r="H41" s="338">
        <v>24.49425287356322</v>
      </c>
    </row>
    <row r="42" spans="1:8" ht="12.75">
      <c r="A42" s="323" t="s">
        <v>302</v>
      </c>
      <c r="B42" s="338">
        <v>28.1</v>
      </c>
      <c r="C42" s="338">
        <v>27.828</v>
      </c>
      <c r="D42" s="338">
        <v>35.525</v>
      </c>
      <c r="E42" s="338">
        <v>91.453</v>
      </c>
      <c r="F42" s="337">
        <v>5.773577152249846</v>
      </c>
      <c r="G42" s="337">
        <v>8.13208649912332</v>
      </c>
      <c r="H42" s="338">
        <v>23.794373744139317</v>
      </c>
    </row>
    <row r="43" spans="1:8" ht="12.75">
      <c r="A43" s="323" t="s">
        <v>303</v>
      </c>
      <c r="B43" s="338">
        <v>49.067</v>
      </c>
      <c r="C43" s="340">
        <v>0.731</v>
      </c>
      <c r="D43" s="352" t="s">
        <v>76</v>
      </c>
      <c r="E43" s="338">
        <v>49.798</v>
      </c>
      <c r="F43" s="337">
        <v>5.142752332040667</v>
      </c>
      <c r="G43" s="340">
        <v>11.246153846153845</v>
      </c>
      <c r="H43" s="352" t="s">
        <v>76</v>
      </c>
    </row>
    <row r="44" spans="1:8" ht="12.75">
      <c r="A44" s="323" t="s">
        <v>304</v>
      </c>
      <c r="B44" s="338">
        <v>79.977</v>
      </c>
      <c r="C44" s="352" t="s">
        <v>76</v>
      </c>
      <c r="D44" s="352" t="s">
        <v>76</v>
      </c>
      <c r="E44" s="338">
        <v>79.977</v>
      </c>
      <c r="F44" s="337">
        <v>5.770762681290137</v>
      </c>
      <c r="G44" s="352" t="s">
        <v>76</v>
      </c>
      <c r="H44" s="352" t="s">
        <v>76</v>
      </c>
    </row>
    <row r="45" spans="1:8" ht="12.75">
      <c r="A45" s="323" t="s">
        <v>305</v>
      </c>
      <c r="B45" s="338">
        <v>136.161</v>
      </c>
      <c r="C45" s="352" t="s">
        <v>76</v>
      </c>
      <c r="D45" s="340">
        <v>13.235</v>
      </c>
      <c r="E45" s="338">
        <v>149.39600000000002</v>
      </c>
      <c r="F45" s="337">
        <v>5.1648522550544325</v>
      </c>
      <c r="G45" s="352" t="s">
        <v>76</v>
      </c>
      <c r="H45" s="352">
        <v>20.551242236024844</v>
      </c>
    </row>
    <row r="46" spans="1:8" ht="12.75">
      <c r="A46" s="323" t="s">
        <v>306</v>
      </c>
      <c r="B46" s="338">
        <v>50.524</v>
      </c>
      <c r="C46" s="338">
        <v>1.999</v>
      </c>
      <c r="D46" s="340">
        <v>8.679</v>
      </c>
      <c r="E46" s="338">
        <v>61.202000000000005</v>
      </c>
      <c r="F46" s="337">
        <v>6.634799737360472</v>
      </c>
      <c r="G46" s="337">
        <v>12.416149068322982</v>
      </c>
      <c r="H46" s="352">
        <v>20.1368909512761</v>
      </c>
    </row>
    <row r="47" spans="1:8" ht="12.75">
      <c r="A47" s="323" t="s">
        <v>307</v>
      </c>
      <c r="B47" s="338">
        <v>6.535</v>
      </c>
      <c r="C47" s="352" t="s">
        <v>76</v>
      </c>
      <c r="D47" s="352" t="s">
        <v>76</v>
      </c>
      <c r="E47" s="338">
        <v>6.535</v>
      </c>
      <c r="F47" s="337">
        <v>5.566439522998296</v>
      </c>
      <c r="G47" s="352" t="s">
        <v>76</v>
      </c>
      <c r="H47" s="352" t="s">
        <v>76</v>
      </c>
    </row>
    <row r="48" spans="1:8" ht="12.75">
      <c r="A48" s="323" t="s">
        <v>308</v>
      </c>
      <c r="B48" s="338">
        <v>51.649</v>
      </c>
      <c r="C48" s="338">
        <v>3.307</v>
      </c>
      <c r="D48" s="338">
        <v>7.543</v>
      </c>
      <c r="E48" s="338">
        <v>62.499</v>
      </c>
      <c r="F48" s="337">
        <v>5.906793229643184</v>
      </c>
      <c r="G48" s="337">
        <v>15.453271028037383</v>
      </c>
      <c r="H48" s="338">
        <v>20.06117021276596</v>
      </c>
    </row>
    <row r="49" spans="1:8" ht="12.75">
      <c r="A49" s="360" t="s">
        <v>371</v>
      </c>
      <c r="B49" s="363">
        <v>577.9590000000001</v>
      </c>
      <c r="C49" s="363">
        <v>45.40800000000001</v>
      </c>
      <c r="D49" s="363">
        <v>71.56700000000001</v>
      </c>
      <c r="E49" s="363">
        <v>694.9340000000001</v>
      </c>
      <c r="F49" s="445">
        <v>5.670267247468803</v>
      </c>
      <c r="G49" s="445">
        <v>8.533734260477356</v>
      </c>
      <c r="H49" s="363">
        <v>22.239589807333747</v>
      </c>
    </row>
    <row r="50" spans="1:8" ht="12.75">
      <c r="A50" s="323"/>
      <c r="B50" s="338"/>
      <c r="C50" s="338"/>
      <c r="D50" s="338"/>
      <c r="E50" s="338"/>
      <c r="F50" s="369"/>
      <c r="G50" s="353"/>
      <c r="H50" s="353"/>
    </row>
    <row r="51" spans="1:8" ht="12.75">
      <c r="A51" s="360" t="s">
        <v>309</v>
      </c>
      <c r="B51" s="363">
        <v>163.321</v>
      </c>
      <c r="C51" s="363">
        <v>2.166</v>
      </c>
      <c r="D51" s="363">
        <v>0.055</v>
      </c>
      <c r="E51" s="363">
        <v>165.542</v>
      </c>
      <c r="F51" s="445">
        <v>5.096455095799787</v>
      </c>
      <c r="G51" s="445">
        <v>14.44</v>
      </c>
      <c r="H51" s="363">
        <v>27.5</v>
      </c>
    </row>
    <row r="52" spans="1:8" ht="12.75">
      <c r="A52" s="323"/>
      <c r="B52" s="338"/>
      <c r="C52" s="338"/>
      <c r="D52" s="338"/>
      <c r="E52" s="338"/>
      <c r="F52" s="369"/>
      <c r="G52" s="353"/>
      <c r="H52" s="353"/>
    </row>
    <row r="53" spans="1:8" ht="12.75">
      <c r="A53" s="323" t="s">
        <v>310</v>
      </c>
      <c r="B53" s="338">
        <v>44.972</v>
      </c>
      <c r="C53" s="338">
        <v>36.782</v>
      </c>
      <c r="D53" s="338">
        <v>1.1</v>
      </c>
      <c r="E53" s="338">
        <v>82.85399999999998</v>
      </c>
      <c r="F53" s="337">
        <v>4.796501706484642</v>
      </c>
      <c r="G53" s="337">
        <v>10.612233121754183</v>
      </c>
      <c r="H53" s="338">
        <v>21.153846153846153</v>
      </c>
    </row>
    <row r="54" spans="1:8" ht="12.75">
      <c r="A54" s="323" t="s">
        <v>311</v>
      </c>
      <c r="B54" s="338">
        <v>31.526</v>
      </c>
      <c r="C54" s="338">
        <v>2.382</v>
      </c>
      <c r="D54" s="338">
        <v>3.874</v>
      </c>
      <c r="E54" s="338">
        <v>37.782000000000004</v>
      </c>
      <c r="F54" s="337">
        <v>6.081404320987654</v>
      </c>
      <c r="G54" s="337">
        <v>12.806451612903226</v>
      </c>
      <c r="H54" s="338">
        <v>26.534246575342465</v>
      </c>
    </row>
    <row r="55" spans="1:8" ht="12.75">
      <c r="A55" s="323" t="s">
        <v>312</v>
      </c>
      <c r="B55" s="338">
        <v>8.846</v>
      </c>
      <c r="C55" s="340">
        <v>5.088</v>
      </c>
      <c r="D55" s="338">
        <v>0.677</v>
      </c>
      <c r="E55" s="338">
        <v>14.611</v>
      </c>
      <c r="F55" s="337">
        <v>5.246737841043891</v>
      </c>
      <c r="G55" s="340">
        <v>10.095238095238095</v>
      </c>
      <c r="H55" s="338">
        <v>29.434782608695652</v>
      </c>
    </row>
    <row r="56" spans="1:8" ht="12.75">
      <c r="A56" s="323" t="s">
        <v>313</v>
      </c>
      <c r="B56" s="338">
        <v>191.094</v>
      </c>
      <c r="C56" s="352" t="s">
        <v>76</v>
      </c>
      <c r="D56" s="338">
        <v>1.298</v>
      </c>
      <c r="E56" s="338">
        <v>192.425</v>
      </c>
      <c r="F56" s="337">
        <v>6.004147422000188</v>
      </c>
      <c r="G56" s="340">
        <v>11</v>
      </c>
      <c r="H56" s="338">
        <v>22</v>
      </c>
    </row>
    <row r="57" spans="1:8" ht="12.75">
      <c r="A57" s="323" t="s">
        <v>314</v>
      </c>
      <c r="B57" s="338">
        <v>128.526</v>
      </c>
      <c r="C57" s="340">
        <v>9.137</v>
      </c>
      <c r="D57" s="338">
        <v>257.1</v>
      </c>
      <c r="E57" s="338">
        <v>394.76300000000003</v>
      </c>
      <c r="F57" s="337">
        <v>6.490556509443492</v>
      </c>
      <c r="G57" s="340">
        <v>17.60500963391137</v>
      </c>
      <c r="H57" s="338">
        <v>17.40337101468896</v>
      </c>
    </row>
    <row r="58" spans="1:8" ht="12.75">
      <c r="A58" s="360" t="s">
        <v>315</v>
      </c>
      <c r="B58" s="363">
        <v>404.964</v>
      </c>
      <c r="C58" s="363">
        <v>53.422</v>
      </c>
      <c r="D58" s="363">
        <v>264.049</v>
      </c>
      <c r="E58" s="363">
        <v>722.435</v>
      </c>
      <c r="F58" s="445">
        <v>5.96632044198895</v>
      </c>
      <c r="G58" s="445">
        <v>11.41983753740915</v>
      </c>
      <c r="H58" s="363">
        <v>17.541287451006443</v>
      </c>
    </row>
    <row r="59" spans="1:8" ht="12.75">
      <c r="A59" s="323"/>
      <c r="B59" s="338"/>
      <c r="C59" s="338"/>
      <c r="D59" s="338"/>
      <c r="E59" s="338"/>
      <c r="F59" s="369"/>
      <c r="G59" s="353"/>
      <c r="H59" s="353"/>
    </row>
    <row r="60" spans="1:8" ht="12.75">
      <c r="A60" s="323" t="s">
        <v>316</v>
      </c>
      <c r="B60" s="338">
        <v>129.517</v>
      </c>
      <c r="C60" s="338">
        <v>0.96</v>
      </c>
      <c r="D60" s="338">
        <v>64.264</v>
      </c>
      <c r="E60" s="338">
        <v>194.74099999999999</v>
      </c>
      <c r="F60" s="337">
        <v>4.290205041571434</v>
      </c>
      <c r="G60" s="337">
        <v>16</v>
      </c>
      <c r="H60" s="338">
        <v>24.99572150914041</v>
      </c>
    </row>
    <row r="61" spans="1:8" ht="12.75">
      <c r="A61" s="323" t="s">
        <v>317</v>
      </c>
      <c r="B61" s="338">
        <v>15.029</v>
      </c>
      <c r="C61" s="338">
        <v>20.394</v>
      </c>
      <c r="D61" s="338">
        <v>2.633</v>
      </c>
      <c r="E61" s="338">
        <v>38.056000000000004</v>
      </c>
      <c r="F61" s="337">
        <v>6.187319884726225</v>
      </c>
      <c r="G61" s="337">
        <v>13.047984644913628</v>
      </c>
      <c r="H61" s="338">
        <v>19.21897810218978</v>
      </c>
    </row>
    <row r="62" spans="1:8" ht="12.75">
      <c r="A62" s="323" t="s">
        <v>318</v>
      </c>
      <c r="B62" s="338">
        <v>202.2</v>
      </c>
      <c r="C62" s="338">
        <v>78.846</v>
      </c>
      <c r="D62" s="338">
        <v>4.415</v>
      </c>
      <c r="E62" s="338">
        <v>285.461</v>
      </c>
      <c r="F62" s="337">
        <v>6.091462312466108</v>
      </c>
      <c r="G62" s="337">
        <v>8.664395604395605</v>
      </c>
      <c r="H62" s="338">
        <v>14.966101694915254</v>
      </c>
    </row>
    <row r="63" spans="1:8" ht="12.75">
      <c r="A63" s="360" t="s">
        <v>319</v>
      </c>
      <c r="B63" s="363">
        <v>346.746</v>
      </c>
      <c r="C63" s="363">
        <v>100.2</v>
      </c>
      <c r="D63" s="363">
        <v>71.312</v>
      </c>
      <c r="E63" s="363">
        <v>518.258</v>
      </c>
      <c r="F63" s="445">
        <v>5.268735185072631</v>
      </c>
      <c r="G63" s="445">
        <v>9.344399888091019</v>
      </c>
      <c r="H63" s="363">
        <v>23.746919746919747</v>
      </c>
    </row>
    <row r="64" spans="1:8" ht="12.75">
      <c r="A64" s="323"/>
      <c r="B64" s="338"/>
      <c r="C64" s="338"/>
      <c r="D64" s="338"/>
      <c r="E64" s="338"/>
      <c r="F64" s="369"/>
      <c r="G64" s="353"/>
      <c r="H64" s="353"/>
    </row>
    <row r="65" spans="1:9" s="284" customFormat="1" ht="12.75">
      <c r="A65" s="360" t="s">
        <v>320</v>
      </c>
      <c r="B65" s="363">
        <v>929.682</v>
      </c>
      <c r="C65" s="363">
        <v>0</v>
      </c>
      <c r="D65" s="363">
        <v>407.389</v>
      </c>
      <c r="E65" s="363">
        <v>1337.071</v>
      </c>
      <c r="F65" s="445">
        <v>5.536655668973403</v>
      </c>
      <c r="G65" s="481" t="s">
        <v>76</v>
      </c>
      <c r="H65" s="363">
        <v>15.86158698022115</v>
      </c>
      <c r="I65" s="387"/>
    </row>
    <row r="66" spans="1:8" ht="12.75">
      <c r="A66" s="323"/>
      <c r="B66" s="338"/>
      <c r="C66" s="338"/>
      <c r="D66" s="338"/>
      <c r="E66" s="338"/>
      <c r="F66" s="369"/>
      <c r="G66" s="353"/>
      <c r="H66" s="353"/>
    </row>
    <row r="67" spans="1:8" ht="12.75">
      <c r="A67" s="323" t="s">
        <v>321</v>
      </c>
      <c r="B67" s="338">
        <v>6.067</v>
      </c>
      <c r="C67" s="338">
        <v>30.434</v>
      </c>
      <c r="D67" s="338">
        <v>1.034</v>
      </c>
      <c r="E67" s="338">
        <v>37.535</v>
      </c>
      <c r="F67" s="337">
        <v>6.228952772073922</v>
      </c>
      <c r="G67" s="337">
        <v>10.869285714285715</v>
      </c>
      <c r="H67" s="338">
        <v>23.5</v>
      </c>
    </row>
    <row r="68" spans="1:8" ht="12.75">
      <c r="A68" s="323" t="s">
        <v>322</v>
      </c>
      <c r="B68" s="338">
        <v>136.505</v>
      </c>
      <c r="C68" s="338">
        <v>56.702</v>
      </c>
      <c r="D68" s="338">
        <v>287.282</v>
      </c>
      <c r="E68" s="338">
        <v>480.489</v>
      </c>
      <c r="F68" s="337">
        <v>6.289683453900382</v>
      </c>
      <c r="G68" s="337">
        <v>11.815378203792458</v>
      </c>
      <c r="H68" s="338">
        <v>21.511194309247472</v>
      </c>
    </row>
    <row r="69" spans="1:8" ht="12.75">
      <c r="A69" s="360" t="s">
        <v>323</v>
      </c>
      <c r="B69" s="363">
        <v>142.572</v>
      </c>
      <c r="C69" s="363">
        <v>87.136</v>
      </c>
      <c r="D69" s="363">
        <v>288.316</v>
      </c>
      <c r="E69" s="363">
        <v>518.024</v>
      </c>
      <c r="F69" s="445">
        <v>6.2870750099219475</v>
      </c>
      <c r="G69" s="445">
        <v>11.4667719436768</v>
      </c>
      <c r="H69" s="363">
        <v>21.517725203373384</v>
      </c>
    </row>
    <row r="70" spans="1:8" ht="12.75">
      <c r="A70" s="323"/>
      <c r="B70" s="338"/>
      <c r="C70" s="338"/>
      <c r="D70" s="338"/>
      <c r="E70" s="338"/>
      <c r="F70" s="369"/>
      <c r="G70" s="353"/>
      <c r="H70" s="353"/>
    </row>
    <row r="71" spans="1:8" ht="12.75">
      <c r="A71" s="323" t="s">
        <v>324</v>
      </c>
      <c r="B71" s="338">
        <v>72.928</v>
      </c>
      <c r="C71" s="338">
        <v>0.975</v>
      </c>
      <c r="D71" s="338">
        <v>2.13</v>
      </c>
      <c r="E71" s="338">
        <v>76.03299999999999</v>
      </c>
      <c r="F71" s="337">
        <v>5.36866902237927</v>
      </c>
      <c r="G71" s="337">
        <v>9.948979591836734</v>
      </c>
      <c r="H71" s="338">
        <v>21.515151515151516</v>
      </c>
    </row>
    <row r="72" spans="1:8" ht="12.75">
      <c r="A72" s="323" t="s">
        <v>325</v>
      </c>
      <c r="B72" s="340">
        <v>2.78</v>
      </c>
      <c r="C72" s="338">
        <v>0.433</v>
      </c>
      <c r="D72" s="338">
        <v>0.249</v>
      </c>
      <c r="E72" s="338">
        <v>3.4619999999999997</v>
      </c>
      <c r="F72" s="340">
        <v>5.3771760154738875</v>
      </c>
      <c r="G72" s="337">
        <v>16.653846153846153</v>
      </c>
      <c r="H72" s="338">
        <v>27.666666666666668</v>
      </c>
    </row>
    <row r="73" spans="1:8" ht="12.75">
      <c r="A73" s="323" t="s">
        <v>326</v>
      </c>
      <c r="B73" s="338">
        <v>0.843</v>
      </c>
      <c r="C73" s="338">
        <v>6.644</v>
      </c>
      <c r="D73" s="340">
        <v>0.464</v>
      </c>
      <c r="E73" s="338">
        <v>7.9510000000000005</v>
      </c>
      <c r="F73" s="337">
        <v>6.435114503816794</v>
      </c>
      <c r="G73" s="337">
        <v>10.82084690553746</v>
      </c>
      <c r="H73" s="352">
        <v>20.17391304347826</v>
      </c>
    </row>
    <row r="74" spans="1:8" ht="12.75">
      <c r="A74" s="323" t="s">
        <v>327</v>
      </c>
      <c r="B74" s="338">
        <v>38.905</v>
      </c>
      <c r="C74" s="338">
        <v>50.598</v>
      </c>
      <c r="D74" s="338">
        <v>5.438</v>
      </c>
      <c r="E74" s="338">
        <v>94.941</v>
      </c>
      <c r="F74" s="337">
        <v>5.845980465815177</v>
      </c>
      <c r="G74" s="337">
        <v>7.3908851884312</v>
      </c>
      <c r="H74" s="338">
        <v>18.187290969899667</v>
      </c>
    </row>
    <row r="75" spans="1:8" ht="12.75">
      <c r="A75" s="323" t="s">
        <v>328</v>
      </c>
      <c r="B75" s="352" t="s">
        <v>76</v>
      </c>
      <c r="C75" s="338">
        <v>24.743</v>
      </c>
      <c r="D75" s="338">
        <v>3.128</v>
      </c>
      <c r="E75" s="338">
        <v>27.871</v>
      </c>
      <c r="F75" s="337">
        <v>0</v>
      </c>
      <c r="G75" s="337">
        <v>12.496464646464647</v>
      </c>
      <c r="H75" s="338">
        <v>19.428571428571427</v>
      </c>
    </row>
    <row r="76" spans="1:8" ht="12.75">
      <c r="A76" s="323" t="s">
        <v>329</v>
      </c>
      <c r="B76" s="338">
        <v>550.74</v>
      </c>
      <c r="C76" s="338">
        <v>2.086</v>
      </c>
      <c r="D76" s="338">
        <v>0.125</v>
      </c>
      <c r="E76" s="338">
        <v>552.951</v>
      </c>
      <c r="F76" s="337">
        <v>8.261554385491202</v>
      </c>
      <c r="G76" s="337">
        <v>6.580441640378549</v>
      </c>
      <c r="H76" s="338">
        <v>25</v>
      </c>
    </row>
    <row r="77" spans="1:8" ht="12.75">
      <c r="A77" s="323" t="s">
        <v>330</v>
      </c>
      <c r="B77" s="338">
        <v>58.801</v>
      </c>
      <c r="C77" s="340">
        <v>192.69</v>
      </c>
      <c r="D77" s="340">
        <v>68.13</v>
      </c>
      <c r="E77" s="338">
        <v>319.621</v>
      </c>
      <c r="F77" s="337">
        <v>5.785222353404172</v>
      </c>
      <c r="G77" s="340">
        <v>12.689496213368455</v>
      </c>
      <c r="H77" s="352">
        <v>29.379042690815005</v>
      </c>
    </row>
    <row r="78" spans="1:8" ht="12.75">
      <c r="A78" s="323" t="s">
        <v>331</v>
      </c>
      <c r="B78" s="338">
        <v>19.298</v>
      </c>
      <c r="C78" s="338">
        <v>322.828</v>
      </c>
      <c r="D78" s="338">
        <v>463.266</v>
      </c>
      <c r="E78" s="338">
        <v>805.392</v>
      </c>
      <c r="F78" s="337">
        <v>6.475838926174497</v>
      </c>
      <c r="G78" s="337">
        <v>16.732041049030787</v>
      </c>
      <c r="H78" s="338">
        <v>18.797565429093122</v>
      </c>
    </row>
    <row r="79" spans="1:8" ht="12.75">
      <c r="A79" s="360" t="s">
        <v>372</v>
      </c>
      <c r="B79" s="363">
        <v>744.295</v>
      </c>
      <c r="C79" s="363">
        <v>600.997</v>
      </c>
      <c r="D79" s="363">
        <v>542.93</v>
      </c>
      <c r="E79" s="363">
        <v>1888.222</v>
      </c>
      <c r="F79" s="445">
        <v>7.391651935567164</v>
      </c>
      <c r="G79" s="445">
        <v>13.54817403065825</v>
      </c>
      <c r="H79" s="363">
        <v>19.699927431059507</v>
      </c>
    </row>
    <row r="80" spans="1:8" ht="12.75">
      <c r="A80" s="323"/>
      <c r="B80" s="338"/>
      <c r="C80" s="338"/>
      <c r="D80" s="338"/>
      <c r="E80" s="338"/>
      <c r="F80" s="369"/>
      <c r="G80" s="353"/>
      <c r="H80" s="353"/>
    </row>
    <row r="81" spans="1:8" ht="12.75">
      <c r="A81" s="323" t="s">
        <v>332</v>
      </c>
      <c r="B81" s="338">
        <v>442.71799999999996</v>
      </c>
      <c r="C81" s="340">
        <v>13.567</v>
      </c>
      <c r="D81" s="338">
        <v>1136.359</v>
      </c>
      <c r="E81" s="338">
        <v>1592.6439999999998</v>
      </c>
      <c r="F81" s="337">
        <v>4.150079211076426</v>
      </c>
      <c r="G81" s="340">
        <v>14.619612068965518</v>
      </c>
      <c r="H81" s="338">
        <v>26.222055565811335</v>
      </c>
    </row>
    <row r="82" spans="1:8" ht="12.75">
      <c r="A82" s="323" t="s">
        <v>333</v>
      </c>
      <c r="B82" s="338">
        <v>411.871</v>
      </c>
      <c r="C82" s="338">
        <v>98.852</v>
      </c>
      <c r="D82" s="338">
        <v>662.713</v>
      </c>
      <c r="E82" s="338">
        <v>1173.436</v>
      </c>
      <c r="F82" s="337">
        <v>4.252098324437608</v>
      </c>
      <c r="G82" s="337">
        <v>15.309276753910485</v>
      </c>
      <c r="H82" s="338">
        <v>25.656716995741387</v>
      </c>
    </row>
    <row r="83" spans="1:8" ht="12.75">
      <c r="A83" s="360" t="s">
        <v>334</v>
      </c>
      <c r="B83" s="363">
        <v>854.5889999999999</v>
      </c>
      <c r="C83" s="363">
        <v>112.41900000000001</v>
      </c>
      <c r="D83" s="363">
        <v>1799.072</v>
      </c>
      <c r="E83" s="363">
        <v>2766.08</v>
      </c>
      <c r="F83" s="445">
        <v>4.1986292620615115</v>
      </c>
      <c r="G83" s="445">
        <v>15.222613405551796</v>
      </c>
      <c r="H83" s="363">
        <v>26.0109302258335</v>
      </c>
    </row>
    <row r="84" spans="1:8" ht="12.75">
      <c r="A84" s="323"/>
      <c r="B84" s="337"/>
      <c r="C84" s="337"/>
      <c r="D84" s="337"/>
      <c r="E84" s="337"/>
      <c r="F84" s="369"/>
      <c r="G84" s="353"/>
      <c r="H84" s="353"/>
    </row>
    <row r="85" spans="1:8" ht="12.75">
      <c r="A85" s="341" t="s">
        <v>335</v>
      </c>
      <c r="B85" s="343">
        <v>5816.175</v>
      </c>
      <c r="C85" s="343">
        <v>1034.97</v>
      </c>
      <c r="D85" s="343">
        <v>3488.433</v>
      </c>
      <c r="E85" s="343">
        <v>10339.528</v>
      </c>
      <c r="F85" s="343">
        <v>5.17122958821678</v>
      </c>
      <c r="G85" s="343">
        <v>12.321071428571429</v>
      </c>
      <c r="H85" s="344">
        <v>21.87077904979248</v>
      </c>
    </row>
    <row r="86" spans="1:8" ht="12.75">
      <c r="A86" s="367" t="s">
        <v>271</v>
      </c>
      <c r="B86" s="337">
        <v>670.5815048512427</v>
      </c>
      <c r="C86" s="337">
        <v>2112.741579370979</v>
      </c>
      <c r="D86" s="337">
        <v>2246.023126460345</v>
      </c>
      <c r="E86" s="338">
        <v>5029.346210682566</v>
      </c>
      <c r="F86" s="337">
        <v>6.044394134933446</v>
      </c>
      <c r="G86" s="337">
        <v>13.846050762957193</v>
      </c>
      <c r="H86" s="338">
        <v>17.65831636844279</v>
      </c>
    </row>
    <row r="87" spans="1:8" ht="12.75">
      <c r="A87" s="368"/>
      <c r="B87" s="337"/>
      <c r="C87" s="337"/>
      <c r="D87" s="337"/>
      <c r="E87" s="337"/>
      <c r="F87" s="353"/>
      <c r="G87" s="353"/>
      <c r="H87" s="353"/>
    </row>
    <row r="88" spans="1:8" ht="13.5" thickBot="1">
      <c r="A88" s="370" t="s">
        <v>272</v>
      </c>
      <c r="B88" s="348">
        <v>6486.756504851242</v>
      </c>
      <c r="C88" s="348">
        <v>3147.711579370979</v>
      </c>
      <c r="D88" s="348">
        <v>5734.456126460345</v>
      </c>
      <c r="E88" s="348">
        <v>15368.874210682567</v>
      </c>
      <c r="F88" s="348">
        <v>5.249625903209112</v>
      </c>
      <c r="G88" s="348">
        <v>13.30461058420076</v>
      </c>
      <c r="H88" s="349">
        <v>20.00190465001516</v>
      </c>
    </row>
  </sheetData>
  <mergeCells count="7">
    <mergeCell ref="A1:H1"/>
    <mergeCell ref="A3:H3"/>
    <mergeCell ref="C6:C7"/>
    <mergeCell ref="E6:E7"/>
    <mergeCell ref="G6:G7"/>
    <mergeCell ref="F5:H5"/>
    <mergeCell ref="B5:E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113" transitionEvaluation="1"/>
  <dimension ref="A1:E65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5.7109375" style="485" customWidth="1"/>
    <col min="2" max="4" width="16.7109375" style="485" customWidth="1"/>
    <col min="5" max="5" width="13.7109375" style="485" customWidth="1"/>
    <col min="6" max="16384" width="12.57421875" style="485" customWidth="1"/>
  </cols>
  <sheetData>
    <row r="1" spans="1:5" s="482" customFormat="1" ht="18">
      <c r="A1" s="768" t="s">
        <v>0</v>
      </c>
      <c r="B1" s="768"/>
      <c r="C1" s="768"/>
      <c r="D1" s="768"/>
      <c r="E1" s="243"/>
    </row>
    <row r="3" spans="1:4" s="483" customFormat="1" ht="15">
      <c r="A3" s="821" t="s">
        <v>409</v>
      </c>
      <c r="B3" s="821"/>
      <c r="C3" s="821"/>
      <c r="D3" s="821"/>
    </row>
    <row r="4" spans="1:4" s="483" customFormat="1" ht="15">
      <c r="A4" s="821" t="s">
        <v>410</v>
      </c>
      <c r="B4" s="821"/>
      <c r="C4" s="821"/>
      <c r="D4" s="821"/>
    </row>
    <row r="5" spans="1:4" ht="12.75">
      <c r="A5" s="484"/>
      <c r="B5" s="484"/>
      <c r="C5" s="484"/>
      <c r="D5" s="484"/>
    </row>
    <row r="6" spans="1:4" ht="12.75">
      <c r="A6" s="486"/>
      <c r="B6" s="487" t="s">
        <v>114</v>
      </c>
      <c r="C6" s="487" t="s">
        <v>336</v>
      </c>
      <c r="D6" s="488" t="s">
        <v>336</v>
      </c>
    </row>
    <row r="7" spans="1:4" ht="12.75">
      <c r="A7" s="489"/>
      <c r="B7" s="490" t="s">
        <v>118</v>
      </c>
      <c r="C7" s="490" t="s">
        <v>119</v>
      </c>
      <c r="D7" s="491" t="s">
        <v>92</v>
      </c>
    </row>
    <row r="8" spans="1:4" ht="12.75">
      <c r="A8" s="492" t="s">
        <v>183</v>
      </c>
      <c r="B8" s="490" t="s">
        <v>122</v>
      </c>
      <c r="C8" s="490" t="s">
        <v>123</v>
      </c>
      <c r="D8" s="491" t="s">
        <v>337</v>
      </c>
    </row>
    <row r="9" spans="1:4" ht="13.5" thickBot="1">
      <c r="A9" s="489"/>
      <c r="B9" s="493">
        <v>2001</v>
      </c>
      <c r="C9" s="493">
        <v>2001</v>
      </c>
      <c r="D9" s="494">
        <v>2001</v>
      </c>
    </row>
    <row r="10" spans="1:4" ht="12.75">
      <c r="A10" s="495" t="s">
        <v>142</v>
      </c>
      <c r="B10" s="496">
        <v>319217.613</v>
      </c>
      <c r="C10" s="497">
        <v>12.2</v>
      </c>
      <c r="D10" s="498">
        <v>3888.335</v>
      </c>
    </row>
    <row r="11" spans="1:4" ht="12.75">
      <c r="A11" s="499"/>
      <c r="B11" s="500"/>
      <c r="C11" s="501"/>
      <c r="D11" s="502"/>
    </row>
    <row r="12" spans="1:4" s="702" customFormat="1" ht="12.75">
      <c r="A12" s="698" t="s">
        <v>442</v>
      </c>
      <c r="B12" s="699"/>
      <c r="C12" s="700"/>
      <c r="D12" s="701"/>
    </row>
    <row r="13" spans="1:4" s="702" customFormat="1" ht="12.75">
      <c r="A13" s="698" t="s">
        <v>143</v>
      </c>
      <c r="B13" s="699">
        <f>SUM(B14:B27)</f>
        <v>8080.246</v>
      </c>
      <c r="C13" s="700">
        <f>D13/B13*1000</f>
        <v>9.465677158838975</v>
      </c>
      <c r="D13" s="701">
        <f>SUM(D14:D27)</f>
        <v>76.485</v>
      </c>
    </row>
    <row r="14" spans="1:4" ht="12.75">
      <c r="A14" s="499" t="s">
        <v>227</v>
      </c>
      <c r="B14" s="506">
        <v>20.416</v>
      </c>
      <c r="C14" s="506">
        <v>17.4</v>
      </c>
      <c r="D14" s="502" t="s">
        <v>76</v>
      </c>
    </row>
    <row r="15" spans="1:4" ht="12.75">
      <c r="A15" s="499" t="s">
        <v>145</v>
      </c>
      <c r="B15" s="506">
        <v>66</v>
      </c>
      <c r="C15" s="506">
        <v>11.7</v>
      </c>
      <c r="D15" s="507">
        <v>0.771</v>
      </c>
    </row>
    <row r="16" spans="1:4" ht="12.75">
      <c r="A16" s="499" t="s">
        <v>228</v>
      </c>
      <c r="B16" s="500" t="s">
        <v>76</v>
      </c>
      <c r="C16" s="500" t="s">
        <v>76</v>
      </c>
      <c r="D16" s="502" t="s">
        <v>76</v>
      </c>
    </row>
    <row r="17" spans="1:4" ht="12.75">
      <c r="A17" s="499" t="s">
        <v>229</v>
      </c>
      <c r="B17" s="500" t="s">
        <v>76</v>
      </c>
      <c r="C17" s="500" t="s">
        <v>76</v>
      </c>
      <c r="D17" s="502" t="s">
        <v>76</v>
      </c>
    </row>
    <row r="18" spans="1:4" ht="12.75">
      <c r="A18" s="499" t="s">
        <v>230</v>
      </c>
      <c r="B18" s="506">
        <v>1764.83</v>
      </c>
      <c r="C18" s="506">
        <v>9.9</v>
      </c>
      <c r="D18" s="507">
        <v>17.491</v>
      </c>
    </row>
    <row r="19" spans="1:4" ht="12.75">
      <c r="A19" s="499" t="s">
        <v>148</v>
      </c>
      <c r="B19" s="500" t="s">
        <v>76</v>
      </c>
      <c r="C19" s="500" t="s">
        <v>76</v>
      </c>
      <c r="D19" s="502" t="s">
        <v>76</v>
      </c>
    </row>
    <row r="20" spans="1:4" ht="12.75">
      <c r="A20" s="499" t="s">
        <v>231</v>
      </c>
      <c r="B20" s="506">
        <v>844</v>
      </c>
      <c r="C20" s="506">
        <v>7.7</v>
      </c>
      <c r="D20" s="507">
        <v>6.5</v>
      </c>
    </row>
    <row r="21" spans="1:4" ht="12.75">
      <c r="A21" s="499" t="s">
        <v>232</v>
      </c>
      <c r="B21" s="506">
        <v>4522</v>
      </c>
      <c r="C21" s="506">
        <v>9.8</v>
      </c>
      <c r="D21" s="507">
        <v>44.1</v>
      </c>
    </row>
    <row r="22" spans="1:4" ht="12.75">
      <c r="A22" s="499" t="s">
        <v>233</v>
      </c>
      <c r="B22" s="506">
        <v>25</v>
      </c>
      <c r="C22" s="506">
        <v>13.2</v>
      </c>
      <c r="D22" s="502" t="s">
        <v>76</v>
      </c>
    </row>
    <row r="23" spans="1:4" ht="12.75">
      <c r="A23" s="499" t="s">
        <v>234</v>
      </c>
      <c r="B23" s="500" t="s">
        <v>76</v>
      </c>
      <c r="C23" s="500" t="s">
        <v>76</v>
      </c>
      <c r="D23" s="502" t="s">
        <v>76</v>
      </c>
    </row>
    <row r="24" spans="1:4" ht="12.75">
      <c r="A24" s="499" t="s">
        <v>152</v>
      </c>
      <c r="B24" s="506">
        <v>615</v>
      </c>
      <c r="C24" s="506">
        <v>9.5</v>
      </c>
      <c r="D24" s="507">
        <v>5.839</v>
      </c>
    </row>
    <row r="25" spans="1:4" ht="12.75">
      <c r="A25" s="499" t="s">
        <v>235</v>
      </c>
      <c r="B25" s="506">
        <v>223</v>
      </c>
      <c r="C25" s="506">
        <v>8</v>
      </c>
      <c r="D25" s="507">
        <v>1.784</v>
      </c>
    </row>
    <row r="26" spans="1:4" ht="12.75">
      <c r="A26" s="499" t="s">
        <v>236</v>
      </c>
      <c r="B26" s="500" t="s">
        <v>76</v>
      </c>
      <c r="C26" s="500" t="s">
        <v>76</v>
      </c>
      <c r="D26" s="502" t="s">
        <v>76</v>
      </c>
    </row>
    <row r="27" spans="1:4" ht="12.75">
      <c r="A27" s="499" t="s">
        <v>156</v>
      </c>
      <c r="B27" s="500" t="s">
        <v>76</v>
      </c>
      <c r="C27" s="500" t="s">
        <v>76</v>
      </c>
      <c r="D27" s="502" t="s">
        <v>76</v>
      </c>
    </row>
    <row r="28" spans="1:4" ht="12.75">
      <c r="A28" s="499"/>
      <c r="B28" s="500"/>
      <c r="C28" s="501"/>
      <c r="D28" s="502"/>
    </row>
    <row r="29" spans="1:4" s="702" customFormat="1" ht="12.75">
      <c r="A29" s="698" t="s">
        <v>158</v>
      </c>
      <c r="B29" s="699"/>
      <c r="C29" s="700"/>
      <c r="D29" s="701"/>
    </row>
    <row r="30" spans="1:4" ht="12.75">
      <c r="A30" s="499" t="s">
        <v>159</v>
      </c>
      <c r="B30" s="506">
        <v>553</v>
      </c>
      <c r="C30" s="506">
        <v>12.7</v>
      </c>
      <c r="D30" s="507">
        <v>7</v>
      </c>
    </row>
    <row r="31" spans="1:4" ht="12.75">
      <c r="A31" s="499" t="s">
        <v>176</v>
      </c>
      <c r="B31" s="506">
        <v>265</v>
      </c>
      <c r="C31" s="506">
        <v>25.5</v>
      </c>
      <c r="D31" s="507">
        <v>6.75</v>
      </c>
    </row>
    <row r="32" spans="1:4" ht="12.75">
      <c r="A32" s="499" t="s">
        <v>179</v>
      </c>
      <c r="B32" s="506">
        <v>25</v>
      </c>
      <c r="C32" s="506">
        <v>14</v>
      </c>
      <c r="D32" s="502" t="s">
        <v>76</v>
      </c>
    </row>
    <row r="33" spans="1:4" ht="12.75">
      <c r="A33" s="499" t="s">
        <v>181</v>
      </c>
      <c r="B33" s="500" t="s">
        <v>76</v>
      </c>
      <c r="C33" s="500" t="s">
        <v>76</v>
      </c>
      <c r="D33" s="502" t="s">
        <v>76</v>
      </c>
    </row>
    <row r="34" spans="1:4" ht="12.75">
      <c r="A34" s="499" t="s">
        <v>160</v>
      </c>
      <c r="B34" s="500" t="s">
        <v>76</v>
      </c>
      <c r="C34" s="500" t="s">
        <v>76</v>
      </c>
      <c r="D34" s="502" t="s">
        <v>76</v>
      </c>
    </row>
    <row r="35" spans="1:4" ht="12.75">
      <c r="A35" s="499" t="s">
        <v>161</v>
      </c>
      <c r="B35" s="500" t="s">
        <v>76</v>
      </c>
      <c r="C35" s="500" t="s">
        <v>76</v>
      </c>
      <c r="D35" s="502" t="s">
        <v>76</v>
      </c>
    </row>
    <row r="36" spans="1:4" ht="12.75">
      <c r="A36" s="499" t="s">
        <v>162</v>
      </c>
      <c r="B36" s="500" t="s">
        <v>76</v>
      </c>
      <c r="C36" s="500" t="s">
        <v>76</v>
      </c>
      <c r="D36" s="502" t="s">
        <v>76</v>
      </c>
    </row>
    <row r="37" spans="1:4" ht="12.75">
      <c r="A37" s="499" t="s">
        <v>180</v>
      </c>
      <c r="B37" s="500" t="s">
        <v>76</v>
      </c>
      <c r="C37" s="500" t="s">
        <v>76</v>
      </c>
      <c r="D37" s="502" t="s">
        <v>76</v>
      </c>
    </row>
    <row r="38" spans="1:4" ht="12.75">
      <c r="A38" s="499" t="s">
        <v>163</v>
      </c>
      <c r="B38" s="500" t="s">
        <v>76</v>
      </c>
      <c r="C38" s="500" t="s">
        <v>76</v>
      </c>
      <c r="D38" s="502" t="s">
        <v>76</v>
      </c>
    </row>
    <row r="39" spans="1:4" ht="12.75">
      <c r="A39" s="499" t="s">
        <v>164</v>
      </c>
      <c r="B39" s="506">
        <v>10</v>
      </c>
      <c r="C39" s="506">
        <v>30</v>
      </c>
      <c r="D39" s="502" t="s">
        <v>76</v>
      </c>
    </row>
    <row r="40" spans="1:4" ht="12.75">
      <c r="A40" s="499" t="s">
        <v>366</v>
      </c>
      <c r="B40" s="506">
        <v>449</v>
      </c>
      <c r="C40" s="506">
        <v>8.5</v>
      </c>
      <c r="D40" s="507">
        <v>3.818</v>
      </c>
    </row>
    <row r="41" spans="1:4" ht="12.75">
      <c r="A41" s="499" t="s">
        <v>174</v>
      </c>
      <c r="B41" s="506">
        <v>3100</v>
      </c>
      <c r="C41" s="506">
        <v>15.5</v>
      </c>
      <c r="D41" s="507">
        <v>48</v>
      </c>
    </row>
    <row r="42" spans="1:4" ht="12.75">
      <c r="A42" s="499"/>
      <c r="B42" s="500"/>
      <c r="C42" s="501"/>
      <c r="D42" s="502"/>
    </row>
    <row r="43" spans="1:4" s="702" customFormat="1" ht="12.75">
      <c r="A43" s="698" t="s">
        <v>429</v>
      </c>
      <c r="B43" s="699"/>
      <c r="C43" s="700"/>
      <c r="D43" s="701"/>
    </row>
    <row r="44" spans="1:4" ht="12.75">
      <c r="A44" s="499" t="s">
        <v>237</v>
      </c>
      <c r="B44" s="506">
        <v>1365</v>
      </c>
      <c r="C44" s="506">
        <v>6.6</v>
      </c>
      <c r="D44" s="507">
        <v>9.009</v>
      </c>
    </row>
    <row r="45" spans="1:4" ht="12.75">
      <c r="A45" s="499" t="s">
        <v>238</v>
      </c>
      <c r="B45" s="506">
        <v>424</v>
      </c>
      <c r="C45" s="506">
        <v>25</v>
      </c>
      <c r="D45" s="507">
        <v>10.6</v>
      </c>
    </row>
    <row r="46" spans="1:4" ht="12.75">
      <c r="A46" s="499" t="s">
        <v>239</v>
      </c>
      <c r="B46" s="506">
        <v>2575</v>
      </c>
      <c r="C46" s="506">
        <v>15</v>
      </c>
      <c r="D46" s="507">
        <v>38.6</v>
      </c>
    </row>
    <row r="47" spans="1:4" ht="12.75">
      <c r="A47" s="499" t="s">
        <v>240</v>
      </c>
      <c r="B47" s="500" t="s">
        <v>76</v>
      </c>
      <c r="C47" s="500" t="s">
        <v>76</v>
      </c>
      <c r="D47" s="502" t="s">
        <v>76</v>
      </c>
    </row>
    <row r="48" spans="1:4" ht="12.75">
      <c r="A48" s="499" t="s">
        <v>241</v>
      </c>
      <c r="B48" s="500" t="s">
        <v>76</v>
      </c>
      <c r="C48" s="500" t="s">
        <v>76</v>
      </c>
      <c r="D48" s="502" t="s">
        <v>76</v>
      </c>
    </row>
    <row r="49" spans="1:4" ht="12.75">
      <c r="A49" s="499" t="s">
        <v>242</v>
      </c>
      <c r="B49" s="500" t="s">
        <v>76</v>
      </c>
      <c r="C49" s="500" t="s">
        <v>76</v>
      </c>
      <c r="D49" s="502" t="s">
        <v>76</v>
      </c>
    </row>
    <row r="50" spans="1:4" ht="12.75">
      <c r="A50" s="499" t="s">
        <v>243</v>
      </c>
      <c r="B50" s="506">
        <v>6</v>
      </c>
      <c r="C50" s="506">
        <v>25</v>
      </c>
      <c r="D50" s="502" t="s">
        <v>76</v>
      </c>
    </row>
    <row r="51" spans="1:4" ht="12.75">
      <c r="A51" s="499" t="s">
        <v>244</v>
      </c>
      <c r="B51" s="506">
        <v>2430</v>
      </c>
      <c r="C51" s="506">
        <v>16</v>
      </c>
      <c r="D51" s="507">
        <v>38.839</v>
      </c>
    </row>
    <row r="52" spans="1:4" ht="12.75">
      <c r="A52" s="499" t="s">
        <v>245</v>
      </c>
      <c r="B52" s="506">
        <v>20</v>
      </c>
      <c r="C52" s="506">
        <v>12</v>
      </c>
      <c r="D52" s="502" t="s">
        <v>76</v>
      </c>
    </row>
    <row r="53" spans="1:4" ht="12.75">
      <c r="A53" s="499" t="s">
        <v>246</v>
      </c>
      <c r="B53" s="506">
        <v>144</v>
      </c>
      <c r="C53" s="506">
        <v>11.3</v>
      </c>
      <c r="D53" s="507">
        <v>1.625</v>
      </c>
    </row>
    <row r="54" spans="1:4" ht="13.5" thickBot="1">
      <c r="A54" s="503" t="s">
        <v>247</v>
      </c>
      <c r="B54" s="508">
        <v>33</v>
      </c>
      <c r="C54" s="508">
        <v>15.3</v>
      </c>
      <c r="D54" s="509">
        <v>0.504</v>
      </c>
    </row>
    <row r="55" spans="1:4" ht="12.75">
      <c r="A55" s="489" t="s">
        <v>248</v>
      </c>
      <c r="B55" s="504"/>
      <c r="C55" s="504"/>
      <c r="D55" s="504"/>
    </row>
    <row r="65" ht="12.75">
      <c r="B65" s="703"/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4" transitionEvaluation="1"/>
  <dimension ref="A1:F25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7109375" style="20" customWidth="1"/>
    <col min="2" max="5" width="19.00390625" style="20" customWidth="1"/>
    <col min="6" max="6" width="17.7109375" style="20" customWidth="1"/>
    <col min="7" max="16384" width="12.57421875" style="20" customWidth="1"/>
  </cols>
  <sheetData>
    <row r="1" spans="1:6" s="18" customFormat="1" ht="18">
      <c r="A1" s="757" t="s">
        <v>0</v>
      </c>
      <c r="B1" s="757"/>
      <c r="C1" s="757"/>
      <c r="D1" s="757"/>
      <c r="E1" s="757"/>
      <c r="F1" s="757"/>
    </row>
    <row r="3" spans="1:6" s="19" customFormat="1" ht="15">
      <c r="A3" s="766" t="s">
        <v>361</v>
      </c>
      <c r="B3" s="766"/>
      <c r="C3" s="766"/>
      <c r="D3" s="766"/>
      <c r="E3" s="766"/>
      <c r="F3" s="766"/>
    </row>
    <row r="4" ht="12.75">
      <c r="B4" s="20" t="s">
        <v>13</v>
      </c>
    </row>
    <row r="5" spans="1:6" ht="12.75">
      <c r="A5" s="21"/>
      <c r="B5" s="22" t="s">
        <v>14</v>
      </c>
      <c r="C5" s="764" t="s">
        <v>15</v>
      </c>
      <c r="D5" s="765"/>
      <c r="E5" s="765"/>
      <c r="F5" s="765"/>
    </row>
    <row r="6" spans="1:6" ht="12.75">
      <c r="A6" s="23" t="s">
        <v>1</v>
      </c>
      <c r="B6" s="24" t="s">
        <v>16</v>
      </c>
      <c r="C6" s="24" t="s">
        <v>17</v>
      </c>
      <c r="D6" s="24" t="s">
        <v>17</v>
      </c>
      <c r="E6" s="24" t="s">
        <v>17</v>
      </c>
      <c r="F6" s="25" t="s">
        <v>18</v>
      </c>
    </row>
    <row r="7" spans="1:6" ht="13.5" thickBot="1">
      <c r="A7" s="26"/>
      <c r="B7" s="24" t="s">
        <v>19</v>
      </c>
      <c r="C7" s="24" t="s">
        <v>20</v>
      </c>
      <c r="D7" s="24" t="s">
        <v>21</v>
      </c>
      <c r="E7" s="24" t="s">
        <v>22</v>
      </c>
      <c r="F7" s="25" t="s">
        <v>23</v>
      </c>
    </row>
    <row r="8" spans="1:6" ht="12.75">
      <c r="A8" s="53">
        <v>1985</v>
      </c>
      <c r="B8" s="27">
        <v>84014</v>
      </c>
      <c r="C8" s="27">
        <v>29731</v>
      </c>
      <c r="D8" s="27">
        <v>714</v>
      </c>
      <c r="E8" s="28">
        <v>9025</v>
      </c>
      <c r="F8" s="29">
        <v>26489</v>
      </c>
    </row>
    <row r="9" spans="1:6" ht="12.75">
      <c r="A9" s="54">
        <v>1986</v>
      </c>
      <c r="B9" s="31">
        <v>168587</v>
      </c>
      <c r="C9" s="31">
        <v>35575</v>
      </c>
      <c r="D9" s="31">
        <v>7857</v>
      </c>
      <c r="E9" s="32">
        <v>62664</v>
      </c>
      <c r="F9" s="33">
        <v>34962</v>
      </c>
    </row>
    <row r="10" spans="1:6" ht="12.75">
      <c r="A10" s="54">
        <v>1987</v>
      </c>
      <c r="B10" s="31">
        <v>173576</v>
      </c>
      <c r="C10" s="31">
        <v>34104</v>
      </c>
      <c r="D10" s="31">
        <v>11418</v>
      </c>
      <c r="E10" s="32">
        <v>45522</v>
      </c>
      <c r="F10" s="33">
        <v>49355</v>
      </c>
    </row>
    <row r="11" spans="1:6" ht="12.75">
      <c r="A11" s="54">
        <v>1988</v>
      </c>
      <c r="B11" s="31">
        <v>189347</v>
      </c>
      <c r="C11" s="31">
        <v>38847</v>
      </c>
      <c r="D11" s="31">
        <v>14726</v>
      </c>
      <c r="E11" s="32">
        <v>39364</v>
      </c>
      <c r="F11" s="33">
        <v>61915</v>
      </c>
    </row>
    <row r="12" spans="1:6" ht="12.75">
      <c r="A12" s="54">
        <v>1989</v>
      </c>
      <c r="B12" s="31">
        <v>234717</v>
      </c>
      <c r="C12" s="31">
        <v>43898</v>
      </c>
      <c r="D12" s="31">
        <v>16286</v>
      </c>
      <c r="E12" s="32">
        <v>67141</v>
      </c>
      <c r="F12" s="33">
        <v>69746</v>
      </c>
    </row>
    <row r="13" spans="1:6" ht="12.75">
      <c r="A13" s="54">
        <v>1990</v>
      </c>
      <c r="B13" s="31">
        <v>242438</v>
      </c>
      <c r="C13" s="31">
        <v>45432</v>
      </c>
      <c r="D13" s="31">
        <v>20154</v>
      </c>
      <c r="E13" s="32">
        <v>63638</v>
      </c>
      <c r="F13" s="33">
        <v>74618</v>
      </c>
    </row>
    <row r="14" spans="1:6" ht="12.75">
      <c r="A14" s="55" t="s">
        <v>25</v>
      </c>
      <c r="B14" s="31">
        <v>251280</v>
      </c>
      <c r="C14" s="31">
        <v>54485</v>
      </c>
      <c r="D14" s="31">
        <v>18446</v>
      </c>
      <c r="E14" s="31">
        <v>70389</v>
      </c>
      <c r="F14" s="34">
        <v>73146</v>
      </c>
    </row>
    <row r="15" spans="1:6" ht="12.75">
      <c r="A15" s="54">
        <v>1992</v>
      </c>
      <c r="B15" s="31">
        <v>262071</v>
      </c>
      <c r="C15" s="31">
        <v>57004</v>
      </c>
      <c r="D15" s="31">
        <v>21009</v>
      </c>
      <c r="E15" s="31">
        <v>64982</v>
      </c>
      <c r="F15" s="34">
        <v>81492</v>
      </c>
    </row>
    <row r="16" spans="1:6" ht="12.75">
      <c r="A16" s="54">
        <v>1993</v>
      </c>
      <c r="B16" s="31">
        <v>233147</v>
      </c>
      <c r="C16" s="31">
        <v>67858</v>
      </c>
      <c r="D16" s="31">
        <v>14905</v>
      </c>
      <c r="E16" s="31">
        <v>49794</v>
      </c>
      <c r="F16" s="34">
        <v>83828</v>
      </c>
    </row>
    <row r="17" spans="1:6" ht="12.75">
      <c r="A17" s="54">
        <v>1994</v>
      </c>
      <c r="B17" s="31">
        <v>258782</v>
      </c>
      <c r="C17" s="31">
        <v>82189</v>
      </c>
      <c r="D17" s="31">
        <v>19437</v>
      </c>
      <c r="E17" s="31">
        <v>41708</v>
      </c>
      <c r="F17" s="34">
        <v>96552</v>
      </c>
    </row>
    <row r="18" spans="1:6" ht="12.75">
      <c r="A18" s="54">
        <v>1995</v>
      </c>
      <c r="B18" s="31">
        <v>226252</v>
      </c>
      <c r="C18" s="31">
        <v>65194</v>
      </c>
      <c r="D18" s="31">
        <v>17448</v>
      </c>
      <c r="E18" s="32">
        <v>42207</v>
      </c>
      <c r="F18" s="33">
        <v>79226</v>
      </c>
    </row>
    <row r="19" spans="1:6" ht="12.75">
      <c r="A19" s="54">
        <v>1996</v>
      </c>
      <c r="B19" s="31">
        <v>244424</v>
      </c>
      <c r="C19" s="31">
        <v>57725</v>
      </c>
      <c r="D19" s="31">
        <v>13064</v>
      </c>
      <c r="E19" s="31">
        <v>50057</v>
      </c>
      <c r="F19" s="34">
        <v>99999</v>
      </c>
    </row>
    <row r="20" spans="1:6" ht="12.75">
      <c r="A20" s="54">
        <v>1997</v>
      </c>
      <c r="B20" s="31">
        <v>259021</v>
      </c>
      <c r="C20" s="31">
        <v>60256</v>
      </c>
      <c r="D20" s="31">
        <v>12393</v>
      </c>
      <c r="E20" s="31">
        <v>67849</v>
      </c>
      <c r="F20" s="34">
        <v>95656</v>
      </c>
    </row>
    <row r="21" spans="1:6" ht="12.75">
      <c r="A21" s="54">
        <v>1998</v>
      </c>
      <c r="B21" s="31">
        <v>263161.381569</v>
      </c>
      <c r="C21" s="31">
        <v>65314.125192</v>
      </c>
      <c r="D21" s="31">
        <v>9925.80913</v>
      </c>
      <c r="E21" s="31">
        <v>70806.962809</v>
      </c>
      <c r="F21" s="34">
        <v>96174.857823</v>
      </c>
    </row>
    <row r="22" spans="1:6" ht="12.75">
      <c r="A22" s="54">
        <v>1999</v>
      </c>
      <c r="B22" s="31">
        <v>306765</v>
      </c>
      <c r="C22" s="31">
        <v>88900</v>
      </c>
      <c r="D22" s="31">
        <v>12397</v>
      </c>
      <c r="E22" s="31">
        <v>87538.5</v>
      </c>
      <c r="F22" s="34">
        <v>91123.5</v>
      </c>
    </row>
    <row r="23" spans="1:6" ht="12.75">
      <c r="A23" s="54">
        <v>2000</v>
      </c>
      <c r="B23" s="31">
        <v>291804.107</v>
      </c>
      <c r="C23" s="31">
        <v>72344.229</v>
      </c>
      <c r="D23" s="31">
        <v>11391.655</v>
      </c>
      <c r="E23" s="31">
        <v>82203.374</v>
      </c>
      <c r="F23" s="34">
        <v>98882.266</v>
      </c>
    </row>
    <row r="24" spans="1:6" ht="13.5" thickBot="1">
      <c r="A24" s="57" t="s">
        <v>182</v>
      </c>
      <c r="B24" s="295">
        <v>269084.352</v>
      </c>
      <c r="C24" s="295">
        <v>57228.137</v>
      </c>
      <c r="D24" s="295">
        <v>9519.514</v>
      </c>
      <c r="E24" s="295">
        <v>70057.729</v>
      </c>
      <c r="F24" s="296">
        <v>111796.436</v>
      </c>
    </row>
    <row r="25" ht="12.75">
      <c r="A25" s="20" t="s">
        <v>24</v>
      </c>
    </row>
  </sheetData>
  <mergeCells count="3">
    <mergeCell ref="A1:F1"/>
    <mergeCell ref="C5:F5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2" transitionEvaluation="1"/>
  <dimension ref="A1:AC2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133" customWidth="1"/>
    <col min="2" max="9" width="12.7109375" style="133" customWidth="1"/>
    <col min="10" max="10" width="26.7109375" style="133" customWidth="1"/>
    <col min="11" max="11" width="2.28125" style="133" customWidth="1"/>
    <col min="12" max="12" width="17.7109375" style="133" customWidth="1"/>
    <col min="13" max="13" width="2.28125" style="133" customWidth="1"/>
    <col min="14" max="14" width="17.7109375" style="133" customWidth="1"/>
    <col min="15" max="15" width="2.28125" style="133" customWidth="1"/>
    <col min="16" max="16" width="17.7109375" style="133" customWidth="1"/>
    <col min="17" max="17" width="2.28125" style="133" customWidth="1"/>
    <col min="18" max="18" width="17.7109375" style="133" customWidth="1"/>
    <col min="19" max="19" width="2.28125" style="133" customWidth="1"/>
    <col min="20" max="20" width="17.7109375" style="133" customWidth="1"/>
    <col min="21" max="21" width="2.28125" style="133" customWidth="1"/>
    <col min="22" max="22" width="17.7109375" style="133" customWidth="1"/>
    <col min="23" max="23" width="2.28125" style="133" customWidth="1"/>
    <col min="24" max="24" width="17.7109375" style="133" customWidth="1"/>
    <col min="25" max="25" width="2.28125" style="133" customWidth="1"/>
    <col min="26" max="26" width="17.7109375" style="133" customWidth="1"/>
    <col min="27" max="16384" width="12.57421875" style="133" customWidth="1"/>
  </cols>
  <sheetData>
    <row r="1" spans="1:8" s="130" customFormat="1" ht="18">
      <c r="A1" s="757" t="s">
        <v>0</v>
      </c>
      <c r="B1" s="757"/>
      <c r="C1" s="757"/>
      <c r="D1" s="757"/>
      <c r="E1" s="757"/>
      <c r="F1" s="757"/>
      <c r="G1" s="757"/>
      <c r="H1" s="757"/>
    </row>
    <row r="3" spans="1:8" s="131" customFormat="1" ht="15">
      <c r="A3" s="825" t="s">
        <v>448</v>
      </c>
      <c r="B3" s="825"/>
      <c r="C3" s="825"/>
      <c r="D3" s="825"/>
      <c r="E3" s="825"/>
      <c r="F3" s="825"/>
      <c r="G3" s="825"/>
      <c r="H3" s="825"/>
    </row>
    <row r="4" spans="1:8" ht="12.75">
      <c r="A4" s="132"/>
      <c r="B4" s="132"/>
      <c r="C4" s="132"/>
      <c r="D4" s="132"/>
      <c r="E4" s="132"/>
      <c r="F4" s="132"/>
      <c r="G4" s="132"/>
      <c r="H4" s="132"/>
    </row>
    <row r="5" spans="1:8" ht="12.75">
      <c r="A5" s="134"/>
      <c r="B5" s="822" t="s">
        <v>68</v>
      </c>
      <c r="C5" s="823"/>
      <c r="D5" s="823"/>
      <c r="E5" s="824"/>
      <c r="F5" s="822" t="s">
        <v>449</v>
      </c>
      <c r="G5" s="823"/>
      <c r="H5" s="823"/>
    </row>
    <row r="6" spans="1:8" ht="12.75">
      <c r="A6" s="135" t="s">
        <v>1</v>
      </c>
      <c r="B6" s="136"/>
      <c r="C6" s="137" t="s">
        <v>69</v>
      </c>
      <c r="D6" s="137" t="s">
        <v>70</v>
      </c>
      <c r="E6" s="136"/>
      <c r="F6" s="136"/>
      <c r="G6" s="137" t="s">
        <v>69</v>
      </c>
      <c r="H6" s="138" t="s">
        <v>70</v>
      </c>
    </row>
    <row r="7" spans="1:29" ht="12.75">
      <c r="A7" s="139"/>
      <c r="B7" s="137" t="s">
        <v>71</v>
      </c>
      <c r="C7" s="137" t="s">
        <v>72</v>
      </c>
      <c r="D7" s="137" t="s">
        <v>73</v>
      </c>
      <c r="E7" s="137" t="s">
        <v>10</v>
      </c>
      <c r="F7" s="137" t="s">
        <v>71</v>
      </c>
      <c r="G7" s="137" t="s">
        <v>72</v>
      </c>
      <c r="H7" s="138" t="s">
        <v>73</v>
      </c>
      <c r="AA7" s="140"/>
      <c r="AC7" s="140"/>
    </row>
    <row r="8" spans="1:29" ht="13.5" thickBot="1">
      <c r="A8" s="139"/>
      <c r="B8" s="136"/>
      <c r="C8" s="137" t="s">
        <v>74</v>
      </c>
      <c r="D8" s="137" t="s">
        <v>75</v>
      </c>
      <c r="E8" s="136"/>
      <c r="F8" s="136"/>
      <c r="G8" s="137" t="s">
        <v>74</v>
      </c>
      <c r="H8" s="138" t="s">
        <v>75</v>
      </c>
      <c r="AA8" s="140"/>
      <c r="AC8" s="140"/>
    </row>
    <row r="9" spans="1:29" ht="12.75">
      <c r="A9" s="53">
        <v>1985</v>
      </c>
      <c r="B9" s="141">
        <v>617</v>
      </c>
      <c r="C9" s="141">
        <v>17922</v>
      </c>
      <c r="D9" s="141">
        <v>415</v>
      </c>
      <c r="E9" s="141">
        <v>18954</v>
      </c>
      <c r="F9" s="142">
        <v>6.098865478119935</v>
      </c>
      <c r="G9" s="142">
        <v>74.20801249860507</v>
      </c>
      <c r="H9" s="143">
        <v>130.19277108433735</v>
      </c>
      <c r="AA9" s="140"/>
      <c r="AC9" s="140"/>
    </row>
    <row r="10" spans="1:29" ht="12.75">
      <c r="A10" s="54">
        <v>1986</v>
      </c>
      <c r="B10" s="144">
        <v>647</v>
      </c>
      <c r="C10" s="144">
        <v>17945</v>
      </c>
      <c r="D10" s="144">
        <v>473</v>
      </c>
      <c r="E10" s="144">
        <v>19065</v>
      </c>
      <c r="F10" s="145">
        <v>6.395672333848531</v>
      </c>
      <c r="G10" s="145">
        <v>74.1612148230705</v>
      </c>
      <c r="H10" s="146">
        <v>134.63213530655392</v>
      </c>
      <c r="AA10" s="140"/>
      <c r="AC10" s="140"/>
    </row>
    <row r="11" spans="1:29" ht="12.75">
      <c r="A11" s="54">
        <v>1987</v>
      </c>
      <c r="B11" s="144">
        <v>694</v>
      </c>
      <c r="C11" s="144">
        <v>18868</v>
      </c>
      <c r="D11" s="144">
        <v>528</v>
      </c>
      <c r="E11" s="144">
        <v>20090</v>
      </c>
      <c r="F11" s="145">
        <v>6.069164265129683</v>
      </c>
      <c r="G11" s="145">
        <v>75.18989824040703</v>
      </c>
      <c r="H11" s="146">
        <v>125.71022727272727</v>
      </c>
      <c r="AA11" s="140"/>
      <c r="AC11" s="140"/>
    </row>
    <row r="12" spans="1:29" ht="12.75">
      <c r="A12" s="54">
        <v>1988</v>
      </c>
      <c r="B12" s="144">
        <v>833</v>
      </c>
      <c r="C12" s="144">
        <v>21163</v>
      </c>
      <c r="D12" s="144">
        <v>838</v>
      </c>
      <c r="E12" s="144">
        <v>22834</v>
      </c>
      <c r="F12" s="145">
        <v>6.108043217286915</v>
      </c>
      <c r="G12" s="145">
        <v>75.90946463166848</v>
      </c>
      <c r="H12" s="146">
        <v>132.1873508353222</v>
      </c>
      <c r="AA12" s="140"/>
      <c r="AC12" s="140"/>
    </row>
    <row r="13" spans="1:29" ht="12.75">
      <c r="A13" s="54">
        <v>1989</v>
      </c>
      <c r="B13" s="144">
        <v>799</v>
      </c>
      <c r="C13" s="144">
        <v>20953</v>
      </c>
      <c r="D13" s="144">
        <v>743</v>
      </c>
      <c r="E13" s="144">
        <v>22495</v>
      </c>
      <c r="F13" s="145">
        <v>6.344180225281602</v>
      </c>
      <c r="G13" s="145">
        <v>76.15047964491959</v>
      </c>
      <c r="H13" s="146">
        <v>138.41318977119784</v>
      </c>
      <c r="AA13" s="140"/>
      <c r="AC13" s="140"/>
    </row>
    <row r="14" spans="1:29" ht="12.75">
      <c r="A14" s="54">
        <v>1990</v>
      </c>
      <c r="B14" s="144">
        <v>840</v>
      </c>
      <c r="C14" s="144">
        <v>22131</v>
      </c>
      <c r="D14" s="144">
        <v>687</v>
      </c>
      <c r="E14" s="144">
        <v>23658</v>
      </c>
      <c r="F14" s="145">
        <v>6.20952380952381</v>
      </c>
      <c r="G14" s="145">
        <v>76.55320591026162</v>
      </c>
      <c r="H14" s="146">
        <v>130.17903930131004</v>
      </c>
      <c r="AA14" s="140"/>
      <c r="AC14" s="140"/>
    </row>
    <row r="15" spans="1:29" ht="12.75">
      <c r="A15" s="55" t="s">
        <v>25</v>
      </c>
      <c r="B15" s="144">
        <v>591</v>
      </c>
      <c r="C15" s="826">
        <v>24354</v>
      </c>
      <c r="D15" s="827"/>
      <c r="E15" s="144">
        <v>24945</v>
      </c>
      <c r="F15" s="145">
        <v>5.7</v>
      </c>
      <c r="G15" s="828">
        <v>77.3</v>
      </c>
      <c r="H15" s="829"/>
      <c r="AA15" s="140"/>
      <c r="AC15" s="140"/>
    </row>
    <row r="16" spans="1:29" ht="12.75">
      <c r="A16" s="54">
        <v>1992</v>
      </c>
      <c r="B16" s="144">
        <v>620</v>
      </c>
      <c r="C16" s="826">
        <v>24667</v>
      </c>
      <c r="D16" s="827"/>
      <c r="E16" s="144">
        <v>25287</v>
      </c>
      <c r="F16" s="145">
        <v>5.7</v>
      </c>
      <c r="G16" s="828">
        <v>77.5</v>
      </c>
      <c r="H16" s="829"/>
      <c r="AA16" s="140"/>
      <c r="AC16" s="140"/>
    </row>
    <row r="17" spans="1:29" ht="12.75">
      <c r="A17" s="54">
        <v>1993</v>
      </c>
      <c r="B17" s="144">
        <v>666</v>
      </c>
      <c r="C17" s="826">
        <v>26451</v>
      </c>
      <c r="D17" s="827"/>
      <c r="E17" s="144">
        <v>27117</v>
      </c>
      <c r="F17" s="145">
        <v>6.1</v>
      </c>
      <c r="G17" s="828">
        <v>78.1</v>
      </c>
      <c r="H17" s="829"/>
      <c r="AA17" s="140"/>
      <c r="AC17" s="140"/>
    </row>
    <row r="18" spans="1:29" ht="12.75">
      <c r="A18" s="54">
        <v>1994</v>
      </c>
      <c r="B18" s="144">
        <v>803</v>
      </c>
      <c r="C18" s="826">
        <v>28238</v>
      </c>
      <c r="D18" s="827"/>
      <c r="E18" s="144">
        <v>29041</v>
      </c>
      <c r="F18" s="145">
        <v>6.3</v>
      </c>
      <c r="G18" s="828">
        <v>77.5</v>
      </c>
      <c r="H18" s="829"/>
      <c r="AA18" s="140"/>
      <c r="AC18" s="140"/>
    </row>
    <row r="19" spans="1:29" ht="12.75">
      <c r="A19" s="54">
        <v>1995</v>
      </c>
      <c r="B19" s="144">
        <v>785</v>
      </c>
      <c r="C19" s="826">
        <v>28827</v>
      </c>
      <c r="D19" s="827"/>
      <c r="E19" s="144">
        <v>29612</v>
      </c>
      <c r="F19" s="145">
        <v>6.2</v>
      </c>
      <c r="G19" s="828">
        <v>78.2</v>
      </c>
      <c r="H19" s="829"/>
      <c r="AA19" s="140"/>
      <c r="AC19" s="140"/>
    </row>
    <row r="20" spans="1:8" ht="12.75">
      <c r="A20" s="54">
        <v>1996</v>
      </c>
      <c r="B20" s="147">
        <v>792.545</v>
      </c>
      <c r="C20" s="826">
        <v>29873</v>
      </c>
      <c r="D20" s="827"/>
      <c r="E20" s="144">
        <v>30666.153</v>
      </c>
      <c r="F20" s="145">
        <v>6.16</v>
      </c>
      <c r="G20" s="828">
        <v>78.7</v>
      </c>
      <c r="H20" s="829"/>
    </row>
    <row r="21" spans="1:8" ht="12.75">
      <c r="A21" s="54">
        <v>1997</v>
      </c>
      <c r="B21" s="148">
        <v>1486.626</v>
      </c>
      <c r="C21" s="826">
        <v>28297</v>
      </c>
      <c r="D21" s="827"/>
      <c r="E21" s="147">
        <v>29783</v>
      </c>
      <c r="F21" s="145">
        <v>6.5</v>
      </c>
      <c r="G21" s="828">
        <v>84.5</v>
      </c>
      <c r="H21" s="829"/>
    </row>
    <row r="22" spans="1:8" ht="12.75">
      <c r="A22" s="54">
        <v>1998</v>
      </c>
      <c r="B22" s="148">
        <v>1423.695</v>
      </c>
      <c r="C22" s="826">
        <v>32973</v>
      </c>
      <c r="D22" s="827"/>
      <c r="E22" s="147">
        <v>34397.066</v>
      </c>
      <c r="F22" s="145">
        <v>6.2</v>
      </c>
      <c r="G22" s="828">
        <v>83</v>
      </c>
      <c r="H22" s="829"/>
    </row>
    <row r="23" spans="1:8" ht="12.75">
      <c r="A23" s="54">
        <v>1999</v>
      </c>
      <c r="B23" s="148">
        <v>1392</v>
      </c>
      <c r="C23" s="826">
        <v>34277</v>
      </c>
      <c r="D23" s="827"/>
      <c r="E23" s="147">
        <v>35670</v>
      </c>
      <c r="F23" s="145">
        <v>6.1</v>
      </c>
      <c r="G23" s="828">
        <v>84.1</v>
      </c>
      <c r="H23" s="829"/>
    </row>
    <row r="24" spans="1:8" ht="12.75">
      <c r="A24" s="54">
        <v>2000</v>
      </c>
      <c r="B24" s="148">
        <v>1245.944</v>
      </c>
      <c r="C24" s="832">
        <v>34254.951</v>
      </c>
      <c r="D24" s="827"/>
      <c r="E24" s="147">
        <f>SUM(B24:D24)</f>
        <v>35500.895000000004</v>
      </c>
      <c r="F24" s="145">
        <v>6.2</v>
      </c>
      <c r="G24" s="833">
        <v>84.8</v>
      </c>
      <c r="H24" s="829"/>
    </row>
    <row r="25" spans="1:8" ht="12.75">
      <c r="A25" s="56" t="s">
        <v>360</v>
      </c>
      <c r="B25" s="147">
        <v>1355.998738178</v>
      </c>
      <c r="C25" s="832">
        <v>34975.225389572</v>
      </c>
      <c r="D25" s="827"/>
      <c r="E25" s="147">
        <v>36330.8453769538</v>
      </c>
      <c r="F25" s="145">
        <v>6.348858397451801</v>
      </c>
      <c r="G25" s="833">
        <v>85.2185784524967</v>
      </c>
      <c r="H25" s="829"/>
    </row>
    <row r="26" spans="1:8" ht="13.5" thickBot="1">
      <c r="A26" s="57" t="s">
        <v>12</v>
      </c>
      <c r="B26" s="149">
        <v>1418.224</v>
      </c>
      <c r="C26" s="830">
        <v>36593.504</v>
      </c>
      <c r="D26" s="831"/>
      <c r="E26" s="149">
        <f>SUM(B26:D26)</f>
        <v>38011.728</v>
      </c>
      <c r="F26" s="150">
        <v>6.399553244057357</v>
      </c>
      <c r="G26" s="834">
        <v>85.8893972001151</v>
      </c>
      <c r="H26" s="835"/>
    </row>
    <row r="27" spans="1:8" ht="12.75">
      <c r="A27" s="671" t="s">
        <v>388</v>
      </c>
      <c r="B27" s="391"/>
      <c r="C27" s="391"/>
      <c r="D27" s="391"/>
      <c r="E27" s="391"/>
      <c r="F27" s="391"/>
      <c r="G27" s="391"/>
      <c r="H27" s="391"/>
    </row>
    <row r="28" ht="12.75">
      <c r="E28" s="651"/>
    </row>
  </sheetData>
  <mergeCells count="28">
    <mergeCell ref="G23:H23"/>
    <mergeCell ref="G24:H24"/>
    <mergeCell ref="G26:H26"/>
    <mergeCell ref="G25:H25"/>
    <mergeCell ref="C22:D22"/>
    <mergeCell ref="C26:D26"/>
    <mergeCell ref="C19:D19"/>
    <mergeCell ref="C20:D20"/>
    <mergeCell ref="C21:D21"/>
    <mergeCell ref="C24:D24"/>
    <mergeCell ref="C25:D25"/>
    <mergeCell ref="C23:D23"/>
    <mergeCell ref="G19:H19"/>
    <mergeCell ref="G20:H20"/>
    <mergeCell ref="G21:H21"/>
    <mergeCell ref="G22:H22"/>
    <mergeCell ref="G15:H15"/>
    <mergeCell ref="G16:H16"/>
    <mergeCell ref="G17:H17"/>
    <mergeCell ref="G18:H18"/>
    <mergeCell ref="C15:D15"/>
    <mergeCell ref="C16:D16"/>
    <mergeCell ref="C17:D17"/>
    <mergeCell ref="C18:D18"/>
    <mergeCell ref="B5:E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21" transitionEvaluation="1"/>
  <dimension ref="A1:I31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6.7109375" style="133" customWidth="1"/>
    <col min="2" max="9" width="12.7109375" style="133" customWidth="1"/>
    <col min="10" max="10" width="26.7109375" style="133" customWidth="1"/>
    <col min="11" max="11" width="2.28125" style="133" customWidth="1"/>
    <col min="12" max="12" width="17.7109375" style="133" customWidth="1"/>
    <col min="13" max="13" width="2.28125" style="133" customWidth="1"/>
    <col min="14" max="14" width="17.7109375" style="133" customWidth="1"/>
    <col min="15" max="15" width="2.28125" style="133" customWidth="1"/>
    <col min="16" max="16" width="17.7109375" style="133" customWidth="1"/>
    <col min="17" max="17" width="2.28125" style="133" customWidth="1"/>
    <col min="18" max="18" width="17.7109375" style="133" customWidth="1"/>
    <col min="19" max="19" width="2.28125" style="133" customWidth="1"/>
    <col min="20" max="20" width="17.7109375" style="133" customWidth="1"/>
    <col min="21" max="21" width="2.28125" style="133" customWidth="1"/>
    <col min="22" max="22" width="17.7109375" style="133" customWidth="1"/>
    <col min="23" max="23" width="2.28125" style="133" customWidth="1"/>
    <col min="24" max="24" width="17.7109375" style="133" customWidth="1"/>
    <col min="25" max="25" width="2.28125" style="133" customWidth="1"/>
    <col min="26" max="26" width="17.7109375" style="133" customWidth="1"/>
    <col min="27" max="16384" width="12.57421875" style="133" customWidth="1"/>
  </cols>
  <sheetData>
    <row r="1" spans="1:9" s="130" customFormat="1" ht="18">
      <c r="A1" s="757" t="s">
        <v>0</v>
      </c>
      <c r="B1" s="757"/>
      <c r="C1" s="757"/>
      <c r="D1" s="757"/>
      <c r="E1" s="757"/>
      <c r="F1" s="757"/>
      <c r="G1" s="757"/>
      <c r="H1" s="757"/>
      <c r="I1" s="757"/>
    </row>
    <row r="3" spans="1:9" s="131" customFormat="1" ht="15">
      <c r="A3" s="825" t="s">
        <v>77</v>
      </c>
      <c r="B3" s="825"/>
      <c r="C3" s="825"/>
      <c r="D3" s="825"/>
      <c r="E3" s="825"/>
      <c r="F3" s="825"/>
      <c r="G3" s="825"/>
      <c r="H3" s="825"/>
      <c r="I3" s="825"/>
    </row>
    <row r="4" spans="1:9" s="131" customFormat="1" ht="15">
      <c r="A4" s="825" t="s">
        <v>78</v>
      </c>
      <c r="B4" s="825"/>
      <c r="C4" s="825"/>
      <c r="D4" s="825"/>
      <c r="E4" s="825"/>
      <c r="F4" s="825"/>
      <c r="G4" s="825"/>
      <c r="H4" s="825"/>
      <c r="I4" s="825"/>
    </row>
    <row r="6" spans="1:9" ht="12.75">
      <c r="A6" s="134"/>
      <c r="B6" s="822" t="s">
        <v>79</v>
      </c>
      <c r="C6" s="823"/>
      <c r="D6" s="823"/>
      <c r="E6" s="823"/>
      <c r="F6" s="823"/>
      <c r="G6" s="823"/>
      <c r="H6" s="824"/>
      <c r="I6" s="151" t="s">
        <v>80</v>
      </c>
    </row>
    <row r="7" spans="1:9" ht="12.75">
      <c r="A7" s="139"/>
      <c r="B7" s="849"/>
      <c r="C7" s="850"/>
      <c r="D7" s="850"/>
      <c r="E7" s="851"/>
      <c r="F7" s="151"/>
      <c r="G7" s="152"/>
      <c r="H7" s="153"/>
      <c r="I7" s="138" t="s">
        <v>81</v>
      </c>
    </row>
    <row r="8" spans="1:9" ht="12.75">
      <c r="A8" s="139"/>
      <c r="B8" s="840" t="s">
        <v>82</v>
      </c>
      <c r="C8" s="848"/>
      <c r="D8" s="848"/>
      <c r="E8" s="847"/>
      <c r="F8" s="840" t="s">
        <v>83</v>
      </c>
      <c r="G8" s="847"/>
      <c r="H8" s="137"/>
      <c r="I8" s="138" t="s">
        <v>84</v>
      </c>
    </row>
    <row r="9" spans="1:9" ht="12.75">
      <c r="A9" s="135" t="s">
        <v>1</v>
      </c>
      <c r="B9" s="844"/>
      <c r="C9" s="845"/>
      <c r="D9" s="845"/>
      <c r="E9" s="846"/>
      <c r="F9" s="154"/>
      <c r="G9" s="155"/>
      <c r="H9" s="137"/>
      <c r="I9" s="138" t="s">
        <v>85</v>
      </c>
    </row>
    <row r="10" spans="1:9" ht="12.75">
      <c r="A10" s="139"/>
      <c r="B10" s="136"/>
      <c r="C10" s="137" t="s">
        <v>69</v>
      </c>
      <c r="D10" s="137" t="s">
        <v>70</v>
      </c>
      <c r="E10" s="136"/>
      <c r="F10" s="137" t="s">
        <v>69</v>
      </c>
      <c r="G10" s="138" t="s">
        <v>70</v>
      </c>
      <c r="H10" s="137" t="s">
        <v>10</v>
      </c>
      <c r="I10" s="138" t="s">
        <v>86</v>
      </c>
    </row>
    <row r="11" spans="1:9" ht="12.75">
      <c r="A11" s="139"/>
      <c r="B11" s="137" t="s">
        <v>71</v>
      </c>
      <c r="C11" s="137" t="s">
        <v>72</v>
      </c>
      <c r="D11" s="137" t="s">
        <v>73</v>
      </c>
      <c r="E11" s="137" t="s">
        <v>10</v>
      </c>
      <c r="F11" s="137" t="s">
        <v>72</v>
      </c>
      <c r="G11" s="138" t="s">
        <v>73</v>
      </c>
      <c r="H11" s="136"/>
      <c r="I11" s="138" t="s">
        <v>87</v>
      </c>
    </row>
    <row r="12" spans="1:9" ht="13.5" thickBot="1">
      <c r="A12" s="139"/>
      <c r="B12" s="136"/>
      <c r="C12" s="137" t="s">
        <v>74</v>
      </c>
      <c r="D12" s="137" t="s">
        <v>75</v>
      </c>
      <c r="E12" s="136"/>
      <c r="F12" s="137" t="s">
        <v>74</v>
      </c>
      <c r="G12" s="138" t="s">
        <v>75</v>
      </c>
      <c r="H12" s="136"/>
      <c r="I12" s="672" t="s">
        <v>389</v>
      </c>
    </row>
    <row r="13" spans="1:9" ht="12.75">
      <c r="A13" s="53">
        <v>1985</v>
      </c>
      <c r="B13" s="156">
        <v>3763</v>
      </c>
      <c r="C13" s="141">
        <v>707785</v>
      </c>
      <c r="D13" s="141">
        <v>28165</v>
      </c>
      <c r="E13" s="156">
        <v>739713</v>
      </c>
      <c r="F13" s="156">
        <v>622171</v>
      </c>
      <c r="G13" s="157">
        <v>25865</v>
      </c>
      <c r="H13" s="141">
        <v>1387749</v>
      </c>
      <c r="I13" s="158">
        <v>164.66</v>
      </c>
    </row>
    <row r="14" spans="1:9" ht="12.75">
      <c r="A14" s="54">
        <v>1986</v>
      </c>
      <c r="B14" s="159">
        <v>4138</v>
      </c>
      <c r="C14" s="144">
        <v>652925</v>
      </c>
      <c r="D14" s="144">
        <v>32922</v>
      </c>
      <c r="E14" s="159">
        <v>689985</v>
      </c>
      <c r="F14" s="159">
        <v>677898</v>
      </c>
      <c r="G14" s="144">
        <v>30759</v>
      </c>
      <c r="H14" s="144">
        <v>1398642</v>
      </c>
      <c r="I14" s="160">
        <v>181.51</v>
      </c>
    </row>
    <row r="15" spans="1:9" ht="12.75">
      <c r="A15" s="54">
        <v>1987</v>
      </c>
      <c r="B15" s="159">
        <v>4212</v>
      </c>
      <c r="C15" s="144">
        <v>697808</v>
      </c>
      <c r="D15" s="144">
        <v>18322</v>
      </c>
      <c r="E15" s="159">
        <v>720342</v>
      </c>
      <c r="F15" s="159">
        <v>720875</v>
      </c>
      <c r="G15" s="144">
        <v>48053</v>
      </c>
      <c r="H15" s="144">
        <v>1489270</v>
      </c>
      <c r="I15" s="160">
        <v>154.76</v>
      </c>
    </row>
    <row r="16" spans="1:9" ht="12.75">
      <c r="A16" s="54">
        <v>1988</v>
      </c>
      <c r="B16" s="159">
        <v>5088</v>
      </c>
      <c r="C16" s="144">
        <v>796671</v>
      </c>
      <c r="D16" s="144">
        <v>40894</v>
      </c>
      <c r="E16" s="159">
        <v>842653</v>
      </c>
      <c r="F16" s="159">
        <v>809801</v>
      </c>
      <c r="G16" s="144">
        <v>69879</v>
      </c>
      <c r="H16" s="144">
        <v>1722333</v>
      </c>
      <c r="I16" s="160">
        <v>146.01</v>
      </c>
    </row>
    <row r="17" spans="1:9" ht="12.75">
      <c r="A17" s="54">
        <v>1989</v>
      </c>
      <c r="B17" s="159">
        <v>5069</v>
      </c>
      <c r="C17" s="144">
        <v>779584</v>
      </c>
      <c r="D17" s="144">
        <v>33204</v>
      </c>
      <c r="E17" s="159">
        <v>817857</v>
      </c>
      <c r="F17" s="159">
        <v>815997</v>
      </c>
      <c r="G17" s="144">
        <v>69637</v>
      </c>
      <c r="H17" s="144">
        <v>1703491</v>
      </c>
      <c r="I17" s="160">
        <v>177.16</v>
      </c>
    </row>
    <row r="18" spans="1:9" ht="12.75">
      <c r="A18" s="54">
        <v>1990</v>
      </c>
      <c r="B18" s="159">
        <v>5216</v>
      </c>
      <c r="C18" s="144">
        <v>855377</v>
      </c>
      <c r="D18" s="144">
        <v>22413</v>
      </c>
      <c r="E18" s="159">
        <v>883006</v>
      </c>
      <c r="F18" s="159">
        <v>838822</v>
      </c>
      <c r="G18" s="144">
        <v>67020</v>
      </c>
      <c r="H18" s="144">
        <v>1788848</v>
      </c>
      <c r="I18" s="160">
        <v>159.73</v>
      </c>
    </row>
    <row r="19" spans="1:9" ht="12.75">
      <c r="A19" s="55" t="s">
        <v>25</v>
      </c>
      <c r="B19" s="159">
        <v>3354</v>
      </c>
      <c r="C19" s="842">
        <v>991565</v>
      </c>
      <c r="D19" s="843"/>
      <c r="E19" s="159">
        <v>994919</v>
      </c>
      <c r="F19" s="159" t="s">
        <v>88</v>
      </c>
      <c r="G19" s="144"/>
      <c r="H19" s="144">
        <v>1885556</v>
      </c>
      <c r="I19" s="160">
        <v>164.29</v>
      </c>
    </row>
    <row r="20" spans="1:9" ht="12.75">
      <c r="A20" s="54">
        <v>1992</v>
      </c>
      <c r="B20" s="159">
        <v>3518</v>
      </c>
      <c r="C20" s="842">
        <v>1031296</v>
      </c>
      <c r="D20" s="843"/>
      <c r="E20" s="159">
        <v>1034814</v>
      </c>
      <c r="F20" s="826" t="s">
        <v>89</v>
      </c>
      <c r="G20" s="827"/>
      <c r="H20" s="144">
        <v>1912921</v>
      </c>
      <c r="I20" s="160">
        <v>171.06</v>
      </c>
    </row>
    <row r="21" spans="1:9" ht="12.75">
      <c r="A21" s="54">
        <v>1993</v>
      </c>
      <c r="B21" s="159">
        <v>4072</v>
      </c>
      <c r="C21" s="842">
        <v>1018604</v>
      </c>
      <c r="D21" s="843"/>
      <c r="E21" s="159">
        <v>1022677</v>
      </c>
      <c r="F21" s="826">
        <v>1046726</v>
      </c>
      <c r="G21" s="827"/>
      <c r="H21" s="144">
        <v>2069403</v>
      </c>
      <c r="I21" s="160">
        <v>148.42</v>
      </c>
    </row>
    <row r="22" spans="1:9" ht="12.75">
      <c r="A22" s="54">
        <v>1994</v>
      </c>
      <c r="B22" s="159">
        <v>5062</v>
      </c>
      <c r="C22" s="842">
        <v>1060243</v>
      </c>
      <c r="D22" s="843"/>
      <c r="E22" s="159">
        <v>1065305</v>
      </c>
      <c r="F22" s="826">
        <v>1128068</v>
      </c>
      <c r="G22" s="827"/>
      <c r="H22" s="144">
        <v>2193373</v>
      </c>
      <c r="I22" s="160">
        <v>158.59</v>
      </c>
    </row>
    <row r="23" spans="1:9" ht="12.75">
      <c r="A23" s="54">
        <v>1995</v>
      </c>
      <c r="B23" s="159">
        <v>4874</v>
      </c>
      <c r="C23" s="842">
        <v>1098712</v>
      </c>
      <c r="D23" s="843"/>
      <c r="E23" s="159">
        <v>1103586</v>
      </c>
      <c r="F23" s="826">
        <v>1155066</v>
      </c>
      <c r="G23" s="827"/>
      <c r="H23" s="144">
        <v>2258652</v>
      </c>
      <c r="I23" s="160">
        <v>180.53</v>
      </c>
    </row>
    <row r="24" spans="1:9" ht="12.75">
      <c r="A24" s="54">
        <v>1996</v>
      </c>
      <c r="B24" s="161">
        <v>4890.9</v>
      </c>
      <c r="C24" s="842">
        <v>1177266</v>
      </c>
      <c r="D24" s="843"/>
      <c r="E24" s="159">
        <v>1182157</v>
      </c>
      <c r="F24" s="826">
        <v>1173993</v>
      </c>
      <c r="G24" s="827"/>
      <c r="H24" s="147">
        <v>2356150</v>
      </c>
      <c r="I24" s="160">
        <v>196.76</v>
      </c>
    </row>
    <row r="25" spans="1:9" ht="12.75">
      <c r="A25" s="54">
        <v>1997</v>
      </c>
      <c r="B25" s="161">
        <v>5860.4</v>
      </c>
      <c r="C25" s="842">
        <v>1444779</v>
      </c>
      <c r="D25" s="843"/>
      <c r="E25" s="159">
        <v>1450639.7</v>
      </c>
      <c r="F25" s="826" t="s">
        <v>90</v>
      </c>
      <c r="G25" s="827"/>
      <c r="H25" s="147">
        <v>2401135.8</v>
      </c>
      <c r="I25" s="160">
        <v>207.38</v>
      </c>
    </row>
    <row r="26" spans="1:9" ht="12.75">
      <c r="A26" s="54">
        <v>1998</v>
      </c>
      <c r="B26" s="161">
        <v>8790.8</v>
      </c>
      <c r="C26" s="842">
        <v>1389473</v>
      </c>
      <c r="D26" s="843"/>
      <c r="E26" s="161">
        <v>1398264</v>
      </c>
      <c r="F26" s="826">
        <v>1346098</v>
      </c>
      <c r="G26" s="827"/>
      <c r="H26" s="147">
        <v>2744362</v>
      </c>
      <c r="I26" s="160">
        <v>147.79</v>
      </c>
    </row>
    <row r="27" spans="1:9" ht="12.75">
      <c r="A27" s="54">
        <v>1999</v>
      </c>
      <c r="B27" s="161">
        <v>8477</v>
      </c>
      <c r="C27" s="842">
        <v>1661252</v>
      </c>
      <c r="D27" s="843"/>
      <c r="E27" s="161">
        <f>SUM(B27:D27)</f>
        <v>1669729</v>
      </c>
      <c r="F27" s="826">
        <v>1222525</v>
      </c>
      <c r="G27" s="827"/>
      <c r="H27" s="147">
        <v>2892254</v>
      </c>
      <c r="I27" s="160">
        <v>135.92</v>
      </c>
    </row>
    <row r="28" spans="1:9" ht="12.75">
      <c r="A28" s="54">
        <v>2000</v>
      </c>
      <c r="B28" s="162">
        <v>7774.6</v>
      </c>
      <c r="C28" s="854">
        <v>1675765.3</v>
      </c>
      <c r="D28" s="855"/>
      <c r="E28" s="161">
        <f>SUM(B28:D28)</f>
        <v>1683539.9000000001</v>
      </c>
      <c r="F28" s="826">
        <v>1228850.2</v>
      </c>
      <c r="G28" s="827"/>
      <c r="H28" s="148">
        <f>SUM(B28:D28,F28)</f>
        <v>2912390.1</v>
      </c>
      <c r="I28" s="160">
        <v>105.41</v>
      </c>
    </row>
    <row r="29" spans="1:9" ht="12.75">
      <c r="A29" s="56" t="s">
        <v>360</v>
      </c>
      <c r="B29" s="168">
        <v>8606.639340642336</v>
      </c>
      <c r="C29" s="840">
        <v>1782287.020755</v>
      </c>
      <c r="D29" s="841"/>
      <c r="E29" s="161">
        <f>SUM(B29:D29)</f>
        <v>1790893.6600956423</v>
      </c>
      <c r="F29" s="852">
        <v>1198251.968</v>
      </c>
      <c r="G29" s="853"/>
      <c r="H29" s="147">
        <f>SUM(E29:G29)</f>
        <v>2989145.6280956427</v>
      </c>
      <c r="I29" s="167">
        <v>130.26</v>
      </c>
    </row>
    <row r="30" spans="1:9" ht="13.5" thickBot="1">
      <c r="A30" s="57" t="s">
        <v>12</v>
      </c>
      <c r="B30" s="163">
        <v>9076</v>
      </c>
      <c r="C30" s="836">
        <v>1879431</v>
      </c>
      <c r="D30" s="837"/>
      <c r="E30" s="164">
        <f>SUM(B30:D30)</f>
        <v>1888507</v>
      </c>
      <c r="F30" s="838">
        <v>1263563</v>
      </c>
      <c r="G30" s="839"/>
      <c r="H30" s="165">
        <f>SUM(E30:G30)</f>
        <v>3152070</v>
      </c>
      <c r="I30" s="166">
        <v>103.74</v>
      </c>
    </row>
    <row r="31" ht="12.75">
      <c r="A31" s="133" t="s">
        <v>11</v>
      </c>
    </row>
  </sheetData>
  <mergeCells count="31">
    <mergeCell ref="F29:G29"/>
    <mergeCell ref="F28:G28"/>
    <mergeCell ref="C20:D20"/>
    <mergeCell ref="C28:D28"/>
    <mergeCell ref="F27:G27"/>
    <mergeCell ref="C21:D21"/>
    <mergeCell ref="C22:D22"/>
    <mergeCell ref="C27:D27"/>
    <mergeCell ref="C25:D25"/>
    <mergeCell ref="F26:G26"/>
    <mergeCell ref="A1:I1"/>
    <mergeCell ref="B6:H6"/>
    <mergeCell ref="B7:E7"/>
    <mergeCell ref="A4:I4"/>
    <mergeCell ref="A3:I3"/>
    <mergeCell ref="B9:E9"/>
    <mergeCell ref="F8:G8"/>
    <mergeCell ref="B8:E8"/>
    <mergeCell ref="C24:D24"/>
    <mergeCell ref="C23:D23"/>
    <mergeCell ref="C19:D19"/>
    <mergeCell ref="C30:D30"/>
    <mergeCell ref="F20:G20"/>
    <mergeCell ref="F21:G21"/>
    <mergeCell ref="F22:G22"/>
    <mergeCell ref="F23:G23"/>
    <mergeCell ref="F24:G24"/>
    <mergeCell ref="F25:G25"/>
    <mergeCell ref="F30:G30"/>
    <mergeCell ref="C29:D29"/>
    <mergeCell ref="C26:D2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311"/>
  <dimension ref="A1:G32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30" customWidth="1"/>
    <col min="2" max="6" width="14.7109375" style="230" customWidth="1"/>
    <col min="7" max="7" width="13.28125" style="229" customWidth="1"/>
    <col min="8" max="8" width="13.28125" style="230" customWidth="1"/>
    <col min="9" max="16384" width="11.421875" style="230" customWidth="1"/>
  </cols>
  <sheetData>
    <row r="1" spans="1:7" s="228" customFormat="1" ht="18">
      <c r="A1" s="768" t="s">
        <v>0</v>
      </c>
      <c r="B1" s="768"/>
      <c r="C1" s="768"/>
      <c r="D1" s="768"/>
      <c r="E1" s="768"/>
      <c r="F1" s="768"/>
      <c r="G1" s="320"/>
    </row>
    <row r="2" spans="1:6" ht="12.75">
      <c r="A2" s="229"/>
      <c r="B2" s="229"/>
      <c r="C2" s="229"/>
      <c r="D2" s="229"/>
      <c r="E2" s="229"/>
      <c r="F2" s="229"/>
    </row>
    <row r="3" spans="1:7" s="231" customFormat="1" ht="15">
      <c r="A3" s="784" t="s">
        <v>411</v>
      </c>
      <c r="B3" s="784"/>
      <c r="C3" s="784"/>
      <c r="D3" s="784"/>
      <c r="E3" s="784"/>
      <c r="F3" s="784"/>
      <c r="G3" s="321"/>
    </row>
    <row r="4" spans="1:7" s="231" customFormat="1" ht="15">
      <c r="A4" s="784" t="s">
        <v>412</v>
      </c>
      <c r="B4" s="784"/>
      <c r="C4" s="784"/>
      <c r="D4" s="784"/>
      <c r="E4" s="784"/>
      <c r="F4" s="784"/>
      <c r="G4" s="321"/>
    </row>
    <row r="5" spans="1:6" ht="12.75">
      <c r="A5" s="232"/>
      <c r="B5" s="232"/>
      <c r="C5" s="232"/>
      <c r="D5" s="232"/>
      <c r="E5" s="232"/>
      <c r="F5" s="232"/>
    </row>
    <row r="6" spans="1:6" ht="12.75">
      <c r="A6" s="350"/>
      <c r="B6" s="857" t="s">
        <v>250</v>
      </c>
      <c r="C6" s="858"/>
      <c r="D6" s="859"/>
      <c r="E6" s="782" t="s">
        <v>251</v>
      </c>
      <c r="F6" s="782"/>
    </row>
    <row r="7" spans="1:6" ht="12.75">
      <c r="A7" s="351" t="s">
        <v>278</v>
      </c>
      <c r="B7" s="818" t="s">
        <v>71</v>
      </c>
      <c r="C7" s="479" t="s">
        <v>208</v>
      </c>
      <c r="D7" s="818" t="s">
        <v>10</v>
      </c>
      <c r="E7" s="818" t="s">
        <v>71</v>
      </c>
      <c r="F7" s="389" t="s">
        <v>208</v>
      </c>
    </row>
    <row r="8" spans="1:6" ht="13.5" thickBot="1">
      <c r="A8" s="276"/>
      <c r="B8" s="856"/>
      <c r="C8" s="510" t="s">
        <v>344</v>
      </c>
      <c r="D8" s="856"/>
      <c r="E8" s="856"/>
      <c r="F8" s="390" t="s">
        <v>344</v>
      </c>
    </row>
    <row r="9" spans="1:6" ht="12.75">
      <c r="A9" s="330" t="s">
        <v>253</v>
      </c>
      <c r="B9" s="332">
        <v>5013</v>
      </c>
      <c r="C9" s="332">
        <v>1268422</v>
      </c>
      <c r="D9" s="332">
        <v>1273435</v>
      </c>
      <c r="E9" s="333">
        <v>5.787153401156993</v>
      </c>
      <c r="F9" s="334">
        <v>79.67959480362214</v>
      </c>
    </row>
    <row r="10" spans="1:6" ht="12.75">
      <c r="A10" s="323" t="s">
        <v>254</v>
      </c>
      <c r="B10" s="336">
        <v>258</v>
      </c>
      <c r="C10" s="336">
        <v>279764</v>
      </c>
      <c r="D10" s="335">
        <v>280022</v>
      </c>
      <c r="E10" s="337">
        <v>6</v>
      </c>
      <c r="F10" s="338">
        <v>77.05416708368482</v>
      </c>
    </row>
    <row r="11" spans="1:6" ht="12.75">
      <c r="A11" s="323" t="s">
        <v>255</v>
      </c>
      <c r="B11" s="336">
        <v>10</v>
      </c>
      <c r="C11" s="336">
        <v>1353</v>
      </c>
      <c r="D11" s="336">
        <v>1363</v>
      </c>
      <c r="E11" s="337">
        <v>5.4</v>
      </c>
      <c r="F11" s="338">
        <v>105.25129342202513</v>
      </c>
    </row>
    <row r="12" spans="1:6" ht="12.75">
      <c r="A12" s="323" t="s">
        <v>256</v>
      </c>
      <c r="B12" s="336">
        <v>5022</v>
      </c>
      <c r="C12" s="336">
        <v>119199</v>
      </c>
      <c r="D12" s="336">
        <v>124221</v>
      </c>
      <c r="E12" s="337">
        <v>5.862206292313819</v>
      </c>
      <c r="F12" s="338">
        <v>79.3718068104598</v>
      </c>
    </row>
    <row r="13" spans="1:6" ht="12.75">
      <c r="A13" s="323" t="s">
        <v>257</v>
      </c>
      <c r="B13" s="336">
        <v>49243</v>
      </c>
      <c r="C13" s="336">
        <v>533777</v>
      </c>
      <c r="D13" s="336">
        <v>583020</v>
      </c>
      <c r="E13" s="337">
        <v>7.3240257498527725</v>
      </c>
      <c r="F13" s="338">
        <v>85.90232625234883</v>
      </c>
    </row>
    <row r="14" spans="1:6" ht="12.75">
      <c r="A14" s="323" t="s">
        <v>258</v>
      </c>
      <c r="B14" s="336">
        <v>10257</v>
      </c>
      <c r="C14" s="336">
        <v>42856</v>
      </c>
      <c r="D14" s="336">
        <v>53113</v>
      </c>
      <c r="E14" s="337">
        <v>5.773813005752169</v>
      </c>
      <c r="F14" s="338">
        <v>84.85959958932239</v>
      </c>
    </row>
    <row r="15" spans="1:6" ht="12.75">
      <c r="A15" s="323" t="s">
        <v>259</v>
      </c>
      <c r="B15" s="336">
        <v>54103</v>
      </c>
      <c r="C15" s="336">
        <v>2279799</v>
      </c>
      <c r="D15" s="336">
        <v>2333902</v>
      </c>
      <c r="E15" s="337">
        <v>9.039239968208786</v>
      </c>
      <c r="F15" s="338">
        <v>86.66386992888408</v>
      </c>
    </row>
    <row r="16" spans="1:6" ht="12.75">
      <c r="A16" s="323" t="s">
        <v>260</v>
      </c>
      <c r="B16" s="336">
        <v>36794</v>
      </c>
      <c r="C16" s="336">
        <v>12009531</v>
      </c>
      <c r="D16" s="336">
        <v>12046325</v>
      </c>
      <c r="E16" s="337">
        <v>5.836495080719683</v>
      </c>
      <c r="F16" s="338">
        <v>78.91096346726613</v>
      </c>
    </row>
    <row r="17" spans="1:6" ht="12.75">
      <c r="A17" s="323" t="s">
        <v>261</v>
      </c>
      <c r="B17" s="336">
        <v>92798</v>
      </c>
      <c r="C17" s="336">
        <v>44495</v>
      </c>
      <c r="D17" s="336">
        <v>137293</v>
      </c>
      <c r="E17" s="337">
        <v>9.047964395784392</v>
      </c>
      <c r="F17" s="338">
        <v>76.08688616698505</v>
      </c>
    </row>
    <row r="18" spans="1:6" ht="12.75">
      <c r="A18" s="323" t="s">
        <v>262</v>
      </c>
      <c r="B18" s="336">
        <v>856420</v>
      </c>
      <c r="C18" s="336">
        <v>3587322</v>
      </c>
      <c r="D18" s="336">
        <v>4443742</v>
      </c>
      <c r="E18" s="337">
        <v>5.5897807150697085</v>
      </c>
      <c r="F18" s="338">
        <v>100.45733614099878</v>
      </c>
    </row>
    <row r="19" spans="1:6" ht="12.75">
      <c r="A19" s="323" t="s">
        <v>263</v>
      </c>
      <c r="B19" s="336">
        <v>18820</v>
      </c>
      <c r="C19" s="336">
        <v>774031</v>
      </c>
      <c r="D19" s="336">
        <v>792851</v>
      </c>
      <c r="E19" s="337">
        <v>5.1167375132837405</v>
      </c>
      <c r="F19" s="338">
        <v>75.86204299311011</v>
      </c>
    </row>
    <row r="20" spans="1:6" ht="12.75">
      <c r="A20" s="323" t="s">
        <v>264</v>
      </c>
      <c r="B20" s="336">
        <v>74938</v>
      </c>
      <c r="C20" s="336">
        <v>2570583</v>
      </c>
      <c r="D20" s="336">
        <v>2645521</v>
      </c>
      <c r="E20" s="337">
        <v>7.283047319117137</v>
      </c>
      <c r="F20" s="338">
        <v>82.87838984386032</v>
      </c>
    </row>
    <row r="21" spans="1:6" ht="12.75">
      <c r="A21" s="323" t="s">
        <v>265</v>
      </c>
      <c r="B21" s="336">
        <v>28446</v>
      </c>
      <c r="C21" s="336">
        <v>1679192</v>
      </c>
      <c r="D21" s="336">
        <v>1707638</v>
      </c>
      <c r="E21" s="337">
        <v>5.714828095338537</v>
      </c>
      <c r="F21" s="338">
        <v>77.06950247499988</v>
      </c>
    </row>
    <row r="22" spans="1:6" ht="12.75">
      <c r="A22" s="323" t="s">
        <v>266</v>
      </c>
      <c r="B22" s="161" t="s">
        <v>76</v>
      </c>
      <c r="C22" s="336">
        <v>2348063</v>
      </c>
      <c r="D22" s="336">
        <v>2348063</v>
      </c>
      <c r="E22" s="161" t="s">
        <v>76</v>
      </c>
      <c r="F22" s="338">
        <v>84.10306793301544</v>
      </c>
    </row>
    <row r="23" spans="1:6" ht="12.75">
      <c r="A23" s="323" t="s">
        <v>267</v>
      </c>
      <c r="B23" s="336">
        <v>43972</v>
      </c>
      <c r="C23" s="336">
        <v>651472</v>
      </c>
      <c r="D23" s="336">
        <v>695444</v>
      </c>
      <c r="E23" s="337">
        <v>6.754753024652051</v>
      </c>
      <c r="F23" s="338">
        <v>114.4786683080777</v>
      </c>
    </row>
    <row r="24" spans="1:6" ht="12.75">
      <c r="A24" s="323" t="s">
        <v>268</v>
      </c>
      <c r="B24" s="336">
        <v>34277</v>
      </c>
      <c r="C24" s="336">
        <v>3308931</v>
      </c>
      <c r="D24" s="336">
        <v>3343208</v>
      </c>
      <c r="E24" s="337">
        <v>9.552207019284069</v>
      </c>
      <c r="F24" s="338">
        <v>81.87180572819439</v>
      </c>
    </row>
    <row r="25" spans="1:6" ht="12.75">
      <c r="A25" s="323" t="s">
        <v>269</v>
      </c>
      <c r="B25" s="336">
        <v>2546</v>
      </c>
      <c r="C25" s="336">
        <v>69371</v>
      </c>
      <c r="D25" s="336">
        <v>71917</v>
      </c>
      <c r="E25" s="337">
        <v>7.423409269442263</v>
      </c>
      <c r="F25" s="338">
        <v>73.5704689279382</v>
      </c>
    </row>
    <row r="26" spans="1:6" ht="12.75">
      <c r="A26" s="323"/>
      <c r="B26" s="336"/>
      <c r="C26" s="336"/>
      <c r="D26" s="336"/>
      <c r="E26" s="369"/>
      <c r="F26" s="353"/>
    </row>
    <row r="27" spans="1:6" ht="12.75">
      <c r="A27" s="341" t="s">
        <v>270</v>
      </c>
      <c r="B27" s="342">
        <v>1312917</v>
      </c>
      <c r="C27" s="342">
        <v>31568161</v>
      </c>
      <c r="D27" s="342">
        <v>32881078</v>
      </c>
      <c r="E27" s="343">
        <v>6.290223982170997</v>
      </c>
      <c r="F27" s="344">
        <v>83.62812068780313</v>
      </c>
    </row>
    <row r="28" spans="1:6" ht="12.75">
      <c r="A28" s="323" t="s">
        <v>271</v>
      </c>
      <c r="B28" s="336">
        <v>42702.98738178262</v>
      </c>
      <c r="C28" s="336">
        <v>3407064.389572028</v>
      </c>
      <c r="D28" s="335">
        <v>3449767.3769538105</v>
      </c>
      <c r="E28" s="337">
        <v>8.151592241783913</v>
      </c>
      <c r="F28" s="338">
        <v>99.95496762471693</v>
      </c>
    </row>
    <row r="29" spans="1:6" ht="12.75">
      <c r="A29" s="323"/>
      <c r="B29" s="336"/>
      <c r="C29" s="336"/>
      <c r="D29" s="335"/>
      <c r="E29" s="369"/>
      <c r="F29" s="353"/>
    </row>
    <row r="30" spans="1:6" ht="13.5" thickBot="1">
      <c r="A30" s="346" t="s">
        <v>273</v>
      </c>
      <c r="B30" s="347">
        <v>1355619.9873817826</v>
      </c>
      <c r="C30" s="347">
        <v>34975225.389572024</v>
      </c>
      <c r="D30" s="371">
        <v>36330845.37695381</v>
      </c>
      <c r="E30" s="348">
        <v>6.348858397451801</v>
      </c>
      <c r="F30" s="349">
        <v>85.21857845249669</v>
      </c>
    </row>
    <row r="31" spans="1:6" ht="12.75">
      <c r="A31" s="323"/>
      <c r="B31" s="323"/>
      <c r="C31" s="323"/>
      <c r="D31" s="323"/>
      <c r="E31" s="323"/>
      <c r="F31" s="323"/>
    </row>
    <row r="32" spans="1:6" ht="12.75">
      <c r="A32" s="323"/>
      <c r="B32" s="323"/>
      <c r="C32" s="323"/>
      <c r="D32" s="426"/>
      <c r="E32" s="426"/>
      <c r="F32" s="323"/>
    </row>
  </sheetData>
  <mergeCells count="8">
    <mergeCell ref="B7:B8"/>
    <mergeCell ref="D7:D8"/>
    <mergeCell ref="E7:E8"/>
    <mergeCell ref="A1:F1"/>
    <mergeCell ref="A3:F3"/>
    <mergeCell ref="A4:F4"/>
    <mergeCell ref="B6:D6"/>
    <mergeCell ref="E6:F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32"/>
  <dimension ref="A1:G33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30" customWidth="1"/>
    <col min="2" max="6" width="15.7109375" style="230" customWidth="1"/>
    <col min="7" max="7" width="13.28125" style="229" customWidth="1"/>
    <col min="8" max="8" width="13.28125" style="230" customWidth="1"/>
    <col min="9" max="16384" width="11.421875" style="230" customWidth="1"/>
  </cols>
  <sheetData>
    <row r="1" spans="1:7" s="228" customFormat="1" ht="18">
      <c r="A1" s="768" t="s">
        <v>0</v>
      </c>
      <c r="B1" s="768"/>
      <c r="C1" s="768"/>
      <c r="D1" s="768"/>
      <c r="E1" s="768"/>
      <c r="F1" s="768"/>
      <c r="G1" s="320"/>
    </row>
    <row r="2" spans="1:6" ht="12.75">
      <c r="A2" s="229"/>
      <c r="B2" s="229"/>
      <c r="C2" s="229"/>
      <c r="D2" s="229"/>
      <c r="E2" s="229"/>
      <c r="F2" s="229"/>
    </row>
    <row r="3" spans="1:6" ht="15">
      <c r="A3" s="784" t="s">
        <v>374</v>
      </c>
      <c r="B3" s="784"/>
      <c r="C3" s="784"/>
      <c r="D3" s="784"/>
      <c r="E3" s="784"/>
      <c r="F3" s="784"/>
    </row>
    <row r="4" spans="1:6" ht="15">
      <c r="A4" s="784" t="s">
        <v>276</v>
      </c>
      <c r="B4" s="784"/>
      <c r="C4" s="784"/>
      <c r="D4" s="784"/>
      <c r="E4" s="784"/>
      <c r="F4" s="784"/>
    </row>
    <row r="5" spans="1:6" ht="12.75">
      <c r="A5" s="229"/>
      <c r="B5" s="229"/>
      <c r="C5" s="229"/>
      <c r="D5" s="229"/>
      <c r="E5" s="229"/>
      <c r="F5" s="229"/>
    </row>
    <row r="6" spans="1:6" ht="12.75">
      <c r="A6" s="417"/>
      <c r="B6" s="511"/>
      <c r="C6" s="781" t="s">
        <v>195</v>
      </c>
      <c r="D6" s="782"/>
      <c r="E6" s="783"/>
      <c r="F6" s="512"/>
    </row>
    <row r="7" spans="1:6" ht="12.75">
      <c r="A7" s="359" t="s">
        <v>278</v>
      </c>
      <c r="B7" s="418" t="s">
        <v>71</v>
      </c>
      <c r="C7" s="328" t="s">
        <v>346</v>
      </c>
      <c r="D7" s="328" t="s">
        <v>346</v>
      </c>
      <c r="E7" s="818" t="s">
        <v>10</v>
      </c>
      <c r="F7" s="419" t="s">
        <v>347</v>
      </c>
    </row>
    <row r="8" spans="1:6" ht="13.5" thickBot="1">
      <c r="A8" s="359"/>
      <c r="B8" s="513"/>
      <c r="C8" s="418" t="s">
        <v>348</v>
      </c>
      <c r="D8" s="418" t="s">
        <v>349</v>
      </c>
      <c r="E8" s="856"/>
      <c r="F8" s="514"/>
    </row>
    <row r="9" spans="1:6" ht="12.75">
      <c r="A9" s="330" t="s">
        <v>253</v>
      </c>
      <c r="B9" s="334">
        <v>29.011000000000003</v>
      </c>
      <c r="C9" s="334">
        <v>90305.586</v>
      </c>
      <c r="D9" s="334">
        <v>10761.765</v>
      </c>
      <c r="E9" s="333">
        <v>101067.351</v>
      </c>
      <c r="F9" s="334">
        <v>101096.362</v>
      </c>
    </row>
    <row r="10" spans="1:6" ht="12.75">
      <c r="A10" s="323" t="s">
        <v>254</v>
      </c>
      <c r="B10" s="338">
        <v>1.548</v>
      </c>
      <c r="C10" s="338">
        <v>7943.543</v>
      </c>
      <c r="D10" s="338">
        <v>13613.439</v>
      </c>
      <c r="E10" s="337">
        <v>21556.982</v>
      </c>
      <c r="F10" s="338">
        <v>21558.53</v>
      </c>
    </row>
    <row r="11" spans="1:6" ht="12.75">
      <c r="A11" s="323" t="s">
        <v>255</v>
      </c>
      <c r="B11" s="338">
        <v>0.054</v>
      </c>
      <c r="C11" s="338">
        <v>142.405</v>
      </c>
      <c r="D11" s="161" t="s">
        <v>76</v>
      </c>
      <c r="E11" s="337">
        <v>142.405</v>
      </c>
      <c r="F11" s="338">
        <v>142.459</v>
      </c>
    </row>
    <row r="12" spans="1:6" ht="12.75">
      <c r="A12" s="323" t="s">
        <v>256</v>
      </c>
      <c r="B12" s="338">
        <v>29.44</v>
      </c>
      <c r="C12" s="338">
        <v>9461.04</v>
      </c>
      <c r="D12" s="338" t="s">
        <v>76</v>
      </c>
      <c r="E12" s="337">
        <v>9461.04</v>
      </c>
      <c r="F12" s="338">
        <v>9490.48</v>
      </c>
    </row>
    <row r="13" spans="1:6" ht="12.75">
      <c r="A13" s="323" t="s">
        <v>257</v>
      </c>
      <c r="B13" s="338">
        <v>360.65700000000004</v>
      </c>
      <c r="C13" s="338">
        <v>6934.807</v>
      </c>
      <c r="D13" s="338">
        <v>38917.879</v>
      </c>
      <c r="E13" s="337">
        <v>45852.686</v>
      </c>
      <c r="F13" s="338">
        <v>46213.343</v>
      </c>
    </row>
    <row r="14" spans="1:6" ht="12.75">
      <c r="A14" s="323" t="s">
        <v>258</v>
      </c>
      <c r="B14" s="338">
        <v>59.222</v>
      </c>
      <c r="C14" s="338">
        <v>1855.631</v>
      </c>
      <c r="D14" s="338">
        <v>1781.112</v>
      </c>
      <c r="E14" s="337">
        <v>3636.7430000000004</v>
      </c>
      <c r="F14" s="338">
        <v>3695.9650000000006</v>
      </c>
    </row>
    <row r="15" spans="1:6" ht="12.75">
      <c r="A15" s="323" t="s">
        <v>259</v>
      </c>
      <c r="B15" s="338">
        <v>489.05</v>
      </c>
      <c r="C15" s="338">
        <v>115370.36800000002</v>
      </c>
      <c r="D15" s="338">
        <v>82205.836</v>
      </c>
      <c r="E15" s="337">
        <v>197576.204</v>
      </c>
      <c r="F15" s="338">
        <v>198065.254</v>
      </c>
    </row>
    <row r="16" spans="1:6" ht="12.75">
      <c r="A16" s="323" t="s">
        <v>260</v>
      </c>
      <c r="B16" s="338">
        <v>214.748</v>
      </c>
      <c r="C16" s="338">
        <v>479838.362</v>
      </c>
      <c r="D16" s="338">
        <v>467845.3</v>
      </c>
      <c r="E16" s="337">
        <v>947683.6620000001</v>
      </c>
      <c r="F16" s="338">
        <v>947898.41</v>
      </c>
    </row>
    <row r="17" spans="1:6" ht="12.75">
      <c r="A17" s="323" t="s">
        <v>261</v>
      </c>
      <c r="B17" s="338">
        <v>839.633</v>
      </c>
      <c r="C17" s="338">
        <v>3244.642</v>
      </c>
      <c r="D17" s="338">
        <v>140.844</v>
      </c>
      <c r="E17" s="337">
        <v>3385.486</v>
      </c>
      <c r="F17" s="338">
        <v>4225.119</v>
      </c>
    </row>
    <row r="18" spans="1:6" ht="12.75">
      <c r="A18" s="323" t="s">
        <v>262</v>
      </c>
      <c r="B18" s="338">
        <v>4787.2</v>
      </c>
      <c r="C18" s="338">
        <v>103815.833</v>
      </c>
      <c r="D18" s="338">
        <v>256556.97899999996</v>
      </c>
      <c r="E18" s="337">
        <v>360372.812</v>
      </c>
      <c r="F18" s="338">
        <v>365160.012</v>
      </c>
    </row>
    <row r="19" spans="1:6" ht="12.75">
      <c r="A19" s="323" t="s">
        <v>263</v>
      </c>
      <c r="B19" s="338">
        <v>96.297</v>
      </c>
      <c r="C19" s="338">
        <v>37634.116</v>
      </c>
      <c r="D19" s="338">
        <v>21085.457</v>
      </c>
      <c r="E19" s="337">
        <v>58719.573000000004</v>
      </c>
      <c r="F19" s="338">
        <v>58815.87</v>
      </c>
    </row>
    <row r="20" spans="1:6" ht="12.75">
      <c r="A20" s="323" t="s">
        <v>264</v>
      </c>
      <c r="B20" s="338">
        <v>545.777</v>
      </c>
      <c r="C20" s="338">
        <v>135373.55099999998</v>
      </c>
      <c r="D20" s="338">
        <v>77672.22899999999</v>
      </c>
      <c r="E20" s="337">
        <v>213045.78</v>
      </c>
      <c r="F20" s="338">
        <v>213591.557</v>
      </c>
    </row>
    <row r="21" spans="1:6" ht="12.75">
      <c r="A21" s="323" t="s">
        <v>265</v>
      </c>
      <c r="B21" s="338">
        <v>162.56400000000002</v>
      </c>
      <c r="C21" s="338">
        <v>107710.861</v>
      </c>
      <c r="D21" s="338">
        <v>21703.630999999998</v>
      </c>
      <c r="E21" s="337">
        <v>129414.492</v>
      </c>
      <c r="F21" s="338">
        <v>129577.056</v>
      </c>
    </row>
    <row r="22" spans="1:6" ht="12.75">
      <c r="A22" s="323" t="s">
        <v>266</v>
      </c>
      <c r="B22" s="338" t="s">
        <v>76</v>
      </c>
      <c r="C22" s="338">
        <v>133373.42</v>
      </c>
      <c r="D22" s="338">
        <v>64105.882</v>
      </c>
      <c r="E22" s="337">
        <v>197479.30200000003</v>
      </c>
      <c r="F22" s="338">
        <v>197479.30200000003</v>
      </c>
    </row>
    <row r="23" spans="1:6" ht="12.75">
      <c r="A23" s="323" t="s">
        <v>267</v>
      </c>
      <c r="B23" s="338">
        <v>297.02</v>
      </c>
      <c r="C23" s="338">
        <v>17871.136</v>
      </c>
      <c r="D23" s="338">
        <v>56708.511</v>
      </c>
      <c r="E23" s="337">
        <v>74579.647</v>
      </c>
      <c r="F23" s="338">
        <v>74876.667</v>
      </c>
    </row>
    <row r="24" spans="1:6" ht="12.75">
      <c r="A24" s="323" t="s">
        <v>268</v>
      </c>
      <c r="B24" s="338">
        <v>327.421</v>
      </c>
      <c r="C24" s="338">
        <v>185755.052</v>
      </c>
      <c r="D24" s="338">
        <v>85153.10400000002</v>
      </c>
      <c r="E24" s="337">
        <v>270908.156</v>
      </c>
      <c r="F24" s="338">
        <v>271235.577</v>
      </c>
    </row>
    <row r="25" spans="1:6" ht="12.75">
      <c r="A25" s="323" t="s">
        <v>269</v>
      </c>
      <c r="B25" s="338">
        <v>18.9</v>
      </c>
      <c r="C25" s="338">
        <v>5103.657</v>
      </c>
      <c r="D25" s="161" t="s">
        <v>76</v>
      </c>
      <c r="E25" s="337">
        <v>5103.657</v>
      </c>
      <c r="F25" s="338">
        <v>5122.557</v>
      </c>
    </row>
    <row r="26" spans="1:6" ht="12.75">
      <c r="A26" s="323"/>
      <c r="B26" s="337"/>
      <c r="C26" s="337"/>
      <c r="D26" s="337"/>
      <c r="E26" s="337"/>
      <c r="F26" s="338"/>
    </row>
    <row r="27" spans="1:6" ht="12.75">
      <c r="A27" s="341" t="s">
        <v>270</v>
      </c>
      <c r="B27" s="343">
        <v>8258.542</v>
      </c>
      <c r="C27" s="343">
        <v>1441734.01</v>
      </c>
      <c r="D27" s="343">
        <v>1198251.968</v>
      </c>
      <c r="E27" s="343">
        <v>2639985.978</v>
      </c>
      <c r="F27" s="344">
        <v>2648244.52</v>
      </c>
    </row>
    <row r="28" spans="1:6" ht="12.75">
      <c r="A28" s="323" t="s">
        <v>271</v>
      </c>
      <c r="B28" s="338">
        <v>348.09734064233555</v>
      </c>
      <c r="C28" s="338">
        <v>340553.010754998</v>
      </c>
      <c r="D28" s="161" t="s">
        <v>76</v>
      </c>
      <c r="E28" s="337">
        <v>340553.010754998</v>
      </c>
      <c r="F28" s="338">
        <v>340901.1080956404</v>
      </c>
    </row>
    <row r="29" spans="1:6" ht="12.75">
      <c r="A29" s="323"/>
      <c r="B29" s="337"/>
      <c r="C29" s="337"/>
      <c r="D29" s="337"/>
      <c r="E29" s="337"/>
      <c r="F29" s="338"/>
    </row>
    <row r="30" spans="1:6" ht="13.5" thickBot="1">
      <c r="A30" s="346" t="s">
        <v>273</v>
      </c>
      <c r="B30" s="348">
        <v>8606.639340642336</v>
      </c>
      <c r="C30" s="348">
        <v>1782287.0207549979</v>
      </c>
      <c r="D30" s="348">
        <v>1198251.968</v>
      </c>
      <c r="E30" s="348">
        <v>2980538.988754998</v>
      </c>
      <c r="F30" s="349">
        <v>2989145.6280956403</v>
      </c>
    </row>
    <row r="31" ht="12.75">
      <c r="D31" s="441"/>
    </row>
    <row r="32" spans="1:5" ht="12.75">
      <c r="A32" s="441"/>
      <c r="B32" s="441"/>
      <c r="C32" s="441"/>
      <c r="D32" s="441"/>
      <c r="E32" s="441"/>
    </row>
    <row r="33" spans="1:4" ht="12.75">
      <c r="A33" s="441"/>
      <c r="B33" s="441"/>
      <c r="C33" s="441"/>
      <c r="D33" s="441"/>
    </row>
  </sheetData>
  <mergeCells count="5">
    <mergeCell ref="A3:F3"/>
    <mergeCell ref="A4:F4"/>
    <mergeCell ref="A1:F1"/>
    <mergeCell ref="E7:E8"/>
    <mergeCell ref="C6:E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44">
    <pageSetUpPr fitToPage="1"/>
  </sheetPr>
  <dimension ref="A1:G8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30" customWidth="1"/>
    <col min="2" max="6" width="13.7109375" style="230" customWidth="1"/>
    <col min="7" max="7" width="10.57421875" style="229" customWidth="1"/>
    <col min="8" max="10" width="10.57421875" style="230" customWidth="1"/>
    <col min="11" max="16384" width="11.421875" style="230" customWidth="1"/>
  </cols>
  <sheetData>
    <row r="1" spans="1:7" s="228" customFormat="1" ht="18">
      <c r="A1" s="768" t="s">
        <v>0</v>
      </c>
      <c r="B1" s="768"/>
      <c r="C1" s="768"/>
      <c r="D1" s="768"/>
      <c r="E1" s="768"/>
      <c r="F1" s="768"/>
      <c r="G1" s="320"/>
    </row>
    <row r="3" spans="1:7" s="231" customFormat="1" ht="15">
      <c r="A3" s="784" t="s">
        <v>413</v>
      </c>
      <c r="B3" s="784"/>
      <c r="C3" s="784"/>
      <c r="D3" s="784"/>
      <c r="E3" s="784"/>
      <c r="F3" s="784"/>
      <c r="G3" s="321"/>
    </row>
    <row r="4" spans="1:7" s="231" customFormat="1" ht="15">
      <c r="A4" s="784" t="s">
        <v>414</v>
      </c>
      <c r="B4" s="784"/>
      <c r="C4" s="784"/>
      <c r="D4" s="784"/>
      <c r="E4" s="784"/>
      <c r="F4" s="784"/>
      <c r="G4" s="321"/>
    </row>
    <row r="6" spans="1:6" ht="12.75">
      <c r="A6" s="358" t="s">
        <v>277</v>
      </c>
      <c r="B6" s="857" t="s">
        <v>250</v>
      </c>
      <c r="C6" s="858"/>
      <c r="D6" s="859"/>
      <c r="E6" s="782" t="s">
        <v>251</v>
      </c>
      <c r="F6" s="782"/>
    </row>
    <row r="7" spans="1:6" ht="12.75">
      <c r="A7" s="359" t="s">
        <v>278</v>
      </c>
      <c r="B7" s="818" t="s">
        <v>71</v>
      </c>
      <c r="C7" s="479" t="s">
        <v>208</v>
      </c>
      <c r="D7" s="818" t="s">
        <v>10</v>
      </c>
      <c r="E7" s="818" t="s">
        <v>71</v>
      </c>
      <c r="F7" s="389" t="s">
        <v>208</v>
      </c>
    </row>
    <row r="8" spans="1:6" ht="13.5" thickBot="1">
      <c r="A8" s="327"/>
      <c r="B8" s="856"/>
      <c r="C8" s="510" t="s">
        <v>344</v>
      </c>
      <c r="D8" s="856"/>
      <c r="E8" s="856"/>
      <c r="F8" s="390" t="s">
        <v>344</v>
      </c>
    </row>
    <row r="9" spans="1:6" ht="12.75">
      <c r="A9" s="330" t="s">
        <v>279</v>
      </c>
      <c r="B9" s="331">
        <v>297</v>
      </c>
      <c r="C9" s="331">
        <v>354206</v>
      </c>
      <c r="D9" s="332">
        <v>354503</v>
      </c>
      <c r="E9" s="333">
        <v>5.245791245791246</v>
      </c>
      <c r="F9" s="334">
        <v>78.26050659785548</v>
      </c>
    </row>
    <row r="10" spans="1:6" ht="12.75">
      <c r="A10" s="323" t="s">
        <v>280</v>
      </c>
      <c r="B10" s="335">
        <v>1</v>
      </c>
      <c r="C10" s="335">
        <v>37627</v>
      </c>
      <c r="D10" s="335">
        <v>37628</v>
      </c>
      <c r="E10" s="338">
        <v>5</v>
      </c>
      <c r="F10" s="338">
        <v>85.16769872697797</v>
      </c>
    </row>
    <row r="11" spans="1:6" ht="12.75">
      <c r="A11" s="323" t="s">
        <v>281</v>
      </c>
      <c r="B11" s="335">
        <v>1293</v>
      </c>
      <c r="C11" s="335">
        <v>23084</v>
      </c>
      <c r="D11" s="336">
        <v>24377</v>
      </c>
      <c r="E11" s="338">
        <v>6.430007733952049</v>
      </c>
      <c r="F11" s="338">
        <v>78.34283486397504</v>
      </c>
    </row>
    <row r="12" spans="1:6" ht="12.75">
      <c r="A12" s="323" t="s">
        <v>282</v>
      </c>
      <c r="B12" s="335">
        <v>3422</v>
      </c>
      <c r="C12" s="335">
        <v>853505</v>
      </c>
      <c r="D12" s="336">
        <v>856927</v>
      </c>
      <c r="E12" s="338">
        <v>5.5914669783752196</v>
      </c>
      <c r="F12" s="338">
        <v>80.06272839643587</v>
      </c>
    </row>
    <row r="13" spans="1:6" ht="12.75">
      <c r="A13" s="360" t="s">
        <v>283</v>
      </c>
      <c r="B13" s="362">
        <v>5013</v>
      </c>
      <c r="C13" s="362">
        <v>1268422</v>
      </c>
      <c r="D13" s="361">
        <v>1273435</v>
      </c>
      <c r="E13" s="363">
        <v>5.787153401156993</v>
      </c>
      <c r="F13" s="363">
        <v>79.67959480362214</v>
      </c>
    </row>
    <row r="14" spans="1:6" ht="12.75">
      <c r="A14" s="323"/>
      <c r="B14" s="335"/>
      <c r="C14" s="335"/>
      <c r="D14" s="336"/>
      <c r="E14" s="337"/>
      <c r="F14" s="338"/>
    </row>
    <row r="15" spans="1:6" ht="12.75">
      <c r="A15" s="360" t="s">
        <v>284</v>
      </c>
      <c r="B15" s="362">
        <v>258</v>
      </c>
      <c r="C15" s="362">
        <v>279764</v>
      </c>
      <c r="D15" s="361">
        <v>280022</v>
      </c>
      <c r="E15" s="363">
        <v>6</v>
      </c>
      <c r="F15" s="363">
        <v>77.05416708368482</v>
      </c>
    </row>
    <row r="16" spans="1:6" ht="12.75">
      <c r="A16" s="323"/>
      <c r="B16" s="335"/>
      <c r="C16" s="335"/>
      <c r="D16" s="336"/>
      <c r="E16" s="337"/>
      <c r="F16" s="338"/>
    </row>
    <row r="17" spans="1:6" ht="12.75">
      <c r="A17" s="360" t="s">
        <v>285</v>
      </c>
      <c r="B17" s="362">
        <v>10</v>
      </c>
      <c r="C17" s="362">
        <v>1353</v>
      </c>
      <c r="D17" s="361">
        <v>1363</v>
      </c>
      <c r="E17" s="363">
        <v>5.4</v>
      </c>
      <c r="F17" s="363">
        <v>105.25129342202513</v>
      </c>
    </row>
    <row r="18" spans="1:6" ht="12.75">
      <c r="A18" s="323"/>
      <c r="B18" s="335"/>
      <c r="C18" s="335"/>
      <c r="D18" s="336"/>
      <c r="E18" s="337"/>
      <c r="F18" s="338"/>
    </row>
    <row r="19" spans="1:6" ht="12.75">
      <c r="A19" s="323" t="s">
        <v>286</v>
      </c>
      <c r="B19" s="335">
        <v>3808</v>
      </c>
      <c r="C19" s="335">
        <v>1107</v>
      </c>
      <c r="D19" s="336">
        <v>4915</v>
      </c>
      <c r="E19" s="338">
        <v>6.01890756302521</v>
      </c>
      <c r="F19" s="338">
        <v>72.03252032520325</v>
      </c>
    </row>
    <row r="20" spans="1:6" ht="12.75">
      <c r="A20" s="323" t="s">
        <v>287</v>
      </c>
      <c r="B20" s="335">
        <v>1209</v>
      </c>
      <c r="C20" s="335">
        <v>5560</v>
      </c>
      <c r="D20" s="336">
        <v>6769</v>
      </c>
      <c r="E20" s="338">
        <v>5.368072787427626</v>
      </c>
      <c r="F20" s="338">
        <v>85.61151079136691</v>
      </c>
    </row>
    <row r="21" spans="1:6" ht="12.75">
      <c r="A21" s="323" t="s">
        <v>288</v>
      </c>
      <c r="B21" s="335">
        <v>5</v>
      </c>
      <c r="C21" s="335">
        <v>112532</v>
      </c>
      <c r="D21" s="336">
        <v>112537</v>
      </c>
      <c r="E21" s="338">
        <v>3.6923076923076925</v>
      </c>
      <c r="F21" s="338">
        <v>79.13571250844204</v>
      </c>
    </row>
    <row r="22" spans="1:6" ht="12.75">
      <c r="A22" s="360" t="s">
        <v>369</v>
      </c>
      <c r="B22" s="362">
        <v>5022</v>
      </c>
      <c r="C22" s="362">
        <v>119199</v>
      </c>
      <c r="D22" s="361">
        <v>124221</v>
      </c>
      <c r="E22" s="363">
        <v>5.862206292313819</v>
      </c>
      <c r="F22" s="363">
        <v>79.3718068104598</v>
      </c>
    </row>
    <row r="23" spans="1:6" ht="12.75">
      <c r="A23" s="323"/>
      <c r="B23" s="335"/>
      <c r="C23" s="335"/>
      <c r="D23" s="336"/>
      <c r="E23" s="337"/>
      <c r="F23" s="338"/>
    </row>
    <row r="24" spans="1:6" ht="12.75">
      <c r="A24" s="360" t="s">
        <v>289</v>
      </c>
      <c r="B24" s="362">
        <v>49243</v>
      </c>
      <c r="C24" s="362">
        <v>533777</v>
      </c>
      <c r="D24" s="361">
        <v>583020</v>
      </c>
      <c r="E24" s="363">
        <v>7.3240257498527725</v>
      </c>
      <c r="F24" s="363">
        <v>85.90232625234883</v>
      </c>
    </row>
    <row r="25" spans="1:6" ht="12.75">
      <c r="A25" s="323"/>
      <c r="B25" s="335"/>
      <c r="C25" s="335"/>
      <c r="D25" s="336"/>
      <c r="E25" s="337"/>
      <c r="F25" s="338"/>
    </row>
    <row r="26" spans="1:6" ht="12.75">
      <c r="A26" s="360" t="s">
        <v>290</v>
      </c>
      <c r="B26" s="362">
        <v>10257</v>
      </c>
      <c r="C26" s="362">
        <v>42856</v>
      </c>
      <c r="D26" s="361">
        <v>53113</v>
      </c>
      <c r="E26" s="363">
        <v>5.773813005752169</v>
      </c>
      <c r="F26" s="363">
        <v>84.85959958932239</v>
      </c>
    </row>
    <row r="27" spans="1:6" ht="12.75">
      <c r="A27" s="323"/>
      <c r="B27" s="335"/>
      <c r="C27" s="335"/>
      <c r="D27" s="336"/>
      <c r="E27" s="337"/>
      <c r="F27" s="338"/>
    </row>
    <row r="28" spans="1:6" ht="12.75">
      <c r="A28" s="323" t="s">
        <v>291</v>
      </c>
      <c r="B28" s="335">
        <v>2956</v>
      </c>
      <c r="C28" s="335">
        <v>505144</v>
      </c>
      <c r="D28" s="336">
        <v>508100</v>
      </c>
      <c r="E28" s="338">
        <v>14.330514208389715</v>
      </c>
      <c r="F28" s="338">
        <v>81.08611603819901</v>
      </c>
    </row>
    <row r="29" spans="1:6" ht="12.75">
      <c r="A29" s="323" t="s">
        <v>292</v>
      </c>
      <c r="B29" s="335">
        <v>507</v>
      </c>
      <c r="C29" s="335">
        <v>501353</v>
      </c>
      <c r="D29" s="336">
        <v>501860</v>
      </c>
      <c r="E29" s="338">
        <v>6.349112426035503</v>
      </c>
      <c r="F29" s="338">
        <v>98.0473478766458</v>
      </c>
    </row>
    <row r="30" spans="1:6" ht="12.75">
      <c r="A30" s="323" t="s">
        <v>293</v>
      </c>
      <c r="B30" s="335">
        <v>50640</v>
      </c>
      <c r="C30" s="335">
        <v>1273302</v>
      </c>
      <c r="D30" s="336">
        <v>1323942</v>
      </c>
      <c r="E30" s="338">
        <v>8.757306477093207</v>
      </c>
      <c r="F30" s="338">
        <v>84.39451677606726</v>
      </c>
    </row>
    <row r="31" spans="1:6" ht="12.75">
      <c r="A31" s="360" t="s">
        <v>370</v>
      </c>
      <c r="B31" s="362">
        <v>54103</v>
      </c>
      <c r="C31" s="362">
        <v>2279799</v>
      </c>
      <c r="D31" s="361">
        <v>2333902</v>
      </c>
      <c r="E31" s="363">
        <v>9.039239968208786</v>
      </c>
      <c r="F31" s="363">
        <v>86.66386992888408</v>
      </c>
    </row>
    <row r="32" spans="1:6" ht="12.75">
      <c r="A32" s="323"/>
      <c r="B32" s="335"/>
      <c r="C32" s="335"/>
      <c r="D32" s="336"/>
      <c r="E32" s="337"/>
      <c r="F32" s="338"/>
    </row>
    <row r="33" spans="1:6" ht="12.75">
      <c r="A33" s="323" t="s">
        <v>294</v>
      </c>
      <c r="B33" s="335">
        <v>20133</v>
      </c>
      <c r="C33" s="335">
        <v>4761197</v>
      </c>
      <c r="D33" s="336">
        <v>4781330</v>
      </c>
      <c r="E33" s="338">
        <v>5.5989172006159045</v>
      </c>
      <c r="F33" s="338">
        <v>80.63856631011068</v>
      </c>
    </row>
    <row r="34" spans="1:6" ht="12.75">
      <c r="A34" s="323" t="s">
        <v>295</v>
      </c>
      <c r="B34" s="339">
        <v>1397</v>
      </c>
      <c r="C34" s="335">
        <v>4942070</v>
      </c>
      <c r="D34" s="336">
        <v>4943467</v>
      </c>
      <c r="E34" s="352">
        <v>6.871868289191124</v>
      </c>
      <c r="F34" s="338">
        <v>76.69138640286357</v>
      </c>
    </row>
    <row r="35" spans="1:6" ht="12.75">
      <c r="A35" s="323" t="s">
        <v>296</v>
      </c>
      <c r="B35" s="335">
        <v>14040</v>
      </c>
      <c r="C35" s="335">
        <v>2261187</v>
      </c>
      <c r="D35" s="336">
        <v>2275227</v>
      </c>
      <c r="E35" s="338">
        <v>5.70477207977208</v>
      </c>
      <c r="F35" s="338">
        <v>80.13972307465063</v>
      </c>
    </row>
    <row r="36" spans="1:6" ht="12.75">
      <c r="A36" s="323" t="s">
        <v>297</v>
      </c>
      <c r="B36" s="335">
        <v>1224</v>
      </c>
      <c r="C36" s="335">
        <v>45077</v>
      </c>
      <c r="D36" s="336">
        <v>46301</v>
      </c>
      <c r="E36" s="338">
        <v>10.073529411764707</v>
      </c>
      <c r="F36" s="338">
        <v>78.14322159859796</v>
      </c>
    </row>
    <row r="37" spans="1:6" ht="12.75">
      <c r="A37" s="360" t="s">
        <v>298</v>
      </c>
      <c r="B37" s="362">
        <v>36794</v>
      </c>
      <c r="C37" s="362">
        <v>12009531</v>
      </c>
      <c r="D37" s="361">
        <v>12046325</v>
      </c>
      <c r="E37" s="363">
        <v>5.836495080719683</v>
      </c>
      <c r="F37" s="363">
        <v>78.91096346726613</v>
      </c>
    </row>
    <row r="38" spans="1:6" ht="12.75">
      <c r="A38" s="323"/>
      <c r="B38" s="335"/>
      <c r="C38" s="335"/>
      <c r="D38" s="336"/>
      <c r="E38" s="337"/>
      <c r="F38" s="338"/>
    </row>
    <row r="39" spans="1:6" ht="12.75">
      <c r="A39" s="360" t="s">
        <v>299</v>
      </c>
      <c r="B39" s="362">
        <v>92798</v>
      </c>
      <c r="C39" s="362">
        <v>44495</v>
      </c>
      <c r="D39" s="361">
        <v>137293</v>
      </c>
      <c r="E39" s="363">
        <v>9.047964395784392</v>
      </c>
      <c r="F39" s="363">
        <v>76.08688616698505</v>
      </c>
    </row>
    <row r="40" spans="1:6" ht="12.75">
      <c r="A40" s="323"/>
      <c r="B40" s="335"/>
      <c r="C40" s="335"/>
      <c r="D40" s="336"/>
      <c r="E40" s="337"/>
      <c r="F40" s="338"/>
    </row>
    <row r="41" spans="1:6" ht="12.75">
      <c r="A41" s="323" t="s">
        <v>300</v>
      </c>
      <c r="B41" s="335">
        <v>217591</v>
      </c>
      <c r="C41" s="335">
        <v>159058</v>
      </c>
      <c r="D41" s="336">
        <v>376649</v>
      </c>
      <c r="E41" s="338">
        <v>5.138383480934413</v>
      </c>
      <c r="F41" s="338">
        <v>90.59544945868802</v>
      </c>
    </row>
    <row r="42" spans="1:6" ht="12.75">
      <c r="A42" s="323" t="s">
        <v>301</v>
      </c>
      <c r="B42" s="335">
        <v>8926</v>
      </c>
      <c r="C42" s="335">
        <v>428192</v>
      </c>
      <c r="D42" s="336">
        <v>437118</v>
      </c>
      <c r="E42" s="338">
        <v>5.740757338113377</v>
      </c>
      <c r="F42" s="338">
        <v>79.7501564718631</v>
      </c>
    </row>
    <row r="43" spans="1:6" ht="12.75">
      <c r="A43" s="323" t="s">
        <v>302</v>
      </c>
      <c r="B43" s="335">
        <v>819</v>
      </c>
      <c r="C43" s="335">
        <v>511534</v>
      </c>
      <c r="D43" s="336">
        <v>512353</v>
      </c>
      <c r="E43" s="338">
        <v>5.355311355311355</v>
      </c>
      <c r="F43" s="338">
        <v>77.48964878189915</v>
      </c>
    </row>
    <row r="44" spans="1:6" ht="12.75">
      <c r="A44" s="323" t="s">
        <v>303</v>
      </c>
      <c r="B44" s="335">
        <v>8709</v>
      </c>
      <c r="C44" s="335">
        <v>12399</v>
      </c>
      <c r="D44" s="336">
        <v>21108</v>
      </c>
      <c r="E44" s="338">
        <v>3.726145366861867</v>
      </c>
      <c r="F44" s="338">
        <v>84.67424792321961</v>
      </c>
    </row>
    <row r="45" spans="1:6" ht="12.75">
      <c r="A45" s="323" t="s">
        <v>304</v>
      </c>
      <c r="B45" s="335">
        <v>167352</v>
      </c>
      <c r="C45" s="335">
        <v>1588736</v>
      </c>
      <c r="D45" s="336">
        <v>1756088</v>
      </c>
      <c r="E45" s="338">
        <v>5.0760911133419375</v>
      </c>
      <c r="F45" s="338">
        <v>122.12809113660165</v>
      </c>
    </row>
    <row r="46" spans="1:6" ht="12.75">
      <c r="A46" s="323" t="s">
        <v>305</v>
      </c>
      <c r="B46" s="335">
        <v>228906</v>
      </c>
      <c r="C46" s="335">
        <v>324520</v>
      </c>
      <c r="D46" s="336">
        <v>553426</v>
      </c>
      <c r="E46" s="338">
        <v>5.04529806995011</v>
      </c>
      <c r="F46" s="338">
        <v>90.01441821767534</v>
      </c>
    </row>
    <row r="47" spans="1:6" ht="12.75">
      <c r="A47" s="323" t="s">
        <v>306</v>
      </c>
      <c r="B47" s="335">
        <v>21576</v>
      </c>
      <c r="C47" s="335">
        <v>314232</v>
      </c>
      <c r="D47" s="336">
        <v>335808</v>
      </c>
      <c r="E47" s="338">
        <v>7.599740452354468</v>
      </c>
      <c r="F47" s="338">
        <v>83.04947618320222</v>
      </c>
    </row>
    <row r="48" spans="1:6" ht="12.75">
      <c r="A48" s="323" t="s">
        <v>307</v>
      </c>
      <c r="B48" s="335">
        <v>20847</v>
      </c>
      <c r="C48" s="335">
        <v>30936</v>
      </c>
      <c r="D48" s="336">
        <v>51783</v>
      </c>
      <c r="E48" s="338">
        <v>5.188852113013863</v>
      </c>
      <c r="F48" s="338">
        <v>91.59432376519266</v>
      </c>
    </row>
    <row r="49" spans="1:6" ht="12.75">
      <c r="A49" s="323" t="s">
        <v>308</v>
      </c>
      <c r="B49" s="335">
        <v>181694</v>
      </c>
      <c r="C49" s="335">
        <v>217715</v>
      </c>
      <c r="D49" s="336">
        <v>399409</v>
      </c>
      <c r="E49" s="338">
        <v>7.179752771142691</v>
      </c>
      <c r="F49" s="338">
        <v>87.06288955744895</v>
      </c>
    </row>
    <row r="50" spans="1:6" ht="12.75">
      <c r="A50" s="360" t="s">
        <v>371</v>
      </c>
      <c r="B50" s="362">
        <v>856420</v>
      </c>
      <c r="C50" s="362">
        <v>3587322</v>
      </c>
      <c r="D50" s="361">
        <v>4443742</v>
      </c>
      <c r="E50" s="363">
        <v>5.5897807150697085</v>
      </c>
      <c r="F50" s="363">
        <v>100.45733614099878</v>
      </c>
    </row>
    <row r="51" spans="1:6" ht="12.75">
      <c r="A51" s="323"/>
      <c r="B51" s="335"/>
      <c r="C51" s="335"/>
      <c r="D51" s="336"/>
      <c r="E51" s="337"/>
      <c r="F51" s="338"/>
    </row>
    <row r="52" spans="1:6" ht="12.75">
      <c r="A52" s="360" t="s">
        <v>309</v>
      </c>
      <c r="B52" s="362">
        <v>18820</v>
      </c>
      <c r="C52" s="362">
        <v>774031</v>
      </c>
      <c r="D52" s="361">
        <v>792851</v>
      </c>
      <c r="E52" s="363">
        <v>5.1167375132837405</v>
      </c>
      <c r="F52" s="363">
        <v>75.86204299311011</v>
      </c>
    </row>
    <row r="53" spans="1:6" ht="12.75">
      <c r="A53" s="323"/>
      <c r="B53" s="335"/>
      <c r="C53" s="335"/>
      <c r="D53" s="336"/>
      <c r="E53" s="337"/>
      <c r="F53" s="338"/>
    </row>
    <row r="54" spans="1:6" ht="12.75">
      <c r="A54" s="323" t="s">
        <v>310</v>
      </c>
      <c r="B54" s="335">
        <v>802</v>
      </c>
      <c r="C54" s="335">
        <v>266594</v>
      </c>
      <c r="D54" s="336">
        <v>267396</v>
      </c>
      <c r="E54" s="338">
        <v>5.659600997506234</v>
      </c>
      <c r="F54" s="338">
        <v>81.81613239607795</v>
      </c>
    </row>
    <row r="55" spans="1:6" ht="12.75">
      <c r="A55" s="323" t="s">
        <v>311</v>
      </c>
      <c r="B55" s="335">
        <v>15380</v>
      </c>
      <c r="C55" s="335">
        <v>394091</v>
      </c>
      <c r="D55" s="336">
        <v>409471</v>
      </c>
      <c r="E55" s="338">
        <v>14.450065019505852</v>
      </c>
      <c r="F55" s="338">
        <v>80.89519933213396</v>
      </c>
    </row>
    <row r="56" spans="1:6" ht="12.75">
      <c r="A56" s="323" t="s">
        <v>312</v>
      </c>
      <c r="B56" s="339">
        <v>2630</v>
      </c>
      <c r="C56" s="335">
        <v>660248</v>
      </c>
      <c r="D56" s="336">
        <v>662878</v>
      </c>
      <c r="E56" s="352">
        <v>4.83384030418251</v>
      </c>
      <c r="F56" s="338">
        <v>85.60743993166203</v>
      </c>
    </row>
    <row r="57" spans="1:6" ht="12.75">
      <c r="A57" s="323" t="s">
        <v>313</v>
      </c>
      <c r="B57" s="335">
        <v>79</v>
      </c>
      <c r="C57" s="335">
        <v>25192</v>
      </c>
      <c r="D57" s="336">
        <v>25271</v>
      </c>
      <c r="E57" s="161" t="s">
        <v>76</v>
      </c>
      <c r="F57" s="338">
        <v>84.82792156240076</v>
      </c>
    </row>
    <row r="58" spans="1:6" ht="12.75">
      <c r="A58" s="323" t="s">
        <v>314</v>
      </c>
      <c r="B58" s="335">
        <v>56047</v>
      </c>
      <c r="C58" s="335">
        <v>1224458</v>
      </c>
      <c r="D58" s="336">
        <v>1280505</v>
      </c>
      <c r="E58" s="338">
        <v>5.456295609042411</v>
      </c>
      <c r="F58" s="338">
        <v>82.23629883589311</v>
      </c>
    </row>
    <row r="59" spans="1:6" ht="12.75">
      <c r="A59" s="360" t="s">
        <v>315</v>
      </c>
      <c r="B59" s="362">
        <v>74938</v>
      </c>
      <c r="C59" s="362">
        <v>2570583</v>
      </c>
      <c r="D59" s="361">
        <v>2645521</v>
      </c>
      <c r="E59" s="363">
        <v>7.283047319117137</v>
      </c>
      <c r="F59" s="363">
        <v>82.87838984386032</v>
      </c>
    </row>
    <row r="60" spans="1:6" ht="12.75">
      <c r="A60" s="323"/>
      <c r="B60" s="335"/>
      <c r="C60" s="335"/>
      <c r="D60" s="336"/>
      <c r="E60" s="337"/>
      <c r="F60" s="338"/>
    </row>
    <row r="61" spans="1:6" ht="12.75">
      <c r="A61" s="323" t="s">
        <v>316</v>
      </c>
      <c r="B61" s="335">
        <v>2776</v>
      </c>
      <c r="C61" s="335">
        <v>122098</v>
      </c>
      <c r="D61" s="336">
        <v>124874</v>
      </c>
      <c r="E61" s="338">
        <v>7.140489913544669</v>
      </c>
      <c r="F61" s="338">
        <v>84.16986355222853</v>
      </c>
    </row>
    <row r="62" spans="1:6" ht="12.75">
      <c r="A62" s="323" t="s">
        <v>317</v>
      </c>
      <c r="B62" s="335">
        <v>76</v>
      </c>
      <c r="C62" s="335">
        <v>121998</v>
      </c>
      <c r="D62" s="336">
        <v>122074</v>
      </c>
      <c r="E62" s="338">
        <v>5.026315789473684</v>
      </c>
      <c r="F62" s="338">
        <v>79.79794750733619</v>
      </c>
    </row>
    <row r="63" spans="1:6" ht="12.75">
      <c r="A63" s="323" t="s">
        <v>318</v>
      </c>
      <c r="B63" s="335">
        <v>25594</v>
      </c>
      <c r="C63" s="335">
        <v>1435096</v>
      </c>
      <c r="D63" s="336">
        <v>1460690</v>
      </c>
      <c r="E63" s="338">
        <v>5.562241150269594</v>
      </c>
      <c r="F63" s="338">
        <v>76.23345755266547</v>
      </c>
    </row>
    <row r="64" spans="1:6" ht="12.75">
      <c r="A64" s="360" t="s">
        <v>319</v>
      </c>
      <c r="B64" s="362">
        <v>28446</v>
      </c>
      <c r="C64" s="362">
        <v>1679192</v>
      </c>
      <c r="D64" s="361">
        <v>1707638</v>
      </c>
      <c r="E64" s="363">
        <v>5.714828095338537</v>
      </c>
      <c r="F64" s="363">
        <v>77.06950247499988</v>
      </c>
    </row>
    <row r="65" spans="1:6" ht="12.75">
      <c r="A65" s="323"/>
      <c r="B65" s="335"/>
      <c r="C65" s="335"/>
      <c r="D65" s="336"/>
      <c r="E65" s="337"/>
      <c r="F65" s="338"/>
    </row>
    <row r="66" spans="1:7" s="284" customFormat="1" ht="12.75">
      <c r="A66" s="360" t="s">
        <v>320</v>
      </c>
      <c r="B66" s="516" t="s">
        <v>76</v>
      </c>
      <c r="C66" s="362">
        <v>2348063</v>
      </c>
      <c r="D66" s="361">
        <v>2348063</v>
      </c>
      <c r="E66" s="516" t="s">
        <v>76</v>
      </c>
      <c r="F66" s="363">
        <v>84.10306793301544</v>
      </c>
      <c r="G66" s="387"/>
    </row>
    <row r="67" spans="1:6" ht="12.75">
      <c r="A67" s="323"/>
      <c r="B67" s="335"/>
      <c r="C67" s="335"/>
      <c r="D67" s="336"/>
      <c r="E67" s="337"/>
      <c r="F67" s="338"/>
    </row>
    <row r="68" spans="1:6" ht="12.75">
      <c r="A68" s="323" t="s">
        <v>321</v>
      </c>
      <c r="B68" s="335">
        <v>22903</v>
      </c>
      <c r="C68" s="335">
        <v>549582</v>
      </c>
      <c r="D68" s="336">
        <v>572485</v>
      </c>
      <c r="E68" s="338">
        <v>8.003056368161376</v>
      </c>
      <c r="F68" s="338">
        <v>117.46484055154644</v>
      </c>
    </row>
    <row r="69" spans="1:6" ht="12.75">
      <c r="A69" s="323" t="s">
        <v>322</v>
      </c>
      <c r="B69" s="335">
        <v>21069</v>
      </c>
      <c r="C69" s="335">
        <v>101890</v>
      </c>
      <c r="D69" s="336">
        <v>122959</v>
      </c>
      <c r="E69" s="338">
        <v>5.397788219659215</v>
      </c>
      <c r="F69" s="338">
        <v>98.37162626361763</v>
      </c>
    </row>
    <row r="70" spans="1:6" ht="12.75">
      <c r="A70" s="360" t="s">
        <v>323</v>
      </c>
      <c r="B70" s="362">
        <v>43972</v>
      </c>
      <c r="C70" s="362">
        <v>651472</v>
      </c>
      <c r="D70" s="361">
        <v>695444</v>
      </c>
      <c r="E70" s="363">
        <v>6.754753024652051</v>
      </c>
      <c r="F70" s="363">
        <v>114.4786683080777</v>
      </c>
    </row>
    <row r="71" spans="1:6" ht="12.75">
      <c r="A71" s="323"/>
      <c r="B71" s="335"/>
      <c r="C71" s="335"/>
      <c r="D71" s="336"/>
      <c r="E71" s="337"/>
      <c r="F71" s="338"/>
    </row>
    <row r="72" spans="1:6" ht="12.75">
      <c r="A72" s="323" t="s">
        <v>324</v>
      </c>
      <c r="B72" s="335">
        <v>2932</v>
      </c>
      <c r="C72" s="335">
        <v>130175</v>
      </c>
      <c r="D72" s="336">
        <v>133107</v>
      </c>
      <c r="E72" s="338">
        <v>5.52319236016371</v>
      </c>
      <c r="F72" s="338">
        <v>72.87347801037066</v>
      </c>
    </row>
    <row r="73" spans="1:6" ht="12.75">
      <c r="A73" s="323" t="s">
        <v>325</v>
      </c>
      <c r="B73" s="335">
        <v>200</v>
      </c>
      <c r="C73" s="335">
        <v>59001</v>
      </c>
      <c r="D73" s="336">
        <v>59201</v>
      </c>
      <c r="E73" s="338">
        <v>6.3</v>
      </c>
      <c r="F73" s="338">
        <v>100.97405128726632</v>
      </c>
    </row>
    <row r="74" spans="1:6" ht="12.75">
      <c r="A74" s="323" t="s">
        <v>326</v>
      </c>
      <c r="B74" s="335">
        <v>20285</v>
      </c>
      <c r="C74" s="335">
        <v>197512</v>
      </c>
      <c r="D74" s="336">
        <v>217797</v>
      </c>
      <c r="E74" s="338">
        <v>11.890115849149618</v>
      </c>
      <c r="F74" s="338">
        <v>92.70364332293734</v>
      </c>
    </row>
    <row r="75" spans="1:6" ht="12.75">
      <c r="A75" s="323" t="s">
        <v>327</v>
      </c>
      <c r="B75" s="335">
        <v>486</v>
      </c>
      <c r="C75" s="335">
        <v>185933</v>
      </c>
      <c r="D75" s="336">
        <v>186419</v>
      </c>
      <c r="E75" s="338">
        <v>6.958847736625515</v>
      </c>
      <c r="F75" s="338">
        <v>84.84808506289902</v>
      </c>
    </row>
    <row r="76" spans="1:6" ht="12.75">
      <c r="A76" s="323" t="s">
        <v>328</v>
      </c>
      <c r="B76" s="335">
        <v>185</v>
      </c>
      <c r="C76" s="335">
        <v>367652</v>
      </c>
      <c r="D76" s="336">
        <v>367837</v>
      </c>
      <c r="E76" s="161" t="s">
        <v>76</v>
      </c>
      <c r="F76" s="338">
        <v>126.99053452721596</v>
      </c>
    </row>
    <row r="77" spans="1:6" ht="12.75">
      <c r="A77" s="323" t="s">
        <v>329</v>
      </c>
      <c r="B77" s="335">
        <v>1928</v>
      </c>
      <c r="C77" s="335">
        <v>473643</v>
      </c>
      <c r="D77" s="336">
        <v>475571</v>
      </c>
      <c r="E77" s="338">
        <v>8.070539419087137</v>
      </c>
      <c r="F77" s="338">
        <v>72.18490086415297</v>
      </c>
    </row>
    <row r="78" spans="1:6" ht="12.75">
      <c r="A78" s="323" t="s">
        <v>330</v>
      </c>
      <c r="B78" s="335">
        <v>4215</v>
      </c>
      <c r="C78" s="335">
        <v>1613022</v>
      </c>
      <c r="D78" s="336">
        <v>1617237</v>
      </c>
      <c r="E78" s="338">
        <v>5.603795966785291</v>
      </c>
      <c r="F78" s="338">
        <v>73.09564283686149</v>
      </c>
    </row>
    <row r="79" spans="1:6" ht="12.75">
      <c r="A79" s="323" t="s">
        <v>331</v>
      </c>
      <c r="B79" s="335">
        <v>4046</v>
      </c>
      <c r="C79" s="335">
        <v>281993</v>
      </c>
      <c r="D79" s="336">
        <v>286039</v>
      </c>
      <c r="E79" s="338">
        <v>5.947108255066732</v>
      </c>
      <c r="F79" s="338">
        <v>80.12632583078303</v>
      </c>
    </row>
    <row r="80" spans="1:6" ht="12.75">
      <c r="A80" s="360" t="s">
        <v>372</v>
      </c>
      <c r="B80" s="362">
        <v>34277</v>
      </c>
      <c r="C80" s="362">
        <v>3308931</v>
      </c>
      <c r="D80" s="361">
        <v>3343208</v>
      </c>
      <c r="E80" s="363">
        <v>9.552207019284069</v>
      </c>
      <c r="F80" s="363">
        <v>81.87180572819439</v>
      </c>
    </row>
    <row r="81" spans="1:6" ht="12.75">
      <c r="A81" s="323"/>
      <c r="B81" s="335"/>
      <c r="C81" s="335"/>
      <c r="D81" s="336"/>
      <c r="E81" s="337"/>
      <c r="F81" s="338"/>
    </row>
    <row r="82" spans="1:6" ht="12.75">
      <c r="A82" s="323" t="s">
        <v>332</v>
      </c>
      <c r="B82" s="335">
        <v>1823</v>
      </c>
      <c r="C82" s="335">
        <v>28709</v>
      </c>
      <c r="D82" s="336">
        <v>30532</v>
      </c>
      <c r="E82" s="338">
        <v>7.044432254525508</v>
      </c>
      <c r="F82" s="338">
        <v>72.13608972795987</v>
      </c>
    </row>
    <row r="83" spans="1:6" ht="12.75">
      <c r="A83" s="323" t="s">
        <v>333</v>
      </c>
      <c r="B83" s="335">
        <v>723</v>
      </c>
      <c r="C83" s="335">
        <v>40662</v>
      </c>
      <c r="D83" s="336">
        <v>41385</v>
      </c>
      <c r="E83" s="338">
        <v>8.378976486860305</v>
      </c>
      <c r="F83" s="338">
        <v>74.58319807190989</v>
      </c>
    </row>
    <row r="84" spans="1:6" ht="12.75">
      <c r="A84" s="360" t="s">
        <v>334</v>
      </c>
      <c r="B84" s="362">
        <v>2546</v>
      </c>
      <c r="C84" s="362">
        <v>69371</v>
      </c>
      <c r="D84" s="361">
        <v>71917</v>
      </c>
      <c r="E84" s="363">
        <v>7.423409269442263</v>
      </c>
      <c r="F84" s="363">
        <v>73.5704689279382</v>
      </c>
    </row>
    <row r="85" spans="1:6" ht="12.75">
      <c r="A85" s="323"/>
      <c r="B85" s="335"/>
      <c r="C85" s="335"/>
      <c r="D85" s="336"/>
      <c r="E85" s="337"/>
      <c r="F85" s="338"/>
    </row>
    <row r="86" spans="1:6" ht="12.75">
      <c r="A86" s="341" t="s">
        <v>335</v>
      </c>
      <c r="B86" s="366">
        <v>1312917</v>
      </c>
      <c r="C86" s="366">
        <v>31568161</v>
      </c>
      <c r="D86" s="342">
        <v>32881078</v>
      </c>
      <c r="E86" s="344">
        <v>6.290223982170997</v>
      </c>
      <c r="F86" s="344">
        <v>83.62812068780313</v>
      </c>
    </row>
    <row r="87" spans="1:6" ht="12.75">
      <c r="A87" s="515" t="s">
        <v>271</v>
      </c>
      <c r="B87" s="335">
        <v>42702.98738178262</v>
      </c>
      <c r="C87" s="335">
        <v>3407064.389572028</v>
      </c>
      <c r="D87" s="336">
        <v>3449767.3769538105</v>
      </c>
      <c r="E87" s="338">
        <v>8.151592241783913</v>
      </c>
      <c r="F87" s="338">
        <v>99.95496762471693</v>
      </c>
    </row>
    <row r="88" spans="1:6" ht="12.75">
      <c r="A88" s="323"/>
      <c r="B88" s="335"/>
      <c r="C88" s="335"/>
      <c r="D88" s="336"/>
      <c r="E88" s="338"/>
      <c r="F88" s="338"/>
    </row>
    <row r="89" spans="1:6" ht="13.5" thickBot="1">
      <c r="A89" s="346" t="s">
        <v>272</v>
      </c>
      <c r="B89" s="371">
        <v>1355619.9873817826</v>
      </c>
      <c r="C89" s="371">
        <v>34975225.389572024</v>
      </c>
      <c r="D89" s="347">
        <v>36330845.37695381</v>
      </c>
      <c r="E89" s="349">
        <v>6.348858397451801</v>
      </c>
      <c r="F89" s="349">
        <v>85.21857845249669</v>
      </c>
    </row>
  </sheetData>
  <mergeCells count="8">
    <mergeCell ref="A1:F1"/>
    <mergeCell ref="A3:F3"/>
    <mergeCell ref="A4:F4"/>
    <mergeCell ref="E6:F6"/>
    <mergeCell ref="E7:E8"/>
    <mergeCell ref="B6:D6"/>
    <mergeCell ref="B7:B8"/>
    <mergeCell ref="D7:D8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52">
    <pageSetUpPr fitToPage="1"/>
  </sheetPr>
  <dimension ref="A1:G8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30" customWidth="1"/>
    <col min="2" max="6" width="14.7109375" style="230" customWidth="1"/>
    <col min="7" max="7" width="11.7109375" style="229" customWidth="1"/>
    <col min="8" max="8" width="11.7109375" style="230" customWidth="1"/>
    <col min="9" max="10" width="10.57421875" style="230" customWidth="1"/>
    <col min="11" max="16384" width="11.421875" style="230" customWidth="1"/>
  </cols>
  <sheetData>
    <row r="1" spans="1:7" s="228" customFormat="1" ht="18">
      <c r="A1" s="768" t="s">
        <v>0</v>
      </c>
      <c r="B1" s="768"/>
      <c r="C1" s="768"/>
      <c r="D1" s="768"/>
      <c r="E1" s="768"/>
      <c r="F1" s="768"/>
      <c r="G1" s="320"/>
    </row>
    <row r="3" spans="1:7" s="231" customFormat="1" ht="15">
      <c r="A3" s="794" t="s">
        <v>375</v>
      </c>
      <c r="B3" s="794"/>
      <c r="C3" s="794"/>
      <c r="D3" s="794"/>
      <c r="E3" s="794"/>
      <c r="F3" s="794"/>
      <c r="G3" s="321"/>
    </row>
    <row r="4" spans="1:7" s="231" customFormat="1" ht="15">
      <c r="A4" s="784" t="s">
        <v>350</v>
      </c>
      <c r="B4" s="784"/>
      <c r="C4" s="784"/>
      <c r="D4" s="784"/>
      <c r="E4" s="784"/>
      <c r="F4" s="784"/>
      <c r="G4" s="321"/>
    </row>
    <row r="6" spans="1:6" ht="12.75">
      <c r="A6" s="358" t="s">
        <v>277</v>
      </c>
      <c r="B6" s="511"/>
      <c r="C6" s="781" t="s">
        <v>195</v>
      </c>
      <c r="D6" s="782"/>
      <c r="E6" s="783"/>
      <c r="F6" s="512"/>
    </row>
    <row r="7" spans="1:6" ht="12.75">
      <c r="A7" s="359" t="s">
        <v>278</v>
      </c>
      <c r="B7" s="418" t="s">
        <v>71</v>
      </c>
      <c r="C7" s="328" t="s">
        <v>346</v>
      </c>
      <c r="D7" s="328" t="s">
        <v>346</v>
      </c>
      <c r="E7" s="818" t="s">
        <v>10</v>
      </c>
      <c r="F7" s="419" t="s">
        <v>347</v>
      </c>
    </row>
    <row r="8" spans="1:6" ht="13.5" thickBot="1">
      <c r="A8" s="327"/>
      <c r="B8" s="513"/>
      <c r="C8" s="418" t="s">
        <v>348</v>
      </c>
      <c r="D8" s="418" t="s">
        <v>349</v>
      </c>
      <c r="E8" s="856"/>
      <c r="F8" s="514"/>
    </row>
    <row r="9" spans="1:6" ht="12.75">
      <c r="A9" s="330" t="s">
        <v>279</v>
      </c>
      <c r="B9" s="373">
        <v>1.558</v>
      </c>
      <c r="C9" s="373">
        <v>27523.341</v>
      </c>
      <c r="D9" s="372">
        <v>197</v>
      </c>
      <c r="E9" s="372">
        <v>27720.341</v>
      </c>
      <c r="F9" s="373">
        <v>27721.899</v>
      </c>
    </row>
    <row r="10" spans="1:6" ht="12.75">
      <c r="A10" s="323" t="s">
        <v>280</v>
      </c>
      <c r="B10" s="161">
        <v>0.005</v>
      </c>
      <c r="C10" s="374">
        <v>2371.867</v>
      </c>
      <c r="D10" s="376">
        <v>832.738</v>
      </c>
      <c r="E10" s="376">
        <v>3204.6050000000005</v>
      </c>
      <c r="F10" s="374">
        <v>3204.61</v>
      </c>
    </row>
    <row r="11" spans="1:6" ht="12.75">
      <c r="A11" s="323" t="s">
        <v>281</v>
      </c>
      <c r="B11" s="374">
        <v>8.314</v>
      </c>
      <c r="C11" s="374">
        <v>1765.079</v>
      </c>
      <c r="D11" s="375">
        <v>43.387</v>
      </c>
      <c r="E11" s="376">
        <v>1808.466</v>
      </c>
      <c r="F11" s="374">
        <v>1816.78</v>
      </c>
    </row>
    <row r="12" spans="1:6" ht="12.75">
      <c r="A12" s="323" t="s">
        <v>282</v>
      </c>
      <c r="B12" s="374">
        <v>19.134</v>
      </c>
      <c r="C12" s="374">
        <v>58645.299</v>
      </c>
      <c r="D12" s="376">
        <v>9688.64</v>
      </c>
      <c r="E12" s="376">
        <v>68333.939</v>
      </c>
      <c r="F12" s="374">
        <v>68353.073</v>
      </c>
    </row>
    <row r="13" spans="1:6" ht="12.75">
      <c r="A13" s="360" t="s">
        <v>283</v>
      </c>
      <c r="B13" s="378">
        <v>29.011000000000003</v>
      </c>
      <c r="C13" s="378">
        <v>90305.586</v>
      </c>
      <c r="D13" s="378">
        <v>10761.765</v>
      </c>
      <c r="E13" s="378">
        <v>101067.351</v>
      </c>
      <c r="F13" s="378">
        <v>101096.362</v>
      </c>
    </row>
    <row r="14" spans="1:6" ht="12.75">
      <c r="A14" s="323"/>
      <c r="B14" s="374"/>
      <c r="C14" s="374"/>
      <c r="D14" s="376"/>
      <c r="E14" s="376"/>
      <c r="F14" s="374"/>
    </row>
    <row r="15" spans="1:6" ht="12.75">
      <c r="A15" s="360" t="s">
        <v>284</v>
      </c>
      <c r="B15" s="378">
        <v>1.548</v>
      </c>
      <c r="C15" s="378">
        <v>7943.543</v>
      </c>
      <c r="D15" s="377">
        <v>13613.439</v>
      </c>
      <c r="E15" s="377">
        <v>21556.982</v>
      </c>
      <c r="F15" s="378">
        <v>21558.53</v>
      </c>
    </row>
    <row r="16" spans="1:6" ht="12.75">
      <c r="A16" s="323"/>
      <c r="B16" s="374"/>
      <c r="C16" s="374"/>
      <c r="D16" s="376"/>
      <c r="E16" s="376"/>
      <c r="F16" s="374"/>
    </row>
    <row r="17" spans="1:6" ht="12.75">
      <c r="A17" s="360" t="s">
        <v>285</v>
      </c>
      <c r="B17" s="378">
        <v>0.054</v>
      </c>
      <c r="C17" s="378">
        <v>142.405</v>
      </c>
      <c r="D17" s="161" t="s">
        <v>76</v>
      </c>
      <c r="E17" s="377">
        <v>142.405</v>
      </c>
      <c r="F17" s="378">
        <v>142.459</v>
      </c>
    </row>
    <row r="18" spans="1:6" ht="12.75">
      <c r="A18" s="323"/>
      <c r="B18" s="374"/>
      <c r="C18" s="374"/>
      <c r="D18" s="376"/>
      <c r="E18" s="376"/>
      <c r="F18" s="374"/>
    </row>
    <row r="19" spans="1:6" ht="12.75">
      <c r="A19" s="323" t="s">
        <v>286</v>
      </c>
      <c r="B19" s="374">
        <v>22.92</v>
      </c>
      <c r="C19" s="374">
        <v>79.74</v>
      </c>
      <c r="D19" s="161" t="s">
        <v>76</v>
      </c>
      <c r="E19" s="376">
        <v>79.74</v>
      </c>
      <c r="F19" s="374">
        <v>102.66</v>
      </c>
    </row>
    <row r="20" spans="1:6" ht="12.75">
      <c r="A20" s="323" t="s">
        <v>287</v>
      </c>
      <c r="B20" s="374">
        <v>6.49</v>
      </c>
      <c r="C20" s="374">
        <v>476</v>
      </c>
      <c r="D20" s="161" t="s">
        <v>76</v>
      </c>
      <c r="E20" s="376">
        <v>476</v>
      </c>
      <c r="F20" s="374">
        <v>482.49</v>
      </c>
    </row>
    <row r="21" spans="1:6" ht="12.75">
      <c r="A21" s="323" t="s">
        <v>288</v>
      </c>
      <c r="B21" s="161">
        <v>0.03</v>
      </c>
      <c r="C21" s="374">
        <v>8905.3</v>
      </c>
      <c r="D21" s="161" t="s">
        <v>76</v>
      </c>
      <c r="E21" s="376">
        <v>8905.3</v>
      </c>
      <c r="F21" s="374">
        <v>8905.33</v>
      </c>
    </row>
    <row r="22" spans="1:6" ht="12.75">
      <c r="A22" s="360" t="s">
        <v>369</v>
      </c>
      <c r="B22" s="378">
        <v>29.44</v>
      </c>
      <c r="C22" s="378">
        <v>9461.04</v>
      </c>
      <c r="D22" s="161" t="s">
        <v>76</v>
      </c>
      <c r="E22" s="378">
        <v>9461.04</v>
      </c>
      <c r="F22" s="378">
        <v>9490.48</v>
      </c>
    </row>
    <row r="23" spans="1:6" ht="12.75">
      <c r="A23" s="323"/>
      <c r="B23" s="374"/>
      <c r="C23" s="374"/>
      <c r="D23" s="376"/>
      <c r="E23" s="376"/>
      <c r="F23" s="374"/>
    </row>
    <row r="24" spans="1:6" ht="12.75">
      <c r="A24" s="360" t="s">
        <v>289</v>
      </c>
      <c r="B24" s="378">
        <v>360.65700000000004</v>
      </c>
      <c r="C24" s="378">
        <v>6934.807</v>
      </c>
      <c r="D24" s="377">
        <v>38917.879</v>
      </c>
      <c r="E24" s="377">
        <v>45852.686</v>
      </c>
      <c r="F24" s="378">
        <v>46213.343</v>
      </c>
    </row>
    <row r="25" spans="1:6" ht="12.75">
      <c r="A25" s="323"/>
      <c r="B25" s="374"/>
      <c r="C25" s="374"/>
      <c r="D25" s="376"/>
      <c r="E25" s="376"/>
      <c r="F25" s="374"/>
    </row>
    <row r="26" spans="1:6" ht="12.75">
      <c r="A26" s="360" t="s">
        <v>290</v>
      </c>
      <c r="B26" s="378">
        <v>59.222</v>
      </c>
      <c r="C26" s="378">
        <v>1855.631</v>
      </c>
      <c r="D26" s="377">
        <v>1781.112</v>
      </c>
      <c r="E26" s="377">
        <v>3636.7430000000004</v>
      </c>
      <c r="F26" s="378">
        <v>3695.9650000000006</v>
      </c>
    </row>
    <row r="27" spans="1:6" ht="12.75">
      <c r="A27" s="323"/>
      <c r="B27" s="374"/>
      <c r="C27" s="374"/>
      <c r="D27" s="376"/>
      <c r="E27" s="376"/>
      <c r="F27" s="374"/>
    </row>
    <row r="28" spans="1:6" ht="12.75">
      <c r="A28" s="323" t="s">
        <v>291</v>
      </c>
      <c r="B28" s="374">
        <v>42.361</v>
      </c>
      <c r="C28" s="374">
        <v>23778.109</v>
      </c>
      <c r="D28" s="376">
        <v>17182.056</v>
      </c>
      <c r="E28" s="376">
        <v>40960.165</v>
      </c>
      <c r="F28" s="374">
        <v>41002.526</v>
      </c>
    </row>
    <row r="29" spans="1:6" ht="12.75">
      <c r="A29" s="323" t="s">
        <v>292</v>
      </c>
      <c r="B29" s="374">
        <v>3.219</v>
      </c>
      <c r="C29" s="374">
        <v>44053.086</v>
      </c>
      <c r="D29" s="376">
        <v>5103.246</v>
      </c>
      <c r="E29" s="376">
        <v>49156.332</v>
      </c>
      <c r="F29" s="374">
        <v>49159.551</v>
      </c>
    </row>
    <row r="30" spans="1:6" ht="12.75">
      <c r="A30" s="323" t="s">
        <v>293</v>
      </c>
      <c r="B30" s="374">
        <v>443.47</v>
      </c>
      <c r="C30" s="374">
        <v>47539.173</v>
      </c>
      <c r="D30" s="376">
        <v>59920.534</v>
      </c>
      <c r="E30" s="376">
        <v>107459.707</v>
      </c>
      <c r="F30" s="374">
        <v>107903.177</v>
      </c>
    </row>
    <row r="31" spans="1:6" ht="12.75">
      <c r="A31" s="360" t="s">
        <v>370</v>
      </c>
      <c r="B31" s="378">
        <v>489.05</v>
      </c>
      <c r="C31" s="378">
        <v>115370.36800000002</v>
      </c>
      <c r="D31" s="378">
        <v>82205.836</v>
      </c>
      <c r="E31" s="378">
        <v>197576.204</v>
      </c>
      <c r="F31" s="378">
        <v>198065.254</v>
      </c>
    </row>
    <row r="32" spans="1:6" ht="12.75">
      <c r="A32" s="323"/>
      <c r="B32" s="374"/>
      <c r="C32" s="374"/>
      <c r="D32" s="376"/>
      <c r="E32" s="376"/>
      <c r="F32" s="374"/>
    </row>
    <row r="33" spans="1:6" ht="12.75">
      <c r="A33" s="323" t="s">
        <v>294</v>
      </c>
      <c r="B33" s="374">
        <v>112.723</v>
      </c>
      <c r="C33" s="374">
        <v>159427.7</v>
      </c>
      <c r="D33" s="376">
        <v>224508.4</v>
      </c>
      <c r="E33" s="376">
        <v>383936.1</v>
      </c>
      <c r="F33" s="374">
        <v>384048.823</v>
      </c>
    </row>
    <row r="34" spans="1:6" ht="12.75">
      <c r="A34" s="323" t="s">
        <v>295</v>
      </c>
      <c r="B34" s="375">
        <v>9.6</v>
      </c>
      <c r="C34" s="374">
        <v>237291.6</v>
      </c>
      <c r="D34" s="376">
        <v>141722.6</v>
      </c>
      <c r="E34" s="376">
        <v>379014.2</v>
      </c>
      <c r="F34" s="374">
        <v>379023.8</v>
      </c>
    </row>
    <row r="35" spans="1:6" ht="12.75">
      <c r="A35" s="323" t="s">
        <v>296</v>
      </c>
      <c r="B35" s="374">
        <v>80.095</v>
      </c>
      <c r="C35" s="374">
        <v>79596.6</v>
      </c>
      <c r="D35" s="376">
        <v>101614.3</v>
      </c>
      <c r="E35" s="376">
        <v>181210.9</v>
      </c>
      <c r="F35" s="374">
        <v>181290.99500000002</v>
      </c>
    </row>
    <row r="36" spans="1:6" ht="12.75">
      <c r="A36" s="323" t="s">
        <v>297</v>
      </c>
      <c r="B36" s="374">
        <v>12.33</v>
      </c>
      <c r="C36" s="374">
        <v>3522.462</v>
      </c>
      <c r="D36" s="376">
        <v>0</v>
      </c>
      <c r="E36" s="376">
        <v>3522.462</v>
      </c>
      <c r="F36" s="374">
        <v>3534.792</v>
      </c>
    </row>
    <row r="37" spans="1:6" ht="12.75">
      <c r="A37" s="360" t="s">
        <v>298</v>
      </c>
      <c r="B37" s="378">
        <v>214.748</v>
      </c>
      <c r="C37" s="378">
        <v>479838.362</v>
      </c>
      <c r="D37" s="378">
        <v>467845.3</v>
      </c>
      <c r="E37" s="378">
        <v>947683.6620000001</v>
      </c>
      <c r="F37" s="378">
        <v>947898.41</v>
      </c>
    </row>
    <row r="38" spans="1:6" ht="12.75">
      <c r="A38" s="323"/>
      <c r="B38" s="374"/>
      <c r="C38" s="374"/>
      <c r="D38" s="376"/>
      <c r="E38" s="376"/>
      <c r="F38" s="374"/>
    </row>
    <row r="39" spans="1:6" ht="12.75">
      <c r="A39" s="360" t="s">
        <v>299</v>
      </c>
      <c r="B39" s="378">
        <v>839.633</v>
      </c>
      <c r="C39" s="378">
        <v>3244.642</v>
      </c>
      <c r="D39" s="377">
        <v>140.844</v>
      </c>
      <c r="E39" s="377">
        <v>3385.486</v>
      </c>
      <c r="F39" s="378">
        <v>4225.119</v>
      </c>
    </row>
    <row r="40" spans="1:6" ht="12.75">
      <c r="A40" s="323"/>
      <c r="B40" s="374"/>
      <c r="C40" s="374"/>
      <c r="D40" s="376"/>
      <c r="E40" s="376"/>
      <c r="F40" s="374"/>
    </row>
    <row r="41" spans="1:6" ht="12.75">
      <c r="A41" s="323" t="s">
        <v>300</v>
      </c>
      <c r="B41" s="374">
        <v>1118.066</v>
      </c>
      <c r="C41" s="374">
        <v>8131.014</v>
      </c>
      <c r="D41" s="376">
        <v>6278.917</v>
      </c>
      <c r="E41" s="376">
        <v>14409.931</v>
      </c>
      <c r="F41" s="374">
        <v>15527.997000000001</v>
      </c>
    </row>
    <row r="42" spans="1:6" ht="12.75">
      <c r="A42" s="323" t="s">
        <v>301</v>
      </c>
      <c r="B42" s="374">
        <v>51.242</v>
      </c>
      <c r="C42" s="374">
        <v>22855.888</v>
      </c>
      <c r="D42" s="376">
        <v>11292.491</v>
      </c>
      <c r="E42" s="376">
        <v>34148.379</v>
      </c>
      <c r="F42" s="374">
        <v>34199.621</v>
      </c>
    </row>
    <row r="43" spans="1:6" ht="12.75">
      <c r="A43" s="323" t="s">
        <v>302</v>
      </c>
      <c r="B43" s="374">
        <v>4.386</v>
      </c>
      <c r="C43" s="374">
        <v>7244.307</v>
      </c>
      <c r="D43" s="376">
        <v>32394.283</v>
      </c>
      <c r="E43" s="376">
        <v>39638.59</v>
      </c>
      <c r="F43" s="374">
        <v>39642.975999999995</v>
      </c>
    </row>
    <row r="44" spans="1:6" ht="12.75">
      <c r="A44" s="323" t="s">
        <v>303</v>
      </c>
      <c r="B44" s="374">
        <v>32.451</v>
      </c>
      <c r="C44" s="374">
        <v>1002.566</v>
      </c>
      <c r="D44" s="376">
        <v>47.31</v>
      </c>
      <c r="E44" s="376">
        <v>1049.876</v>
      </c>
      <c r="F44" s="374">
        <v>1082.327</v>
      </c>
    </row>
    <row r="45" spans="1:6" ht="12.75">
      <c r="A45" s="323" t="s">
        <v>304</v>
      </c>
      <c r="B45" s="374">
        <v>849.494</v>
      </c>
      <c r="C45" s="374">
        <v>12166.553</v>
      </c>
      <c r="D45" s="376">
        <v>181862.742</v>
      </c>
      <c r="E45" s="376">
        <v>194029.29499999998</v>
      </c>
      <c r="F45" s="374">
        <v>194878.789</v>
      </c>
    </row>
    <row r="46" spans="1:6" ht="12.75">
      <c r="A46" s="323" t="s">
        <v>305</v>
      </c>
      <c r="B46" s="374">
        <v>1154.899</v>
      </c>
      <c r="C46" s="374">
        <v>28265.009</v>
      </c>
      <c r="D46" s="376">
        <v>946.47</v>
      </c>
      <c r="E46" s="376">
        <v>29211.479</v>
      </c>
      <c r="F46" s="374">
        <v>30366.378</v>
      </c>
    </row>
    <row r="47" spans="1:6" ht="12.75">
      <c r="A47" s="323" t="s">
        <v>306</v>
      </c>
      <c r="B47" s="374">
        <v>163.972</v>
      </c>
      <c r="C47" s="374">
        <v>7357.996</v>
      </c>
      <c r="D47" s="376">
        <v>18738.807</v>
      </c>
      <c r="E47" s="376">
        <v>26096.803</v>
      </c>
      <c r="F47" s="374">
        <v>26260.775</v>
      </c>
    </row>
    <row r="48" spans="1:6" ht="12.75">
      <c r="A48" s="323" t="s">
        <v>307</v>
      </c>
      <c r="B48" s="374">
        <v>108.172</v>
      </c>
      <c r="C48" s="374">
        <v>2718.74</v>
      </c>
      <c r="D48" s="376">
        <v>114.822</v>
      </c>
      <c r="E48" s="376">
        <v>2833.562</v>
      </c>
      <c r="F48" s="374">
        <v>2941.734</v>
      </c>
    </row>
    <row r="49" spans="1:6" ht="12.75">
      <c r="A49" s="323" t="s">
        <v>308</v>
      </c>
      <c r="B49" s="374">
        <v>1304.518</v>
      </c>
      <c r="C49" s="374">
        <v>14073.76</v>
      </c>
      <c r="D49" s="376">
        <v>4881.137</v>
      </c>
      <c r="E49" s="376">
        <v>18954.897</v>
      </c>
      <c r="F49" s="374">
        <v>20259.415</v>
      </c>
    </row>
    <row r="50" spans="1:6" ht="12.75">
      <c r="A50" s="360" t="s">
        <v>371</v>
      </c>
      <c r="B50" s="378">
        <v>4787.2</v>
      </c>
      <c r="C50" s="378">
        <v>103815.833</v>
      </c>
      <c r="D50" s="378">
        <v>256556.97899999996</v>
      </c>
      <c r="E50" s="378">
        <v>360372.812</v>
      </c>
      <c r="F50" s="378">
        <v>365160.012</v>
      </c>
    </row>
    <row r="51" spans="1:6" ht="12.75">
      <c r="A51" s="323"/>
      <c r="B51" s="374"/>
      <c r="C51" s="374"/>
      <c r="D51" s="376"/>
      <c r="E51" s="376"/>
      <c r="F51" s="374"/>
    </row>
    <row r="52" spans="1:6" ht="12.75">
      <c r="A52" s="360" t="s">
        <v>309</v>
      </c>
      <c r="B52" s="378">
        <v>96.297</v>
      </c>
      <c r="C52" s="378">
        <v>37634.116</v>
      </c>
      <c r="D52" s="377">
        <v>21085.457</v>
      </c>
      <c r="E52" s="377">
        <v>58719.573000000004</v>
      </c>
      <c r="F52" s="378">
        <v>58815.87</v>
      </c>
    </row>
    <row r="53" spans="1:6" ht="12.75">
      <c r="A53" s="323"/>
      <c r="B53" s="374"/>
      <c r="C53" s="374"/>
      <c r="D53" s="376"/>
      <c r="E53" s="376"/>
      <c r="F53" s="374"/>
    </row>
    <row r="54" spans="1:6" ht="12.75">
      <c r="A54" s="323" t="s">
        <v>310</v>
      </c>
      <c r="B54" s="374">
        <v>4.539</v>
      </c>
      <c r="C54" s="374">
        <v>12654.125</v>
      </c>
      <c r="D54" s="376">
        <v>9157.565</v>
      </c>
      <c r="E54" s="376">
        <v>21811.69</v>
      </c>
      <c r="F54" s="374">
        <v>21816.229000000003</v>
      </c>
    </row>
    <row r="55" spans="1:6" ht="12.75">
      <c r="A55" s="323" t="s">
        <v>311</v>
      </c>
      <c r="B55" s="374">
        <v>222.242</v>
      </c>
      <c r="C55" s="374">
        <v>10589.282</v>
      </c>
      <c r="D55" s="376">
        <v>21290.788</v>
      </c>
      <c r="E55" s="376">
        <v>31880.07</v>
      </c>
      <c r="F55" s="374">
        <v>32102.311999999998</v>
      </c>
    </row>
    <row r="56" spans="1:6" ht="12.75">
      <c r="A56" s="323" t="s">
        <v>312</v>
      </c>
      <c r="B56" s="375">
        <v>12.713</v>
      </c>
      <c r="C56" s="374">
        <v>52611.507</v>
      </c>
      <c r="D56" s="376">
        <v>3910.634</v>
      </c>
      <c r="E56" s="376">
        <v>56522.140999999996</v>
      </c>
      <c r="F56" s="374">
        <v>56534.854</v>
      </c>
    </row>
    <row r="57" spans="1:6" ht="12.75">
      <c r="A57" s="323" t="s">
        <v>313</v>
      </c>
      <c r="B57" s="374">
        <v>0.474</v>
      </c>
      <c r="C57" s="374">
        <v>2136.985</v>
      </c>
      <c r="D57" s="161" t="s">
        <v>76</v>
      </c>
      <c r="E57" s="376">
        <v>2136.985</v>
      </c>
      <c r="F57" s="374">
        <v>2137.4590000000003</v>
      </c>
    </row>
    <row r="58" spans="1:6" ht="12.75">
      <c r="A58" s="323" t="s">
        <v>314</v>
      </c>
      <c r="B58" s="374">
        <v>305.809</v>
      </c>
      <c r="C58" s="374">
        <v>57381.652</v>
      </c>
      <c r="D58" s="376">
        <v>43313.242</v>
      </c>
      <c r="E58" s="376">
        <v>100694.894</v>
      </c>
      <c r="F58" s="374">
        <v>101000.703</v>
      </c>
    </row>
    <row r="59" spans="1:6" ht="12.75">
      <c r="A59" s="360" t="s">
        <v>315</v>
      </c>
      <c r="B59" s="378">
        <v>545.777</v>
      </c>
      <c r="C59" s="378">
        <v>135373.55099999998</v>
      </c>
      <c r="D59" s="378">
        <v>77672.22899999999</v>
      </c>
      <c r="E59" s="378">
        <v>213045.78</v>
      </c>
      <c r="F59" s="378">
        <v>213591.557</v>
      </c>
    </row>
    <row r="60" spans="1:6" ht="12.75">
      <c r="A60" s="323"/>
      <c r="B60" s="374"/>
      <c r="C60" s="374"/>
      <c r="D60" s="376"/>
      <c r="E60" s="376"/>
      <c r="F60" s="374"/>
    </row>
    <row r="61" spans="1:6" ht="12.75">
      <c r="A61" s="323" t="s">
        <v>316</v>
      </c>
      <c r="B61" s="374">
        <v>19.822</v>
      </c>
      <c r="C61" s="374">
        <v>7864.071</v>
      </c>
      <c r="D61" s="376">
        <v>2412.901</v>
      </c>
      <c r="E61" s="376">
        <v>10276.972</v>
      </c>
      <c r="F61" s="374">
        <v>10296.794</v>
      </c>
    </row>
    <row r="62" spans="1:6" ht="12.75">
      <c r="A62" s="323" t="s">
        <v>317</v>
      </c>
      <c r="B62" s="374">
        <v>0.382</v>
      </c>
      <c r="C62" s="374">
        <v>8113.97</v>
      </c>
      <c r="D62" s="376">
        <v>1621.22</v>
      </c>
      <c r="E62" s="376">
        <v>9735.19</v>
      </c>
      <c r="F62" s="374">
        <v>9735.572</v>
      </c>
    </row>
    <row r="63" spans="1:6" ht="12.75">
      <c r="A63" s="323" t="s">
        <v>318</v>
      </c>
      <c r="B63" s="374">
        <v>142.36</v>
      </c>
      <c r="C63" s="374">
        <v>91732.82</v>
      </c>
      <c r="D63" s="376">
        <v>17669.51</v>
      </c>
      <c r="E63" s="376">
        <v>109402.33</v>
      </c>
      <c r="F63" s="374">
        <v>109544.69</v>
      </c>
    </row>
    <row r="64" spans="1:6" ht="12.75">
      <c r="A64" s="360" t="s">
        <v>319</v>
      </c>
      <c r="B64" s="378">
        <v>162.56400000000002</v>
      </c>
      <c r="C64" s="378">
        <v>107710.861</v>
      </c>
      <c r="D64" s="378">
        <v>21703.630999999998</v>
      </c>
      <c r="E64" s="378">
        <v>129414.492</v>
      </c>
      <c r="F64" s="378">
        <v>129577.056</v>
      </c>
    </row>
    <row r="65" spans="1:6" ht="12.75">
      <c r="A65" s="323"/>
      <c r="B65" s="374"/>
      <c r="C65" s="374"/>
      <c r="D65" s="376"/>
      <c r="E65" s="376"/>
      <c r="F65" s="374"/>
    </row>
    <row r="66" spans="1:7" s="284" customFormat="1" ht="12.75">
      <c r="A66" s="360" t="s">
        <v>320</v>
      </c>
      <c r="B66" s="161" t="s">
        <v>76</v>
      </c>
      <c r="C66" s="378">
        <v>133373.42</v>
      </c>
      <c r="D66" s="377">
        <v>64105.882</v>
      </c>
      <c r="E66" s="377">
        <v>197479.30200000003</v>
      </c>
      <c r="F66" s="378">
        <v>197479.30200000003</v>
      </c>
      <c r="G66" s="387"/>
    </row>
    <row r="67" spans="1:6" ht="12.75">
      <c r="A67" s="323"/>
      <c r="B67" s="374"/>
      <c r="C67" s="374"/>
      <c r="D67" s="376"/>
      <c r="E67" s="376"/>
      <c r="F67" s="374"/>
    </row>
    <row r="68" spans="1:6" ht="12.75">
      <c r="A68" s="323" t="s">
        <v>321</v>
      </c>
      <c r="B68" s="374">
        <v>183.294</v>
      </c>
      <c r="C68" s="374">
        <v>13498.581</v>
      </c>
      <c r="D68" s="376">
        <v>51057.981</v>
      </c>
      <c r="E68" s="376">
        <v>64556.562</v>
      </c>
      <c r="F68" s="374">
        <v>64739.856</v>
      </c>
    </row>
    <row r="69" spans="1:6" ht="12.75">
      <c r="A69" s="323" t="s">
        <v>322</v>
      </c>
      <c r="B69" s="376">
        <v>113.726</v>
      </c>
      <c r="C69" s="376">
        <v>4372.555</v>
      </c>
      <c r="D69" s="376">
        <v>5650.53</v>
      </c>
      <c r="E69" s="376">
        <v>10023.085</v>
      </c>
      <c r="F69" s="374">
        <v>10136.811</v>
      </c>
    </row>
    <row r="70" spans="1:6" ht="12.75">
      <c r="A70" s="360" t="s">
        <v>323</v>
      </c>
      <c r="B70" s="378">
        <v>297.02</v>
      </c>
      <c r="C70" s="378">
        <v>17871.136</v>
      </c>
      <c r="D70" s="378">
        <v>56708.511</v>
      </c>
      <c r="E70" s="378">
        <v>74579.647</v>
      </c>
      <c r="F70" s="378">
        <v>74876.667</v>
      </c>
    </row>
    <row r="71" spans="1:6" ht="12.75">
      <c r="A71" s="323"/>
      <c r="B71" s="374"/>
      <c r="C71" s="374"/>
      <c r="D71" s="374"/>
      <c r="E71" s="376"/>
      <c r="F71" s="374"/>
    </row>
    <row r="72" spans="1:6" ht="12.75">
      <c r="A72" s="323" t="s">
        <v>324</v>
      </c>
      <c r="B72" s="376">
        <v>16.194</v>
      </c>
      <c r="C72" s="376">
        <v>6572.025</v>
      </c>
      <c r="D72" s="376">
        <v>2914.28</v>
      </c>
      <c r="E72" s="376">
        <v>9486.305</v>
      </c>
      <c r="F72" s="374">
        <v>9502.499</v>
      </c>
    </row>
    <row r="73" spans="1:6" ht="12.75">
      <c r="A73" s="323" t="s">
        <v>325</v>
      </c>
      <c r="B73" s="376">
        <v>1.26</v>
      </c>
      <c r="C73" s="376">
        <v>2255.57</v>
      </c>
      <c r="D73" s="376">
        <v>3702</v>
      </c>
      <c r="E73" s="376">
        <v>5957.57</v>
      </c>
      <c r="F73" s="374">
        <v>5958.83</v>
      </c>
    </row>
    <row r="74" spans="1:6" ht="12.75">
      <c r="A74" s="323" t="s">
        <v>326</v>
      </c>
      <c r="B74" s="376">
        <v>241.191</v>
      </c>
      <c r="C74" s="376">
        <v>13606.132</v>
      </c>
      <c r="D74" s="376">
        <v>4703.95</v>
      </c>
      <c r="E74" s="376">
        <v>18310.082</v>
      </c>
      <c r="F74" s="374">
        <v>18551.272999999997</v>
      </c>
    </row>
    <row r="75" spans="1:6" ht="12.75">
      <c r="A75" s="323" t="s">
        <v>327</v>
      </c>
      <c r="B75" s="376">
        <v>3.382</v>
      </c>
      <c r="C75" s="376">
        <v>10570.063</v>
      </c>
      <c r="D75" s="376">
        <v>5205.996</v>
      </c>
      <c r="E75" s="376">
        <v>15776.059000000001</v>
      </c>
      <c r="F75" s="374">
        <v>15779.441</v>
      </c>
    </row>
    <row r="76" spans="1:6" ht="12.75">
      <c r="A76" s="323" t="s">
        <v>328</v>
      </c>
      <c r="B76" s="376">
        <v>2.152</v>
      </c>
      <c r="C76" s="376">
        <v>15287.799</v>
      </c>
      <c r="D76" s="376">
        <v>31400.525</v>
      </c>
      <c r="E76" s="376">
        <v>46688.324</v>
      </c>
      <c r="F76" s="374">
        <v>46690.476</v>
      </c>
    </row>
    <row r="77" spans="1:6" ht="12.75">
      <c r="A77" s="323" t="s">
        <v>329</v>
      </c>
      <c r="B77" s="376">
        <v>15.56</v>
      </c>
      <c r="C77" s="376">
        <v>10754.432</v>
      </c>
      <c r="D77" s="376">
        <v>23435.441</v>
      </c>
      <c r="E77" s="376">
        <v>34189.873</v>
      </c>
      <c r="F77" s="374">
        <v>34205.433</v>
      </c>
    </row>
    <row r="78" spans="1:6" ht="12.75">
      <c r="A78" s="323" t="s">
        <v>330</v>
      </c>
      <c r="B78" s="376">
        <v>23.62</v>
      </c>
      <c r="C78" s="376">
        <v>106447.09</v>
      </c>
      <c r="D78" s="376">
        <v>11457.79</v>
      </c>
      <c r="E78" s="376">
        <v>117904.88</v>
      </c>
      <c r="F78" s="374">
        <v>117928.5</v>
      </c>
    </row>
    <row r="79" spans="1:6" ht="12.75">
      <c r="A79" s="323" t="s">
        <v>331</v>
      </c>
      <c r="B79" s="376">
        <v>24.062</v>
      </c>
      <c r="C79" s="376">
        <v>20261.941</v>
      </c>
      <c r="D79" s="376">
        <v>2333.122</v>
      </c>
      <c r="E79" s="376">
        <v>22595.063</v>
      </c>
      <c r="F79" s="374">
        <v>22619.125</v>
      </c>
    </row>
    <row r="80" spans="1:6" ht="12.75">
      <c r="A80" s="360" t="s">
        <v>372</v>
      </c>
      <c r="B80" s="378">
        <v>327.421</v>
      </c>
      <c r="C80" s="378">
        <v>185755.052</v>
      </c>
      <c r="D80" s="378">
        <v>85153.10400000002</v>
      </c>
      <c r="E80" s="378">
        <v>270908.156</v>
      </c>
      <c r="F80" s="378">
        <v>271235.577</v>
      </c>
    </row>
    <row r="81" spans="1:6" ht="12.75">
      <c r="A81" s="323"/>
      <c r="B81" s="374"/>
      <c r="C81" s="374"/>
      <c r="D81" s="374"/>
      <c r="E81" s="376"/>
      <c r="F81" s="374"/>
    </row>
    <row r="82" spans="1:6" ht="12.75">
      <c r="A82" s="323" t="s">
        <v>332</v>
      </c>
      <c r="B82" s="376">
        <v>12.842</v>
      </c>
      <c r="C82" s="376">
        <v>2070.955</v>
      </c>
      <c r="D82" s="161" t="s">
        <v>76</v>
      </c>
      <c r="E82" s="376">
        <v>2070.955</v>
      </c>
      <c r="F82" s="374">
        <v>2083.797</v>
      </c>
    </row>
    <row r="83" spans="1:6" ht="12.75">
      <c r="A83" s="323" t="s">
        <v>333</v>
      </c>
      <c r="B83" s="376">
        <v>6.058</v>
      </c>
      <c r="C83" s="376">
        <v>3032.702</v>
      </c>
      <c r="D83" s="161" t="s">
        <v>76</v>
      </c>
      <c r="E83" s="376">
        <v>3032.702</v>
      </c>
      <c r="F83" s="374">
        <v>3038.76</v>
      </c>
    </row>
    <row r="84" spans="1:7" s="284" customFormat="1" ht="12.75">
      <c r="A84" s="360" t="s">
        <v>334</v>
      </c>
      <c r="B84" s="378">
        <v>18.9</v>
      </c>
      <c r="C84" s="378">
        <v>5103.657</v>
      </c>
      <c r="D84" s="161" t="s">
        <v>76</v>
      </c>
      <c r="E84" s="378">
        <v>5103.657</v>
      </c>
      <c r="F84" s="378">
        <v>5122.557</v>
      </c>
      <c r="G84" s="387"/>
    </row>
    <row r="85" spans="1:6" ht="12.75">
      <c r="A85" s="323"/>
      <c r="B85" s="376"/>
      <c r="C85" s="376"/>
      <c r="D85" s="376"/>
      <c r="E85" s="376"/>
      <c r="F85" s="374"/>
    </row>
    <row r="86" spans="1:6" ht="12.75">
      <c r="A86" s="341" t="s">
        <v>335</v>
      </c>
      <c r="B86" s="381">
        <v>8258.542</v>
      </c>
      <c r="C86" s="381">
        <v>1441734.01</v>
      </c>
      <c r="D86" s="381">
        <v>1198251.968</v>
      </c>
      <c r="E86" s="381">
        <v>2639985.978</v>
      </c>
      <c r="F86" s="382">
        <v>2648244.52</v>
      </c>
    </row>
    <row r="87" spans="1:6" ht="12.75">
      <c r="A87" s="367" t="s">
        <v>271</v>
      </c>
      <c r="B87" s="376">
        <v>348.09734064233555</v>
      </c>
      <c r="C87" s="376">
        <v>340553.010754998</v>
      </c>
      <c r="D87" s="161" t="s">
        <v>76</v>
      </c>
      <c r="E87" s="376">
        <v>340553.010754998</v>
      </c>
      <c r="F87" s="374">
        <v>340901.1080956404</v>
      </c>
    </row>
    <row r="88" spans="1:6" ht="12.75">
      <c r="A88" s="368"/>
      <c r="B88" s="376"/>
      <c r="C88" s="376"/>
      <c r="D88" s="376"/>
      <c r="E88" s="374"/>
      <c r="F88" s="374"/>
    </row>
    <row r="89" spans="1:6" ht="13.5" thickBot="1">
      <c r="A89" s="370" t="s">
        <v>272</v>
      </c>
      <c r="B89" s="384">
        <v>8606.639340642336</v>
      </c>
      <c r="C89" s="384">
        <v>1782287.0207549979</v>
      </c>
      <c r="D89" s="384">
        <v>1198251.968</v>
      </c>
      <c r="E89" s="384">
        <v>2980538.988754998</v>
      </c>
      <c r="F89" s="385">
        <v>2989145.6280956403</v>
      </c>
    </row>
  </sheetData>
  <mergeCells count="5">
    <mergeCell ref="C6:E6"/>
    <mergeCell ref="E7:E8"/>
    <mergeCell ref="A1:F1"/>
    <mergeCell ref="A3:F3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621" transitionEvaluation="1"/>
  <dimension ref="A1:H8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4.8515625" style="520" customWidth="1"/>
    <col min="2" max="3" width="12.7109375" style="520" customWidth="1"/>
    <col min="4" max="4" width="16.7109375" style="520" customWidth="1"/>
    <col min="5" max="8" width="12.7109375" style="520" customWidth="1"/>
    <col min="9" max="16384" width="12.57421875" style="520" customWidth="1"/>
  </cols>
  <sheetData>
    <row r="1" spans="1:8" s="517" customFormat="1" ht="18">
      <c r="A1" s="768" t="s">
        <v>0</v>
      </c>
      <c r="B1" s="768"/>
      <c r="C1" s="768"/>
      <c r="D1" s="768"/>
      <c r="E1" s="768"/>
      <c r="F1" s="768"/>
      <c r="G1" s="768"/>
      <c r="H1" s="768"/>
    </row>
    <row r="3" spans="1:8" s="518" customFormat="1" ht="15">
      <c r="A3" s="860" t="s">
        <v>446</v>
      </c>
      <c r="B3" s="860"/>
      <c r="C3" s="860"/>
      <c r="D3" s="860"/>
      <c r="E3" s="860"/>
      <c r="F3" s="860"/>
      <c r="G3" s="860"/>
      <c r="H3" s="860"/>
    </row>
    <row r="4" spans="1:8" ht="12.75">
      <c r="A4" s="519"/>
      <c r="B4" s="519"/>
      <c r="C4" s="519"/>
      <c r="D4" s="519"/>
      <c r="E4" s="519"/>
      <c r="F4" s="519"/>
      <c r="G4" s="519"/>
      <c r="H4" s="519"/>
    </row>
    <row r="5" spans="1:8" ht="12.75">
      <c r="A5" s="521"/>
      <c r="B5" s="522" t="s">
        <v>114</v>
      </c>
      <c r="C5" s="522" t="s">
        <v>336</v>
      </c>
      <c r="D5" s="522" t="s">
        <v>336</v>
      </c>
      <c r="E5" s="861" t="s">
        <v>447</v>
      </c>
      <c r="F5" s="751"/>
      <c r="G5" s="751"/>
      <c r="H5" s="751"/>
    </row>
    <row r="6" spans="1:8" ht="12.75">
      <c r="A6" s="523" t="s">
        <v>183</v>
      </c>
      <c r="B6" s="524" t="s">
        <v>118</v>
      </c>
      <c r="C6" s="524" t="s">
        <v>119</v>
      </c>
      <c r="D6" s="524" t="s">
        <v>92</v>
      </c>
      <c r="E6" s="862" t="s">
        <v>338</v>
      </c>
      <c r="F6" s="775"/>
      <c r="G6" s="863" t="s">
        <v>225</v>
      </c>
      <c r="H6" s="753"/>
    </row>
    <row r="7" spans="1:8" ht="12.75">
      <c r="A7" s="525"/>
      <c r="B7" s="524" t="s">
        <v>122</v>
      </c>
      <c r="C7" s="524" t="s">
        <v>123</v>
      </c>
      <c r="D7" s="678" t="s">
        <v>434</v>
      </c>
      <c r="E7" s="780"/>
      <c r="F7" s="749"/>
      <c r="G7" s="754"/>
      <c r="H7" s="754"/>
    </row>
    <row r="8" spans="1:8" ht="13.5" thickBot="1">
      <c r="A8" s="525"/>
      <c r="B8" s="526">
        <v>2000</v>
      </c>
      <c r="C8" s="526">
        <v>2000</v>
      </c>
      <c r="D8" s="526">
        <v>2000</v>
      </c>
      <c r="E8" s="526">
        <v>2000</v>
      </c>
      <c r="F8" s="526">
        <v>2001</v>
      </c>
      <c r="G8" s="526">
        <v>2000</v>
      </c>
      <c r="H8" s="527">
        <v>2001</v>
      </c>
    </row>
    <row r="9" spans="1:8" ht="12.75">
      <c r="A9" s="528" t="s">
        <v>142</v>
      </c>
      <c r="B9" s="529">
        <v>1171084.38</v>
      </c>
      <c r="C9" s="530">
        <v>78</v>
      </c>
      <c r="D9" s="529">
        <v>91290.253</v>
      </c>
      <c r="E9" s="529">
        <v>7016.045</v>
      </c>
      <c r="F9" s="529">
        <v>7246.632</v>
      </c>
      <c r="G9" s="529">
        <v>6952.123</v>
      </c>
      <c r="H9" s="531">
        <v>7095.576</v>
      </c>
    </row>
    <row r="10" spans="1:8" ht="12.75">
      <c r="A10" s="532"/>
      <c r="B10" s="533"/>
      <c r="C10" s="534"/>
      <c r="D10" s="533"/>
      <c r="E10" s="533"/>
      <c r="F10" s="533"/>
      <c r="G10" s="533"/>
      <c r="H10" s="535"/>
    </row>
    <row r="11" spans="1:8" s="694" customFormat="1" ht="12.75">
      <c r="A11" s="690" t="s">
        <v>442</v>
      </c>
      <c r="B11" s="691"/>
      <c r="C11" s="692"/>
      <c r="D11" s="691"/>
      <c r="E11" s="691"/>
      <c r="F11" s="691"/>
      <c r="G11" s="691"/>
      <c r="H11" s="693"/>
    </row>
    <row r="12" spans="1:8" s="694" customFormat="1" ht="12.75">
      <c r="A12" s="690" t="s">
        <v>143</v>
      </c>
      <c r="B12" s="691">
        <f>SUM(B13:B26)</f>
        <v>200301.01699999996</v>
      </c>
      <c r="C12" s="692">
        <f>D12/B12*1000</f>
        <v>87.78292922995995</v>
      </c>
      <c r="D12" s="691">
        <f>SUM(D13:D26)</f>
        <v>17583.010000000002</v>
      </c>
      <c r="E12" s="691">
        <f>SUM(E13:E26)</f>
        <v>3838.7819999999997</v>
      </c>
      <c r="F12" s="691">
        <f>SUM(F13:F26)</f>
        <v>3917.3940000000002</v>
      </c>
      <c r="G12" s="691">
        <f>SUM(G13:G26)</f>
        <v>4850.451000000002</v>
      </c>
      <c r="H12" s="693">
        <f>SUM(H13:H26)</f>
        <v>4689.033000000001</v>
      </c>
    </row>
    <row r="13" spans="1:8" ht="12.75">
      <c r="A13" s="532" t="s">
        <v>227</v>
      </c>
      <c r="B13" s="541">
        <v>44032.04</v>
      </c>
      <c r="C13" s="541">
        <v>92.5</v>
      </c>
      <c r="D13" s="541">
        <v>4074.3</v>
      </c>
      <c r="E13" s="533">
        <v>869.523</v>
      </c>
      <c r="F13" s="541">
        <v>734.694</v>
      </c>
      <c r="G13" s="533">
        <v>449.718</v>
      </c>
      <c r="H13" s="542">
        <v>512.55</v>
      </c>
    </row>
    <row r="14" spans="1:8" ht="12.75">
      <c r="A14" s="532" t="s">
        <v>145</v>
      </c>
      <c r="B14" s="541">
        <v>5164</v>
      </c>
      <c r="C14" s="541">
        <v>94.7</v>
      </c>
      <c r="D14" s="541">
        <v>489</v>
      </c>
      <c r="E14" s="533">
        <v>108.442</v>
      </c>
      <c r="F14" s="541">
        <v>93.269</v>
      </c>
      <c r="G14" s="533">
        <v>118.377</v>
      </c>
      <c r="H14" s="542">
        <v>124.863</v>
      </c>
    </row>
    <row r="15" spans="1:8" ht="12.75">
      <c r="A15" s="532" t="s">
        <v>228</v>
      </c>
      <c r="B15" s="541">
        <v>11448.8</v>
      </c>
      <c r="C15" s="541">
        <v>94.5</v>
      </c>
      <c r="D15" s="541">
        <v>1081.6</v>
      </c>
      <c r="E15" s="533">
        <v>117.89</v>
      </c>
      <c r="F15" s="541">
        <v>122.722</v>
      </c>
      <c r="G15" s="533">
        <v>687.67</v>
      </c>
      <c r="H15" s="542">
        <v>708.351</v>
      </c>
    </row>
    <row r="16" spans="1:8" ht="12.75">
      <c r="A16" s="532" t="s">
        <v>229</v>
      </c>
      <c r="B16" s="541">
        <v>21874.2</v>
      </c>
      <c r="C16" s="541">
        <v>78.4</v>
      </c>
      <c r="D16" s="541">
        <v>1716</v>
      </c>
      <c r="E16" s="533">
        <v>56.898</v>
      </c>
      <c r="F16" s="541">
        <v>42.467</v>
      </c>
      <c r="G16" s="533">
        <v>1223.521</v>
      </c>
      <c r="H16" s="542">
        <v>1280.592</v>
      </c>
    </row>
    <row r="17" spans="1:8" ht="12.75">
      <c r="A17" s="532" t="s">
        <v>230</v>
      </c>
      <c r="B17" s="541">
        <v>36263.9</v>
      </c>
      <c r="C17" s="541">
        <v>82.5</v>
      </c>
      <c r="D17" s="541">
        <v>2992.71</v>
      </c>
      <c r="E17" s="533">
        <v>103.478</v>
      </c>
      <c r="F17" s="541">
        <v>78.117</v>
      </c>
      <c r="G17" s="533">
        <v>405.54</v>
      </c>
      <c r="H17" s="542">
        <v>411.49</v>
      </c>
    </row>
    <row r="18" spans="1:8" ht="12.75">
      <c r="A18" s="532" t="s">
        <v>148</v>
      </c>
      <c r="B18" s="541">
        <v>2036.268</v>
      </c>
      <c r="C18" s="541">
        <v>86.3</v>
      </c>
      <c r="D18" s="541">
        <v>175.76</v>
      </c>
      <c r="E18" s="533">
        <v>17.388</v>
      </c>
      <c r="F18" s="541">
        <v>13.623</v>
      </c>
      <c r="G18" s="533">
        <v>18.419</v>
      </c>
      <c r="H18" s="542">
        <v>18.75</v>
      </c>
    </row>
    <row r="19" spans="1:8" ht="12.75">
      <c r="A19" s="532" t="s">
        <v>231</v>
      </c>
      <c r="B19" s="541">
        <v>26473</v>
      </c>
      <c r="C19" s="541">
        <v>87.5</v>
      </c>
      <c r="D19" s="541">
        <v>2315.2</v>
      </c>
      <c r="E19" s="533">
        <v>451.141</v>
      </c>
      <c r="F19" s="541">
        <v>428.766</v>
      </c>
      <c r="G19" s="533">
        <v>552.26</v>
      </c>
      <c r="H19" s="542">
        <v>496.296</v>
      </c>
    </row>
    <row r="20" spans="1:8" ht="12.75">
      <c r="A20" s="532" t="s">
        <v>232</v>
      </c>
      <c r="B20" s="541">
        <v>2224.3</v>
      </c>
      <c r="C20" s="541">
        <v>61.4</v>
      </c>
      <c r="D20" s="541">
        <v>136.6</v>
      </c>
      <c r="E20" s="533">
        <v>226.623</v>
      </c>
      <c r="F20" s="541">
        <v>375.854</v>
      </c>
      <c r="G20" s="533">
        <v>4.649</v>
      </c>
      <c r="H20" s="542">
        <v>2.258</v>
      </c>
    </row>
    <row r="21" spans="1:8" ht="12.75">
      <c r="A21" s="532" t="s">
        <v>233</v>
      </c>
      <c r="B21" s="541">
        <v>15700.8</v>
      </c>
      <c r="C21" s="541">
        <v>92.9</v>
      </c>
      <c r="D21" s="541">
        <v>1458</v>
      </c>
      <c r="E21" s="533">
        <v>106.554</v>
      </c>
      <c r="F21" s="541">
        <v>116.813</v>
      </c>
      <c r="G21" s="533">
        <v>879.652</v>
      </c>
      <c r="H21" s="542">
        <v>783.083</v>
      </c>
    </row>
    <row r="22" spans="1:8" ht="12.75">
      <c r="A22" s="532" t="s">
        <v>234</v>
      </c>
      <c r="B22" s="541">
        <v>3274.5</v>
      </c>
      <c r="C22" s="541">
        <v>72.8</v>
      </c>
      <c r="D22" s="541">
        <v>238.3</v>
      </c>
      <c r="E22" s="533">
        <v>38.937</v>
      </c>
      <c r="F22" s="541">
        <v>48.683</v>
      </c>
      <c r="G22" s="533">
        <v>115.837</v>
      </c>
      <c r="H22" s="542">
        <v>128.529</v>
      </c>
    </row>
    <row r="23" spans="1:8" ht="12.75">
      <c r="A23" s="532" t="s">
        <v>152</v>
      </c>
      <c r="B23" s="541">
        <v>13153.1</v>
      </c>
      <c r="C23" s="541">
        <v>114.8</v>
      </c>
      <c r="D23" s="541">
        <v>1509.64</v>
      </c>
      <c r="E23" s="533">
        <v>870.518</v>
      </c>
      <c r="F23" s="541">
        <v>958.833</v>
      </c>
      <c r="G23" s="533">
        <v>134.993</v>
      </c>
      <c r="H23" s="542">
        <v>127.251</v>
      </c>
    </row>
    <row r="24" spans="1:8" ht="12.75">
      <c r="A24" s="532" t="s">
        <v>235</v>
      </c>
      <c r="B24" s="541">
        <v>4830.309</v>
      </c>
      <c r="C24" s="541">
        <v>71</v>
      </c>
      <c r="D24" s="541">
        <v>343</v>
      </c>
      <c r="E24" s="533">
        <v>112.696</v>
      </c>
      <c r="F24" s="541">
        <v>131.473</v>
      </c>
      <c r="G24" s="533">
        <v>14.992</v>
      </c>
      <c r="H24" s="542">
        <v>17.8</v>
      </c>
    </row>
    <row r="25" spans="1:8" ht="12.75">
      <c r="A25" s="532" t="s">
        <v>236</v>
      </c>
      <c r="B25" s="541">
        <v>10628</v>
      </c>
      <c r="C25" s="541">
        <v>73.1</v>
      </c>
      <c r="D25" s="541">
        <v>777</v>
      </c>
      <c r="E25" s="533">
        <v>701.099</v>
      </c>
      <c r="F25" s="541">
        <v>717.932</v>
      </c>
      <c r="G25" s="533">
        <v>225.381</v>
      </c>
      <c r="H25" s="542">
        <v>57.254</v>
      </c>
    </row>
    <row r="26" spans="1:8" ht="12.75">
      <c r="A26" s="532" t="s">
        <v>156</v>
      </c>
      <c r="B26" s="541">
        <v>3197.8</v>
      </c>
      <c r="C26" s="541">
        <v>86.3</v>
      </c>
      <c r="D26" s="541">
        <v>275.9</v>
      </c>
      <c r="E26" s="533">
        <v>57.595</v>
      </c>
      <c r="F26" s="541">
        <v>54.148</v>
      </c>
      <c r="G26" s="533">
        <v>19.442</v>
      </c>
      <c r="H26" s="542">
        <v>19.966</v>
      </c>
    </row>
    <row r="27" spans="1:8" ht="12.75">
      <c r="A27" s="532"/>
      <c r="B27" s="541"/>
      <c r="C27" s="534"/>
      <c r="D27" s="533"/>
      <c r="E27" s="533"/>
      <c r="F27" s="533"/>
      <c r="G27" s="533"/>
      <c r="H27" s="535"/>
    </row>
    <row r="28" spans="1:8" s="694" customFormat="1" ht="12.75">
      <c r="A28" s="690" t="s">
        <v>158</v>
      </c>
      <c r="B28" s="695"/>
      <c r="C28" s="696"/>
      <c r="D28" s="695"/>
      <c r="E28" s="695"/>
      <c r="F28" s="695"/>
      <c r="G28" s="695"/>
      <c r="H28" s="697"/>
    </row>
    <row r="29" spans="1:8" ht="12.75">
      <c r="A29" s="532" t="s">
        <v>159</v>
      </c>
      <c r="B29" s="541">
        <v>3080</v>
      </c>
      <c r="C29" s="541">
        <v>76.9</v>
      </c>
      <c r="D29" s="541">
        <v>237</v>
      </c>
      <c r="E29" s="533">
        <v>7.385</v>
      </c>
      <c r="F29" s="541">
        <v>7.285</v>
      </c>
      <c r="G29" s="533" t="s">
        <v>76</v>
      </c>
      <c r="H29" s="535" t="s">
        <v>76</v>
      </c>
    </row>
    <row r="30" spans="1:8" ht="12.75">
      <c r="A30" s="532" t="s">
        <v>176</v>
      </c>
      <c r="B30" s="541">
        <v>644.3</v>
      </c>
      <c r="C30" s="541">
        <v>78.7</v>
      </c>
      <c r="D30" s="541">
        <v>50.7</v>
      </c>
      <c r="E30" s="533">
        <v>0.978</v>
      </c>
      <c r="F30" s="541">
        <v>1.337</v>
      </c>
      <c r="G30" s="533">
        <v>3.171</v>
      </c>
      <c r="H30" s="542">
        <v>2.844</v>
      </c>
    </row>
    <row r="31" spans="1:8" ht="12.75">
      <c r="A31" s="532" t="s">
        <v>179</v>
      </c>
      <c r="B31" s="541">
        <v>2111.64</v>
      </c>
      <c r="C31" s="541">
        <v>72.5</v>
      </c>
      <c r="D31" s="541">
        <v>153.012</v>
      </c>
      <c r="E31" s="533">
        <v>15.532</v>
      </c>
      <c r="F31" s="541">
        <v>15.485</v>
      </c>
      <c r="G31" s="533">
        <v>0.934</v>
      </c>
      <c r="H31" s="535" t="s">
        <v>76</v>
      </c>
    </row>
    <row r="32" spans="1:8" ht="12.75">
      <c r="A32" s="532" t="s">
        <v>181</v>
      </c>
      <c r="B32" s="541">
        <v>801.009</v>
      </c>
      <c r="C32" s="541">
        <v>82.9</v>
      </c>
      <c r="D32" s="541">
        <v>66.4</v>
      </c>
      <c r="E32" s="533">
        <v>15.737</v>
      </c>
      <c r="F32" s="541">
        <v>24.947</v>
      </c>
      <c r="G32" s="533" t="s">
        <v>76</v>
      </c>
      <c r="H32" s="542">
        <v>8.932</v>
      </c>
    </row>
    <row r="33" spans="1:8" ht="12.75">
      <c r="A33" s="532" t="s">
        <v>160</v>
      </c>
      <c r="B33" s="541">
        <v>454.9</v>
      </c>
      <c r="C33" s="541">
        <v>73.9</v>
      </c>
      <c r="D33" s="541">
        <v>33.632</v>
      </c>
      <c r="E33" s="533">
        <v>17.734</v>
      </c>
      <c r="F33" s="541">
        <v>14.288</v>
      </c>
      <c r="G33" s="533">
        <v>8.567</v>
      </c>
      <c r="H33" s="542">
        <v>8.932</v>
      </c>
    </row>
    <row r="34" spans="1:8" ht="12.75">
      <c r="A34" s="532" t="s">
        <v>161</v>
      </c>
      <c r="B34" s="541">
        <v>5635</v>
      </c>
      <c r="C34" s="541">
        <v>100.8</v>
      </c>
      <c r="D34" s="541">
        <v>568</v>
      </c>
      <c r="E34" s="533">
        <v>32.003</v>
      </c>
      <c r="F34" s="541">
        <v>35.551</v>
      </c>
      <c r="G34" s="533">
        <v>150.635</v>
      </c>
      <c r="H34" s="542">
        <v>126.939</v>
      </c>
    </row>
    <row r="35" spans="1:8" ht="12.75">
      <c r="A35" s="532" t="s">
        <v>162</v>
      </c>
      <c r="B35" s="541">
        <v>409.6</v>
      </c>
      <c r="C35" s="541">
        <v>77.3</v>
      </c>
      <c r="D35" s="541">
        <v>31.648</v>
      </c>
      <c r="E35" s="533">
        <v>6.869</v>
      </c>
      <c r="F35" s="541">
        <v>10.777</v>
      </c>
      <c r="G35" s="533">
        <v>0.801</v>
      </c>
      <c r="H35" s="542">
        <v>0.828</v>
      </c>
    </row>
    <row r="36" spans="1:8" ht="12.75">
      <c r="A36" s="532" t="s">
        <v>180</v>
      </c>
      <c r="B36" s="541">
        <v>1110</v>
      </c>
      <c r="C36" s="541">
        <v>82.5</v>
      </c>
      <c r="D36" s="541">
        <v>91.6</v>
      </c>
      <c r="E36" s="533">
        <v>3.714</v>
      </c>
      <c r="F36" s="541">
        <v>4.778</v>
      </c>
      <c r="G36" s="533" t="s">
        <v>76</v>
      </c>
      <c r="H36" s="542">
        <v>1.17</v>
      </c>
    </row>
    <row r="37" spans="1:8" ht="12.75">
      <c r="A37" s="532" t="s">
        <v>163</v>
      </c>
      <c r="B37" s="541">
        <v>21953.26</v>
      </c>
      <c r="C37" s="541">
        <v>84.2</v>
      </c>
      <c r="D37" s="541">
        <v>1849.1</v>
      </c>
      <c r="E37" s="533">
        <v>40.582</v>
      </c>
      <c r="F37" s="541">
        <v>22.422</v>
      </c>
      <c r="G37" s="533">
        <v>117.856</v>
      </c>
      <c r="H37" s="542">
        <v>74.923</v>
      </c>
    </row>
    <row r="38" spans="1:8" ht="12.75">
      <c r="A38" s="532" t="s">
        <v>164</v>
      </c>
      <c r="B38" s="541">
        <v>4401.966</v>
      </c>
      <c r="C38" s="541">
        <v>94.2</v>
      </c>
      <c r="D38" s="541">
        <v>414.643</v>
      </c>
      <c r="E38" s="533">
        <v>20.125</v>
      </c>
      <c r="F38" s="541">
        <v>22.346</v>
      </c>
      <c r="G38" s="533">
        <v>7.072</v>
      </c>
      <c r="H38" s="542">
        <v>13.251</v>
      </c>
    </row>
    <row r="39" spans="1:8" ht="12.75">
      <c r="A39" s="532" t="s">
        <v>366</v>
      </c>
      <c r="B39" s="541">
        <v>5233</v>
      </c>
      <c r="C39" s="541">
        <v>87.9</v>
      </c>
      <c r="D39" s="541">
        <v>460.109</v>
      </c>
      <c r="E39" s="533">
        <v>34.571</v>
      </c>
      <c r="F39" s="541">
        <v>54.085</v>
      </c>
      <c r="G39" s="533" t="s">
        <v>76</v>
      </c>
      <c r="H39" s="542">
        <v>0.882</v>
      </c>
    </row>
    <row r="40" spans="1:8" ht="12.75">
      <c r="A40" s="532" t="s">
        <v>174</v>
      </c>
      <c r="B40" s="541">
        <v>1.078</v>
      </c>
      <c r="C40" s="541">
        <v>79.8</v>
      </c>
      <c r="D40" s="537" t="s">
        <v>76</v>
      </c>
      <c r="E40" s="537" t="s">
        <v>76</v>
      </c>
      <c r="F40" s="537" t="s">
        <v>76</v>
      </c>
      <c r="G40" s="537" t="s">
        <v>76</v>
      </c>
      <c r="H40" s="536" t="s">
        <v>76</v>
      </c>
    </row>
    <row r="41" spans="1:8" ht="12.75">
      <c r="A41" s="532"/>
      <c r="B41" s="533"/>
      <c r="C41" s="534"/>
      <c r="D41" s="533"/>
      <c r="E41" s="533"/>
      <c r="F41" s="533"/>
      <c r="G41" s="533"/>
      <c r="H41" s="535"/>
    </row>
    <row r="42" spans="1:8" s="694" customFormat="1" ht="12.75">
      <c r="A42" s="690" t="s">
        <v>429</v>
      </c>
      <c r="B42" s="695"/>
      <c r="C42" s="696"/>
      <c r="D42" s="695"/>
      <c r="E42" s="695"/>
      <c r="F42" s="695"/>
      <c r="G42" s="695"/>
      <c r="H42" s="697"/>
    </row>
    <row r="43" spans="1:8" ht="12.75">
      <c r="A43" s="532" t="s">
        <v>237</v>
      </c>
      <c r="B43" s="541">
        <v>2551.82</v>
      </c>
      <c r="C43" s="541">
        <v>76.8</v>
      </c>
      <c r="D43" s="541">
        <v>195.923</v>
      </c>
      <c r="E43" s="533">
        <v>62.79</v>
      </c>
      <c r="F43" s="541">
        <v>58.008</v>
      </c>
      <c r="G43" s="533" t="s">
        <v>76</v>
      </c>
      <c r="H43" s="535" t="s">
        <v>76</v>
      </c>
    </row>
    <row r="44" spans="1:8" ht="12.75">
      <c r="A44" s="532" t="s">
        <v>238</v>
      </c>
      <c r="B44" s="541">
        <v>5016.3</v>
      </c>
      <c r="C44" s="541">
        <v>72.8</v>
      </c>
      <c r="D44" s="541">
        <v>365.168</v>
      </c>
      <c r="E44" s="533">
        <v>38.424</v>
      </c>
      <c r="F44" s="541">
        <v>34.686</v>
      </c>
      <c r="G44" s="533">
        <v>40.982</v>
      </c>
      <c r="H44" s="542">
        <v>55.509</v>
      </c>
    </row>
    <row r="45" spans="1:8" ht="12.75">
      <c r="A45" s="532" t="s">
        <v>239</v>
      </c>
      <c r="B45" s="541">
        <v>23705</v>
      </c>
      <c r="C45" s="541">
        <v>83</v>
      </c>
      <c r="D45" s="541">
        <v>1967.5</v>
      </c>
      <c r="E45" s="533">
        <v>0.505</v>
      </c>
      <c r="F45" s="537" t="s">
        <v>76</v>
      </c>
      <c r="G45" s="533">
        <v>153.28</v>
      </c>
      <c r="H45" s="542">
        <v>297.173</v>
      </c>
    </row>
    <row r="46" spans="1:8" ht="12.75">
      <c r="A46" s="532" t="s">
        <v>240</v>
      </c>
      <c r="B46" s="541">
        <v>20701.8</v>
      </c>
      <c r="C46" s="541">
        <v>83.5</v>
      </c>
      <c r="D46" s="541">
        <v>1729.127</v>
      </c>
      <c r="E46" s="533">
        <v>72.623</v>
      </c>
      <c r="F46" s="541">
        <v>93.624</v>
      </c>
      <c r="G46" s="533">
        <v>595.735</v>
      </c>
      <c r="H46" s="542">
        <v>659.115</v>
      </c>
    </row>
    <row r="47" spans="1:8" ht="12.75">
      <c r="A47" s="532" t="s">
        <v>241</v>
      </c>
      <c r="B47" s="541">
        <v>98082</v>
      </c>
      <c r="C47" s="541">
        <v>88.6</v>
      </c>
      <c r="D47" s="541">
        <v>8691</v>
      </c>
      <c r="E47" s="533">
        <v>435.576</v>
      </c>
      <c r="F47" s="541">
        <v>428.037</v>
      </c>
      <c r="G47" s="533">
        <v>580.118</v>
      </c>
      <c r="H47" s="542">
        <v>628.881</v>
      </c>
    </row>
    <row r="48" spans="1:8" ht="12.75">
      <c r="A48" s="532" t="s">
        <v>242</v>
      </c>
      <c r="B48" s="541">
        <v>69.002</v>
      </c>
      <c r="C48" s="541">
        <v>76.6</v>
      </c>
      <c r="D48" s="541">
        <v>5.284</v>
      </c>
      <c r="E48" s="537" t="s">
        <v>76</v>
      </c>
      <c r="F48" s="537" t="s">
        <v>76</v>
      </c>
      <c r="G48" s="537" t="s">
        <v>76</v>
      </c>
      <c r="H48" s="536" t="s">
        <v>76</v>
      </c>
    </row>
    <row r="49" spans="1:8" ht="12.75">
      <c r="A49" s="532" t="s">
        <v>243</v>
      </c>
      <c r="B49" s="541">
        <v>16204.703</v>
      </c>
      <c r="C49" s="541">
        <v>76.6</v>
      </c>
      <c r="D49" s="541">
        <v>1241.737</v>
      </c>
      <c r="E49" s="533">
        <v>889.757</v>
      </c>
      <c r="F49" s="541">
        <v>961.389</v>
      </c>
      <c r="G49" s="533">
        <v>0.766</v>
      </c>
      <c r="H49" s="542">
        <v>0.867</v>
      </c>
    </row>
    <row r="50" spans="1:8" ht="12.75">
      <c r="A50" s="532" t="s">
        <v>244</v>
      </c>
      <c r="B50" s="541">
        <v>12820</v>
      </c>
      <c r="C50" s="541">
        <v>82.5</v>
      </c>
      <c r="D50" s="541">
        <v>1057.84</v>
      </c>
      <c r="E50" s="533">
        <v>245.494</v>
      </c>
      <c r="F50" s="541">
        <v>262.62</v>
      </c>
      <c r="G50" s="533">
        <v>56.311</v>
      </c>
      <c r="H50" s="542">
        <v>58.944</v>
      </c>
    </row>
    <row r="51" spans="1:8" ht="12.75">
      <c r="A51" s="532" t="s">
        <v>245</v>
      </c>
      <c r="B51" s="541">
        <v>1329.7</v>
      </c>
      <c r="C51" s="541">
        <v>81.8</v>
      </c>
      <c r="D51" s="541">
        <v>108.756</v>
      </c>
      <c r="E51" s="533">
        <v>2.423</v>
      </c>
      <c r="F51" s="541">
        <v>2.024</v>
      </c>
      <c r="G51" s="533">
        <v>2.054</v>
      </c>
      <c r="H51" s="542">
        <v>1.901</v>
      </c>
    </row>
    <row r="52" spans="1:8" ht="12.75">
      <c r="A52" s="532" t="s">
        <v>246</v>
      </c>
      <c r="B52" s="541">
        <v>711.155</v>
      </c>
      <c r="C52" s="541">
        <v>66</v>
      </c>
      <c r="D52" s="541">
        <v>46.928</v>
      </c>
      <c r="E52" s="533">
        <v>17.228</v>
      </c>
      <c r="F52" s="541">
        <v>17.025</v>
      </c>
      <c r="G52" s="533">
        <v>0.537</v>
      </c>
      <c r="H52" s="536">
        <v>0.537</v>
      </c>
    </row>
    <row r="53" spans="1:8" ht="13.5" thickBot="1">
      <c r="A53" s="538" t="s">
        <v>247</v>
      </c>
      <c r="B53" s="543">
        <v>2765.186</v>
      </c>
      <c r="C53" s="543">
        <v>84.8</v>
      </c>
      <c r="D53" s="543">
        <v>234.476</v>
      </c>
      <c r="E53" s="539">
        <v>17.154</v>
      </c>
      <c r="F53" s="543">
        <v>10.01</v>
      </c>
      <c r="G53" s="539" t="s">
        <v>76</v>
      </c>
      <c r="H53" s="544">
        <v>0.56</v>
      </c>
    </row>
    <row r="54" spans="1:8" ht="12.75">
      <c r="A54" s="525" t="s">
        <v>248</v>
      </c>
      <c r="B54" s="525"/>
      <c r="C54" s="525"/>
      <c r="D54" s="525"/>
      <c r="E54" s="525"/>
      <c r="F54" s="525"/>
      <c r="G54" s="525"/>
      <c r="H54" s="525"/>
    </row>
    <row r="84" ht="12.75">
      <c r="A84" s="540"/>
    </row>
    <row r="86" ht="12.75">
      <c r="A86" s="540"/>
    </row>
    <row r="88" ht="12.75">
      <c r="A88" s="540"/>
    </row>
  </sheetData>
  <mergeCells count="5">
    <mergeCell ref="A1:H1"/>
    <mergeCell ref="A3:H3"/>
    <mergeCell ref="E5:H5"/>
    <mergeCell ref="E6:F7"/>
    <mergeCell ref="G6:H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7" transitionEvaluation="1"/>
  <dimension ref="A1:J28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172" customWidth="1"/>
    <col min="2" max="10" width="12.7109375" style="172" customWidth="1"/>
    <col min="11" max="16384" width="12.57421875" style="172" customWidth="1"/>
  </cols>
  <sheetData>
    <row r="1" spans="1:10" s="169" customFormat="1" ht="18">
      <c r="A1" s="757" t="s">
        <v>0</v>
      </c>
      <c r="B1" s="757"/>
      <c r="C1" s="757"/>
      <c r="D1" s="757"/>
      <c r="E1" s="757"/>
      <c r="F1" s="757"/>
      <c r="G1" s="757"/>
      <c r="H1" s="757"/>
      <c r="I1" s="757"/>
      <c r="J1" s="757"/>
    </row>
    <row r="3" spans="1:10" s="170" customFormat="1" ht="15">
      <c r="A3" s="870" t="s">
        <v>445</v>
      </c>
      <c r="B3" s="870"/>
      <c r="C3" s="870"/>
      <c r="D3" s="870"/>
      <c r="E3" s="870"/>
      <c r="F3" s="870"/>
      <c r="G3" s="870"/>
      <c r="H3" s="870"/>
      <c r="I3" s="870"/>
      <c r="J3" s="870"/>
    </row>
    <row r="4" spans="1:10" s="170" customFormat="1" ht="15">
      <c r="A4" s="871" t="s">
        <v>376</v>
      </c>
      <c r="B4" s="871"/>
      <c r="C4" s="871"/>
      <c r="D4" s="871"/>
      <c r="E4" s="871"/>
      <c r="F4" s="871"/>
      <c r="G4" s="871"/>
      <c r="H4" s="871"/>
      <c r="I4" s="871"/>
      <c r="J4" s="871"/>
    </row>
    <row r="5" spans="1:10" ht="12.75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 ht="12.75">
      <c r="A6" s="173"/>
      <c r="B6" s="864" t="s">
        <v>68</v>
      </c>
      <c r="C6" s="865"/>
      <c r="D6" s="866"/>
      <c r="E6" s="864" t="s">
        <v>251</v>
      </c>
      <c r="F6" s="866"/>
      <c r="G6" s="867" t="s">
        <v>54</v>
      </c>
      <c r="H6" s="868"/>
      <c r="I6" s="869"/>
      <c r="J6" s="174" t="s">
        <v>91</v>
      </c>
    </row>
    <row r="7" spans="1:10" ht="12.75">
      <c r="A7" s="175" t="s">
        <v>1</v>
      </c>
      <c r="B7" s="176"/>
      <c r="C7" s="176"/>
      <c r="D7" s="176"/>
      <c r="E7" s="176"/>
      <c r="F7" s="176"/>
      <c r="G7" s="176"/>
      <c r="H7" s="176"/>
      <c r="I7" s="176"/>
      <c r="J7" s="177" t="s">
        <v>92</v>
      </c>
    </row>
    <row r="8" spans="1:10" ht="12.75">
      <c r="A8" s="178"/>
      <c r="B8" s="179" t="s">
        <v>93</v>
      </c>
      <c r="C8" s="179" t="s">
        <v>94</v>
      </c>
      <c r="D8" s="179" t="s">
        <v>10</v>
      </c>
      <c r="E8" s="179" t="s">
        <v>93</v>
      </c>
      <c r="F8" s="179" t="s">
        <v>94</v>
      </c>
      <c r="G8" s="179" t="s">
        <v>93</v>
      </c>
      <c r="H8" s="179" t="s">
        <v>94</v>
      </c>
      <c r="I8" s="179" t="s">
        <v>10</v>
      </c>
      <c r="J8" s="180" t="s">
        <v>95</v>
      </c>
    </row>
    <row r="9" spans="1:10" ht="13.5" thickBot="1">
      <c r="A9" s="178"/>
      <c r="B9" s="181"/>
      <c r="C9" s="182" t="s">
        <v>96</v>
      </c>
      <c r="D9" s="182" t="s">
        <v>97</v>
      </c>
      <c r="E9" s="181"/>
      <c r="F9" s="182" t="s">
        <v>96</v>
      </c>
      <c r="G9" s="181"/>
      <c r="H9" s="182" t="s">
        <v>96</v>
      </c>
      <c r="I9" s="182" t="s">
        <v>97</v>
      </c>
      <c r="J9" s="183"/>
    </row>
    <row r="10" spans="1:10" ht="12.75">
      <c r="A10" s="53">
        <v>1985</v>
      </c>
      <c r="B10" s="184">
        <v>36.6</v>
      </c>
      <c r="C10" s="184">
        <v>17.5</v>
      </c>
      <c r="D10" s="184">
        <v>54.1</v>
      </c>
      <c r="E10" s="184">
        <v>145.02732240437157</v>
      </c>
      <c r="F10" s="184">
        <v>130.62857142857143</v>
      </c>
      <c r="G10" s="185">
        <v>5308</v>
      </c>
      <c r="H10" s="185">
        <v>2286</v>
      </c>
      <c r="I10" s="185">
        <v>7594</v>
      </c>
      <c r="J10" s="186">
        <v>13486.711622372073</v>
      </c>
    </row>
    <row r="11" spans="1:10" ht="12.75">
      <c r="A11" s="54">
        <v>1986</v>
      </c>
      <c r="B11" s="187">
        <v>33</v>
      </c>
      <c r="C11" s="187">
        <v>16.2</v>
      </c>
      <c r="D11" s="187">
        <v>49.2</v>
      </c>
      <c r="E11" s="187">
        <v>145.8181818181818</v>
      </c>
      <c r="F11" s="187">
        <v>120.30864197530865</v>
      </c>
      <c r="G11" s="188">
        <v>4812</v>
      </c>
      <c r="H11" s="188">
        <v>1949</v>
      </c>
      <c r="I11" s="188">
        <v>6761</v>
      </c>
      <c r="J11" s="189">
        <v>14514.442320868342</v>
      </c>
    </row>
    <row r="12" spans="1:10" ht="12.75">
      <c r="A12" s="54">
        <v>1987</v>
      </c>
      <c r="B12" s="187">
        <v>33.9</v>
      </c>
      <c r="C12" s="187">
        <v>14.8</v>
      </c>
      <c r="D12" s="187">
        <v>48.7</v>
      </c>
      <c r="E12" s="187">
        <v>158.20058997050148</v>
      </c>
      <c r="F12" s="187">
        <v>125.74324324324324</v>
      </c>
      <c r="G12" s="188">
        <v>5363</v>
      </c>
      <c r="H12" s="188">
        <v>1861</v>
      </c>
      <c r="I12" s="188">
        <v>7224</v>
      </c>
      <c r="J12" s="189">
        <v>15440.000961619366</v>
      </c>
    </row>
    <row r="13" spans="1:10" ht="12.75">
      <c r="A13" s="54">
        <v>1988</v>
      </c>
      <c r="B13" s="187">
        <v>32.1</v>
      </c>
      <c r="C13" s="187">
        <v>11.9</v>
      </c>
      <c r="D13" s="187">
        <v>44</v>
      </c>
      <c r="E13" s="187">
        <v>160.68535825545172</v>
      </c>
      <c r="F13" s="187">
        <v>132.01680672268907</v>
      </c>
      <c r="G13" s="188">
        <v>5158</v>
      </c>
      <c r="H13" s="188">
        <v>1571</v>
      </c>
      <c r="I13" s="188">
        <v>6729</v>
      </c>
      <c r="J13" s="189">
        <v>15548.183140408448</v>
      </c>
    </row>
    <row r="14" spans="1:10" ht="12.75">
      <c r="A14" s="54">
        <v>1989</v>
      </c>
      <c r="B14" s="187">
        <v>33</v>
      </c>
      <c r="C14" s="187">
        <v>10.6</v>
      </c>
      <c r="D14" s="187">
        <v>43.6</v>
      </c>
      <c r="E14" s="187">
        <v>158.8181818181818</v>
      </c>
      <c r="F14" s="187">
        <v>126.79245283018868</v>
      </c>
      <c r="G14" s="188">
        <v>5241</v>
      </c>
      <c r="H14" s="188">
        <v>1344</v>
      </c>
      <c r="I14" s="188">
        <v>6585</v>
      </c>
      <c r="J14" s="189">
        <v>16696.116259781473</v>
      </c>
    </row>
    <row r="15" spans="1:10" ht="12.75">
      <c r="A15" s="54">
        <v>1990</v>
      </c>
      <c r="B15" s="187">
        <v>35.3</v>
      </c>
      <c r="C15" s="187">
        <v>9.1</v>
      </c>
      <c r="D15" s="187">
        <v>44.4</v>
      </c>
      <c r="E15" s="187">
        <v>164.957507082153</v>
      </c>
      <c r="F15" s="187">
        <v>143.2967032967033</v>
      </c>
      <c r="G15" s="188">
        <v>5823</v>
      </c>
      <c r="H15" s="188">
        <v>1304</v>
      </c>
      <c r="I15" s="188">
        <v>7127</v>
      </c>
      <c r="J15" s="189"/>
    </row>
    <row r="16" spans="1:10" ht="12.75">
      <c r="A16" s="55" t="s">
        <v>25</v>
      </c>
      <c r="B16" s="187">
        <v>27.2</v>
      </c>
      <c r="C16" s="187">
        <v>5.7</v>
      </c>
      <c r="D16" s="187">
        <v>32.9</v>
      </c>
      <c r="E16" s="187">
        <v>167.97794117647058</v>
      </c>
      <c r="F16" s="187">
        <v>147.3</v>
      </c>
      <c r="G16" s="188">
        <v>4569</v>
      </c>
      <c r="H16" s="188">
        <v>842</v>
      </c>
      <c r="I16" s="188">
        <v>5411</v>
      </c>
      <c r="J16" s="189"/>
    </row>
    <row r="17" spans="1:10" ht="12.75">
      <c r="A17" s="54">
        <v>1992</v>
      </c>
      <c r="B17" s="187">
        <v>27.7</v>
      </c>
      <c r="C17" s="187">
        <v>6</v>
      </c>
      <c r="D17" s="187">
        <v>33.7</v>
      </c>
      <c r="E17" s="187">
        <v>177.7</v>
      </c>
      <c r="F17" s="187">
        <v>153.8</v>
      </c>
      <c r="G17" s="188">
        <v>4930</v>
      </c>
      <c r="H17" s="188">
        <v>921</v>
      </c>
      <c r="I17" s="188">
        <v>5851</v>
      </c>
      <c r="J17" s="189"/>
    </row>
    <row r="18" spans="1:10" ht="12.75">
      <c r="A18" s="54">
        <v>1993</v>
      </c>
      <c r="B18" s="187">
        <v>27.3</v>
      </c>
      <c r="C18" s="187">
        <v>4.1</v>
      </c>
      <c r="D18" s="187">
        <v>31.4</v>
      </c>
      <c r="E18" s="187">
        <v>178.11364254085723</v>
      </c>
      <c r="F18" s="187">
        <v>141.454493835587</v>
      </c>
      <c r="G18" s="188">
        <v>4869</v>
      </c>
      <c r="H18" s="188">
        <v>584</v>
      </c>
      <c r="I18" s="188">
        <v>5453</v>
      </c>
      <c r="J18" s="189"/>
    </row>
    <row r="19" spans="1:10" ht="12.75">
      <c r="A19" s="54">
        <v>1994</v>
      </c>
      <c r="B19" s="187">
        <v>34.5</v>
      </c>
      <c r="C19" s="187">
        <v>6.8</v>
      </c>
      <c r="D19" s="187">
        <v>41.3</v>
      </c>
      <c r="E19" s="187">
        <v>181.94202898550725</v>
      </c>
      <c r="F19" s="187">
        <v>135.44117647058823</v>
      </c>
      <c r="G19" s="188">
        <v>6277</v>
      </c>
      <c r="H19" s="188">
        <v>921</v>
      </c>
      <c r="I19" s="188">
        <v>7198</v>
      </c>
      <c r="J19" s="189"/>
    </row>
    <row r="20" spans="1:10" ht="12.75">
      <c r="A20" s="54">
        <v>1995</v>
      </c>
      <c r="B20" s="187">
        <v>30.183</v>
      </c>
      <c r="C20" s="187">
        <v>5.849</v>
      </c>
      <c r="D20" s="187">
        <v>36.032</v>
      </c>
      <c r="E20" s="187">
        <v>191.9756154126495</v>
      </c>
      <c r="F20" s="187">
        <v>138.46811420755685</v>
      </c>
      <c r="G20" s="188">
        <v>5794.4</v>
      </c>
      <c r="H20" s="188">
        <v>809.9</v>
      </c>
      <c r="I20" s="188">
        <v>6604.3</v>
      </c>
      <c r="J20" s="189"/>
    </row>
    <row r="21" spans="1:10" ht="12.75">
      <c r="A21" s="54">
        <v>1996</v>
      </c>
      <c r="B21" s="187">
        <v>31.562</v>
      </c>
      <c r="C21" s="187">
        <v>5.878</v>
      </c>
      <c r="D21" s="187">
        <v>37.44</v>
      </c>
      <c r="E21" s="187">
        <v>188.9</v>
      </c>
      <c r="F21" s="187">
        <v>137.9</v>
      </c>
      <c r="G21" s="188">
        <v>5961.3</v>
      </c>
      <c r="H21" s="188">
        <v>810.5</v>
      </c>
      <c r="I21" s="188">
        <v>6771.8</v>
      </c>
      <c r="J21" s="189"/>
    </row>
    <row r="22" spans="1:10" ht="12.75">
      <c r="A22" s="54">
        <v>1997</v>
      </c>
      <c r="B22" s="187">
        <v>37.834</v>
      </c>
      <c r="C22" s="187">
        <v>5.228</v>
      </c>
      <c r="D22" s="187">
        <v>43.062000000000005</v>
      </c>
      <c r="E22" s="187">
        <v>200</v>
      </c>
      <c r="F22" s="187">
        <v>147.6</v>
      </c>
      <c r="G22" s="190">
        <v>7567.7</v>
      </c>
      <c r="H22" s="190">
        <v>771.4</v>
      </c>
      <c r="I22" s="188">
        <v>8339.1</v>
      </c>
      <c r="J22" s="189"/>
    </row>
    <row r="23" spans="1:10" ht="12.75">
      <c r="A23" s="54">
        <v>1998</v>
      </c>
      <c r="B23" s="187">
        <v>31.102</v>
      </c>
      <c r="C23" s="187">
        <v>3.498</v>
      </c>
      <c r="D23" s="187">
        <v>34.6</v>
      </c>
      <c r="E23" s="187">
        <v>198.7</v>
      </c>
      <c r="F23" s="187">
        <v>147.5</v>
      </c>
      <c r="G23" s="188">
        <v>6179.8</v>
      </c>
      <c r="H23" s="188">
        <v>516.1</v>
      </c>
      <c r="I23" s="188">
        <v>6695.9</v>
      </c>
      <c r="J23" s="189"/>
    </row>
    <row r="24" spans="1:10" ht="12.75">
      <c r="A24" s="54">
        <v>1999</v>
      </c>
      <c r="B24" s="187">
        <v>28.2</v>
      </c>
      <c r="C24" s="187">
        <v>2.9</v>
      </c>
      <c r="D24" s="187">
        <v>31.1</v>
      </c>
      <c r="E24" s="187">
        <v>202</v>
      </c>
      <c r="F24" s="187">
        <v>150.3</v>
      </c>
      <c r="G24" s="188">
        <v>5705</v>
      </c>
      <c r="H24" s="188">
        <v>437</v>
      </c>
      <c r="I24" s="188">
        <v>6142</v>
      </c>
      <c r="J24" s="189"/>
    </row>
    <row r="25" spans="1:10" ht="12.75">
      <c r="A25" s="54">
        <v>2000</v>
      </c>
      <c r="B25" s="187">
        <v>30.92</v>
      </c>
      <c r="C25" s="187">
        <v>2.694</v>
      </c>
      <c r="D25" s="187">
        <f>SUM(B25:C25)</f>
        <v>33.614000000000004</v>
      </c>
      <c r="E25" s="187">
        <v>197.8</v>
      </c>
      <c r="F25" s="187">
        <v>152</v>
      </c>
      <c r="G25" s="188">
        <v>6115.2</v>
      </c>
      <c r="H25" s="188">
        <v>409.4</v>
      </c>
      <c r="I25" s="188">
        <f>SUM(G25:H25)</f>
        <v>6524.599999999999</v>
      </c>
      <c r="J25" s="189"/>
    </row>
    <row r="26" spans="1:10" ht="12.75">
      <c r="A26" s="56" t="s">
        <v>182</v>
      </c>
      <c r="B26" s="187">
        <v>42.828</v>
      </c>
      <c r="C26" s="187">
        <v>3.827</v>
      </c>
      <c r="D26" s="187">
        <v>46.655</v>
      </c>
      <c r="E26" s="187">
        <f>G26/B26</f>
        <v>190.44179041748387</v>
      </c>
      <c r="F26" s="187">
        <f>H26/C26</f>
        <v>126.14815782597336</v>
      </c>
      <c r="G26" s="188">
        <v>8156.241</v>
      </c>
      <c r="H26" s="188">
        <v>482.769</v>
      </c>
      <c r="I26" s="188">
        <v>8639.01</v>
      </c>
      <c r="J26" s="189"/>
    </row>
    <row r="27" spans="1:10" ht="13.5" thickBot="1">
      <c r="A27" s="57" t="s">
        <v>12</v>
      </c>
      <c r="B27" s="191">
        <v>27.308</v>
      </c>
      <c r="C27" s="191">
        <v>2.44</v>
      </c>
      <c r="D27" s="191">
        <f>SUM(B27:C27)</f>
        <v>29.748</v>
      </c>
      <c r="E27" s="191">
        <f>G27/B27</f>
        <v>198.52058004980225</v>
      </c>
      <c r="F27" s="191">
        <f>H27/C27</f>
        <v>131.47540983606558</v>
      </c>
      <c r="G27" s="192">
        <v>5421.2</v>
      </c>
      <c r="H27" s="192">
        <v>320.8</v>
      </c>
      <c r="I27" s="192">
        <f>SUM(G27:H27)</f>
        <v>5742</v>
      </c>
      <c r="J27" s="193"/>
    </row>
    <row r="28" ht="12.75">
      <c r="A28" s="172" t="s">
        <v>11</v>
      </c>
    </row>
  </sheetData>
  <mergeCells count="6">
    <mergeCell ref="B6:D6"/>
    <mergeCell ref="E6:F6"/>
    <mergeCell ref="G6:I6"/>
    <mergeCell ref="A1:J1"/>
    <mergeCell ref="A3:J3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811"/>
  <dimension ref="A1:H31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25.57421875" style="230" customWidth="1"/>
    <col min="2" max="3" width="14.7109375" style="230" customWidth="1"/>
    <col min="4" max="4" width="14.7109375" style="229" customWidth="1"/>
    <col min="5" max="6" width="14.7109375" style="230" customWidth="1"/>
    <col min="7" max="8" width="13.28125" style="230" customWidth="1"/>
    <col min="9" max="16384" width="11.421875" style="230" customWidth="1"/>
  </cols>
  <sheetData>
    <row r="1" spans="1:8" s="228" customFormat="1" ht="18">
      <c r="A1" s="768" t="s">
        <v>0</v>
      </c>
      <c r="B1" s="768"/>
      <c r="C1" s="768"/>
      <c r="D1" s="768"/>
      <c r="E1" s="243"/>
      <c r="F1" s="243"/>
      <c r="G1" s="243"/>
      <c r="H1" s="243"/>
    </row>
    <row r="3" spans="1:4" s="231" customFormat="1" ht="15">
      <c r="A3" s="784" t="s">
        <v>351</v>
      </c>
      <c r="B3" s="784"/>
      <c r="C3" s="784"/>
      <c r="D3" s="784"/>
    </row>
    <row r="4" spans="1:4" s="231" customFormat="1" ht="15">
      <c r="A4" s="784" t="s">
        <v>444</v>
      </c>
      <c r="B4" s="784"/>
      <c r="C4" s="784"/>
      <c r="D4" s="784"/>
    </row>
    <row r="5" spans="1:3" ht="12.75">
      <c r="A5" s="229"/>
      <c r="B5" s="229"/>
      <c r="C5" s="229"/>
    </row>
    <row r="6" spans="1:4" ht="12.75">
      <c r="A6" s="417" t="s">
        <v>249</v>
      </c>
      <c r="B6" s="328"/>
      <c r="C6" s="328" t="s">
        <v>94</v>
      </c>
      <c r="D6" s="329"/>
    </row>
    <row r="7" spans="1:4" ht="13.5" thickBot="1">
      <c r="A7" s="359" t="s">
        <v>252</v>
      </c>
      <c r="B7" s="418" t="s">
        <v>93</v>
      </c>
      <c r="C7" s="418" t="s">
        <v>96</v>
      </c>
      <c r="D7" s="419" t="s">
        <v>10</v>
      </c>
    </row>
    <row r="8" spans="1:4" ht="12.75">
      <c r="A8" s="330" t="s">
        <v>253</v>
      </c>
      <c r="B8" s="545">
        <v>1988</v>
      </c>
      <c r="C8" s="546">
        <v>102</v>
      </c>
      <c r="D8" s="545">
        <v>2090</v>
      </c>
    </row>
    <row r="9" spans="1:4" ht="12.75">
      <c r="A9" s="323" t="s">
        <v>254</v>
      </c>
      <c r="B9" s="547">
        <v>3712</v>
      </c>
      <c r="C9" s="548">
        <v>11</v>
      </c>
      <c r="D9" s="547">
        <v>3723</v>
      </c>
    </row>
    <row r="10" spans="1:4" ht="12.75">
      <c r="A10" s="323" t="s">
        <v>255</v>
      </c>
      <c r="B10" s="547">
        <v>3542</v>
      </c>
      <c r="C10" s="548">
        <v>45</v>
      </c>
      <c r="D10" s="547">
        <v>3587</v>
      </c>
    </row>
    <row r="11" spans="1:4" ht="12.75">
      <c r="A11" s="323" t="s">
        <v>256</v>
      </c>
      <c r="B11" s="547">
        <v>1240</v>
      </c>
      <c r="C11" s="548">
        <v>9</v>
      </c>
      <c r="D11" s="547">
        <v>1249</v>
      </c>
    </row>
    <row r="12" spans="1:4" ht="12.75">
      <c r="A12" s="323" t="s">
        <v>257</v>
      </c>
      <c r="B12" s="547">
        <v>806</v>
      </c>
      <c r="C12" s="188" t="s">
        <v>76</v>
      </c>
      <c r="D12" s="547">
        <v>806</v>
      </c>
    </row>
    <row r="13" spans="1:4" ht="12.75">
      <c r="A13" s="323" t="s">
        <v>258</v>
      </c>
      <c r="B13" s="547">
        <v>192</v>
      </c>
      <c r="C13" s="188" t="s">
        <v>76</v>
      </c>
      <c r="D13" s="547">
        <v>192</v>
      </c>
    </row>
    <row r="14" spans="1:4" ht="12.75">
      <c r="A14" s="323" t="s">
        <v>259</v>
      </c>
      <c r="B14" s="547">
        <v>326</v>
      </c>
      <c r="C14" s="548">
        <v>10</v>
      </c>
      <c r="D14" s="547">
        <v>336</v>
      </c>
    </row>
    <row r="15" spans="1:4" ht="12.75">
      <c r="A15" s="323" t="s">
        <v>260</v>
      </c>
      <c r="B15" s="547">
        <v>16157</v>
      </c>
      <c r="C15" s="548">
        <v>87</v>
      </c>
      <c r="D15" s="547">
        <v>16244</v>
      </c>
    </row>
    <row r="16" spans="1:4" ht="12.75">
      <c r="A16" s="323" t="s">
        <v>261</v>
      </c>
      <c r="B16" s="547">
        <v>218</v>
      </c>
      <c r="C16" s="548">
        <v>39</v>
      </c>
      <c r="D16" s="547">
        <v>257</v>
      </c>
    </row>
    <row r="17" spans="1:4" ht="12.75">
      <c r="A17" s="323" t="s">
        <v>262</v>
      </c>
      <c r="B17" s="547">
        <v>3673</v>
      </c>
      <c r="C17" s="548">
        <v>657</v>
      </c>
      <c r="D17" s="547">
        <v>4330</v>
      </c>
    </row>
    <row r="18" spans="1:4" ht="12.75">
      <c r="A18" s="323" t="s">
        <v>263</v>
      </c>
      <c r="B18" s="188" t="s">
        <v>76</v>
      </c>
      <c r="C18" s="188" t="s">
        <v>76</v>
      </c>
      <c r="D18" s="189" t="s">
        <v>76</v>
      </c>
    </row>
    <row r="19" spans="1:4" ht="12.75">
      <c r="A19" s="323" t="s">
        <v>264</v>
      </c>
      <c r="B19" s="547">
        <v>465</v>
      </c>
      <c r="C19" s="188" t="s">
        <v>76</v>
      </c>
      <c r="D19" s="547">
        <v>465</v>
      </c>
    </row>
    <row r="20" spans="1:4" ht="12.75">
      <c r="A20" s="323" t="s">
        <v>265</v>
      </c>
      <c r="B20" s="547">
        <v>10347</v>
      </c>
      <c r="C20" s="548">
        <v>2138</v>
      </c>
      <c r="D20" s="547">
        <v>12485</v>
      </c>
    </row>
    <row r="21" spans="1:4" ht="12.75">
      <c r="A21" s="323" t="s">
        <v>266</v>
      </c>
      <c r="B21" s="188" t="s">
        <v>76</v>
      </c>
      <c r="C21" s="188" t="s">
        <v>76</v>
      </c>
      <c r="D21" s="189" t="s">
        <v>76</v>
      </c>
    </row>
    <row r="22" spans="1:4" ht="12.75">
      <c r="A22" s="323" t="s">
        <v>267</v>
      </c>
      <c r="B22" s="188" t="s">
        <v>76</v>
      </c>
      <c r="C22" s="188" t="s">
        <v>76</v>
      </c>
      <c r="D22" s="189" t="s">
        <v>76</v>
      </c>
    </row>
    <row r="23" spans="1:4" ht="12.75">
      <c r="A23" s="323" t="s">
        <v>268</v>
      </c>
      <c r="B23" s="547">
        <v>162</v>
      </c>
      <c r="C23" s="548">
        <v>729</v>
      </c>
      <c r="D23" s="547">
        <v>891</v>
      </c>
    </row>
    <row r="24" spans="1:4" ht="12.75">
      <c r="A24" s="323" t="s">
        <v>269</v>
      </c>
      <c r="B24" s="188" t="s">
        <v>76</v>
      </c>
      <c r="C24" s="188" t="s">
        <v>76</v>
      </c>
      <c r="D24" s="189" t="s">
        <v>76</v>
      </c>
    </row>
    <row r="25" spans="1:4" ht="12.75">
      <c r="A25" s="323"/>
      <c r="B25" s="547"/>
      <c r="C25" s="548"/>
      <c r="D25" s="547"/>
    </row>
    <row r="26" spans="1:4" ht="12.75">
      <c r="A26" s="341" t="s">
        <v>270</v>
      </c>
      <c r="B26" s="550">
        <v>42828</v>
      </c>
      <c r="C26" s="551">
        <v>3827</v>
      </c>
      <c r="D26" s="550">
        <v>46655</v>
      </c>
    </row>
    <row r="27" spans="1:4" ht="12.75">
      <c r="A27" s="323" t="s">
        <v>271</v>
      </c>
      <c r="B27" s="188" t="s">
        <v>76</v>
      </c>
      <c r="C27" s="188" t="s">
        <v>76</v>
      </c>
      <c r="D27" s="189" t="s">
        <v>76</v>
      </c>
    </row>
    <row r="28" spans="1:4" ht="12.75">
      <c r="A28" s="323"/>
      <c r="B28" s="547"/>
      <c r="C28" s="548"/>
      <c r="D28" s="547"/>
    </row>
    <row r="29" spans="1:4" ht="13.5" thickBot="1">
      <c r="A29" s="346" t="s">
        <v>273</v>
      </c>
      <c r="B29" s="552">
        <v>42828</v>
      </c>
      <c r="C29" s="553">
        <v>3827</v>
      </c>
      <c r="D29" s="552">
        <v>46655</v>
      </c>
    </row>
    <row r="30" spans="1:6" ht="12.75">
      <c r="A30" s="554"/>
      <c r="B30" s="554"/>
      <c r="C30" s="554"/>
      <c r="D30" s="323"/>
      <c r="E30" s="554"/>
      <c r="F30" s="554"/>
    </row>
    <row r="31" spans="1:6" ht="12.75">
      <c r="A31" s="554"/>
      <c r="B31" s="554"/>
      <c r="C31" s="554"/>
      <c r="D31" s="323"/>
      <c r="E31" s="554"/>
      <c r="F31" s="554"/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282"/>
  <dimension ref="A1:H3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57421875" style="230" customWidth="1"/>
    <col min="2" max="6" width="14.7109375" style="230" customWidth="1"/>
    <col min="7" max="8" width="13.28125" style="230" customWidth="1"/>
    <col min="9" max="16384" width="11.421875" style="230" customWidth="1"/>
  </cols>
  <sheetData>
    <row r="1" spans="1:8" s="228" customFormat="1" ht="18">
      <c r="A1" s="768" t="s">
        <v>0</v>
      </c>
      <c r="B1" s="768"/>
      <c r="C1" s="768"/>
      <c r="D1" s="768"/>
      <c r="E1" s="768"/>
      <c r="F1" s="768"/>
      <c r="G1" s="243"/>
      <c r="H1" s="243"/>
    </row>
    <row r="3" spans="1:6" ht="15">
      <c r="A3" s="784" t="s">
        <v>415</v>
      </c>
      <c r="B3" s="784"/>
      <c r="C3" s="784"/>
      <c r="D3" s="784"/>
      <c r="E3" s="784"/>
      <c r="F3" s="784"/>
    </row>
    <row r="4" spans="1:6" ht="12.75">
      <c r="A4" s="360"/>
      <c r="B4" s="323"/>
      <c r="C4" s="554"/>
      <c r="D4" s="554"/>
      <c r="E4" s="554"/>
      <c r="F4" s="554"/>
    </row>
    <row r="5" spans="1:6" ht="12.75">
      <c r="A5" s="417" t="s">
        <v>249</v>
      </c>
      <c r="B5" s="781" t="s">
        <v>54</v>
      </c>
      <c r="C5" s="782"/>
      <c r="D5" s="783"/>
      <c r="E5" s="781" t="s">
        <v>251</v>
      </c>
      <c r="F5" s="782"/>
    </row>
    <row r="6" spans="1:6" ht="12.75">
      <c r="A6" s="359" t="s">
        <v>252</v>
      </c>
      <c r="B6" s="328"/>
      <c r="C6" s="328" t="s">
        <v>94</v>
      </c>
      <c r="D6" s="328"/>
      <c r="E6" s="328"/>
      <c r="F6" s="329" t="s">
        <v>94</v>
      </c>
    </row>
    <row r="7" spans="1:6" ht="13.5" thickBot="1">
      <c r="A7" s="359"/>
      <c r="B7" s="418" t="s">
        <v>93</v>
      </c>
      <c r="C7" s="418" t="s">
        <v>96</v>
      </c>
      <c r="D7" s="418" t="s">
        <v>10</v>
      </c>
      <c r="E7" s="418" t="s">
        <v>93</v>
      </c>
      <c r="F7" s="419" t="s">
        <v>96</v>
      </c>
    </row>
    <row r="8" spans="1:6" ht="12.75">
      <c r="A8" s="330" t="s">
        <v>253</v>
      </c>
      <c r="B8" s="373">
        <v>229.26399999999998</v>
      </c>
      <c r="C8" s="372">
        <v>14.01</v>
      </c>
      <c r="D8" s="372">
        <v>243.27399999999997</v>
      </c>
      <c r="E8" s="372">
        <v>115.32394366197181</v>
      </c>
      <c r="F8" s="373">
        <v>137.35294117647058</v>
      </c>
    </row>
    <row r="9" spans="1:6" ht="12.75">
      <c r="A9" s="323" t="s">
        <v>254</v>
      </c>
      <c r="B9" s="374">
        <v>389.497</v>
      </c>
      <c r="C9" s="376">
        <v>1.622</v>
      </c>
      <c r="D9" s="376">
        <v>391.119</v>
      </c>
      <c r="E9" s="376">
        <v>104.92914870689656</v>
      </c>
      <c r="F9" s="374">
        <v>147.45454545454547</v>
      </c>
    </row>
    <row r="10" spans="1:6" ht="12.75">
      <c r="A10" s="323" t="s">
        <v>255</v>
      </c>
      <c r="B10" s="374">
        <v>550.086</v>
      </c>
      <c r="C10" s="376">
        <v>4.664</v>
      </c>
      <c r="D10" s="376">
        <v>554.75</v>
      </c>
      <c r="E10" s="376">
        <v>155.3037831733484</v>
      </c>
      <c r="F10" s="374">
        <v>103.64444444444445</v>
      </c>
    </row>
    <row r="11" spans="1:6" ht="12.75">
      <c r="A11" s="323" t="s">
        <v>256</v>
      </c>
      <c r="B11" s="374">
        <v>220.345</v>
      </c>
      <c r="C11" s="376">
        <v>1.11</v>
      </c>
      <c r="D11" s="376">
        <v>221.455</v>
      </c>
      <c r="E11" s="376">
        <v>177.69758064516128</v>
      </c>
      <c r="F11" s="374">
        <v>123.33333333333333</v>
      </c>
    </row>
    <row r="12" spans="1:6" ht="12.75">
      <c r="A12" s="323" t="s">
        <v>257</v>
      </c>
      <c r="B12" s="374">
        <v>194.917</v>
      </c>
      <c r="C12" s="189" t="s">
        <v>76</v>
      </c>
      <c r="D12" s="376">
        <v>194.917</v>
      </c>
      <c r="E12" s="376">
        <v>241.83250620347394</v>
      </c>
      <c r="F12" s="189" t="s">
        <v>76</v>
      </c>
    </row>
    <row r="13" spans="1:6" ht="12.75">
      <c r="A13" s="323" t="s">
        <v>258</v>
      </c>
      <c r="B13" s="374">
        <v>41.259</v>
      </c>
      <c r="C13" s="189" t="s">
        <v>76</v>
      </c>
      <c r="D13" s="376">
        <v>41.259</v>
      </c>
      <c r="E13" s="376">
        <v>214.890625</v>
      </c>
      <c r="F13" s="189" t="s">
        <v>76</v>
      </c>
    </row>
    <row r="14" spans="1:6" ht="12.75">
      <c r="A14" s="323" t="s">
        <v>259</v>
      </c>
      <c r="B14" s="374">
        <v>58.072</v>
      </c>
      <c r="C14" s="376">
        <v>1.458</v>
      </c>
      <c r="D14" s="376">
        <v>59.53</v>
      </c>
      <c r="E14" s="376">
        <v>178.13496932515338</v>
      </c>
      <c r="F14" s="374">
        <v>145.8</v>
      </c>
    </row>
    <row r="15" spans="1:6" ht="12.75">
      <c r="A15" s="323" t="s">
        <v>260</v>
      </c>
      <c r="B15" s="374">
        <v>3511.7560000000003</v>
      </c>
      <c r="C15" s="376">
        <v>15.2</v>
      </c>
      <c r="D15" s="376">
        <v>3526.956</v>
      </c>
      <c r="E15" s="376">
        <v>217.35198366033302</v>
      </c>
      <c r="F15" s="374">
        <v>174.71264367816093</v>
      </c>
    </row>
    <row r="16" spans="1:6" ht="12.75">
      <c r="A16" s="323" t="s">
        <v>261</v>
      </c>
      <c r="B16" s="374">
        <v>42.211</v>
      </c>
      <c r="C16" s="376">
        <v>7.688</v>
      </c>
      <c r="D16" s="376">
        <v>49.899</v>
      </c>
      <c r="E16" s="376">
        <v>193.62844036697248</v>
      </c>
      <c r="F16" s="374">
        <v>197.12820512820514</v>
      </c>
    </row>
    <row r="17" spans="1:6" ht="12.75">
      <c r="A17" s="323" t="s">
        <v>262</v>
      </c>
      <c r="B17" s="374">
        <v>717.2839999999999</v>
      </c>
      <c r="C17" s="376">
        <v>86.748</v>
      </c>
      <c r="D17" s="376">
        <v>804.0319999999999</v>
      </c>
      <c r="E17" s="376">
        <v>195.28559760413827</v>
      </c>
      <c r="F17" s="374">
        <v>132.0365296803653</v>
      </c>
    </row>
    <row r="18" spans="1:6" ht="12.75">
      <c r="A18" s="323" t="s">
        <v>263</v>
      </c>
      <c r="B18" s="189" t="s">
        <v>76</v>
      </c>
      <c r="C18" s="189" t="s">
        <v>76</v>
      </c>
      <c r="D18" s="189" t="s">
        <v>76</v>
      </c>
      <c r="E18" s="189" t="s">
        <v>76</v>
      </c>
      <c r="F18" s="189" t="s">
        <v>76</v>
      </c>
    </row>
    <row r="19" spans="1:6" ht="12.75">
      <c r="A19" s="323" t="s">
        <v>264</v>
      </c>
      <c r="B19" s="374">
        <v>64.482</v>
      </c>
      <c r="C19" s="189" t="s">
        <v>76</v>
      </c>
      <c r="D19" s="376">
        <v>64.482</v>
      </c>
      <c r="E19" s="376">
        <v>138.67096774193547</v>
      </c>
      <c r="F19" s="189" t="s">
        <v>76</v>
      </c>
    </row>
    <row r="20" spans="1:6" ht="12.75">
      <c r="A20" s="323" t="s">
        <v>265</v>
      </c>
      <c r="B20" s="374">
        <v>2102.478</v>
      </c>
      <c r="C20" s="376">
        <v>297.573</v>
      </c>
      <c r="D20" s="376">
        <v>2400.051</v>
      </c>
      <c r="E20" s="376">
        <v>203.19686865758192</v>
      </c>
      <c r="F20" s="374">
        <v>139.18288119738074</v>
      </c>
    </row>
    <row r="21" spans="1:6" ht="12.75">
      <c r="A21" s="323" t="s">
        <v>266</v>
      </c>
      <c r="B21" s="189" t="s">
        <v>76</v>
      </c>
      <c r="C21" s="189" t="s">
        <v>76</v>
      </c>
      <c r="D21" s="189" t="s">
        <v>76</v>
      </c>
      <c r="E21" s="189" t="s">
        <v>76</v>
      </c>
      <c r="F21" s="189" t="s">
        <v>76</v>
      </c>
    </row>
    <row r="22" spans="1:6" ht="12.75">
      <c r="A22" s="323" t="s">
        <v>267</v>
      </c>
      <c r="B22" s="189" t="s">
        <v>76</v>
      </c>
      <c r="C22" s="189" t="s">
        <v>76</v>
      </c>
      <c r="D22" s="189" t="s">
        <v>76</v>
      </c>
      <c r="E22" s="189" t="s">
        <v>76</v>
      </c>
      <c r="F22" s="189" t="s">
        <v>76</v>
      </c>
    </row>
    <row r="23" spans="1:6" ht="12.75">
      <c r="A23" s="323" t="s">
        <v>268</v>
      </c>
      <c r="B23" s="374">
        <v>34.59</v>
      </c>
      <c r="C23" s="376">
        <v>52.696</v>
      </c>
      <c r="D23" s="376">
        <v>87.286</v>
      </c>
      <c r="E23" s="376">
        <v>213.5185185185185</v>
      </c>
      <c r="F23" s="374">
        <v>72.28532235939643</v>
      </c>
    </row>
    <row r="24" spans="1:6" ht="12.75">
      <c r="A24" s="323" t="s">
        <v>269</v>
      </c>
      <c r="B24" s="189" t="s">
        <v>76</v>
      </c>
      <c r="C24" s="189" t="s">
        <v>76</v>
      </c>
      <c r="D24" s="189" t="s">
        <v>76</v>
      </c>
      <c r="E24" s="189" t="s">
        <v>76</v>
      </c>
      <c r="F24" s="189" t="s">
        <v>76</v>
      </c>
    </row>
    <row r="25" spans="1:6" ht="12.75">
      <c r="A25" s="323"/>
      <c r="B25" s="374"/>
      <c r="C25" s="376"/>
      <c r="D25" s="376"/>
      <c r="E25" s="376"/>
      <c r="F25" s="374"/>
    </row>
    <row r="26" spans="1:6" ht="12.75">
      <c r="A26" s="341" t="s">
        <v>345</v>
      </c>
      <c r="B26" s="381">
        <v>8156.241</v>
      </c>
      <c r="C26" s="381">
        <v>482.769</v>
      </c>
      <c r="D26" s="381">
        <v>8639.01</v>
      </c>
      <c r="E26" s="381">
        <v>190.4417904174839</v>
      </c>
      <c r="F26" s="382">
        <v>126.14815782597334</v>
      </c>
    </row>
    <row r="27" spans="1:6" ht="12.75">
      <c r="A27" s="323" t="s">
        <v>271</v>
      </c>
      <c r="B27" s="189" t="s">
        <v>76</v>
      </c>
      <c r="C27" s="189" t="s">
        <v>76</v>
      </c>
      <c r="D27" s="189" t="s">
        <v>76</v>
      </c>
      <c r="E27" s="189" t="s">
        <v>76</v>
      </c>
      <c r="F27" s="189" t="s">
        <v>76</v>
      </c>
    </row>
    <row r="28" spans="1:6" ht="12.75">
      <c r="A28" s="323"/>
      <c r="B28" s="376"/>
      <c r="C28" s="376"/>
      <c r="D28" s="376"/>
      <c r="E28" s="376"/>
      <c r="F28" s="374"/>
    </row>
    <row r="29" spans="1:6" ht="13.5" thickBot="1">
      <c r="A29" s="346" t="s">
        <v>273</v>
      </c>
      <c r="B29" s="384">
        <v>8156.241</v>
      </c>
      <c r="C29" s="384">
        <v>482.769</v>
      </c>
      <c r="D29" s="384">
        <v>8639.01</v>
      </c>
      <c r="E29" s="384">
        <v>190.4417904174839</v>
      </c>
      <c r="F29" s="385">
        <v>126.14815782597334</v>
      </c>
    </row>
    <row r="30" ht="12.75">
      <c r="D30" s="441"/>
    </row>
    <row r="31" ht="12.75">
      <c r="E31" s="441"/>
    </row>
  </sheetData>
  <mergeCells count="4">
    <mergeCell ref="E5:F5"/>
    <mergeCell ref="B5:D5"/>
    <mergeCell ref="A3:F3"/>
    <mergeCell ref="A1:F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 transitionEvaluation="1"/>
  <dimension ref="A1:F25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7109375" style="20" customWidth="1"/>
    <col min="2" max="5" width="19.00390625" style="20" customWidth="1"/>
    <col min="6" max="6" width="17.7109375" style="20" customWidth="1"/>
    <col min="7" max="16384" width="12.57421875" style="20" customWidth="1"/>
  </cols>
  <sheetData>
    <row r="1" spans="1:6" s="18" customFormat="1" ht="18">
      <c r="A1" s="757" t="s">
        <v>0</v>
      </c>
      <c r="B1" s="757"/>
      <c r="C1" s="757"/>
      <c r="D1" s="757"/>
      <c r="E1" s="757"/>
      <c r="F1" s="757"/>
    </row>
    <row r="3" spans="1:6" ht="15">
      <c r="A3" s="766" t="s">
        <v>362</v>
      </c>
      <c r="B3" s="766"/>
      <c r="C3" s="766"/>
      <c r="D3" s="766"/>
      <c r="E3" s="766"/>
      <c r="F3" s="766"/>
    </row>
    <row r="4" ht="12.75">
      <c r="B4" s="20" t="s">
        <v>27</v>
      </c>
    </row>
    <row r="5" spans="1:6" ht="12.75">
      <c r="A5" s="21"/>
      <c r="B5" s="22" t="s">
        <v>14</v>
      </c>
      <c r="C5" s="764" t="s">
        <v>15</v>
      </c>
      <c r="D5" s="765"/>
      <c r="E5" s="765"/>
      <c r="F5" s="765"/>
    </row>
    <row r="6" spans="1:6" ht="12.75">
      <c r="A6" s="23" t="s">
        <v>1</v>
      </c>
      <c r="B6" s="24" t="s">
        <v>16</v>
      </c>
      <c r="C6" s="24" t="s">
        <v>17</v>
      </c>
      <c r="D6" s="24" t="s">
        <v>17</v>
      </c>
      <c r="E6" s="24" t="s">
        <v>17</v>
      </c>
      <c r="F6" s="25" t="s">
        <v>18</v>
      </c>
    </row>
    <row r="7" spans="1:6" ht="13.5" thickBot="1">
      <c r="A7" s="30"/>
      <c r="B7" s="24" t="s">
        <v>19</v>
      </c>
      <c r="C7" s="24" t="s">
        <v>20</v>
      </c>
      <c r="D7" s="24" t="s">
        <v>21</v>
      </c>
      <c r="E7" s="24" t="s">
        <v>22</v>
      </c>
      <c r="F7" s="25" t="s">
        <v>23</v>
      </c>
    </row>
    <row r="8" spans="1:6" ht="12.75">
      <c r="A8" s="53">
        <v>1985</v>
      </c>
      <c r="B8" s="27">
        <v>19783</v>
      </c>
      <c r="C8" s="27">
        <v>149</v>
      </c>
      <c r="D8" s="27">
        <v>777</v>
      </c>
      <c r="E8" s="28">
        <v>927</v>
      </c>
      <c r="F8" s="29">
        <v>2504</v>
      </c>
    </row>
    <row r="9" spans="1:6" ht="12.75">
      <c r="A9" s="54">
        <v>1986</v>
      </c>
      <c r="B9" s="31">
        <v>24333</v>
      </c>
      <c r="C9" s="31">
        <v>2057</v>
      </c>
      <c r="D9" s="31">
        <v>5377</v>
      </c>
      <c r="E9" s="32">
        <v>1473</v>
      </c>
      <c r="F9" s="33">
        <v>4624</v>
      </c>
    </row>
    <row r="10" spans="1:6" ht="12.75">
      <c r="A10" s="54">
        <v>1987</v>
      </c>
      <c r="B10" s="31">
        <v>34256</v>
      </c>
      <c r="C10" s="31">
        <v>9763</v>
      </c>
      <c r="D10" s="31">
        <v>7870</v>
      </c>
      <c r="E10" s="32">
        <v>1213</v>
      </c>
      <c r="F10" s="33">
        <v>5878</v>
      </c>
    </row>
    <row r="11" spans="1:6" ht="12.75">
      <c r="A11" s="54">
        <v>1988</v>
      </c>
      <c r="B11" s="31">
        <v>59444</v>
      </c>
      <c r="C11" s="31">
        <v>21379</v>
      </c>
      <c r="D11" s="31">
        <v>19678</v>
      </c>
      <c r="E11" s="32">
        <v>1758</v>
      </c>
      <c r="F11" s="33">
        <v>7315</v>
      </c>
    </row>
    <row r="12" spans="1:6" ht="12.75">
      <c r="A12" s="54">
        <v>1989</v>
      </c>
      <c r="B12" s="31">
        <v>67425</v>
      </c>
      <c r="C12" s="31">
        <v>40409</v>
      </c>
      <c r="D12" s="31">
        <v>6486</v>
      </c>
      <c r="E12" s="32">
        <v>3898</v>
      </c>
      <c r="F12" s="33">
        <v>6013</v>
      </c>
    </row>
    <row r="13" spans="1:6" ht="12.75">
      <c r="A13" s="54">
        <v>1990</v>
      </c>
      <c r="B13" s="31">
        <v>85376</v>
      </c>
      <c r="C13" s="31">
        <v>61304</v>
      </c>
      <c r="D13" s="31">
        <v>2814</v>
      </c>
      <c r="E13" s="32">
        <v>5504</v>
      </c>
      <c r="F13" s="33">
        <v>5060</v>
      </c>
    </row>
    <row r="14" spans="1:6" ht="12.75">
      <c r="A14" s="55" t="s">
        <v>25</v>
      </c>
      <c r="B14" s="31">
        <v>93960</v>
      </c>
      <c r="C14" s="31">
        <v>56380</v>
      </c>
      <c r="D14" s="31">
        <v>5487</v>
      </c>
      <c r="E14" s="31">
        <v>9668</v>
      </c>
      <c r="F14" s="34">
        <v>5962</v>
      </c>
    </row>
    <row r="15" spans="1:6" ht="12.75">
      <c r="A15" s="54">
        <v>1992</v>
      </c>
      <c r="B15" s="31">
        <v>138717</v>
      </c>
      <c r="C15" s="31">
        <v>78388</v>
      </c>
      <c r="D15" s="31">
        <v>3977</v>
      </c>
      <c r="E15" s="31">
        <v>24087</v>
      </c>
      <c r="F15" s="34">
        <v>6856</v>
      </c>
    </row>
    <row r="16" spans="1:6" ht="12.75">
      <c r="A16" s="54">
        <v>1993</v>
      </c>
      <c r="B16" s="31">
        <v>142620</v>
      </c>
      <c r="C16" s="31">
        <v>50450</v>
      </c>
      <c r="D16" s="31">
        <v>4993</v>
      </c>
      <c r="E16" s="31">
        <v>45865</v>
      </c>
      <c r="F16" s="34">
        <v>10304</v>
      </c>
    </row>
    <row r="17" spans="1:6" ht="12.75">
      <c r="A17" s="54">
        <v>1994</v>
      </c>
      <c r="B17" s="31">
        <v>192313</v>
      </c>
      <c r="C17" s="31">
        <v>49804</v>
      </c>
      <c r="D17" s="31">
        <v>4804</v>
      </c>
      <c r="E17" s="31">
        <v>83317</v>
      </c>
      <c r="F17" s="34">
        <v>14302</v>
      </c>
    </row>
    <row r="18" spans="1:6" ht="12.75">
      <c r="A18" s="54">
        <v>1995</v>
      </c>
      <c r="B18" s="31">
        <v>245404</v>
      </c>
      <c r="C18" s="31">
        <v>64668</v>
      </c>
      <c r="D18" s="31">
        <v>7732</v>
      </c>
      <c r="E18" s="32">
        <v>108417</v>
      </c>
      <c r="F18" s="33">
        <v>79226</v>
      </c>
    </row>
    <row r="19" spans="1:6" ht="12.75">
      <c r="A19" s="54">
        <v>1996</v>
      </c>
      <c r="B19" s="31">
        <v>315739</v>
      </c>
      <c r="C19" s="31">
        <v>74773</v>
      </c>
      <c r="D19" s="31">
        <v>12917</v>
      </c>
      <c r="E19" s="31">
        <v>160993</v>
      </c>
      <c r="F19" s="34">
        <v>35995</v>
      </c>
    </row>
    <row r="20" spans="1:6" ht="12.75">
      <c r="A20" s="54">
        <v>1997</v>
      </c>
      <c r="B20" s="31">
        <v>437829</v>
      </c>
      <c r="C20" s="31">
        <v>115994</v>
      </c>
      <c r="D20" s="31">
        <v>16184</v>
      </c>
      <c r="E20" s="31">
        <v>186410</v>
      </c>
      <c r="F20" s="34">
        <v>48252</v>
      </c>
    </row>
    <row r="21" spans="1:6" ht="12.75">
      <c r="A21" s="54">
        <v>1998</v>
      </c>
      <c r="B21" s="31">
        <v>461474.531048</v>
      </c>
      <c r="C21" s="31">
        <v>118167.035588</v>
      </c>
      <c r="D21" s="31">
        <v>15821.85231</v>
      </c>
      <c r="E21" s="31">
        <v>209735.83041</v>
      </c>
      <c r="F21" s="34">
        <v>49095.23879</v>
      </c>
    </row>
    <row r="22" spans="1:6" ht="12.75">
      <c r="A22" s="54">
        <v>1999</v>
      </c>
      <c r="B22" s="31">
        <v>607151</v>
      </c>
      <c r="C22" s="31">
        <v>147681</v>
      </c>
      <c r="D22" s="31">
        <v>17786</v>
      </c>
      <c r="E22" s="31">
        <v>313823</v>
      </c>
      <c r="F22" s="34">
        <v>53265</v>
      </c>
    </row>
    <row r="23" spans="1:6" ht="12.75">
      <c r="A23" s="54">
        <v>2000</v>
      </c>
      <c r="B23" s="31">
        <v>646935.567</v>
      </c>
      <c r="C23" s="31">
        <v>136862.912</v>
      </c>
      <c r="D23" s="31">
        <v>18036.364</v>
      </c>
      <c r="E23" s="31">
        <v>329895.307</v>
      </c>
      <c r="F23" s="34">
        <v>63987.197</v>
      </c>
    </row>
    <row r="24" spans="1:6" ht="13.5" thickBot="1">
      <c r="A24" s="57" t="s">
        <v>182</v>
      </c>
      <c r="B24" s="295">
        <v>675023.242</v>
      </c>
      <c r="C24" s="295">
        <v>109596.791</v>
      </c>
      <c r="D24" s="295">
        <v>21584.949</v>
      </c>
      <c r="E24" s="295">
        <v>364140.326</v>
      </c>
      <c r="F24" s="296">
        <v>67097.077</v>
      </c>
    </row>
    <row r="25" ht="12.75">
      <c r="A25" s="20" t="s">
        <v>24</v>
      </c>
    </row>
  </sheetData>
  <mergeCells count="3">
    <mergeCell ref="A1:F1"/>
    <mergeCell ref="C5:F5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951"/>
  <dimension ref="A1:J63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230" customWidth="1"/>
    <col min="2" max="6" width="13.7109375" style="230" customWidth="1"/>
    <col min="7" max="8" width="11.7109375" style="230" customWidth="1"/>
    <col min="9" max="10" width="10.57421875" style="230" customWidth="1"/>
    <col min="11" max="16384" width="11.421875" style="230" customWidth="1"/>
  </cols>
  <sheetData>
    <row r="1" spans="1:9" s="228" customFormat="1" ht="18">
      <c r="A1" s="768" t="s">
        <v>0</v>
      </c>
      <c r="B1" s="768"/>
      <c r="C1" s="768"/>
      <c r="D1" s="768"/>
      <c r="E1" s="768"/>
      <c r="F1" s="768"/>
      <c r="G1" s="768"/>
      <c r="H1" s="768"/>
      <c r="I1" s="768"/>
    </row>
    <row r="3" spans="1:9" s="231" customFormat="1" ht="15">
      <c r="A3" s="760" t="s">
        <v>416</v>
      </c>
      <c r="B3" s="760"/>
      <c r="C3" s="760"/>
      <c r="D3" s="760"/>
      <c r="E3" s="760"/>
      <c r="F3" s="760"/>
      <c r="G3" s="760"/>
      <c r="H3" s="760"/>
      <c r="I3" s="760"/>
    </row>
    <row r="4" spans="1:9" s="231" customFormat="1" ht="15.75" customHeight="1">
      <c r="A4" s="784" t="s">
        <v>417</v>
      </c>
      <c r="B4" s="784"/>
      <c r="C4" s="784"/>
      <c r="D4" s="784"/>
      <c r="E4" s="784"/>
      <c r="F4" s="784"/>
      <c r="G4" s="784"/>
      <c r="H4" s="784"/>
      <c r="I4" s="784"/>
    </row>
    <row r="5" spans="1:10" ht="15.75" customHeight="1">
      <c r="A5" s="360"/>
      <c r="B5" s="323"/>
      <c r="C5" s="554"/>
      <c r="D5" s="554"/>
      <c r="E5" s="554"/>
      <c r="F5" s="554"/>
      <c r="J5" s="229"/>
    </row>
    <row r="6" spans="1:10" ht="12.75">
      <c r="A6" s="358" t="s">
        <v>277</v>
      </c>
      <c r="B6" s="761" t="s">
        <v>352</v>
      </c>
      <c r="C6" s="762"/>
      <c r="D6" s="788"/>
      <c r="E6" s="761" t="s">
        <v>251</v>
      </c>
      <c r="F6" s="788"/>
      <c r="G6" s="761" t="s">
        <v>54</v>
      </c>
      <c r="H6" s="762"/>
      <c r="I6" s="762"/>
      <c r="J6" s="229"/>
    </row>
    <row r="7" spans="1:10" ht="12.75">
      <c r="A7" s="359" t="s">
        <v>278</v>
      </c>
      <c r="B7" s="818" t="s">
        <v>93</v>
      </c>
      <c r="C7" s="479" t="s">
        <v>94</v>
      </c>
      <c r="D7" s="818" t="s">
        <v>353</v>
      </c>
      <c r="E7" s="818" t="s">
        <v>93</v>
      </c>
      <c r="F7" s="479" t="s">
        <v>94</v>
      </c>
      <c r="G7" s="818" t="s">
        <v>93</v>
      </c>
      <c r="H7" s="479" t="s">
        <v>94</v>
      </c>
      <c r="I7" s="786" t="s">
        <v>10</v>
      </c>
      <c r="J7" s="229"/>
    </row>
    <row r="8" spans="1:10" ht="13.5" thickBot="1">
      <c r="A8" s="327"/>
      <c r="B8" s="856"/>
      <c r="C8" s="505" t="s">
        <v>96</v>
      </c>
      <c r="D8" s="820"/>
      <c r="E8" s="820"/>
      <c r="F8" s="505" t="s">
        <v>96</v>
      </c>
      <c r="G8" s="820"/>
      <c r="H8" s="505" t="s">
        <v>96</v>
      </c>
      <c r="I8" s="872"/>
      <c r="J8" s="229"/>
    </row>
    <row r="9" spans="1:9" ht="12.75">
      <c r="A9" s="330" t="s">
        <v>279</v>
      </c>
      <c r="B9" s="545">
        <v>592</v>
      </c>
      <c r="C9" s="189" t="s">
        <v>76</v>
      </c>
      <c r="D9" s="548">
        <v>592</v>
      </c>
      <c r="E9" s="376">
        <v>92.47128378378379</v>
      </c>
      <c r="F9" s="555">
        <v>0</v>
      </c>
      <c r="G9" s="376">
        <v>54.743</v>
      </c>
      <c r="H9" s="189" t="s">
        <v>76</v>
      </c>
      <c r="I9" s="373">
        <v>54.743</v>
      </c>
    </row>
    <row r="10" spans="1:9" ht="12.75">
      <c r="A10" s="323" t="s">
        <v>280</v>
      </c>
      <c r="B10" s="547">
        <v>1244</v>
      </c>
      <c r="C10" s="549">
        <v>46</v>
      </c>
      <c r="D10" s="548">
        <v>1290</v>
      </c>
      <c r="E10" s="375">
        <v>128.18408360128618</v>
      </c>
      <c r="F10" s="555">
        <v>171.15217391304347</v>
      </c>
      <c r="G10" s="376">
        <v>159.461</v>
      </c>
      <c r="H10" s="375">
        <v>7.873</v>
      </c>
      <c r="I10" s="374">
        <v>167.334</v>
      </c>
    </row>
    <row r="11" spans="1:9" ht="12.75">
      <c r="A11" s="323" t="s">
        <v>281</v>
      </c>
      <c r="B11" s="547">
        <v>40</v>
      </c>
      <c r="C11" s="547">
        <v>56</v>
      </c>
      <c r="D11" s="548">
        <v>96</v>
      </c>
      <c r="E11" s="374">
        <v>116</v>
      </c>
      <c r="F11" s="555">
        <v>109.58928571428571</v>
      </c>
      <c r="G11" s="376">
        <v>4.64</v>
      </c>
      <c r="H11" s="376">
        <v>6.137</v>
      </c>
      <c r="I11" s="374">
        <v>10.777</v>
      </c>
    </row>
    <row r="12" spans="1:9" ht="12.75">
      <c r="A12" s="323" t="s">
        <v>282</v>
      </c>
      <c r="B12" s="547">
        <v>112</v>
      </c>
      <c r="C12" s="189" t="s">
        <v>76</v>
      </c>
      <c r="D12" s="548">
        <v>112</v>
      </c>
      <c r="E12" s="375">
        <v>93.03571428571429</v>
      </c>
      <c r="F12" s="189" t="s">
        <v>76</v>
      </c>
      <c r="G12" s="376">
        <v>10.42</v>
      </c>
      <c r="H12" s="189" t="s">
        <v>76</v>
      </c>
      <c r="I12" s="374">
        <v>10.42</v>
      </c>
    </row>
    <row r="13" spans="1:9" ht="12.75">
      <c r="A13" s="360" t="s">
        <v>378</v>
      </c>
      <c r="B13" s="556">
        <v>1988</v>
      </c>
      <c r="C13" s="556">
        <v>102</v>
      </c>
      <c r="D13" s="556">
        <v>2090</v>
      </c>
      <c r="E13" s="378">
        <v>115.32394366197181</v>
      </c>
      <c r="F13" s="378">
        <v>137.35294117647058</v>
      </c>
      <c r="G13" s="377">
        <v>229.26399999999998</v>
      </c>
      <c r="H13" s="377">
        <v>14.01</v>
      </c>
      <c r="I13" s="378">
        <v>243.27399999999997</v>
      </c>
    </row>
    <row r="14" spans="1:9" ht="12.75">
      <c r="A14" s="323"/>
      <c r="B14" s="547"/>
      <c r="C14" s="547"/>
      <c r="D14" s="548"/>
      <c r="E14" s="374"/>
      <c r="F14" s="374"/>
      <c r="G14" s="376"/>
      <c r="H14" s="376"/>
      <c r="I14" s="374"/>
    </row>
    <row r="15" spans="1:9" ht="12.75">
      <c r="A15" s="360" t="s">
        <v>379</v>
      </c>
      <c r="B15" s="557">
        <v>3712</v>
      </c>
      <c r="C15" s="557">
        <v>11</v>
      </c>
      <c r="D15" s="556">
        <v>3723</v>
      </c>
      <c r="E15" s="377">
        <v>104.92914870689656</v>
      </c>
      <c r="F15" s="558">
        <v>147.45454545454547</v>
      </c>
      <c r="G15" s="377">
        <v>389.497</v>
      </c>
      <c r="H15" s="377">
        <v>1.622</v>
      </c>
      <c r="I15" s="378">
        <v>391.119</v>
      </c>
    </row>
    <row r="16" spans="1:9" ht="12.75">
      <c r="A16" s="323"/>
      <c r="B16" s="547"/>
      <c r="C16" s="547"/>
      <c r="D16" s="548"/>
      <c r="E16" s="374"/>
      <c r="F16" s="374"/>
      <c r="G16" s="376"/>
      <c r="H16" s="376"/>
      <c r="I16" s="374"/>
    </row>
    <row r="17" spans="1:9" ht="12.75">
      <c r="A17" s="360" t="s">
        <v>380</v>
      </c>
      <c r="B17" s="557">
        <v>3542</v>
      </c>
      <c r="C17" s="557">
        <v>45</v>
      </c>
      <c r="D17" s="556">
        <v>3587</v>
      </c>
      <c r="E17" s="377">
        <v>155.3037831733484</v>
      </c>
      <c r="F17" s="558">
        <v>103.64444444444445</v>
      </c>
      <c r="G17" s="377">
        <v>550.086</v>
      </c>
      <c r="H17" s="377">
        <v>4.664</v>
      </c>
      <c r="I17" s="378">
        <v>554.75</v>
      </c>
    </row>
    <row r="18" spans="1:9" ht="12.75">
      <c r="A18" s="323"/>
      <c r="B18" s="547"/>
      <c r="C18" s="547"/>
      <c r="D18" s="548"/>
      <c r="E18" s="374"/>
      <c r="F18" s="374"/>
      <c r="G18" s="376"/>
      <c r="H18" s="376"/>
      <c r="I18" s="374"/>
    </row>
    <row r="19" spans="1:9" ht="12.75">
      <c r="A19" s="323" t="s">
        <v>286</v>
      </c>
      <c r="B19" s="547">
        <v>208</v>
      </c>
      <c r="C19" s="189" t="s">
        <v>76</v>
      </c>
      <c r="D19" s="548">
        <v>208</v>
      </c>
      <c r="E19" s="375">
        <v>190.625</v>
      </c>
      <c r="F19" s="189" t="s">
        <v>76</v>
      </c>
      <c r="G19" s="376">
        <v>39.65</v>
      </c>
      <c r="H19" s="189" t="s">
        <v>76</v>
      </c>
      <c r="I19" s="374">
        <v>39.65</v>
      </c>
    </row>
    <row r="20" spans="1:9" ht="12.75">
      <c r="A20" s="323" t="s">
        <v>287</v>
      </c>
      <c r="B20" s="547">
        <v>705</v>
      </c>
      <c r="C20" s="547">
        <v>2</v>
      </c>
      <c r="D20" s="548">
        <v>707</v>
      </c>
      <c r="E20" s="376">
        <v>179.99290780141843</v>
      </c>
      <c r="F20" s="555">
        <v>55</v>
      </c>
      <c r="G20" s="376">
        <v>126.895</v>
      </c>
      <c r="H20" s="376">
        <v>0.11</v>
      </c>
      <c r="I20" s="374">
        <v>127.005</v>
      </c>
    </row>
    <row r="21" spans="1:9" ht="12.75">
      <c r="A21" s="323" t="s">
        <v>288</v>
      </c>
      <c r="B21" s="547">
        <v>327</v>
      </c>
      <c r="C21" s="547">
        <v>7</v>
      </c>
      <c r="D21" s="548">
        <v>334</v>
      </c>
      <c r="E21" s="376">
        <v>164.52599388379204</v>
      </c>
      <c r="F21" s="555">
        <v>142.85714285714286</v>
      </c>
      <c r="G21" s="376">
        <v>53.8</v>
      </c>
      <c r="H21" s="376">
        <v>1</v>
      </c>
      <c r="I21" s="374">
        <v>54.8</v>
      </c>
    </row>
    <row r="22" spans="1:9" ht="12.75">
      <c r="A22" s="360" t="s">
        <v>381</v>
      </c>
      <c r="B22" s="556">
        <v>1240</v>
      </c>
      <c r="C22" s="556">
        <v>9</v>
      </c>
      <c r="D22" s="556">
        <v>1249</v>
      </c>
      <c r="E22" s="378">
        <v>177.69758064516128</v>
      </c>
      <c r="F22" s="378">
        <v>123.33333333333333</v>
      </c>
      <c r="G22" s="377">
        <v>220.345</v>
      </c>
      <c r="H22" s="377">
        <v>1.11</v>
      </c>
      <c r="I22" s="378">
        <v>221.455</v>
      </c>
    </row>
    <row r="23" spans="1:9" ht="12.75">
      <c r="A23" s="323"/>
      <c r="B23" s="547"/>
      <c r="C23" s="547"/>
      <c r="D23" s="548"/>
      <c r="E23" s="374"/>
      <c r="F23" s="374"/>
      <c r="G23" s="376"/>
      <c r="H23" s="376"/>
      <c r="I23" s="374"/>
    </row>
    <row r="24" spans="1:9" ht="12.75">
      <c r="A24" s="360" t="s">
        <v>382</v>
      </c>
      <c r="B24" s="557">
        <v>806</v>
      </c>
      <c r="C24" s="189" t="s">
        <v>76</v>
      </c>
      <c r="D24" s="556">
        <v>806</v>
      </c>
      <c r="E24" s="380">
        <v>241.83250620347394</v>
      </c>
      <c r="F24" s="189" t="s">
        <v>76</v>
      </c>
      <c r="G24" s="377">
        <v>194.917</v>
      </c>
      <c r="H24" s="189" t="s">
        <v>76</v>
      </c>
      <c r="I24" s="378">
        <v>194.917</v>
      </c>
    </row>
    <row r="25" spans="1:9" ht="12.75">
      <c r="A25" s="323"/>
      <c r="B25" s="547"/>
      <c r="C25" s="547"/>
      <c r="D25" s="548"/>
      <c r="E25" s="374"/>
      <c r="F25" s="374"/>
      <c r="G25" s="376"/>
      <c r="H25" s="376"/>
      <c r="I25" s="374"/>
    </row>
    <row r="26" spans="1:9" ht="12.75">
      <c r="A26" s="360" t="s">
        <v>383</v>
      </c>
      <c r="B26" s="557">
        <v>192</v>
      </c>
      <c r="C26" s="189" t="s">
        <v>76</v>
      </c>
      <c r="D26" s="556">
        <v>192</v>
      </c>
      <c r="E26" s="380">
        <v>214.890625</v>
      </c>
      <c r="F26" s="189" t="s">
        <v>76</v>
      </c>
      <c r="G26" s="377">
        <v>41.259</v>
      </c>
      <c r="H26" s="189" t="s">
        <v>76</v>
      </c>
      <c r="I26" s="378">
        <v>41.259</v>
      </c>
    </row>
    <row r="27" spans="1:9" ht="12.75">
      <c r="A27" s="323"/>
      <c r="B27" s="547"/>
      <c r="C27" s="547"/>
      <c r="D27" s="548"/>
      <c r="E27" s="374"/>
      <c r="F27" s="374"/>
      <c r="G27" s="376"/>
      <c r="H27" s="376"/>
      <c r="I27" s="374"/>
    </row>
    <row r="28" spans="1:9" ht="12.75">
      <c r="A28" s="323" t="s">
        <v>293</v>
      </c>
      <c r="B28" s="547">
        <v>326</v>
      </c>
      <c r="C28" s="547">
        <v>10</v>
      </c>
      <c r="D28" s="548">
        <v>336</v>
      </c>
      <c r="E28" s="374">
        <v>178.13496932515338</v>
      </c>
      <c r="F28" s="374">
        <v>662</v>
      </c>
      <c r="G28" s="376">
        <v>58.072</v>
      </c>
      <c r="H28" s="376">
        <v>1.458</v>
      </c>
      <c r="I28" s="374">
        <v>59.53</v>
      </c>
    </row>
    <row r="29" spans="1:9" ht="12.75">
      <c r="A29" s="360" t="s">
        <v>390</v>
      </c>
      <c r="B29" s="547">
        <v>326</v>
      </c>
      <c r="C29" s="547">
        <v>10</v>
      </c>
      <c r="D29" s="548">
        <v>336</v>
      </c>
      <c r="E29" s="376">
        <v>178.13496932515338</v>
      </c>
      <c r="F29" s="555">
        <v>145.8</v>
      </c>
      <c r="G29" s="376">
        <v>58.072</v>
      </c>
      <c r="H29" s="376">
        <v>1.458</v>
      </c>
      <c r="I29" s="374">
        <v>59.53</v>
      </c>
    </row>
    <row r="30" spans="1:9" ht="12.75">
      <c r="A30" s="323"/>
      <c r="B30" s="547"/>
      <c r="C30" s="549"/>
      <c r="D30" s="548"/>
      <c r="E30" s="375"/>
      <c r="F30" s="555"/>
      <c r="G30" s="376"/>
      <c r="H30" s="375"/>
      <c r="I30" s="374"/>
    </row>
    <row r="31" spans="1:9" ht="12.75">
      <c r="A31" s="323" t="s">
        <v>294</v>
      </c>
      <c r="B31" s="547">
        <v>11780</v>
      </c>
      <c r="C31" s="549">
        <v>74</v>
      </c>
      <c r="D31" s="548">
        <v>11854</v>
      </c>
      <c r="E31" s="375">
        <v>221.34125636672326</v>
      </c>
      <c r="F31" s="555">
        <v>177.02702702702703</v>
      </c>
      <c r="G31" s="376">
        <v>2607.4</v>
      </c>
      <c r="H31" s="375">
        <v>13.1</v>
      </c>
      <c r="I31" s="374">
        <v>2620.5</v>
      </c>
    </row>
    <row r="32" spans="1:9" ht="12.75">
      <c r="A32" s="323" t="s">
        <v>295</v>
      </c>
      <c r="B32" s="547">
        <v>2195</v>
      </c>
      <c r="C32" s="547">
        <v>6</v>
      </c>
      <c r="D32" s="548">
        <v>2201</v>
      </c>
      <c r="E32" s="376">
        <v>199.52437357630978</v>
      </c>
      <c r="F32" s="189" t="s">
        <v>76</v>
      </c>
      <c r="G32" s="376">
        <v>437.956</v>
      </c>
      <c r="H32" s="376">
        <v>0.7</v>
      </c>
      <c r="I32" s="374">
        <v>438.656</v>
      </c>
    </row>
    <row r="33" spans="1:9" ht="12.75">
      <c r="A33" s="323" t="s">
        <v>296</v>
      </c>
      <c r="B33" s="548">
        <v>62</v>
      </c>
      <c r="C33" s="189" t="s">
        <v>76</v>
      </c>
      <c r="D33" s="548">
        <v>62</v>
      </c>
      <c r="E33" s="374">
        <v>217.74193548387098</v>
      </c>
      <c r="F33" s="189" t="s">
        <v>76</v>
      </c>
      <c r="G33" s="376">
        <v>13.5</v>
      </c>
      <c r="H33" s="376">
        <v>0</v>
      </c>
      <c r="I33" s="374">
        <v>13.5</v>
      </c>
    </row>
    <row r="34" spans="1:9" ht="12.75">
      <c r="A34" s="323" t="s">
        <v>297</v>
      </c>
      <c r="B34" s="547">
        <v>2120</v>
      </c>
      <c r="C34" s="547">
        <v>7</v>
      </c>
      <c r="D34" s="548">
        <v>2127</v>
      </c>
      <c r="E34" s="374">
        <v>213.6320754716981</v>
      </c>
      <c r="F34" s="374">
        <v>200</v>
      </c>
      <c r="G34" s="376">
        <v>452.9</v>
      </c>
      <c r="H34" s="376">
        <v>1.4</v>
      </c>
      <c r="I34" s="374">
        <v>454.3</v>
      </c>
    </row>
    <row r="35" spans="1:9" ht="12.75">
      <c r="A35" s="360" t="s">
        <v>384</v>
      </c>
      <c r="B35" s="557">
        <v>16157</v>
      </c>
      <c r="C35" s="557">
        <v>87</v>
      </c>
      <c r="D35" s="556">
        <v>16244</v>
      </c>
      <c r="E35" s="377">
        <v>217.35198366033302</v>
      </c>
      <c r="F35" s="558">
        <v>174.71264367816093</v>
      </c>
      <c r="G35" s="377">
        <v>3511.7560000000003</v>
      </c>
      <c r="H35" s="377">
        <v>15.2</v>
      </c>
      <c r="I35" s="378">
        <v>3526.956</v>
      </c>
    </row>
    <row r="36" spans="1:9" ht="12.75">
      <c r="A36" s="323"/>
      <c r="B36" s="547"/>
      <c r="C36" s="547"/>
      <c r="D36" s="548"/>
      <c r="E36" s="374"/>
      <c r="F36" s="374"/>
      <c r="G36" s="376"/>
      <c r="H36" s="376"/>
      <c r="I36" s="374"/>
    </row>
    <row r="37" spans="1:9" ht="12.75">
      <c r="A37" s="360" t="s">
        <v>391</v>
      </c>
      <c r="B37" s="557">
        <v>218</v>
      </c>
      <c r="C37" s="557">
        <v>39</v>
      </c>
      <c r="D37" s="556">
        <v>257</v>
      </c>
      <c r="E37" s="377">
        <v>193.62844036697248</v>
      </c>
      <c r="F37" s="558">
        <v>197.12820512820514</v>
      </c>
      <c r="G37" s="377">
        <v>42.211</v>
      </c>
      <c r="H37" s="377">
        <v>7.688</v>
      </c>
      <c r="I37" s="378">
        <v>49.899</v>
      </c>
    </row>
    <row r="38" spans="1:9" ht="12.75">
      <c r="A38" s="323"/>
      <c r="B38" s="547"/>
      <c r="C38" s="547"/>
      <c r="D38" s="548"/>
      <c r="E38" s="376"/>
      <c r="F38" s="555"/>
      <c r="G38" s="376"/>
      <c r="H38" s="376"/>
      <c r="I38" s="374"/>
    </row>
    <row r="39" spans="1:9" ht="12.75">
      <c r="A39" s="323" t="s">
        <v>301</v>
      </c>
      <c r="B39" s="547">
        <v>1452</v>
      </c>
      <c r="C39" s="189" t="s">
        <v>76</v>
      </c>
      <c r="D39" s="548">
        <v>1452</v>
      </c>
      <c r="E39" s="376">
        <v>215.4159779614325</v>
      </c>
      <c r="F39" s="189" t="s">
        <v>76</v>
      </c>
      <c r="G39" s="376">
        <v>312.784</v>
      </c>
      <c r="H39" s="376">
        <v>0</v>
      </c>
      <c r="I39" s="374">
        <v>312.784</v>
      </c>
    </row>
    <row r="40" spans="1:9" ht="12.75">
      <c r="A40" s="323" t="s">
        <v>302</v>
      </c>
      <c r="B40" s="547">
        <v>951</v>
      </c>
      <c r="C40" s="549">
        <v>14</v>
      </c>
      <c r="D40" s="548">
        <v>965</v>
      </c>
      <c r="E40" s="375">
        <v>175.65194532071504</v>
      </c>
      <c r="F40" s="555">
        <v>171.57142857142858</v>
      </c>
      <c r="G40" s="376">
        <v>167.045</v>
      </c>
      <c r="H40" s="375">
        <v>2.402</v>
      </c>
      <c r="I40" s="374">
        <v>169.44699999999997</v>
      </c>
    </row>
    <row r="41" spans="1:9" ht="12.75">
      <c r="A41" s="323" t="s">
        <v>303</v>
      </c>
      <c r="B41" s="547">
        <v>111</v>
      </c>
      <c r="C41" s="189" t="s">
        <v>76</v>
      </c>
      <c r="D41" s="548">
        <v>111</v>
      </c>
      <c r="E41" s="376">
        <v>171.24324324324326</v>
      </c>
      <c r="F41" s="555">
        <v>0</v>
      </c>
      <c r="G41" s="376">
        <v>19.008</v>
      </c>
      <c r="H41" s="376">
        <v>0</v>
      </c>
      <c r="I41" s="374">
        <v>19.008</v>
      </c>
    </row>
    <row r="42" spans="1:9" ht="12.75">
      <c r="A42" s="323" t="s">
        <v>304</v>
      </c>
      <c r="B42" s="548">
        <v>1</v>
      </c>
      <c r="C42" s="548">
        <v>352</v>
      </c>
      <c r="D42" s="548">
        <v>353</v>
      </c>
      <c r="E42" s="374">
        <v>114</v>
      </c>
      <c r="F42" s="374">
        <v>146.76420454545453</v>
      </c>
      <c r="G42" s="376">
        <v>0.114</v>
      </c>
      <c r="H42" s="376">
        <v>51.661</v>
      </c>
      <c r="I42" s="374">
        <v>51.775</v>
      </c>
    </row>
    <row r="43" spans="1:9" ht="12.75">
      <c r="A43" s="323" t="s">
        <v>305</v>
      </c>
      <c r="B43" s="547">
        <v>480</v>
      </c>
      <c r="C43" s="189" t="s">
        <v>76</v>
      </c>
      <c r="D43" s="548">
        <v>480</v>
      </c>
      <c r="E43" s="374">
        <v>196.56875</v>
      </c>
      <c r="F43" s="189" t="s">
        <v>76</v>
      </c>
      <c r="G43" s="376">
        <v>94.353</v>
      </c>
      <c r="H43" s="376">
        <v>0</v>
      </c>
      <c r="I43" s="374">
        <v>94.353</v>
      </c>
    </row>
    <row r="44" spans="1:9" ht="12.75">
      <c r="A44" s="323" t="s">
        <v>306</v>
      </c>
      <c r="B44" s="189" t="s">
        <v>76</v>
      </c>
      <c r="C44" s="547">
        <v>7</v>
      </c>
      <c r="D44" s="548">
        <v>7</v>
      </c>
      <c r="E44" s="374" t="s">
        <v>76</v>
      </c>
      <c r="F44" s="555">
        <v>175</v>
      </c>
      <c r="G44" s="376">
        <v>0</v>
      </c>
      <c r="H44" s="376">
        <v>1.225</v>
      </c>
      <c r="I44" s="374">
        <v>1.225</v>
      </c>
    </row>
    <row r="45" spans="1:9" ht="12.75">
      <c r="A45" s="323" t="s">
        <v>307</v>
      </c>
      <c r="B45" s="547">
        <v>678</v>
      </c>
      <c r="C45" s="547">
        <v>284</v>
      </c>
      <c r="D45" s="548">
        <v>962</v>
      </c>
      <c r="E45" s="374">
        <v>182.8613569321534</v>
      </c>
      <c r="F45" s="374">
        <v>110.77464788732394</v>
      </c>
      <c r="G45" s="376">
        <v>123.98</v>
      </c>
      <c r="H45" s="376">
        <v>31.46</v>
      </c>
      <c r="I45" s="374">
        <v>155.44</v>
      </c>
    </row>
    <row r="46" spans="1:10" ht="12.75">
      <c r="A46" s="360" t="s">
        <v>392</v>
      </c>
      <c r="B46" s="557">
        <v>3673</v>
      </c>
      <c r="C46" s="559">
        <v>657</v>
      </c>
      <c r="D46" s="556">
        <v>4330</v>
      </c>
      <c r="E46" s="378">
        <v>195.28559760413827</v>
      </c>
      <c r="F46" s="378">
        <v>132.0365296803653</v>
      </c>
      <c r="G46" s="377">
        <v>717.2839999999999</v>
      </c>
      <c r="H46" s="380">
        <v>86.748</v>
      </c>
      <c r="I46" s="378">
        <v>804.0319999999999</v>
      </c>
      <c r="J46" s="284"/>
    </row>
    <row r="47" spans="1:9" ht="12.75">
      <c r="A47" s="360"/>
      <c r="B47" s="547"/>
      <c r="C47" s="549"/>
      <c r="D47" s="548"/>
      <c r="E47" s="374"/>
      <c r="F47" s="374"/>
      <c r="G47" s="377"/>
      <c r="H47" s="377"/>
      <c r="I47" s="378"/>
    </row>
    <row r="48" spans="1:9" ht="12.75">
      <c r="A48" s="323" t="s">
        <v>313</v>
      </c>
      <c r="B48" s="547">
        <v>465</v>
      </c>
      <c r="C48" s="549" t="s">
        <v>76</v>
      </c>
      <c r="D48" s="548">
        <v>465</v>
      </c>
      <c r="E48" s="374">
        <v>138.67096774193547</v>
      </c>
      <c r="F48" s="374" t="s">
        <v>76</v>
      </c>
      <c r="G48" s="376">
        <v>64.482</v>
      </c>
      <c r="H48" s="189" t="s">
        <v>76</v>
      </c>
      <c r="I48" s="374">
        <v>64.482</v>
      </c>
    </row>
    <row r="49" spans="1:9" ht="12.75">
      <c r="A49" s="360" t="s">
        <v>385</v>
      </c>
      <c r="B49" s="547">
        <v>465</v>
      </c>
      <c r="C49" s="549" t="s">
        <v>76</v>
      </c>
      <c r="D49" s="548">
        <v>465</v>
      </c>
      <c r="E49" s="374">
        <v>138.67096774193547</v>
      </c>
      <c r="F49" s="374" t="s">
        <v>76</v>
      </c>
      <c r="G49" s="377">
        <v>64.482</v>
      </c>
      <c r="H49" s="189" t="s">
        <v>76</v>
      </c>
      <c r="I49" s="378">
        <v>64.482</v>
      </c>
    </row>
    <row r="50" spans="1:9" ht="12.75">
      <c r="A50" s="323"/>
      <c r="B50" s="547"/>
      <c r="C50" s="549"/>
      <c r="D50" s="548"/>
      <c r="E50" s="374"/>
      <c r="F50" s="374"/>
      <c r="G50" s="376"/>
      <c r="H50" s="376"/>
      <c r="I50" s="374"/>
    </row>
    <row r="51" spans="1:9" ht="12.75">
      <c r="A51" s="323" t="s">
        <v>316</v>
      </c>
      <c r="B51" s="547">
        <v>510</v>
      </c>
      <c r="C51" s="549">
        <v>82</v>
      </c>
      <c r="D51" s="548">
        <v>592</v>
      </c>
      <c r="E51" s="374">
        <v>195.48627450980393</v>
      </c>
      <c r="F51" s="374">
        <v>212.84146341463415</v>
      </c>
      <c r="G51" s="376">
        <v>99.698</v>
      </c>
      <c r="H51" s="376">
        <v>17.453</v>
      </c>
      <c r="I51" s="374">
        <v>117.151</v>
      </c>
    </row>
    <row r="52" spans="1:10" ht="12.75">
      <c r="A52" s="230" t="s">
        <v>317</v>
      </c>
      <c r="B52" s="547">
        <v>3672</v>
      </c>
      <c r="C52" s="549" t="s">
        <v>76</v>
      </c>
      <c r="D52" s="548">
        <v>3672</v>
      </c>
      <c r="E52" s="374">
        <v>197.8513071895425</v>
      </c>
      <c r="F52" s="374" t="s">
        <v>76</v>
      </c>
      <c r="G52" s="560">
        <v>726.51</v>
      </c>
      <c r="H52" s="189" t="s">
        <v>76</v>
      </c>
      <c r="I52" s="561">
        <v>726.51</v>
      </c>
      <c r="J52" s="229"/>
    </row>
    <row r="53" spans="1:10" ht="12.75">
      <c r="A53" s="230" t="s">
        <v>318</v>
      </c>
      <c r="B53" s="547">
        <v>6165</v>
      </c>
      <c r="C53" s="549">
        <v>2056</v>
      </c>
      <c r="D53" s="548">
        <v>8221</v>
      </c>
      <c r="E53" s="374">
        <v>207.01865369018654</v>
      </c>
      <c r="F53" s="374">
        <v>136.24513618677042</v>
      </c>
      <c r="G53" s="560">
        <v>1276.27</v>
      </c>
      <c r="H53" s="560">
        <v>280.12</v>
      </c>
      <c r="I53" s="561">
        <v>1556.39</v>
      </c>
      <c r="J53" s="229"/>
    </row>
    <row r="54" spans="1:9" s="284" customFormat="1" ht="12.75">
      <c r="A54" s="284" t="s">
        <v>386</v>
      </c>
      <c r="B54" s="547">
        <v>10347</v>
      </c>
      <c r="C54" s="549">
        <v>2138</v>
      </c>
      <c r="D54" s="548">
        <v>12485</v>
      </c>
      <c r="E54" s="374">
        <v>203.19686865758192</v>
      </c>
      <c r="F54" s="374">
        <v>139.18288119738074</v>
      </c>
      <c r="G54" s="562">
        <v>2102.478</v>
      </c>
      <c r="H54" s="562">
        <v>297.573</v>
      </c>
      <c r="I54" s="563">
        <v>2400.051</v>
      </c>
    </row>
    <row r="55" spans="2:9" ht="12.75">
      <c r="B55" s="547"/>
      <c r="C55" s="549"/>
      <c r="D55" s="548"/>
      <c r="E55" s="374"/>
      <c r="F55" s="374"/>
      <c r="G55" s="560"/>
      <c r="H55" s="560"/>
      <c r="I55" s="561"/>
    </row>
    <row r="56" spans="1:9" ht="12.75">
      <c r="A56" s="230" t="s">
        <v>328</v>
      </c>
      <c r="B56" s="547" t="s">
        <v>76</v>
      </c>
      <c r="C56" s="549">
        <v>715</v>
      </c>
      <c r="D56" s="548">
        <v>715</v>
      </c>
      <c r="E56" s="374" t="s">
        <v>76</v>
      </c>
      <c r="F56" s="374">
        <v>70.1020979020979</v>
      </c>
      <c r="G56" s="189" t="s">
        <v>76</v>
      </c>
      <c r="H56" s="560">
        <v>50.123</v>
      </c>
      <c r="I56" s="561">
        <v>50.123</v>
      </c>
    </row>
    <row r="57" spans="1:9" ht="12.75">
      <c r="A57" s="230" t="s">
        <v>331</v>
      </c>
      <c r="B57" s="547">
        <v>162</v>
      </c>
      <c r="C57" s="549">
        <v>14</v>
      </c>
      <c r="D57" s="548">
        <v>176</v>
      </c>
      <c r="E57" s="374">
        <v>213.5185185185185</v>
      </c>
      <c r="F57" s="374">
        <v>183.78571428571428</v>
      </c>
      <c r="G57" s="560">
        <v>34.59</v>
      </c>
      <c r="H57" s="560">
        <v>2.573</v>
      </c>
      <c r="I57" s="561">
        <v>37.163000000000004</v>
      </c>
    </row>
    <row r="58" spans="1:9" s="284" customFormat="1" ht="12.75">
      <c r="A58" s="284" t="s">
        <v>387</v>
      </c>
      <c r="B58" s="557">
        <v>162</v>
      </c>
      <c r="C58" s="559">
        <v>729</v>
      </c>
      <c r="D58" s="556">
        <v>891</v>
      </c>
      <c r="E58" s="378">
        <v>213.5185185185185</v>
      </c>
      <c r="F58" s="378">
        <v>72.28532235939643</v>
      </c>
      <c r="G58" s="562">
        <v>34.59</v>
      </c>
      <c r="H58" s="562">
        <v>52.696</v>
      </c>
      <c r="I58" s="563">
        <v>87.286</v>
      </c>
    </row>
    <row r="59" spans="2:9" ht="12.75">
      <c r="B59" s="547"/>
      <c r="C59" s="549"/>
      <c r="D59" s="548"/>
      <c r="E59" s="374"/>
      <c r="F59" s="374"/>
      <c r="G59" s="560"/>
      <c r="H59" s="560"/>
      <c r="I59" s="561"/>
    </row>
    <row r="60" spans="1:9" ht="12.75">
      <c r="A60" s="232" t="s">
        <v>200</v>
      </c>
      <c r="B60" s="550">
        <v>42828</v>
      </c>
      <c r="C60" s="568">
        <v>3827</v>
      </c>
      <c r="D60" s="551">
        <v>46655</v>
      </c>
      <c r="E60" s="382">
        <v>190.4417904174839</v>
      </c>
      <c r="F60" s="381">
        <v>126.14815782597334</v>
      </c>
      <c r="G60" s="564">
        <v>8156.241</v>
      </c>
      <c r="H60" s="564">
        <v>482.769</v>
      </c>
      <c r="I60" s="565">
        <v>8639.01</v>
      </c>
    </row>
    <row r="61" spans="1:9" ht="12.75">
      <c r="A61" s="230" t="s">
        <v>271</v>
      </c>
      <c r="B61" s="547" t="s">
        <v>76</v>
      </c>
      <c r="C61" s="549" t="s">
        <v>76</v>
      </c>
      <c r="D61" s="548" t="s">
        <v>76</v>
      </c>
      <c r="E61" s="374" t="s">
        <v>76</v>
      </c>
      <c r="F61" s="374" t="s">
        <v>76</v>
      </c>
      <c r="G61" s="188" t="s">
        <v>76</v>
      </c>
      <c r="H61" s="188" t="s">
        <v>76</v>
      </c>
      <c r="I61" s="189" t="s">
        <v>76</v>
      </c>
    </row>
    <row r="62" spans="2:9" ht="12.75">
      <c r="B62" s="547"/>
      <c r="C62" s="549"/>
      <c r="D62" s="548"/>
      <c r="E62" s="374"/>
      <c r="F62" s="374"/>
      <c r="G62" s="560"/>
      <c r="H62" s="560"/>
      <c r="I62" s="561"/>
    </row>
    <row r="63" spans="1:9" s="284" customFormat="1" ht="13.5" thickBot="1">
      <c r="A63" s="670" t="s">
        <v>272</v>
      </c>
      <c r="B63" s="552">
        <v>42828</v>
      </c>
      <c r="C63" s="569">
        <v>3827</v>
      </c>
      <c r="D63" s="553">
        <v>46655</v>
      </c>
      <c r="E63" s="385">
        <v>190.4417904174839</v>
      </c>
      <c r="F63" s="384">
        <v>126.14815782597334</v>
      </c>
      <c r="G63" s="566">
        <v>8156.241</v>
      </c>
      <c r="H63" s="566">
        <v>482.769</v>
      </c>
      <c r="I63" s="567">
        <v>8639.01</v>
      </c>
    </row>
  </sheetData>
  <mergeCells count="11">
    <mergeCell ref="E7:E8"/>
    <mergeCell ref="G7:G8"/>
    <mergeCell ref="I7:I8"/>
    <mergeCell ref="B7:B8"/>
    <mergeCell ref="D7:D8"/>
    <mergeCell ref="A3:I3"/>
    <mergeCell ref="A4:I4"/>
    <mergeCell ref="A1:I1"/>
    <mergeCell ref="B6:D6"/>
    <mergeCell ref="G6:I6"/>
    <mergeCell ref="E6:F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"/>
  <dimension ref="A1:I28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230" customWidth="1"/>
    <col min="10" max="16384" width="11.421875" style="230" customWidth="1"/>
  </cols>
  <sheetData>
    <row r="1" spans="1:9" ht="18">
      <c r="A1" s="757" t="s">
        <v>0</v>
      </c>
      <c r="B1" s="757"/>
      <c r="C1" s="757"/>
      <c r="D1" s="757"/>
      <c r="E1" s="757"/>
      <c r="F1" s="757"/>
      <c r="G1" s="757"/>
      <c r="H1" s="757"/>
      <c r="I1" s="757"/>
    </row>
    <row r="2" spans="1:9" ht="12.75">
      <c r="A2" s="194"/>
      <c r="B2" s="194"/>
      <c r="C2" s="194"/>
      <c r="D2" s="194"/>
      <c r="E2" s="194"/>
      <c r="F2" s="194"/>
      <c r="G2" s="194"/>
      <c r="H2" s="194"/>
      <c r="I2" s="194"/>
    </row>
    <row r="3" spans="1:9" ht="15">
      <c r="A3" s="876" t="s">
        <v>98</v>
      </c>
      <c r="B3" s="876"/>
      <c r="C3" s="876"/>
      <c r="D3" s="876"/>
      <c r="E3" s="876"/>
      <c r="F3" s="876"/>
      <c r="G3" s="876"/>
      <c r="H3" s="876"/>
      <c r="I3" s="876"/>
    </row>
    <row r="4" spans="1:9" ht="14.25">
      <c r="A4" s="195"/>
      <c r="B4" s="195"/>
      <c r="C4" s="195"/>
      <c r="D4" s="195"/>
      <c r="E4" s="195"/>
      <c r="F4" s="195"/>
      <c r="G4" s="195"/>
      <c r="H4" s="195"/>
      <c r="I4" s="195"/>
    </row>
    <row r="5" spans="1:9" ht="12.75">
      <c r="A5" s="196"/>
      <c r="B5" s="877" t="s">
        <v>99</v>
      </c>
      <c r="C5" s="878"/>
      <c r="D5" s="877" t="s">
        <v>100</v>
      </c>
      <c r="E5" s="879"/>
      <c r="F5" s="878"/>
      <c r="G5" s="877" t="s">
        <v>101</v>
      </c>
      <c r="H5" s="878"/>
      <c r="I5" s="197" t="s">
        <v>91</v>
      </c>
    </row>
    <row r="6" spans="1:9" ht="12.75">
      <c r="A6" s="198"/>
      <c r="B6" s="873" t="s">
        <v>102</v>
      </c>
      <c r="C6" s="874"/>
      <c r="D6" s="873" t="s">
        <v>103</v>
      </c>
      <c r="E6" s="875"/>
      <c r="F6" s="874"/>
      <c r="G6" s="873" t="s">
        <v>104</v>
      </c>
      <c r="H6" s="874"/>
      <c r="I6" s="199" t="s">
        <v>92</v>
      </c>
    </row>
    <row r="7" spans="1:9" ht="12.75">
      <c r="A7" s="200" t="s">
        <v>1</v>
      </c>
      <c r="B7" s="201"/>
      <c r="C7" s="201"/>
      <c r="D7" s="201"/>
      <c r="E7" s="201"/>
      <c r="F7" s="201"/>
      <c r="G7" s="201"/>
      <c r="H7" s="201"/>
      <c r="I7" s="202" t="s">
        <v>95</v>
      </c>
    </row>
    <row r="8" spans="1:9" ht="13.5" thickBot="1">
      <c r="A8" s="198"/>
      <c r="B8" s="203" t="s">
        <v>105</v>
      </c>
      <c r="C8" s="203" t="s">
        <v>106</v>
      </c>
      <c r="D8" s="203" t="s">
        <v>105</v>
      </c>
      <c r="E8" s="203" t="s">
        <v>106</v>
      </c>
      <c r="F8" s="203" t="s">
        <v>10</v>
      </c>
      <c r="G8" s="203" t="s">
        <v>107</v>
      </c>
      <c r="H8" s="203" t="s">
        <v>108</v>
      </c>
      <c r="I8" s="199"/>
    </row>
    <row r="9" spans="1:9" ht="12.75">
      <c r="A9" s="53">
        <v>1985</v>
      </c>
      <c r="B9" s="204">
        <v>484491</v>
      </c>
      <c r="C9" s="204">
        <v>42500</v>
      </c>
      <c r="D9" s="204">
        <v>745160</v>
      </c>
      <c r="E9" s="204">
        <v>70000</v>
      </c>
      <c r="F9" s="204">
        <v>815160</v>
      </c>
      <c r="G9" s="205">
        <v>82.12830406404386</v>
      </c>
      <c r="H9" s="205">
        <v>48.9884966283221</v>
      </c>
      <c r="I9" s="206">
        <v>858323.416633611</v>
      </c>
    </row>
    <row r="10" spans="1:9" ht="12.75">
      <c r="A10" s="54">
        <v>1986</v>
      </c>
      <c r="B10" s="207">
        <v>446159</v>
      </c>
      <c r="C10" s="207">
        <v>42500</v>
      </c>
      <c r="D10" s="207">
        <v>689551</v>
      </c>
      <c r="E10" s="207">
        <v>70000</v>
      </c>
      <c r="F10" s="207">
        <v>759551</v>
      </c>
      <c r="G10" s="208">
        <v>79.44177995744835</v>
      </c>
      <c r="H10" s="208">
        <v>41.03710648732466</v>
      </c>
      <c r="I10" s="209">
        <v>773604.750399673</v>
      </c>
    </row>
    <row r="11" spans="1:9" ht="12.75">
      <c r="A11" s="54">
        <v>1987</v>
      </c>
      <c r="B11" s="207">
        <v>467792</v>
      </c>
      <c r="C11" s="207">
        <v>42500</v>
      </c>
      <c r="D11" s="207">
        <v>725055</v>
      </c>
      <c r="E11" s="207">
        <v>70000</v>
      </c>
      <c r="F11" s="207">
        <v>795055</v>
      </c>
      <c r="G11" s="208">
        <v>75.9679299941101</v>
      </c>
      <c r="H11" s="208">
        <v>38.36260262281682</v>
      </c>
      <c r="I11" s="209">
        <v>779362.4463596697</v>
      </c>
    </row>
    <row r="12" spans="1:9" ht="12.75">
      <c r="A12" s="54">
        <v>1988</v>
      </c>
      <c r="B12" s="207">
        <v>488711</v>
      </c>
      <c r="C12" s="207">
        <v>42500</v>
      </c>
      <c r="D12" s="207">
        <v>757500</v>
      </c>
      <c r="E12" s="207">
        <v>70000</v>
      </c>
      <c r="F12" s="207">
        <v>827500</v>
      </c>
      <c r="G12" s="208">
        <v>78.14359381197939</v>
      </c>
      <c r="H12" s="208">
        <v>37.58128688711791</v>
      </c>
      <c r="I12" s="209">
        <v>827617.7082206436</v>
      </c>
    </row>
    <row r="13" spans="1:9" ht="12.75">
      <c r="A13" s="54">
        <v>1989</v>
      </c>
      <c r="B13" s="207">
        <v>499528</v>
      </c>
      <c r="C13" s="207">
        <v>42500</v>
      </c>
      <c r="D13" s="207">
        <v>772602</v>
      </c>
      <c r="E13" s="207">
        <v>70000</v>
      </c>
      <c r="F13" s="207">
        <v>842602</v>
      </c>
      <c r="G13" s="208">
        <v>78.69051482696862</v>
      </c>
      <c r="H13" s="208">
        <v>38.20633947567704</v>
      </c>
      <c r="I13" s="209">
        <v>860901.7585614173</v>
      </c>
    </row>
    <row r="14" spans="1:9" ht="12.75">
      <c r="A14" s="54">
        <v>1990</v>
      </c>
      <c r="B14" s="207">
        <v>494615</v>
      </c>
      <c r="C14" s="207">
        <v>42500</v>
      </c>
      <c r="D14" s="207">
        <v>766646</v>
      </c>
      <c r="E14" s="207">
        <v>70000</v>
      </c>
      <c r="F14" s="207">
        <v>836646</v>
      </c>
      <c r="G14" s="208">
        <v>76.02202108350463</v>
      </c>
      <c r="H14" s="208">
        <v>35.69410887935283</v>
      </c>
      <c r="I14" s="209"/>
    </row>
    <row r="15" spans="1:9" ht="12.75">
      <c r="A15" s="55" t="s">
        <v>25</v>
      </c>
      <c r="B15" s="207">
        <v>523471</v>
      </c>
      <c r="C15" s="207">
        <v>42500</v>
      </c>
      <c r="D15" s="207">
        <v>811708</v>
      </c>
      <c r="E15" s="207">
        <v>70000</v>
      </c>
      <c r="F15" s="207">
        <v>881708</v>
      </c>
      <c r="G15" s="208">
        <v>73.64201315014485</v>
      </c>
      <c r="H15" s="208">
        <v>30.741769139230467</v>
      </c>
      <c r="I15" s="209"/>
    </row>
    <row r="16" spans="1:9" ht="12.75">
      <c r="A16" s="54">
        <v>1992</v>
      </c>
      <c r="B16" s="207">
        <v>513583</v>
      </c>
      <c r="C16" s="207">
        <v>42500</v>
      </c>
      <c r="D16" s="207">
        <v>797703</v>
      </c>
      <c r="E16" s="207">
        <v>70000</v>
      </c>
      <c r="F16" s="207">
        <v>867703</v>
      </c>
      <c r="G16" s="208">
        <v>75.25873571093722</v>
      </c>
      <c r="H16" s="208">
        <v>31.012224586203168</v>
      </c>
      <c r="I16" s="209"/>
    </row>
    <row r="17" spans="1:9" ht="12.75">
      <c r="A17" s="54">
        <v>1993</v>
      </c>
      <c r="B17" s="207">
        <v>492913</v>
      </c>
      <c r="C17" s="207">
        <v>42500</v>
      </c>
      <c r="D17" s="207">
        <v>764258</v>
      </c>
      <c r="E17" s="207">
        <v>70000</v>
      </c>
      <c r="F17" s="207">
        <v>834258</v>
      </c>
      <c r="G17" s="208">
        <v>80.72794586082964</v>
      </c>
      <c r="H17" s="208">
        <v>35.77825057396656</v>
      </c>
      <c r="I17" s="209"/>
    </row>
    <row r="18" spans="1:9" ht="12.75">
      <c r="A18" s="54">
        <v>1994</v>
      </c>
      <c r="B18" s="207">
        <v>557697</v>
      </c>
      <c r="C18" s="207">
        <v>42500</v>
      </c>
      <c r="D18" s="207">
        <v>905872</v>
      </c>
      <c r="E18" s="207">
        <v>70000</v>
      </c>
      <c r="F18" s="207">
        <v>975872</v>
      </c>
      <c r="G18" s="208">
        <v>82.1523445482192</v>
      </c>
      <c r="H18" s="208">
        <v>35.39360282716094</v>
      </c>
      <c r="I18" s="209"/>
    </row>
    <row r="19" spans="1:9" ht="12.75">
      <c r="A19" s="54">
        <v>1995</v>
      </c>
      <c r="B19" s="207">
        <v>544428</v>
      </c>
      <c r="C19" s="207">
        <v>82406</v>
      </c>
      <c r="D19" s="207">
        <v>923338</v>
      </c>
      <c r="E19" s="207">
        <v>91063</v>
      </c>
      <c r="F19" s="207">
        <v>1014401</v>
      </c>
      <c r="G19" s="208">
        <v>73.33549697690911</v>
      </c>
      <c r="H19" s="208">
        <v>29.521714567331387</v>
      </c>
      <c r="I19" s="209"/>
    </row>
    <row r="20" spans="1:9" ht="12.75">
      <c r="A20" s="54">
        <v>1996</v>
      </c>
      <c r="B20" s="210">
        <v>558950</v>
      </c>
      <c r="C20" s="210">
        <v>88877</v>
      </c>
      <c r="D20" s="210">
        <v>866371</v>
      </c>
      <c r="E20" s="210">
        <v>89509</v>
      </c>
      <c r="F20" s="210">
        <v>955880</v>
      </c>
      <c r="G20" s="208">
        <v>87.63958506124314</v>
      </c>
      <c r="H20" s="208">
        <v>33.81895111367543</v>
      </c>
      <c r="I20" s="209"/>
    </row>
    <row r="21" spans="1:9" ht="12.75">
      <c r="A21" s="54">
        <v>1997</v>
      </c>
      <c r="B21" s="210">
        <v>570518</v>
      </c>
      <c r="C21" s="210">
        <v>99138</v>
      </c>
      <c r="D21" s="210">
        <v>884303</v>
      </c>
      <c r="E21" s="210">
        <v>113273.2</v>
      </c>
      <c r="F21" s="210">
        <v>976247</v>
      </c>
      <c r="G21" s="208">
        <v>82.89158943661126</v>
      </c>
      <c r="H21" s="208">
        <v>36.138857836596834</v>
      </c>
      <c r="I21" s="209"/>
    </row>
    <row r="22" spans="1:9" ht="12.75">
      <c r="A22" s="54">
        <v>1998</v>
      </c>
      <c r="B22" s="210">
        <v>566925</v>
      </c>
      <c r="C22" s="210">
        <v>112510</v>
      </c>
      <c r="D22" s="210">
        <v>938630.7</v>
      </c>
      <c r="E22" s="210">
        <v>120314.5</v>
      </c>
      <c r="F22" s="210">
        <v>1050825</v>
      </c>
      <c r="G22" s="208">
        <v>79.76632649381558</v>
      </c>
      <c r="H22" s="208">
        <v>29.419542509586147</v>
      </c>
      <c r="I22" s="209"/>
    </row>
    <row r="23" spans="1:9" ht="12.75">
      <c r="A23" s="54">
        <v>1999</v>
      </c>
      <c r="B23" s="210">
        <v>564372</v>
      </c>
      <c r="C23" s="210">
        <v>112812</v>
      </c>
      <c r="D23" s="210">
        <v>1072969</v>
      </c>
      <c r="E23" s="210">
        <v>126773</v>
      </c>
      <c r="F23" s="210">
        <v>1199742</v>
      </c>
      <c r="G23" s="208">
        <v>67.07295084923011</v>
      </c>
      <c r="H23" s="208">
        <v>18.949911651220656</v>
      </c>
      <c r="I23" s="209"/>
    </row>
    <row r="24" spans="1:9" ht="12.75">
      <c r="A24" s="54">
        <v>2000</v>
      </c>
      <c r="B24" s="210">
        <v>556989.5</v>
      </c>
      <c r="C24" s="210">
        <f>26128.4+85526.8</f>
        <v>111655.20000000001</v>
      </c>
      <c r="D24" s="210">
        <v>984629.4</v>
      </c>
      <c r="E24" s="210">
        <f>62498.7+77686</f>
        <v>140184.7</v>
      </c>
      <c r="F24" s="210">
        <f>SUM(D24:E24)</f>
        <v>1124814.1</v>
      </c>
      <c r="G24" s="208">
        <v>86.7</v>
      </c>
      <c r="H24" s="208">
        <v>26.02</v>
      </c>
      <c r="I24" s="209"/>
    </row>
    <row r="25" spans="1:9" ht="12.75">
      <c r="A25" s="56" t="s">
        <v>360</v>
      </c>
      <c r="B25" s="210">
        <v>606563.4550000001</v>
      </c>
      <c r="C25" s="210">
        <v>117006.76800000001</v>
      </c>
      <c r="D25" s="210">
        <v>1159010.035</v>
      </c>
      <c r="E25" s="210">
        <v>148255.013</v>
      </c>
      <c r="F25" s="210">
        <f>SUM(D25:E25)</f>
        <v>1307265.048</v>
      </c>
      <c r="G25" s="208">
        <v>95.07</v>
      </c>
      <c r="H25" s="208">
        <v>32.7</v>
      </c>
      <c r="I25" s="209"/>
    </row>
    <row r="26" spans="1:9" ht="13.5" thickBot="1">
      <c r="A26" s="57" t="s">
        <v>12</v>
      </c>
      <c r="B26" s="211">
        <v>586823</v>
      </c>
      <c r="C26" s="211">
        <v>113198.8</v>
      </c>
      <c r="D26" s="211">
        <v>1180674.2</v>
      </c>
      <c r="E26" s="211">
        <v>151026.2</v>
      </c>
      <c r="F26" s="211">
        <f>SUM(D26:E26)</f>
        <v>1331700.4</v>
      </c>
      <c r="G26" s="212">
        <v>74.15</v>
      </c>
      <c r="H26" s="212">
        <v>26.14</v>
      </c>
      <c r="I26" s="213"/>
    </row>
    <row r="27" spans="1:9" ht="12.75">
      <c r="A27" s="194" t="s">
        <v>109</v>
      </c>
      <c r="B27" s="194"/>
      <c r="C27" s="194"/>
      <c r="D27" s="194"/>
      <c r="E27" s="194"/>
      <c r="F27" s="194"/>
      <c r="G27" s="194"/>
      <c r="H27" s="194"/>
      <c r="I27" s="194"/>
    </row>
    <row r="28" spans="1:9" ht="12.75">
      <c r="A28" s="194" t="s">
        <v>11</v>
      </c>
      <c r="B28" s="194"/>
      <c r="C28" s="194"/>
      <c r="D28" s="194"/>
      <c r="E28" s="194"/>
      <c r="F28" s="194"/>
      <c r="G28" s="194"/>
      <c r="H28" s="194"/>
      <c r="I28" s="194"/>
    </row>
  </sheetData>
  <mergeCells count="8">
    <mergeCell ref="B6:C6"/>
    <mergeCell ref="D6:F6"/>
    <mergeCell ref="G6:H6"/>
    <mergeCell ref="A1:I1"/>
    <mergeCell ref="A3:I3"/>
    <mergeCell ref="B5:C5"/>
    <mergeCell ref="D5:F5"/>
    <mergeCell ref="G5:H5"/>
  </mergeCells>
  <printOptions/>
  <pageMargins left="0.75" right="0.75" top="1" bottom="1" header="0" footer="0"/>
  <pageSetup horizontalDpi="2400" verticalDpi="2400" orientation="portrait" paperSize="9" scale="76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111"/>
  <dimension ref="A1:I33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5.57421875" style="230" customWidth="1"/>
    <col min="2" max="7" width="13.7109375" style="230" customWidth="1"/>
    <col min="8" max="8" width="11.28125" style="230" customWidth="1"/>
    <col min="9" max="16384" width="11.421875" style="230" customWidth="1"/>
  </cols>
  <sheetData>
    <row r="1" spans="1:9" s="228" customFormat="1" ht="18">
      <c r="A1" s="768" t="s">
        <v>0</v>
      </c>
      <c r="B1" s="768"/>
      <c r="C1" s="768"/>
      <c r="D1" s="768"/>
      <c r="E1" s="768"/>
      <c r="F1" s="243"/>
      <c r="G1" s="243"/>
      <c r="H1" s="243"/>
      <c r="I1" s="243"/>
    </row>
    <row r="3" spans="1:7" s="231" customFormat="1" ht="15">
      <c r="A3" s="784" t="s">
        <v>354</v>
      </c>
      <c r="B3" s="784"/>
      <c r="C3" s="784"/>
      <c r="D3" s="784"/>
      <c r="E3" s="784"/>
      <c r="F3" s="388"/>
      <c r="G3" s="388"/>
    </row>
    <row r="4" spans="1:8" s="231" customFormat="1" ht="15">
      <c r="A4" s="784" t="s">
        <v>418</v>
      </c>
      <c r="B4" s="784"/>
      <c r="C4" s="784"/>
      <c r="D4" s="784"/>
      <c r="E4" s="784"/>
      <c r="F4" s="388"/>
      <c r="G4" s="388"/>
      <c r="H4" s="321"/>
    </row>
    <row r="5" ht="12.75">
      <c r="H5" s="229"/>
    </row>
    <row r="6" spans="1:8" ht="12.75">
      <c r="A6" s="570"/>
      <c r="B6" s="328"/>
      <c r="C6" s="328"/>
      <c r="D6" s="328"/>
      <c r="E6" s="329"/>
      <c r="F6" s="359"/>
      <c r="G6" s="359"/>
      <c r="H6" s="229"/>
    </row>
    <row r="7" spans="1:8" ht="12.75">
      <c r="A7" s="351" t="s">
        <v>249</v>
      </c>
      <c r="B7" s="418" t="s">
        <v>105</v>
      </c>
      <c r="C7" s="418" t="s">
        <v>198</v>
      </c>
      <c r="D7" s="418" t="s">
        <v>106</v>
      </c>
      <c r="E7" s="419" t="s">
        <v>10</v>
      </c>
      <c r="F7" s="359"/>
      <c r="G7" s="359"/>
      <c r="H7" s="229"/>
    </row>
    <row r="8" spans="1:8" ht="12.75">
      <c r="A8" s="351" t="s">
        <v>252</v>
      </c>
      <c r="B8" s="418"/>
      <c r="C8" s="418"/>
      <c r="D8" s="418" t="s">
        <v>355</v>
      </c>
      <c r="E8" s="419"/>
      <c r="F8" s="359"/>
      <c r="G8" s="359"/>
      <c r="H8" s="229"/>
    </row>
    <row r="9" spans="1:8" ht="13.5" thickBot="1">
      <c r="A9" s="351"/>
      <c r="B9" s="442"/>
      <c r="C9" s="571"/>
      <c r="D9" s="571"/>
      <c r="E9" s="572"/>
      <c r="F9" s="277"/>
      <c r="G9" s="277"/>
      <c r="H9" s="229"/>
    </row>
    <row r="10" spans="1:8" ht="12.75">
      <c r="A10" s="330" t="s">
        <v>253</v>
      </c>
      <c r="B10" s="573">
        <v>65047.807</v>
      </c>
      <c r="C10" s="373">
        <v>314.775</v>
      </c>
      <c r="D10" s="333">
        <v>2261.159</v>
      </c>
      <c r="E10" s="574">
        <v>67623.74100000001</v>
      </c>
      <c r="F10" s="575"/>
      <c r="G10" s="576"/>
      <c r="H10" s="577"/>
    </row>
    <row r="11" spans="1:8" ht="12.75">
      <c r="A11" s="323" t="s">
        <v>254</v>
      </c>
      <c r="B11" s="189" t="s">
        <v>76</v>
      </c>
      <c r="C11" s="189" t="s">
        <v>76</v>
      </c>
      <c r="D11" s="337">
        <v>0.234</v>
      </c>
      <c r="E11" s="431">
        <v>0.234</v>
      </c>
      <c r="F11" s="575"/>
      <c r="G11" s="576"/>
      <c r="H11" s="577"/>
    </row>
    <row r="12" spans="1:8" ht="12.75">
      <c r="A12" s="323" t="s">
        <v>255</v>
      </c>
      <c r="B12" s="189" t="s">
        <v>76</v>
      </c>
      <c r="C12" s="189" t="s">
        <v>76</v>
      </c>
      <c r="D12" s="189" t="s">
        <v>76</v>
      </c>
      <c r="E12" s="189" t="s">
        <v>76</v>
      </c>
      <c r="F12" s="575"/>
      <c r="G12" s="576"/>
      <c r="H12" s="577"/>
    </row>
    <row r="13" spans="1:8" ht="12.75">
      <c r="A13" s="323" t="s">
        <v>256</v>
      </c>
      <c r="B13" s="430">
        <v>10453.86</v>
      </c>
      <c r="C13" s="189" t="s">
        <v>76</v>
      </c>
      <c r="D13" s="337">
        <v>200.7</v>
      </c>
      <c r="E13" s="431">
        <v>10654.56</v>
      </c>
      <c r="F13" s="575"/>
      <c r="G13" s="576"/>
      <c r="H13" s="577"/>
    </row>
    <row r="14" spans="1:8" ht="12.75">
      <c r="A14" s="323" t="s">
        <v>257</v>
      </c>
      <c r="B14" s="430">
        <v>21947.85</v>
      </c>
      <c r="C14" s="376">
        <v>350.808</v>
      </c>
      <c r="D14" s="337">
        <v>224.862</v>
      </c>
      <c r="E14" s="431">
        <v>22523.52</v>
      </c>
      <c r="F14" s="575"/>
      <c r="G14" s="576"/>
      <c r="H14" s="577"/>
    </row>
    <row r="15" spans="1:8" ht="12.75">
      <c r="A15" s="323" t="s">
        <v>258</v>
      </c>
      <c r="B15" s="430">
        <v>2906.236</v>
      </c>
      <c r="C15" s="189" t="s">
        <v>76</v>
      </c>
      <c r="D15" s="189" t="s">
        <v>76</v>
      </c>
      <c r="E15" s="431">
        <v>2906.236</v>
      </c>
      <c r="F15" s="575"/>
      <c r="G15" s="576"/>
      <c r="H15" s="577"/>
    </row>
    <row r="16" spans="1:8" ht="12.75">
      <c r="A16" s="323" t="s">
        <v>259</v>
      </c>
      <c r="B16" s="430">
        <v>8055.089</v>
      </c>
      <c r="C16" s="376">
        <v>204.29600000000002</v>
      </c>
      <c r="D16" s="337">
        <v>11176.884</v>
      </c>
      <c r="E16" s="431">
        <v>19436.269</v>
      </c>
      <c r="F16" s="575"/>
      <c r="G16" s="576"/>
      <c r="H16" s="577"/>
    </row>
    <row r="17" spans="1:8" ht="12.75">
      <c r="A17" s="323" t="s">
        <v>260</v>
      </c>
      <c r="B17" s="430">
        <v>186308.33299999998</v>
      </c>
      <c r="C17" s="376">
        <v>5810.361</v>
      </c>
      <c r="D17" s="337">
        <v>70898.915</v>
      </c>
      <c r="E17" s="431">
        <v>263017.609</v>
      </c>
      <c r="F17" s="575"/>
      <c r="G17" s="576"/>
      <c r="H17" s="577"/>
    </row>
    <row r="18" spans="1:8" ht="12.75">
      <c r="A18" s="323" t="s">
        <v>261</v>
      </c>
      <c r="B18" s="430">
        <v>3351.841</v>
      </c>
      <c r="C18" s="376">
        <v>196.483</v>
      </c>
      <c r="D18" s="337">
        <v>0.633</v>
      </c>
      <c r="E18" s="431">
        <v>3548.957</v>
      </c>
      <c r="F18" s="575"/>
      <c r="G18" s="576"/>
      <c r="H18" s="577"/>
    </row>
    <row r="19" spans="1:8" ht="12.75">
      <c r="A19" s="323" t="s">
        <v>262</v>
      </c>
      <c r="B19" s="430">
        <v>42838.952</v>
      </c>
      <c r="C19" s="376">
        <v>1372.804</v>
      </c>
      <c r="D19" s="337">
        <v>205.75899999999996</v>
      </c>
      <c r="E19" s="431">
        <v>44417.51499999999</v>
      </c>
      <c r="F19" s="575"/>
      <c r="G19" s="576"/>
      <c r="H19" s="577"/>
    </row>
    <row r="20" spans="1:8" ht="12.75">
      <c r="A20" s="323" t="s">
        <v>263</v>
      </c>
      <c r="B20" s="430">
        <v>20661.682</v>
      </c>
      <c r="C20" s="376">
        <v>4647.955</v>
      </c>
      <c r="D20" s="337">
        <v>11.106</v>
      </c>
      <c r="E20" s="431">
        <v>25320.743000000002</v>
      </c>
      <c r="F20" s="575"/>
      <c r="G20" s="576"/>
      <c r="H20" s="577"/>
    </row>
    <row r="21" spans="1:8" ht="12.75">
      <c r="A21" s="323" t="s">
        <v>264</v>
      </c>
      <c r="B21" s="430">
        <v>23996.943</v>
      </c>
      <c r="C21" s="376">
        <v>4557.06</v>
      </c>
      <c r="D21" s="337">
        <v>111.21</v>
      </c>
      <c r="E21" s="431">
        <v>28665.213</v>
      </c>
      <c r="F21" s="575"/>
      <c r="G21" s="576"/>
      <c r="H21" s="577"/>
    </row>
    <row r="22" spans="1:8" ht="12.75">
      <c r="A22" s="323" t="s">
        <v>265</v>
      </c>
      <c r="B22" s="430">
        <v>98137.458</v>
      </c>
      <c r="C22" s="376">
        <v>4613.649</v>
      </c>
      <c r="D22" s="337">
        <v>687.254</v>
      </c>
      <c r="E22" s="431">
        <v>103438.361</v>
      </c>
      <c r="F22" s="575"/>
      <c r="G22" s="576"/>
      <c r="H22" s="577"/>
    </row>
    <row r="23" spans="1:8" ht="12.75">
      <c r="A23" s="323" t="s">
        <v>266</v>
      </c>
      <c r="B23" s="430">
        <v>14141.677</v>
      </c>
      <c r="C23" s="376">
        <v>475.509</v>
      </c>
      <c r="D23" s="337">
        <v>408.001</v>
      </c>
      <c r="E23" s="578">
        <v>15025.187</v>
      </c>
      <c r="F23" s="575"/>
      <c r="G23" s="579"/>
      <c r="H23" s="577"/>
    </row>
    <row r="24" spans="1:8" ht="12.75">
      <c r="A24" s="323" t="s">
        <v>267</v>
      </c>
      <c r="B24" s="430">
        <v>5783.067999999999</v>
      </c>
      <c r="C24" s="376">
        <v>1203.213</v>
      </c>
      <c r="D24" s="189" t="s">
        <v>76</v>
      </c>
      <c r="E24" s="578">
        <v>6986.280999999999</v>
      </c>
      <c r="F24" s="575"/>
      <c r="G24" s="579"/>
      <c r="H24" s="577"/>
    </row>
    <row r="25" spans="1:8" ht="12.75">
      <c r="A25" s="323" t="s">
        <v>268</v>
      </c>
      <c r="B25" s="430">
        <v>96614.822</v>
      </c>
      <c r="C25" s="376">
        <v>1698.509</v>
      </c>
      <c r="D25" s="337">
        <v>5012.835</v>
      </c>
      <c r="E25" s="431">
        <v>103326.16600000001</v>
      </c>
      <c r="F25" s="575"/>
      <c r="G25" s="576"/>
      <c r="H25" s="577"/>
    </row>
    <row r="26" spans="1:8" ht="12.75">
      <c r="A26" s="323" t="s">
        <v>269</v>
      </c>
      <c r="B26" s="430">
        <v>6317.8369999999995</v>
      </c>
      <c r="C26" s="376">
        <v>361.794</v>
      </c>
      <c r="D26" s="189" t="s">
        <v>76</v>
      </c>
      <c r="E26" s="578">
        <v>6679.630999999999</v>
      </c>
      <c r="F26" s="575"/>
      <c r="G26" s="579"/>
      <c r="H26" s="577"/>
    </row>
    <row r="27" spans="1:8" ht="12.75">
      <c r="A27" s="323"/>
      <c r="B27" s="430"/>
      <c r="C27" s="374"/>
      <c r="D27" s="337"/>
      <c r="E27" s="431"/>
      <c r="F27" s="426"/>
      <c r="G27" s="576"/>
      <c r="H27" s="577"/>
    </row>
    <row r="28" spans="1:8" ht="12.75">
      <c r="A28" s="341" t="s">
        <v>270</v>
      </c>
      <c r="B28" s="433">
        <v>606563.4550000001</v>
      </c>
      <c r="C28" s="381">
        <v>25807.216000000008</v>
      </c>
      <c r="D28" s="343">
        <v>91199.55200000001</v>
      </c>
      <c r="E28" s="434">
        <v>723570.223</v>
      </c>
      <c r="F28" s="575"/>
      <c r="G28" s="576"/>
      <c r="H28" s="577"/>
    </row>
    <row r="29" spans="1:8" ht="12.75">
      <c r="A29" s="323" t="s">
        <v>271</v>
      </c>
      <c r="B29" s="189" t="s">
        <v>76</v>
      </c>
      <c r="C29" s="189" t="s">
        <v>76</v>
      </c>
      <c r="D29" s="189" t="s">
        <v>76</v>
      </c>
      <c r="E29" s="189" t="s">
        <v>76</v>
      </c>
      <c r="F29" s="575"/>
      <c r="G29" s="579"/>
      <c r="H29" s="577"/>
    </row>
    <row r="30" spans="1:8" ht="12.75">
      <c r="A30" s="323"/>
      <c r="B30" s="430"/>
      <c r="C30" s="580"/>
      <c r="D30" s="430"/>
      <c r="E30" s="421"/>
      <c r="F30" s="426"/>
      <c r="G30" s="576"/>
      <c r="H30" s="577"/>
    </row>
    <row r="31" spans="1:8" ht="13.5" thickBot="1">
      <c r="A31" s="346" t="s">
        <v>273</v>
      </c>
      <c r="B31" s="438">
        <v>606563.4550000001</v>
      </c>
      <c r="C31" s="581">
        <v>25807.216000000008</v>
      </c>
      <c r="D31" s="438">
        <v>91199.55200000001</v>
      </c>
      <c r="E31" s="439">
        <v>723570.223</v>
      </c>
      <c r="F31" s="582"/>
      <c r="G31" s="583"/>
      <c r="H31" s="577"/>
    </row>
    <row r="32" spans="1:8" ht="12.75">
      <c r="A32" s="554"/>
      <c r="B32" s="554"/>
      <c r="C32" s="652"/>
      <c r="D32" s="554"/>
      <c r="E32" s="554"/>
      <c r="F32" s="323"/>
      <c r="G32" s="323"/>
      <c r="H32" s="554"/>
    </row>
    <row r="33" spans="1:8" ht="12.75">
      <c r="A33" s="554"/>
      <c r="B33" s="584"/>
      <c r="C33" s="584"/>
      <c r="D33" s="584"/>
      <c r="E33" s="584"/>
      <c r="F33" s="323"/>
      <c r="G33" s="576"/>
      <c r="H33" s="554"/>
    </row>
  </sheetData>
  <mergeCells count="3">
    <mergeCell ref="A3:E3"/>
    <mergeCell ref="A4:E4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1111"/>
  <dimension ref="A1:J32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57421875" style="230" customWidth="1"/>
    <col min="2" max="8" width="13.7109375" style="230" customWidth="1"/>
    <col min="9" max="9" width="11.28125" style="230" customWidth="1"/>
    <col min="10" max="16384" width="11.421875" style="230" customWidth="1"/>
  </cols>
  <sheetData>
    <row r="1" spans="1:10" s="228" customFormat="1" ht="18">
      <c r="A1" s="881" t="s">
        <v>0</v>
      </c>
      <c r="B1" s="881"/>
      <c r="C1" s="881"/>
      <c r="D1" s="881"/>
      <c r="E1" s="881"/>
      <c r="F1" s="881"/>
      <c r="G1" s="881"/>
      <c r="H1" s="881"/>
      <c r="I1" s="243"/>
      <c r="J1" s="243"/>
    </row>
    <row r="2" spans="1:8" ht="12.75">
      <c r="A2" s="585"/>
      <c r="B2" s="585"/>
      <c r="C2" s="585"/>
      <c r="D2" s="585"/>
      <c r="E2" s="585"/>
      <c r="F2" s="585"/>
      <c r="G2" s="585"/>
      <c r="H2" s="585"/>
    </row>
    <row r="3" spans="1:8" s="231" customFormat="1" ht="15">
      <c r="A3" s="880" t="s">
        <v>419</v>
      </c>
      <c r="B3" s="880"/>
      <c r="C3" s="880"/>
      <c r="D3" s="880"/>
      <c r="E3" s="880"/>
      <c r="F3" s="880"/>
      <c r="G3" s="880"/>
      <c r="H3" s="880"/>
    </row>
    <row r="4" ht="12.75">
      <c r="I4" s="229"/>
    </row>
    <row r="5" spans="1:9" ht="12.75">
      <c r="A5" s="570"/>
      <c r="B5" s="781" t="s">
        <v>54</v>
      </c>
      <c r="C5" s="782"/>
      <c r="D5" s="782"/>
      <c r="E5" s="783"/>
      <c r="F5" s="781" t="s">
        <v>251</v>
      </c>
      <c r="G5" s="782"/>
      <c r="H5" s="782"/>
      <c r="I5" s="229"/>
    </row>
    <row r="6" spans="1:9" ht="12.75">
      <c r="A6" s="351" t="s">
        <v>249</v>
      </c>
      <c r="B6" s="418" t="s">
        <v>105</v>
      </c>
      <c r="C6" s="418" t="s">
        <v>198</v>
      </c>
      <c r="D6" s="418" t="s">
        <v>106</v>
      </c>
      <c r="E6" s="419" t="s">
        <v>10</v>
      </c>
      <c r="F6" s="418" t="s">
        <v>105</v>
      </c>
      <c r="G6" s="418" t="s">
        <v>198</v>
      </c>
      <c r="H6" s="419" t="s">
        <v>106</v>
      </c>
      <c r="I6" s="229"/>
    </row>
    <row r="7" spans="1:9" ht="12.75">
      <c r="A7" s="351" t="s">
        <v>252</v>
      </c>
      <c r="B7" s="418"/>
      <c r="C7" s="418"/>
      <c r="D7" s="418" t="s">
        <v>355</v>
      </c>
      <c r="E7" s="419"/>
      <c r="F7" s="418"/>
      <c r="G7" s="418"/>
      <c r="H7" s="419" t="s">
        <v>355</v>
      </c>
      <c r="I7" s="229"/>
    </row>
    <row r="8" spans="1:9" ht="13.5" thickBot="1">
      <c r="A8" s="351"/>
      <c r="B8" s="418"/>
      <c r="C8" s="586"/>
      <c r="D8" s="261"/>
      <c r="E8" s="261"/>
      <c r="F8" s="586"/>
      <c r="G8" s="586"/>
      <c r="H8" s="261"/>
      <c r="I8" s="229"/>
    </row>
    <row r="9" spans="1:9" ht="12.75">
      <c r="A9" s="330" t="s">
        <v>253</v>
      </c>
      <c r="B9" s="573">
        <v>136918.227</v>
      </c>
      <c r="C9" s="373">
        <v>692.19</v>
      </c>
      <c r="D9" s="333">
        <v>7975.187</v>
      </c>
      <c r="E9" s="574">
        <v>145585.60400000002</v>
      </c>
      <c r="F9" s="587">
        <v>2.1048861339783524</v>
      </c>
      <c r="G9" s="588">
        <v>2.1989992852037172</v>
      </c>
      <c r="H9" s="589">
        <v>3.52703502938095</v>
      </c>
      <c r="I9" s="577"/>
    </row>
    <row r="10" spans="1:9" ht="12.75">
      <c r="A10" s="323" t="s">
        <v>254</v>
      </c>
      <c r="B10" s="189" t="s">
        <v>76</v>
      </c>
      <c r="C10" s="189" t="s">
        <v>76</v>
      </c>
      <c r="D10" s="337">
        <v>10.639</v>
      </c>
      <c r="E10" s="431">
        <v>10.639</v>
      </c>
      <c r="F10" s="189" t="s">
        <v>76</v>
      </c>
      <c r="G10" s="189" t="s">
        <v>76</v>
      </c>
      <c r="H10" s="592">
        <v>47.208</v>
      </c>
      <c r="I10" s="577"/>
    </row>
    <row r="11" spans="1:9" ht="12.75">
      <c r="A11" s="323" t="s">
        <v>255</v>
      </c>
      <c r="B11" s="189" t="s">
        <v>76</v>
      </c>
      <c r="C11" s="189" t="s">
        <v>76</v>
      </c>
      <c r="D11" s="189" t="s">
        <v>76</v>
      </c>
      <c r="E11" s="189" t="s">
        <v>76</v>
      </c>
      <c r="F11" s="189" t="s">
        <v>76</v>
      </c>
      <c r="G11" s="189" t="s">
        <v>76</v>
      </c>
      <c r="H11" s="189" t="s">
        <v>76</v>
      </c>
      <c r="I11" s="577"/>
    </row>
    <row r="12" spans="1:9" ht="12.75">
      <c r="A12" s="323" t="s">
        <v>256</v>
      </c>
      <c r="B12" s="430">
        <v>18094.924</v>
      </c>
      <c r="C12" s="376">
        <v>0</v>
      </c>
      <c r="D12" s="337">
        <v>989.85</v>
      </c>
      <c r="E12" s="431">
        <v>19084.773999999998</v>
      </c>
      <c r="F12" s="590">
        <v>1.7309323063442592</v>
      </c>
      <c r="G12" s="189" t="s">
        <v>76</v>
      </c>
      <c r="H12" s="592">
        <v>4.931988041853513</v>
      </c>
      <c r="I12" s="577"/>
    </row>
    <row r="13" spans="1:9" ht="12.75">
      <c r="A13" s="323" t="s">
        <v>257</v>
      </c>
      <c r="B13" s="430">
        <v>38094.888</v>
      </c>
      <c r="C13" s="376">
        <v>904.801</v>
      </c>
      <c r="D13" s="337">
        <v>1080.02</v>
      </c>
      <c r="E13" s="431">
        <v>40079.708999999995</v>
      </c>
      <c r="F13" s="590">
        <v>1.7357002166499225</v>
      </c>
      <c r="G13" s="591">
        <v>2.579191466557205</v>
      </c>
      <c r="H13" s="592">
        <v>4.803034750202347</v>
      </c>
      <c r="I13" s="577"/>
    </row>
    <row r="14" spans="1:9" ht="12.75">
      <c r="A14" s="323" t="s">
        <v>258</v>
      </c>
      <c r="B14" s="430">
        <v>5773.572</v>
      </c>
      <c r="C14" s="189" t="s">
        <v>76</v>
      </c>
      <c r="D14" s="189" t="s">
        <v>76</v>
      </c>
      <c r="E14" s="431">
        <v>5773.572</v>
      </c>
      <c r="F14" s="590">
        <v>1.9866149892851097</v>
      </c>
      <c r="G14" s="189" t="s">
        <v>76</v>
      </c>
      <c r="H14" s="189" t="s">
        <v>76</v>
      </c>
      <c r="I14" s="577"/>
    </row>
    <row r="15" spans="1:9" ht="12.75">
      <c r="A15" s="323" t="s">
        <v>259</v>
      </c>
      <c r="B15" s="430">
        <v>15326.991999999998</v>
      </c>
      <c r="C15" s="376">
        <v>615.362</v>
      </c>
      <c r="D15" s="337">
        <v>2087.893</v>
      </c>
      <c r="E15" s="431">
        <v>18030.246999999996</v>
      </c>
      <c r="F15" s="590">
        <v>1.9027712791255316</v>
      </c>
      <c r="G15" s="591">
        <v>3.012109879782276</v>
      </c>
      <c r="H15" s="592">
        <v>0.18680456914467394</v>
      </c>
      <c r="I15" s="577"/>
    </row>
    <row r="16" spans="1:9" ht="12.75">
      <c r="A16" s="323" t="s">
        <v>260</v>
      </c>
      <c r="B16" s="430">
        <v>337650.863</v>
      </c>
      <c r="C16" s="376">
        <v>12833.051000000001</v>
      </c>
      <c r="D16" s="337">
        <v>45216.994999999995</v>
      </c>
      <c r="E16" s="431">
        <v>395700.909</v>
      </c>
      <c r="F16" s="590">
        <v>1.8123229249225263</v>
      </c>
      <c r="G16" s="591">
        <v>2.2086495142040232</v>
      </c>
      <c r="H16" s="592">
        <v>0.6377670941790858</v>
      </c>
      <c r="I16" s="577"/>
    </row>
    <row r="17" spans="1:9" ht="12.75">
      <c r="A17" s="323" t="s">
        <v>261</v>
      </c>
      <c r="B17" s="430">
        <v>6515.823</v>
      </c>
      <c r="C17" s="376">
        <v>349.002</v>
      </c>
      <c r="D17" s="337">
        <v>27.843</v>
      </c>
      <c r="E17" s="431">
        <v>6892.668000000001</v>
      </c>
      <c r="F17" s="590">
        <v>1.943953487053831</v>
      </c>
      <c r="G17" s="591">
        <v>1.776245273127955</v>
      </c>
      <c r="H17" s="592">
        <v>43.985781990521325</v>
      </c>
      <c r="I17" s="577"/>
    </row>
    <row r="18" spans="1:9" ht="12.75">
      <c r="A18" s="323" t="s">
        <v>262</v>
      </c>
      <c r="B18" s="430">
        <v>81601.84</v>
      </c>
      <c r="C18" s="376">
        <v>2006.0259999999998</v>
      </c>
      <c r="D18" s="337">
        <v>673.625</v>
      </c>
      <c r="E18" s="431">
        <v>84281.491</v>
      </c>
      <c r="F18" s="590">
        <v>1.9048514538824386</v>
      </c>
      <c r="G18" s="591">
        <v>1.4612617678852915</v>
      </c>
      <c r="H18" s="592">
        <v>3.273854363600135</v>
      </c>
      <c r="I18" s="577"/>
    </row>
    <row r="19" spans="1:9" ht="12.75">
      <c r="A19" s="323" t="s">
        <v>263</v>
      </c>
      <c r="B19" s="430">
        <v>41398.079</v>
      </c>
      <c r="C19" s="376">
        <v>7555.817</v>
      </c>
      <c r="D19" s="337">
        <v>134.51</v>
      </c>
      <c r="E19" s="431">
        <v>49088.406</v>
      </c>
      <c r="F19" s="590">
        <v>2.0036161141188793</v>
      </c>
      <c r="G19" s="591">
        <v>1.6256218057188592</v>
      </c>
      <c r="H19" s="592">
        <v>12.111471276787322</v>
      </c>
      <c r="I19" s="577"/>
    </row>
    <row r="20" spans="1:9" ht="12.75">
      <c r="A20" s="323" t="s">
        <v>264</v>
      </c>
      <c r="B20" s="430">
        <v>39726.617</v>
      </c>
      <c r="C20" s="376">
        <v>5578.512</v>
      </c>
      <c r="D20" s="337">
        <v>316.856</v>
      </c>
      <c r="E20" s="431">
        <v>45621.985</v>
      </c>
      <c r="F20" s="590">
        <v>1.6554865759359432</v>
      </c>
      <c r="G20" s="591">
        <v>1.2241471475029952</v>
      </c>
      <c r="H20" s="592">
        <v>51.37719298245614</v>
      </c>
      <c r="I20" s="577"/>
    </row>
    <row r="21" spans="1:9" ht="12.75">
      <c r="A21" s="323" t="s">
        <v>265</v>
      </c>
      <c r="B21" s="430">
        <v>193618.843</v>
      </c>
      <c r="C21" s="376">
        <v>11380.733</v>
      </c>
      <c r="D21" s="337">
        <v>4754.045999999999</v>
      </c>
      <c r="E21" s="431">
        <v>209753.622</v>
      </c>
      <c r="F21" s="590">
        <v>1.9729351762911975</v>
      </c>
      <c r="G21" s="591">
        <v>2.4667531058387837</v>
      </c>
      <c r="H21" s="592">
        <v>6.917451189807552</v>
      </c>
      <c r="I21" s="577"/>
    </row>
    <row r="22" spans="1:9" ht="12.75">
      <c r="A22" s="323" t="s">
        <v>266</v>
      </c>
      <c r="B22" s="430">
        <v>30715.556</v>
      </c>
      <c r="C22" s="376">
        <v>1195.331</v>
      </c>
      <c r="D22" s="337">
        <v>2866.514</v>
      </c>
      <c r="E22" s="430">
        <v>34777.401</v>
      </c>
      <c r="F22" s="593">
        <v>2.171988230250203</v>
      </c>
      <c r="G22" s="591">
        <v>2.5137925885735073</v>
      </c>
      <c r="H22" s="594">
        <v>7.025752387861795</v>
      </c>
      <c r="I22" s="577"/>
    </row>
    <row r="23" spans="1:9" ht="12.75">
      <c r="A23" s="323" t="s">
        <v>267</v>
      </c>
      <c r="B23" s="430">
        <v>10945.278</v>
      </c>
      <c r="C23" s="376">
        <v>1444.947</v>
      </c>
      <c r="D23" s="337">
        <v>0</v>
      </c>
      <c r="E23" s="430">
        <v>12390.225</v>
      </c>
      <c r="F23" s="593">
        <v>1.8926421062315022</v>
      </c>
      <c r="G23" s="591">
        <v>1.20090707131655</v>
      </c>
      <c r="H23" s="189" t="s">
        <v>76</v>
      </c>
      <c r="I23" s="577"/>
    </row>
    <row r="24" spans="1:9" ht="12.75">
      <c r="A24" s="323" t="s">
        <v>268</v>
      </c>
      <c r="B24" s="430">
        <v>192642.43899999998</v>
      </c>
      <c r="C24" s="376">
        <v>3565.847</v>
      </c>
      <c r="D24" s="337">
        <v>33493.67</v>
      </c>
      <c r="E24" s="431">
        <v>229701.956</v>
      </c>
      <c r="F24" s="590">
        <v>1.993922205849533</v>
      </c>
      <c r="G24" s="591">
        <v>2.0993983546746</v>
      </c>
      <c r="H24" s="592">
        <v>6.681582378035582</v>
      </c>
      <c r="I24" s="577"/>
    </row>
    <row r="25" spans="1:9" ht="12.75">
      <c r="A25" s="323" t="s">
        <v>269</v>
      </c>
      <c r="B25" s="430">
        <v>9986.094</v>
      </c>
      <c r="C25" s="376">
        <v>505.746</v>
      </c>
      <c r="D25" s="189" t="s">
        <v>76</v>
      </c>
      <c r="E25" s="430">
        <v>10491.84</v>
      </c>
      <c r="F25" s="593">
        <v>1.5806191264510305</v>
      </c>
      <c r="G25" s="591">
        <v>1.3978838786712882</v>
      </c>
      <c r="H25" s="189" t="s">
        <v>76</v>
      </c>
      <c r="I25" s="577"/>
    </row>
    <row r="26" spans="1:9" ht="12.75">
      <c r="A26" s="323"/>
      <c r="B26" s="430"/>
      <c r="C26" s="374"/>
      <c r="D26" s="337"/>
      <c r="E26" s="431"/>
      <c r="F26" s="590"/>
      <c r="G26" s="591"/>
      <c r="H26" s="592"/>
      <c r="I26" s="577"/>
    </row>
    <row r="27" spans="1:9" ht="12.75">
      <c r="A27" s="341" t="s">
        <v>270</v>
      </c>
      <c r="B27" s="433">
        <v>1159010.035</v>
      </c>
      <c r="C27" s="381">
        <v>48627.365</v>
      </c>
      <c r="D27" s="343">
        <v>99627.648</v>
      </c>
      <c r="E27" s="434">
        <v>1307265.0480000002</v>
      </c>
      <c r="F27" s="595">
        <v>1.9107811811708963</v>
      </c>
      <c r="G27" s="596">
        <v>1.8842545821292767</v>
      </c>
      <c r="H27" s="597">
        <v>1.092413787295797</v>
      </c>
      <c r="I27" s="577"/>
    </row>
    <row r="28" spans="1:9" ht="12.75">
      <c r="A28" s="323" t="s">
        <v>271</v>
      </c>
      <c r="B28" s="189" t="s">
        <v>76</v>
      </c>
      <c r="C28" s="189" t="s">
        <v>76</v>
      </c>
      <c r="D28" s="189" t="s">
        <v>76</v>
      </c>
      <c r="E28" s="189" t="s">
        <v>76</v>
      </c>
      <c r="F28" s="189" t="s">
        <v>76</v>
      </c>
      <c r="G28" s="189" t="s">
        <v>76</v>
      </c>
      <c r="H28" s="189" t="s">
        <v>76</v>
      </c>
      <c r="I28" s="577"/>
    </row>
    <row r="29" spans="1:9" ht="12.75">
      <c r="A29" s="323"/>
      <c r="B29" s="430"/>
      <c r="C29" s="580"/>
      <c r="D29" s="337"/>
      <c r="E29" s="431"/>
      <c r="F29" s="590"/>
      <c r="G29" s="598"/>
      <c r="H29" s="590"/>
      <c r="I29" s="577"/>
    </row>
    <row r="30" spans="1:9" ht="13.5" thickBot="1">
      <c r="A30" s="346" t="s">
        <v>273</v>
      </c>
      <c r="B30" s="438">
        <v>1159010.035</v>
      </c>
      <c r="C30" s="581">
        <v>48627.365</v>
      </c>
      <c r="D30" s="348">
        <v>99627.648</v>
      </c>
      <c r="E30" s="439">
        <v>1307265.0480000002</v>
      </c>
      <c r="F30" s="599">
        <v>1.9107811811708963</v>
      </c>
      <c r="G30" s="600">
        <v>1.8842545821292767</v>
      </c>
      <c r="H30" s="599">
        <v>1.092413787295797</v>
      </c>
      <c r="I30" s="577"/>
    </row>
    <row r="31" spans="1:9" ht="12.75">
      <c r="A31" s="554"/>
      <c r="B31" s="554"/>
      <c r="C31" s="554"/>
      <c r="D31" s="554"/>
      <c r="E31" s="554"/>
      <c r="F31" s="554"/>
      <c r="G31" s="554"/>
      <c r="H31" s="554"/>
      <c r="I31" s="554"/>
    </row>
    <row r="32" spans="1:9" ht="12.75">
      <c r="A32" s="554"/>
      <c r="B32" s="584"/>
      <c r="C32" s="584"/>
      <c r="D32" s="584"/>
      <c r="E32" s="584"/>
      <c r="F32" s="584"/>
      <c r="G32" s="554"/>
      <c r="H32" s="576"/>
      <c r="I32" s="554"/>
    </row>
  </sheetData>
  <mergeCells count="4">
    <mergeCell ref="B5:E5"/>
    <mergeCell ref="F5:H5"/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"/>
  <dimension ref="A1:G3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230" customWidth="1"/>
    <col min="8" max="16384" width="11.421875" style="230" customWidth="1"/>
  </cols>
  <sheetData>
    <row r="1" spans="1:7" ht="18">
      <c r="A1" s="757" t="s">
        <v>0</v>
      </c>
      <c r="B1" s="757"/>
      <c r="C1" s="757"/>
      <c r="D1" s="757"/>
      <c r="E1" s="757"/>
      <c r="F1" s="757"/>
      <c r="G1" s="757"/>
    </row>
    <row r="2" spans="1:7" ht="12.75">
      <c r="A2" s="194"/>
      <c r="B2" s="194"/>
      <c r="C2" s="194"/>
      <c r="D2" s="194"/>
      <c r="E2" s="194"/>
      <c r="F2" s="194"/>
      <c r="G2" s="194"/>
    </row>
    <row r="3" spans="1:7" ht="15">
      <c r="A3" s="876" t="s">
        <v>443</v>
      </c>
      <c r="B3" s="876"/>
      <c r="C3" s="876"/>
      <c r="D3" s="876"/>
      <c r="E3" s="876"/>
      <c r="F3" s="876"/>
      <c r="G3" s="876"/>
    </row>
    <row r="4" spans="1:7" ht="15">
      <c r="A4" s="876" t="s">
        <v>110</v>
      </c>
      <c r="B4" s="876"/>
      <c r="C4" s="876"/>
      <c r="D4" s="876"/>
      <c r="E4" s="876"/>
      <c r="F4" s="876"/>
      <c r="G4" s="876"/>
    </row>
    <row r="5" spans="1:7" ht="12.75">
      <c r="A5" s="214"/>
      <c r="B5" s="214"/>
      <c r="C5" s="214"/>
      <c r="D5" s="214"/>
      <c r="E5" s="214"/>
      <c r="F5" s="214"/>
      <c r="G5" s="194"/>
    </row>
    <row r="6" spans="1:7" ht="12.75">
      <c r="A6" s="215"/>
      <c r="B6" s="216" t="s">
        <v>111</v>
      </c>
      <c r="C6" s="217"/>
      <c r="D6" s="217"/>
      <c r="E6" s="217"/>
      <c r="F6" s="216" t="s">
        <v>112</v>
      </c>
      <c r="G6" s="218"/>
    </row>
    <row r="7" spans="1:7" ht="12.75">
      <c r="A7" s="219"/>
      <c r="B7" s="203" t="s">
        <v>113</v>
      </c>
      <c r="C7" s="203" t="s">
        <v>114</v>
      </c>
      <c r="D7" s="203" t="s">
        <v>115</v>
      </c>
      <c r="E7" s="203" t="s">
        <v>115</v>
      </c>
      <c r="F7" s="203" t="s">
        <v>116</v>
      </c>
      <c r="G7" s="199" t="s">
        <v>91</v>
      </c>
    </row>
    <row r="8" spans="1:7" ht="12.75">
      <c r="A8" s="220" t="s">
        <v>1</v>
      </c>
      <c r="B8" s="203" t="s">
        <v>117</v>
      </c>
      <c r="C8" s="203" t="s">
        <v>118</v>
      </c>
      <c r="D8" s="203" t="s">
        <v>119</v>
      </c>
      <c r="E8" s="203" t="s">
        <v>92</v>
      </c>
      <c r="F8" s="203" t="s">
        <v>120</v>
      </c>
      <c r="G8" s="199" t="s">
        <v>92</v>
      </c>
    </row>
    <row r="9" spans="1:7" ht="12.75">
      <c r="A9" s="219"/>
      <c r="B9" s="203" t="s">
        <v>121</v>
      </c>
      <c r="C9" s="203" t="s">
        <v>122</v>
      </c>
      <c r="D9" s="203" t="s">
        <v>123</v>
      </c>
      <c r="E9" s="203" t="s">
        <v>103</v>
      </c>
      <c r="F9" s="203" t="s">
        <v>124</v>
      </c>
      <c r="G9" s="202" t="s">
        <v>95</v>
      </c>
    </row>
    <row r="10" spans="1:7" ht="12.75">
      <c r="A10" s="219"/>
      <c r="B10" s="203" t="s">
        <v>122</v>
      </c>
      <c r="C10" s="221"/>
      <c r="D10" s="221"/>
      <c r="E10" s="221"/>
      <c r="F10" s="203" t="s">
        <v>125</v>
      </c>
      <c r="G10" s="199" t="s">
        <v>126</v>
      </c>
    </row>
    <row r="11" spans="1:7" ht="13.5" thickBot="1">
      <c r="A11" s="219"/>
      <c r="B11" s="203"/>
      <c r="C11" s="221"/>
      <c r="D11" s="221"/>
      <c r="E11" s="221"/>
      <c r="F11" s="203" t="s">
        <v>127</v>
      </c>
      <c r="G11" s="199"/>
    </row>
    <row r="12" spans="1:7" ht="12.75">
      <c r="A12" s="53" t="s">
        <v>134</v>
      </c>
      <c r="B12" s="204" t="s">
        <v>128</v>
      </c>
      <c r="C12" s="204">
        <v>65260</v>
      </c>
      <c r="D12" s="205">
        <v>1.1998161201348452</v>
      </c>
      <c r="E12" s="204">
        <v>78300</v>
      </c>
      <c r="F12" s="205">
        <v>138.43712812376043</v>
      </c>
      <c r="G12" s="222">
        <v>186890.12296707655</v>
      </c>
    </row>
    <row r="13" spans="1:7" ht="12.75">
      <c r="A13" s="54" t="s">
        <v>135</v>
      </c>
      <c r="B13" s="207">
        <v>1846</v>
      </c>
      <c r="C13" s="207">
        <v>64683</v>
      </c>
      <c r="D13" s="208">
        <v>1.1999907239923937</v>
      </c>
      <c r="E13" s="207">
        <v>77619</v>
      </c>
      <c r="F13" s="208">
        <v>137.07283064680922</v>
      </c>
      <c r="G13" s="223">
        <v>183438.89727542558</v>
      </c>
    </row>
    <row r="14" spans="1:7" ht="12.75">
      <c r="A14" s="54">
        <v>1987</v>
      </c>
      <c r="B14" s="207" t="s">
        <v>128</v>
      </c>
      <c r="C14" s="207">
        <v>66625</v>
      </c>
      <c r="D14" s="208">
        <v>1.2</v>
      </c>
      <c r="E14" s="207">
        <v>79950</v>
      </c>
      <c r="F14" s="208">
        <v>143.57578161624176</v>
      </c>
      <c r="G14" s="223">
        <v>197911.78862445735</v>
      </c>
    </row>
    <row r="15" spans="1:7" ht="12.75">
      <c r="A15" s="54">
        <v>1988</v>
      </c>
      <c r="B15" s="207" t="s">
        <v>128</v>
      </c>
      <c r="C15" s="207">
        <v>68521</v>
      </c>
      <c r="D15" s="208">
        <v>1.1976182484201923</v>
      </c>
      <c r="E15" s="207">
        <v>82062</v>
      </c>
      <c r="F15" s="208">
        <v>150.0787325856743</v>
      </c>
      <c r="G15" s="223">
        <v>212340.7060938897</v>
      </c>
    </row>
    <row r="16" spans="1:7" ht="12.75">
      <c r="A16" s="54">
        <v>1989</v>
      </c>
      <c r="B16" s="207" t="s">
        <v>128</v>
      </c>
      <c r="C16" s="207">
        <v>57627</v>
      </c>
      <c r="D16" s="208">
        <v>1.2021968868759436</v>
      </c>
      <c r="E16" s="207">
        <v>69279</v>
      </c>
      <c r="F16" s="208">
        <v>154.20768574279086</v>
      </c>
      <c r="G16" s="223">
        <v>184195.76311335876</v>
      </c>
    </row>
    <row r="17" spans="1:7" ht="12.75">
      <c r="A17" s="54">
        <v>1990</v>
      </c>
      <c r="B17" s="207" t="s">
        <v>128</v>
      </c>
      <c r="C17" s="207">
        <v>56554</v>
      </c>
      <c r="D17" s="208">
        <v>1.259504190685009</v>
      </c>
      <c r="E17" s="207">
        <v>71230</v>
      </c>
      <c r="F17" s="208">
        <v>183.12838820573847</v>
      </c>
      <c r="G17" s="223">
        <v>224900.60503266813</v>
      </c>
    </row>
    <row r="18" spans="1:7" ht="12.75">
      <c r="A18" s="55" t="s">
        <v>25</v>
      </c>
      <c r="B18" s="207" t="s">
        <v>128</v>
      </c>
      <c r="C18" s="207">
        <v>65160</v>
      </c>
      <c r="D18" s="208">
        <v>1.196976672805402</v>
      </c>
      <c r="E18" s="207">
        <v>77995</v>
      </c>
      <c r="F18" s="208">
        <v>179.93100381041674</v>
      </c>
      <c r="G18" s="223">
        <v>241960.66624471475</v>
      </c>
    </row>
    <row r="19" spans="1:7" ht="12.75">
      <c r="A19" s="54">
        <v>1992</v>
      </c>
      <c r="B19" s="207" t="s">
        <v>128</v>
      </c>
      <c r="C19" s="207">
        <v>78313</v>
      </c>
      <c r="D19" s="208">
        <v>1.1441523118766999</v>
      </c>
      <c r="E19" s="207">
        <v>89602</v>
      </c>
      <c r="F19" s="208">
        <v>156.22107629247654</v>
      </c>
      <c r="G19" s="223">
        <v>241340.01513721517</v>
      </c>
    </row>
    <row r="20" spans="1:7" ht="12.75">
      <c r="A20" s="54">
        <v>1993</v>
      </c>
      <c r="B20" s="207" t="s">
        <v>128</v>
      </c>
      <c r="C20" s="207">
        <v>81478</v>
      </c>
      <c r="D20" s="208">
        <v>1.2004221998576303</v>
      </c>
      <c r="E20" s="207">
        <v>97808</v>
      </c>
      <c r="F20" s="208">
        <v>143.75608524755688</v>
      </c>
      <c r="G20" s="223">
        <v>242422.33079125936</v>
      </c>
    </row>
    <row r="21" spans="1:7" ht="12.75">
      <c r="A21" s="54">
        <v>1994</v>
      </c>
      <c r="B21" s="207" t="s">
        <v>128</v>
      </c>
      <c r="C21" s="207">
        <v>87548</v>
      </c>
      <c r="D21" s="208">
        <v>1.1878169689770184</v>
      </c>
      <c r="E21" s="207">
        <v>103991</v>
      </c>
      <c r="F21" s="208">
        <v>161.762407894895</v>
      </c>
      <c r="G21" s="223">
        <v>290031.6303344487</v>
      </c>
    </row>
    <row r="22" spans="1:7" ht="12.75">
      <c r="A22" s="54">
        <v>1995</v>
      </c>
      <c r="B22" s="207" t="s">
        <v>128</v>
      </c>
      <c r="C22" s="207">
        <v>97424</v>
      </c>
      <c r="D22" s="208">
        <v>1.214012974215799</v>
      </c>
      <c r="E22" s="207">
        <v>118274</v>
      </c>
      <c r="F22" s="208">
        <v>151.04636207373218</v>
      </c>
      <c r="G22" s="223">
        <v>308014.7832398034</v>
      </c>
    </row>
    <row r="23" spans="1:7" ht="12.75">
      <c r="A23" s="54">
        <v>1996</v>
      </c>
      <c r="B23" s="207" t="s">
        <v>128</v>
      </c>
      <c r="C23" s="210">
        <v>104723</v>
      </c>
      <c r="D23" s="208">
        <v>1.206654698585793</v>
      </c>
      <c r="E23" s="210">
        <v>126364.5</v>
      </c>
      <c r="F23" s="208">
        <v>153.4023295229166</v>
      </c>
      <c r="G23" s="223">
        <v>334217.3908448033</v>
      </c>
    </row>
    <row r="24" spans="1:7" ht="12.75">
      <c r="A24" s="54">
        <v>1997</v>
      </c>
      <c r="B24" s="207" t="s">
        <v>128</v>
      </c>
      <c r="C24" s="210">
        <v>97538</v>
      </c>
      <c r="D24" s="208">
        <v>1.2526522996165597</v>
      </c>
      <c r="E24" s="210">
        <v>122181.2</v>
      </c>
      <c r="F24" s="208">
        <v>163.73973771831766</v>
      </c>
      <c r="G24" s="223">
        <v>344929.6145191261</v>
      </c>
    </row>
    <row r="25" spans="1:7" ht="12.75">
      <c r="A25" s="54">
        <v>1998</v>
      </c>
      <c r="B25" s="210" t="s">
        <v>129</v>
      </c>
      <c r="C25" s="210">
        <v>104846.8</v>
      </c>
      <c r="D25" s="208">
        <v>1.23</v>
      </c>
      <c r="E25" s="207">
        <v>128864</v>
      </c>
      <c r="F25" s="208">
        <v>168.77020903200992</v>
      </c>
      <c r="G25" s="223">
        <f>E25/0.58*F25/100</f>
        <v>374972.4864948436</v>
      </c>
    </row>
    <row r="26" spans="1:7" ht="12.75">
      <c r="A26" s="54">
        <v>1999</v>
      </c>
      <c r="B26" s="210" t="s">
        <v>129</v>
      </c>
      <c r="C26" s="210">
        <v>84641</v>
      </c>
      <c r="D26" s="208">
        <v>1.19</v>
      </c>
      <c r="E26" s="207">
        <v>100988</v>
      </c>
      <c r="F26" s="208">
        <v>162.13503539961295</v>
      </c>
      <c r="G26" s="223">
        <f>E26/0.58*F26/100</f>
        <v>282305.0509471744</v>
      </c>
    </row>
    <row r="27" spans="1:7" ht="12.75">
      <c r="A27" s="54">
        <v>2000</v>
      </c>
      <c r="B27" s="224" t="s">
        <v>129</v>
      </c>
      <c r="C27" s="210">
        <v>86618.2</v>
      </c>
      <c r="D27" s="208">
        <v>1.2</v>
      </c>
      <c r="E27" s="207">
        <v>103596.2</v>
      </c>
      <c r="F27" s="208">
        <v>169.93</v>
      </c>
      <c r="G27" s="223">
        <f>E27/0.58*F27/100</f>
        <v>303519.0045862069</v>
      </c>
    </row>
    <row r="28" spans="1:7" ht="12.75">
      <c r="A28" s="56" t="s">
        <v>360</v>
      </c>
      <c r="B28" s="224" t="s">
        <v>129</v>
      </c>
      <c r="C28" s="210">
        <v>93654.17832348502</v>
      </c>
      <c r="D28" s="208">
        <v>1.20796328973778</v>
      </c>
      <c r="E28" s="207">
        <v>113130.80934532566</v>
      </c>
      <c r="F28" s="208">
        <v>195.96</v>
      </c>
      <c r="G28" s="223">
        <f>E28/0.58*F28/100</f>
        <v>382226.09309155203</v>
      </c>
    </row>
    <row r="29" spans="1:7" ht="13.5" thickBot="1">
      <c r="A29" s="57" t="s">
        <v>12</v>
      </c>
      <c r="B29" s="211"/>
      <c r="C29" s="211">
        <v>96353</v>
      </c>
      <c r="D29" s="212">
        <f>E29/C29</f>
        <v>1.2362977800379853</v>
      </c>
      <c r="E29" s="225">
        <v>119121</v>
      </c>
      <c r="F29" s="212">
        <v>139.57</v>
      </c>
      <c r="G29" s="226">
        <f>E29/0.58*F29/100</f>
        <v>286650.3098275862</v>
      </c>
    </row>
    <row r="30" spans="1:7" ht="12.75">
      <c r="A30" s="194" t="s">
        <v>130</v>
      </c>
      <c r="B30" s="194"/>
      <c r="C30" s="194"/>
      <c r="D30" s="194"/>
      <c r="E30" s="194"/>
      <c r="F30" s="194"/>
      <c r="G30" s="194"/>
    </row>
    <row r="31" spans="1:7" ht="12.75">
      <c r="A31" s="194" t="s">
        <v>131</v>
      </c>
      <c r="B31" s="194"/>
      <c r="C31" s="194"/>
      <c r="D31" s="194"/>
      <c r="E31" s="194"/>
      <c r="F31" s="194"/>
      <c r="G31" s="194"/>
    </row>
    <row r="32" spans="1:7" ht="12.75">
      <c r="A32" s="194" t="s">
        <v>132</v>
      </c>
      <c r="B32" s="194"/>
      <c r="C32" s="194"/>
      <c r="D32" s="194"/>
      <c r="E32" s="194"/>
      <c r="F32" s="194"/>
      <c r="G32" s="194"/>
    </row>
    <row r="33" spans="1:7" ht="12.75">
      <c r="A33" s="194" t="s">
        <v>133</v>
      </c>
      <c r="B33" s="194"/>
      <c r="C33" s="194"/>
      <c r="D33" s="194"/>
      <c r="E33" s="194"/>
      <c r="F33" s="194"/>
      <c r="G33" s="194"/>
    </row>
    <row r="34" spans="1:7" ht="12.75">
      <c r="A34" s="194" t="s">
        <v>11</v>
      </c>
      <c r="B34" s="194"/>
      <c r="C34" s="194"/>
      <c r="D34" s="194"/>
      <c r="E34" s="194"/>
      <c r="F34" s="194"/>
      <c r="G34" s="194"/>
    </row>
    <row r="35" spans="1:7" ht="12.75">
      <c r="A35" s="194" t="s">
        <v>440</v>
      </c>
      <c r="B35" s="194"/>
      <c r="C35" s="194"/>
      <c r="D35" s="194"/>
      <c r="E35" s="194"/>
      <c r="F35" s="194"/>
      <c r="G35" s="194"/>
    </row>
  </sheetData>
  <mergeCells count="3">
    <mergeCell ref="A1:G1"/>
    <mergeCell ref="A3:G3"/>
    <mergeCell ref="A4:G4"/>
  </mergeCells>
  <printOptions/>
  <pageMargins left="0.75" right="0.75" top="1" bottom="1" header="0" footer="0"/>
  <pageSetup horizontalDpi="2400" verticalDpi="2400" orientation="portrait" paperSize="9" scale="89" r:id="rId1"/>
  <headerFooter alignWithMargins="0">
    <oddFooter>&amp;C&amp;A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317"/>
  <dimension ref="A1:F32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230" customWidth="1"/>
    <col min="2" max="4" width="20.7109375" style="230" customWidth="1"/>
    <col min="5" max="5" width="11.28125" style="230" customWidth="1"/>
    <col min="6" max="16384" width="11.421875" style="230" customWidth="1"/>
  </cols>
  <sheetData>
    <row r="1" spans="1:6" s="228" customFormat="1" ht="18">
      <c r="A1" s="768" t="s">
        <v>0</v>
      </c>
      <c r="B1" s="768"/>
      <c r="C1" s="768"/>
      <c r="D1" s="768"/>
      <c r="E1" s="243"/>
      <c r="F1" s="243"/>
    </row>
    <row r="3" spans="1:4" s="231" customFormat="1" ht="15">
      <c r="A3" s="784" t="s">
        <v>420</v>
      </c>
      <c r="B3" s="784"/>
      <c r="C3" s="784"/>
      <c r="D3" s="784"/>
    </row>
    <row r="4" spans="1:5" s="231" customFormat="1" ht="15">
      <c r="A4" s="784" t="s">
        <v>421</v>
      </c>
      <c r="B4" s="784"/>
      <c r="C4" s="784"/>
      <c r="D4" s="784"/>
      <c r="E4" s="321"/>
    </row>
    <row r="5" ht="12.75">
      <c r="E5" s="229"/>
    </row>
    <row r="6" spans="1:5" ht="12.75">
      <c r="A6" s="350" t="s">
        <v>249</v>
      </c>
      <c r="B6" s="328" t="s">
        <v>114</v>
      </c>
      <c r="C6" s="328" t="s">
        <v>115</v>
      </c>
      <c r="D6" s="329" t="s">
        <v>115</v>
      </c>
      <c r="E6" s="229"/>
    </row>
    <row r="7" spans="1:5" ht="12.75">
      <c r="A7" s="351" t="s">
        <v>252</v>
      </c>
      <c r="B7" s="418" t="s">
        <v>118</v>
      </c>
      <c r="C7" s="418" t="s">
        <v>119</v>
      </c>
      <c r="D7" s="419" t="s">
        <v>92</v>
      </c>
      <c r="E7" s="229"/>
    </row>
    <row r="8" spans="1:5" ht="13.5" thickBot="1">
      <c r="A8" s="351"/>
      <c r="B8" s="586" t="s">
        <v>122</v>
      </c>
      <c r="C8" s="586" t="s">
        <v>123</v>
      </c>
      <c r="D8" s="261" t="s">
        <v>103</v>
      </c>
      <c r="E8" s="229"/>
    </row>
    <row r="9" spans="1:5" ht="12.75">
      <c r="A9" s="330" t="s">
        <v>253</v>
      </c>
      <c r="B9" s="574">
        <v>4528.252</v>
      </c>
      <c r="C9" s="601">
        <v>1.162675575475923</v>
      </c>
      <c r="D9" s="574">
        <v>5264.888</v>
      </c>
      <c r="E9" s="577"/>
    </row>
    <row r="10" spans="1:5" ht="12.75">
      <c r="A10" s="323" t="s">
        <v>254</v>
      </c>
      <c r="B10" s="431">
        <v>362.951</v>
      </c>
      <c r="C10" s="602">
        <v>1.2068020201073972</v>
      </c>
      <c r="D10" s="431">
        <v>438.01</v>
      </c>
      <c r="E10" s="577"/>
    </row>
    <row r="11" spans="1:5" ht="12.75">
      <c r="A11" s="323" t="s">
        <v>255</v>
      </c>
      <c r="B11" s="431">
        <v>142.148</v>
      </c>
      <c r="C11" s="602">
        <v>1.2006429918113517</v>
      </c>
      <c r="D11" s="431">
        <v>170.669</v>
      </c>
      <c r="E11" s="577"/>
    </row>
    <row r="12" spans="1:5" ht="12.75">
      <c r="A12" s="323" t="s">
        <v>256</v>
      </c>
      <c r="B12" s="431">
        <v>944.0020000000001</v>
      </c>
      <c r="C12" s="602">
        <v>1.896528820913515</v>
      </c>
      <c r="D12" s="431">
        <v>1790.327</v>
      </c>
      <c r="E12" s="577"/>
    </row>
    <row r="13" spans="1:5" ht="12.75">
      <c r="A13" s="323" t="s">
        <v>257</v>
      </c>
      <c r="B13" s="431">
        <v>2981.184</v>
      </c>
      <c r="C13" s="602">
        <v>1.2221833338700328</v>
      </c>
      <c r="D13" s="431">
        <v>3643.5534</v>
      </c>
      <c r="E13" s="577"/>
    </row>
    <row r="14" spans="1:5" ht="12.75">
      <c r="A14" s="323" t="s">
        <v>258</v>
      </c>
      <c r="B14" s="431">
        <v>591.152</v>
      </c>
      <c r="C14" s="602">
        <v>1.2027549598072913</v>
      </c>
      <c r="D14" s="431">
        <v>711.011</v>
      </c>
      <c r="E14" s="577"/>
    </row>
    <row r="15" spans="1:5" ht="12.75">
      <c r="A15" s="323" t="s">
        <v>259</v>
      </c>
      <c r="B15" s="431">
        <v>5615.268</v>
      </c>
      <c r="C15" s="602">
        <v>1.1077462731965775</v>
      </c>
      <c r="D15" s="431">
        <v>6220.2922</v>
      </c>
      <c r="E15" s="577"/>
    </row>
    <row r="16" spans="1:5" ht="12.75">
      <c r="A16" s="323" t="s">
        <v>260</v>
      </c>
      <c r="B16" s="431">
        <v>15167.28</v>
      </c>
      <c r="C16" s="602">
        <v>1.11565330764646</v>
      </c>
      <c r="D16" s="431">
        <v>16921.4261</v>
      </c>
      <c r="E16" s="577"/>
    </row>
    <row r="17" spans="1:5" ht="12.75">
      <c r="A17" s="323" t="s">
        <v>261</v>
      </c>
      <c r="B17" s="431">
        <v>710.471</v>
      </c>
      <c r="C17" s="602">
        <v>1.1940262164113666</v>
      </c>
      <c r="D17" s="431">
        <v>848.321</v>
      </c>
      <c r="E17" s="577"/>
    </row>
    <row r="18" spans="1:5" ht="12.75">
      <c r="A18" s="323" t="s">
        <v>262</v>
      </c>
      <c r="B18" s="431">
        <v>3353.395</v>
      </c>
      <c r="C18" s="602">
        <v>1.1113304576406895</v>
      </c>
      <c r="D18" s="431">
        <v>3726.73</v>
      </c>
      <c r="E18" s="577"/>
    </row>
    <row r="19" spans="1:5" ht="12.75">
      <c r="A19" s="323" t="s">
        <v>263</v>
      </c>
      <c r="B19" s="431">
        <v>729.718</v>
      </c>
      <c r="C19" s="602">
        <v>0.999819108203443</v>
      </c>
      <c r="D19" s="431">
        <v>729.586</v>
      </c>
      <c r="E19" s="577"/>
    </row>
    <row r="20" spans="1:5" ht="12.75">
      <c r="A20" s="323" t="s">
        <v>264</v>
      </c>
      <c r="B20" s="431">
        <v>4511.4349999999995</v>
      </c>
      <c r="C20" s="602">
        <v>1.11919098911987</v>
      </c>
      <c r="D20" s="431">
        <v>5049.1574</v>
      </c>
      <c r="E20" s="577"/>
    </row>
    <row r="21" spans="1:5" ht="12.75">
      <c r="A21" s="323" t="s">
        <v>265</v>
      </c>
      <c r="B21" s="431">
        <v>6102.347</v>
      </c>
      <c r="C21" s="602">
        <v>1.0661085939557355</v>
      </c>
      <c r="D21" s="431">
        <v>6505.76458</v>
      </c>
      <c r="E21" s="577"/>
    </row>
    <row r="22" spans="1:5" ht="12.75">
      <c r="A22" s="323" t="s">
        <v>266</v>
      </c>
      <c r="B22" s="603">
        <v>483.021</v>
      </c>
      <c r="C22" s="602">
        <v>1.1754209444309875</v>
      </c>
      <c r="D22" s="578">
        <v>567.753</v>
      </c>
      <c r="E22" s="577"/>
    </row>
    <row r="23" spans="1:5" ht="12.75">
      <c r="A23" s="323" t="s">
        <v>267</v>
      </c>
      <c r="B23" s="603">
        <v>262.412</v>
      </c>
      <c r="C23" s="602">
        <v>1</v>
      </c>
      <c r="D23" s="578">
        <v>262.412</v>
      </c>
      <c r="E23" s="577"/>
    </row>
    <row r="24" spans="1:5" ht="12.75">
      <c r="A24" s="323" t="s">
        <v>268</v>
      </c>
      <c r="B24" s="431">
        <v>578.5070000000001</v>
      </c>
      <c r="C24" s="602">
        <v>1.1054317406703806</v>
      </c>
      <c r="D24" s="431">
        <v>639.5</v>
      </c>
      <c r="E24" s="577"/>
    </row>
    <row r="25" spans="1:5" ht="12.75">
      <c r="A25" s="323" t="s">
        <v>269</v>
      </c>
      <c r="B25" s="603">
        <v>153.93099999999998</v>
      </c>
      <c r="C25" s="602">
        <v>1.4418707083043703</v>
      </c>
      <c r="D25" s="578">
        <v>221.9486</v>
      </c>
      <c r="E25" s="577"/>
    </row>
    <row r="26" spans="1:5" ht="12.75">
      <c r="A26" s="323"/>
      <c r="B26" s="431"/>
      <c r="C26" s="420"/>
      <c r="D26" s="431"/>
      <c r="E26" s="577"/>
    </row>
    <row r="27" spans="1:5" ht="12.75">
      <c r="A27" s="341" t="s">
        <v>270</v>
      </c>
      <c r="B27" s="434">
        <v>47217.473999999995</v>
      </c>
      <c r="C27" s="604">
        <v>1.1375311877124137</v>
      </c>
      <c r="D27" s="434">
        <v>53711.34928000001</v>
      </c>
      <c r="E27" s="577"/>
    </row>
    <row r="28" spans="1:5" ht="12.75">
      <c r="A28" s="323" t="s">
        <v>271</v>
      </c>
      <c r="B28" s="578">
        <v>46436.70432348502</v>
      </c>
      <c r="C28" s="602">
        <v>1.2795796112359916</v>
      </c>
      <c r="D28" s="605">
        <v>59419.46006532565</v>
      </c>
      <c r="E28" s="577"/>
    </row>
    <row r="29" spans="1:5" ht="12.75">
      <c r="A29" s="323"/>
      <c r="B29" s="421"/>
      <c r="C29" s="420"/>
      <c r="D29" s="431"/>
      <c r="E29" s="577"/>
    </row>
    <row r="30" spans="1:5" ht="13.5" thickBot="1">
      <c r="A30" s="346" t="s">
        <v>273</v>
      </c>
      <c r="B30" s="439">
        <v>93654.17832348502</v>
      </c>
      <c r="C30" s="606">
        <v>1.20796328973778</v>
      </c>
      <c r="D30" s="439">
        <v>113130.80934532566</v>
      </c>
      <c r="E30" s="577"/>
    </row>
    <row r="31" spans="1:5" ht="12.75">
      <c r="A31" s="554"/>
      <c r="B31" s="554"/>
      <c r="C31" s="554"/>
      <c r="D31" s="554"/>
      <c r="E31" s="554"/>
    </row>
    <row r="32" spans="1:5" ht="12.75">
      <c r="A32" s="554"/>
      <c r="B32" s="584"/>
      <c r="C32" s="554"/>
      <c r="D32" s="576"/>
      <c r="E32" s="554"/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322">
    <pageSetUpPr fitToPage="1"/>
  </sheetPr>
  <dimension ref="A1:G9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230" customWidth="1"/>
    <col min="2" max="6" width="14.7109375" style="230" customWidth="1"/>
    <col min="7" max="7" width="14.7109375" style="229" customWidth="1"/>
    <col min="8" max="10" width="10.57421875" style="230" customWidth="1"/>
    <col min="11" max="16384" width="11.421875" style="230" customWidth="1"/>
  </cols>
  <sheetData>
    <row r="1" spans="1:7" s="228" customFormat="1" ht="18">
      <c r="A1" s="768" t="s">
        <v>0</v>
      </c>
      <c r="B1" s="768"/>
      <c r="C1" s="768"/>
      <c r="D1" s="768"/>
      <c r="E1" s="768"/>
      <c r="F1" s="768"/>
      <c r="G1" s="768"/>
    </row>
    <row r="2" spans="1:7" ht="12.75">
      <c r="A2" s="356"/>
      <c r="B2" s="356"/>
      <c r="C2" s="356"/>
      <c r="D2" s="356"/>
      <c r="E2" s="356"/>
      <c r="F2" s="356"/>
      <c r="G2" s="357"/>
    </row>
    <row r="3" spans="1:7" s="231" customFormat="1" ht="15">
      <c r="A3" s="784" t="s">
        <v>422</v>
      </c>
      <c r="B3" s="784"/>
      <c r="C3" s="784"/>
      <c r="D3" s="784"/>
      <c r="E3" s="784"/>
      <c r="F3" s="784"/>
      <c r="G3" s="784"/>
    </row>
    <row r="4" spans="1:7" s="231" customFormat="1" ht="15">
      <c r="A4" s="784" t="s">
        <v>423</v>
      </c>
      <c r="B4" s="784"/>
      <c r="C4" s="784"/>
      <c r="D4" s="784"/>
      <c r="E4" s="784"/>
      <c r="F4" s="784"/>
      <c r="G4" s="784"/>
    </row>
    <row r="5" ht="13.5" thickBot="1"/>
    <row r="6" spans="1:7" ht="12.75">
      <c r="A6" s="275"/>
      <c r="B6" s="607" t="s">
        <v>7</v>
      </c>
      <c r="C6" s="608"/>
      <c r="D6" s="609"/>
      <c r="E6" s="607" t="s">
        <v>8</v>
      </c>
      <c r="F6" s="608"/>
      <c r="G6" s="608"/>
    </row>
    <row r="7" spans="1:7" ht="12.75">
      <c r="A7" s="351" t="s">
        <v>356</v>
      </c>
      <c r="B7" s="418" t="s">
        <v>114</v>
      </c>
      <c r="C7" s="418" t="s">
        <v>115</v>
      </c>
      <c r="D7" s="418" t="s">
        <v>115</v>
      </c>
      <c r="E7" s="418" t="s">
        <v>114</v>
      </c>
      <c r="F7" s="418" t="s">
        <v>115</v>
      </c>
      <c r="G7" s="419" t="s">
        <v>115</v>
      </c>
    </row>
    <row r="8" spans="1:7" ht="12.75">
      <c r="A8" s="351" t="s">
        <v>278</v>
      </c>
      <c r="B8" s="418" t="s">
        <v>118</v>
      </c>
      <c r="C8" s="418" t="s">
        <v>119</v>
      </c>
      <c r="D8" s="418" t="s">
        <v>92</v>
      </c>
      <c r="E8" s="418" t="s">
        <v>118</v>
      </c>
      <c r="F8" s="418" t="s">
        <v>119</v>
      </c>
      <c r="G8" s="419" t="s">
        <v>92</v>
      </c>
    </row>
    <row r="9" spans="1:7" ht="12.75">
      <c r="A9" s="610"/>
      <c r="B9" s="611" t="s">
        <v>122</v>
      </c>
      <c r="C9" s="611" t="s">
        <v>123</v>
      </c>
      <c r="D9" s="611" t="s">
        <v>103</v>
      </c>
      <c r="E9" s="611" t="s">
        <v>122</v>
      </c>
      <c r="F9" s="611" t="s">
        <v>123</v>
      </c>
      <c r="G9" s="612" t="s">
        <v>103</v>
      </c>
    </row>
    <row r="10" spans="1:7" ht="12.75">
      <c r="A10" s="367" t="s">
        <v>279</v>
      </c>
      <c r="B10" s="613">
        <v>3247.6</v>
      </c>
      <c r="C10" s="614">
        <f>IF(B10=0,0,D10/B10)</f>
        <v>1.6112406084493165</v>
      </c>
      <c r="D10" s="376">
        <v>5232.665</v>
      </c>
      <c r="E10" s="613">
        <v>1188.902</v>
      </c>
      <c r="F10" s="614">
        <v>1.189355388417212</v>
      </c>
      <c r="G10" s="374">
        <v>1414.027</v>
      </c>
    </row>
    <row r="11" spans="1:7" ht="12.75">
      <c r="A11" s="368" t="s">
        <v>280</v>
      </c>
      <c r="B11" s="375">
        <v>10292.793</v>
      </c>
      <c r="C11" s="615">
        <f>IF(B11=0,0,D11/B11)</f>
        <v>2.4161040642709906</v>
      </c>
      <c r="D11" s="375">
        <v>24868.459</v>
      </c>
      <c r="E11" s="189" t="s">
        <v>76</v>
      </c>
      <c r="F11" s="189" t="s">
        <v>76</v>
      </c>
      <c r="G11" s="189" t="s">
        <v>76</v>
      </c>
    </row>
    <row r="12" spans="1:7" ht="12.75">
      <c r="A12" s="368" t="s">
        <v>281</v>
      </c>
      <c r="B12" s="375">
        <v>30478.33</v>
      </c>
      <c r="C12" s="615">
        <f>IF(B12=0,0,D12/B12)</f>
        <v>2.1643165816499788</v>
      </c>
      <c r="D12" s="375">
        <v>65964.755</v>
      </c>
      <c r="E12" s="189" t="s">
        <v>76</v>
      </c>
      <c r="F12" s="189" t="s">
        <v>76</v>
      </c>
      <c r="G12" s="189" t="s">
        <v>76</v>
      </c>
    </row>
    <row r="13" spans="1:7" ht="12.75">
      <c r="A13" s="368" t="s">
        <v>282</v>
      </c>
      <c r="B13" s="376">
        <v>23605.018</v>
      </c>
      <c r="C13" s="591">
        <f>IF(B13=0,0,D13/B13)</f>
        <v>2.0978473729611222</v>
      </c>
      <c r="D13" s="376">
        <v>49519.725</v>
      </c>
      <c r="E13" s="376">
        <v>3339.35</v>
      </c>
      <c r="F13" s="591">
        <v>1.1531768158473954</v>
      </c>
      <c r="G13" s="374">
        <v>3850.861</v>
      </c>
    </row>
    <row r="14" spans="1:7" ht="12.75">
      <c r="A14" s="616" t="s">
        <v>283</v>
      </c>
      <c r="B14" s="377">
        <v>67623.741</v>
      </c>
      <c r="C14" s="617">
        <f>IF(B14=0,0,D14/B14)</f>
        <v>2.152877108647391</v>
      </c>
      <c r="D14" s="377">
        <v>145585.604</v>
      </c>
      <c r="E14" s="377">
        <v>4528.252</v>
      </c>
      <c r="F14" s="617">
        <v>1.162675575475923</v>
      </c>
      <c r="G14" s="378">
        <v>5264.888</v>
      </c>
    </row>
    <row r="15" spans="1:7" ht="12.75">
      <c r="A15" s="368"/>
      <c r="B15" s="376"/>
      <c r="C15" s="591"/>
      <c r="D15" s="376"/>
      <c r="E15" s="376"/>
      <c r="F15" s="591"/>
      <c r="G15" s="374"/>
    </row>
    <row r="16" spans="1:7" ht="12.75">
      <c r="A16" s="616" t="s">
        <v>284</v>
      </c>
      <c r="B16" s="377">
        <v>0.234</v>
      </c>
      <c r="C16" s="617">
        <f>IF(B16=0,0,D16/B16)</f>
        <v>45.46581196581196</v>
      </c>
      <c r="D16" s="377">
        <v>10.639</v>
      </c>
      <c r="E16" s="377">
        <v>362.951</v>
      </c>
      <c r="F16" s="617">
        <v>1.2068020201073972</v>
      </c>
      <c r="G16" s="378">
        <v>438.01</v>
      </c>
    </row>
    <row r="17" spans="1:7" ht="12.75">
      <c r="A17" s="368"/>
      <c r="B17" s="376"/>
      <c r="C17" s="591"/>
      <c r="D17" s="376"/>
      <c r="E17" s="376"/>
      <c r="F17" s="591"/>
      <c r="G17" s="374"/>
    </row>
    <row r="18" spans="1:7" ht="12.75">
      <c r="A18" s="616" t="s">
        <v>285</v>
      </c>
      <c r="B18" s="189" t="s">
        <v>76</v>
      </c>
      <c r="C18" s="189" t="s">
        <v>76</v>
      </c>
      <c r="D18" s="189" t="s">
        <v>76</v>
      </c>
      <c r="E18" s="377">
        <v>142.148</v>
      </c>
      <c r="F18" s="617">
        <v>1.2006429918113517</v>
      </c>
      <c r="G18" s="378">
        <v>170.669</v>
      </c>
    </row>
    <row r="19" spans="1:7" ht="12.75">
      <c r="A19" s="368"/>
      <c r="B19" s="376"/>
      <c r="C19" s="591"/>
      <c r="D19" s="376"/>
      <c r="E19" s="376"/>
      <c r="F19" s="591"/>
      <c r="G19" s="374"/>
    </row>
    <row r="20" spans="1:7" ht="12.75">
      <c r="A20" s="368" t="s">
        <v>286</v>
      </c>
      <c r="B20" s="376">
        <v>8565</v>
      </c>
      <c r="C20" s="591">
        <f>IF(B20=0,0,D20/B20)</f>
        <v>1.7852889667250438</v>
      </c>
      <c r="D20" s="376">
        <v>15291</v>
      </c>
      <c r="E20" s="376">
        <v>1.79</v>
      </c>
      <c r="F20" s="591">
        <v>0.9988826815642458</v>
      </c>
      <c r="G20" s="374">
        <v>1.788</v>
      </c>
    </row>
    <row r="21" spans="1:7" ht="12.75">
      <c r="A21" s="368" t="s">
        <v>287</v>
      </c>
      <c r="B21" s="376">
        <v>405.65</v>
      </c>
      <c r="C21" s="591">
        <f>IF(B21=0,0,D21/B21)</f>
        <v>2.0109552569949467</v>
      </c>
      <c r="D21" s="376">
        <v>815.744</v>
      </c>
      <c r="E21" s="376">
        <v>267.07</v>
      </c>
      <c r="F21" s="591">
        <v>1.727337402179204</v>
      </c>
      <c r="G21" s="374">
        <v>461.32</v>
      </c>
    </row>
    <row r="22" spans="1:7" ht="12.75">
      <c r="A22" s="368" t="s">
        <v>288</v>
      </c>
      <c r="B22" s="376">
        <v>1683.91</v>
      </c>
      <c r="C22" s="591">
        <f>IF(B22=0,0,D22/B22)</f>
        <v>1.7685208829450505</v>
      </c>
      <c r="D22" s="376">
        <v>2978.03</v>
      </c>
      <c r="E22" s="376">
        <v>675.142</v>
      </c>
      <c r="F22" s="591">
        <v>1.9658368165511848</v>
      </c>
      <c r="G22" s="374">
        <v>1327.219</v>
      </c>
    </row>
    <row r="23" spans="1:7" ht="12.75">
      <c r="A23" s="616" t="s">
        <v>369</v>
      </c>
      <c r="B23" s="377">
        <v>10654.56</v>
      </c>
      <c r="C23" s="617">
        <f>IF(B23=0,0,D23/B23)</f>
        <v>1.7912306092414894</v>
      </c>
      <c r="D23" s="377">
        <v>19084.774</v>
      </c>
      <c r="E23" s="377">
        <v>944.0020000000001</v>
      </c>
      <c r="F23" s="617">
        <v>1.896528820913515</v>
      </c>
      <c r="G23" s="378">
        <v>1790.327</v>
      </c>
    </row>
    <row r="24" spans="1:7" ht="12.75">
      <c r="A24" s="368"/>
      <c r="B24" s="376"/>
      <c r="C24" s="591"/>
      <c r="D24" s="376"/>
      <c r="E24" s="376"/>
      <c r="F24" s="591"/>
      <c r="G24" s="374"/>
    </row>
    <row r="25" spans="1:7" ht="12.75">
      <c r="A25" s="616" t="s">
        <v>289</v>
      </c>
      <c r="B25" s="377">
        <v>22523.52</v>
      </c>
      <c r="C25" s="617">
        <f>IF(B25=0,0,D25/B25)</f>
        <v>1.7794602708635237</v>
      </c>
      <c r="D25" s="377">
        <v>40079.708999999995</v>
      </c>
      <c r="E25" s="377">
        <v>2981.184</v>
      </c>
      <c r="F25" s="617">
        <v>1.2221833338700328</v>
      </c>
      <c r="G25" s="378">
        <v>3643.5534</v>
      </c>
    </row>
    <row r="26" spans="1:7" ht="12.75">
      <c r="A26" s="368"/>
      <c r="B26" s="376"/>
      <c r="C26" s="591"/>
      <c r="D26" s="376"/>
      <c r="E26" s="376"/>
      <c r="F26" s="591"/>
      <c r="G26" s="374"/>
    </row>
    <row r="27" spans="1:7" ht="12.75">
      <c r="A27" s="616" t="s">
        <v>290</v>
      </c>
      <c r="B27" s="377">
        <v>2906.236</v>
      </c>
      <c r="C27" s="617">
        <f>IF(B27=0,0,D27/B27)</f>
        <v>1.9866149892851097</v>
      </c>
      <c r="D27" s="377">
        <v>5773.572</v>
      </c>
      <c r="E27" s="377">
        <v>591.152</v>
      </c>
      <c r="F27" s="617">
        <v>1.2027549598072913</v>
      </c>
      <c r="G27" s="378">
        <v>711.011</v>
      </c>
    </row>
    <row r="28" spans="1:7" ht="12.75">
      <c r="A28" s="368"/>
      <c r="B28" s="376"/>
      <c r="C28" s="591"/>
      <c r="D28" s="376"/>
      <c r="E28" s="376"/>
      <c r="F28" s="591"/>
      <c r="G28" s="374"/>
    </row>
    <row r="29" spans="1:7" ht="12.75">
      <c r="A29" s="368" t="s">
        <v>291</v>
      </c>
      <c r="B29" s="375">
        <v>1122.058</v>
      </c>
      <c r="C29" s="615">
        <f>IF(B29=0,0,D29/B29)</f>
        <v>1.6854511977099222</v>
      </c>
      <c r="D29" s="375">
        <v>1891.174</v>
      </c>
      <c r="E29" s="189" t="s">
        <v>76</v>
      </c>
      <c r="F29" s="189" t="s">
        <v>76</v>
      </c>
      <c r="G29" s="189" t="s">
        <v>76</v>
      </c>
    </row>
    <row r="30" spans="1:7" ht="12.75">
      <c r="A30" s="368" t="s">
        <v>292</v>
      </c>
      <c r="B30" s="376">
        <v>92.519</v>
      </c>
      <c r="C30" s="591">
        <f>IF(B30=0,0,D30/B30)</f>
        <v>4.399993514845599</v>
      </c>
      <c r="D30" s="376">
        <v>407.083</v>
      </c>
      <c r="E30" s="376">
        <v>2896.72</v>
      </c>
      <c r="F30" s="591">
        <v>1.1145481786296225</v>
      </c>
      <c r="G30" s="374">
        <v>3228.534</v>
      </c>
    </row>
    <row r="31" spans="1:7" ht="12.75">
      <c r="A31" s="368" t="s">
        <v>293</v>
      </c>
      <c r="B31" s="376">
        <v>18221.692</v>
      </c>
      <c r="C31" s="591">
        <f>IF(B31=0,0,D31/B31)</f>
        <v>0.8633660364800371</v>
      </c>
      <c r="D31" s="376">
        <v>15731.99</v>
      </c>
      <c r="E31" s="376">
        <v>2718.548</v>
      </c>
      <c r="F31" s="591">
        <v>1.1004985749745821</v>
      </c>
      <c r="G31" s="374">
        <v>2991.7582</v>
      </c>
    </row>
    <row r="32" spans="1:7" ht="12.75">
      <c r="A32" s="616" t="s">
        <v>370</v>
      </c>
      <c r="B32" s="377">
        <v>19436.269</v>
      </c>
      <c r="C32" s="617">
        <f>IF(B32=0,0,D32/B32)</f>
        <v>0.9276598816367483</v>
      </c>
      <c r="D32" s="377">
        <v>18030.247</v>
      </c>
      <c r="E32" s="377">
        <v>5615.268</v>
      </c>
      <c r="F32" s="617">
        <v>1.1077462731965775</v>
      </c>
      <c r="G32" s="378">
        <v>6220.2922</v>
      </c>
    </row>
    <row r="33" spans="1:7" ht="12.75">
      <c r="A33" s="368"/>
      <c r="B33" s="376"/>
      <c r="C33" s="591"/>
      <c r="D33" s="376"/>
      <c r="E33" s="376"/>
      <c r="F33" s="591"/>
      <c r="G33" s="374"/>
    </row>
    <row r="34" spans="1:7" ht="12.75">
      <c r="A34" s="368" t="s">
        <v>294</v>
      </c>
      <c r="B34" s="376">
        <v>53771.65</v>
      </c>
      <c r="C34" s="591">
        <f>IF(B34=0,0,D34/B34)</f>
        <v>1.8726492305889813</v>
      </c>
      <c r="D34" s="376">
        <v>100695.439</v>
      </c>
      <c r="E34" s="376">
        <v>6244</v>
      </c>
      <c r="F34" s="591">
        <v>1.1293241511851377</v>
      </c>
      <c r="G34" s="374">
        <v>7051.5</v>
      </c>
    </row>
    <row r="35" spans="1:7" ht="12.75">
      <c r="A35" s="368" t="s">
        <v>295</v>
      </c>
      <c r="B35" s="376">
        <v>13894.431</v>
      </c>
      <c r="C35" s="591">
        <f>IF(B35=0,0,D35/B35)</f>
        <v>1.751369451545011</v>
      </c>
      <c r="D35" s="376">
        <v>24334.282</v>
      </c>
      <c r="E35" s="376">
        <v>1112</v>
      </c>
      <c r="F35" s="591">
        <v>1.1650179856115108</v>
      </c>
      <c r="G35" s="374">
        <v>1295.5</v>
      </c>
    </row>
    <row r="36" spans="1:7" ht="12.75">
      <c r="A36" s="368" t="s">
        <v>296</v>
      </c>
      <c r="B36" s="376">
        <v>154578.7</v>
      </c>
      <c r="C36" s="591">
        <f>IF(B36=0,0,D36/B36)</f>
        <v>1.0819681236806882</v>
      </c>
      <c r="D36" s="376">
        <v>167249.226</v>
      </c>
      <c r="E36" s="376">
        <v>4128.3</v>
      </c>
      <c r="F36" s="591">
        <v>1.0954882397112613</v>
      </c>
      <c r="G36" s="374">
        <v>4522.5041</v>
      </c>
    </row>
    <row r="37" spans="1:7" ht="12.75">
      <c r="A37" s="368" t="s">
        <v>297</v>
      </c>
      <c r="B37" s="376">
        <v>40772.828</v>
      </c>
      <c r="C37" s="591">
        <f>IF(B37=0,0,D37/B37)</f>
        <v>2.5365412965713343</v>
      </c>
      <c r="D37" s="376">
        <v>103421.962</v>
      </c>
      <c r="E37" s="376">
        <v>3682.98</v>
      </c>
      <c r="F37" s="591">
        <v>1.1001748584027065</v>
      </c>
      <c r="G37" s="374">
        <v>4051.922</v>
      </c>
    </row>
    <row r="38" spans="1:7" ht="12.75">
      <c r="A38" s="616" t="s">
        <v>298</v>
      </c>
      <c r="B38" s="377">
        <v>263017.609</v>
      </c>
      <c r="C38" s="617">
        <f>IF(B38=0,0,D38/B38)</f>
        <v>1.5044654633751156</v>
      </c>
      <c r="D38" s="377">
        <v>395700.909</v>
      </c>
      <c r="E38" s="377">
        <v>15167.28</v>
      </c>
      <c r="F38" s="617">
        <v>1.11565330764646</v>
      </c>
      <c r="G38" s="378">
        <v>16921.4261</v>
      </c>
    </row>
    <row r="39" spans="1:7" ht="12.75">
      <c r="A39" s="368"/>
      <c r="B39" s="376"/>
      <c r="C39" s="591"/>
      <c r="D39" s="376"/>
      <c r="E39" s="376"/>
      <c r="F39" s="591"/>
      <c r="G39" s="374"/>
    </row>
    <row r="40" spans="1:7" ht="12.75">
      <c r="A40" s="616" t="s">
        <v>299</v>
      </c>
      <c r="B40" s="377">
        <v>3548.957</v>
      </c>
      <c r="C40" s="617">
        <f>IF(B40=0,0,D40/B40)</f>
        <v>1.9421672339225302</v>
      </c>
      <c r="D40" s="377">
        <v>6892.668000000001</v>
      </c>
      <c r="E40" s="377">
        <v>710.471</v>
      </c>
      <c r="F40" s="617">
        <v>1.1940262164113666</v>
      </c>
      <c r="G40" s="378">
        <v>848.321</v>
      </c>
    </row>
    <row r="41" spans="1:7" ht="12.75">
      <c r="A41" s="368"/>
      <c r="B41" s="376"/>
      <c r="C41" s="591"/>
      <c r="D41" s="376"/>
      <c r="E41" s="376"/>
      <c r="F41" s="591"/>
      <c r="G41" s="374"/>
    </row>
    <row r="42" spans="1:7" ht="12.75">
      <c r="A42" s="368" t="s">
        <v>300</v>
      </c>
      <c r="B42" s="375">
        <v>4629.0869999999995</v>
      </c>
      <c r="C42" s="615">
        <f>IF(B42=0,0,D42/B42)</f>
        <v>1.9755979958899026</v>
      </c>
      <c r="D42" s="375">
        <v>9145.215</v>
      </c>
      <c r="E42" s="189" t="s">
        <v>76</v>
      </c>
      <c r="F42" s="189" t="s">
        <v>76</v>
      </c>
      <c r="G42" s="189" t="s">
        <v>76</v>
      </c>
    </row>
    <row r="43" spans="1:7" ht="12.75">
      <c r="A43" s="368" t="s">
        <v>301</v>
      </c>
      <c r="B43" s="376">
        <v>6676.454</v>
      </c>
      <c r="C43" s="591">
        <f>IF(B43=0,0,D43/B43)</f>
        <v>1.7201730139981495</v>
      </c>
      <c r="D43" s="376">
        <v>11484.656</v>
      </c>
      <c r="E43" s="376">
        <v>232.524</v>
      </c>
      <c r="F43" s="591">
        <v>1.2406547281140872</v>
      </c>
      <c r="G43" s="374">
        <v>288.482</v>
      </c>
    </row>
    <row r="44" spans="1:7" ht="12.75">
      <c r="A44" s="368" t="s">
        <v>302</v>
      </c>
      <c r="B44" s="376">
        <v>9951.14</v>
      </c>
      <c r="C44" s="591">
        <f>IF(B44=0,0,D44/B44)</f>
        <v>1.9472047423712262</v>
      </c>
      <c r="D44" s="376">
        <v>19376.907000000003</v>
      </c>
      <c r="E44" s="376">
        <v>135.8</v>
      </c>
      <c r="F44" s="591">
        <v>1.1642268041237114</v>
      </c>
      <c r="G44" s="374">
        <v>158.102</v>
      </c>
    </row>
    <row r="45" spans="1:7" ht="12.75">
      <c r="A45" s="368" t="s">
        <v>303</v>
      </c>
      <c r="B45" s="376">
        <v>21.6</v>
      </c>
      <c r="C45" s="591">
        <f>IF(B45=0,0,D45/B45)</f>
        <v>4.5</v>
      </c>
      <c r="D45" s="376">
        <v>97.2</v>
      </c>
      <c r="E45" s="376">
        <v>152.8</v>
      </c>
      <c r="F45" s="591">
        <v>1.1</v>
      </c>
      <c r="G45" s="374">
        <v>168.08</v>
      </c>
    </row>
    <row r="46" spans="1:7" ht="12.75">
      <c r="A46" s="368" t="s">
        <v>304</v>
      </c>
      <c r="B46" s="189" t="s">
        <v>76</v>
      </c>
      <c r="C46" s="189" t="s">
        <v>76</v>
      </c>
      <c r="D46" s="189" t="s">
        <v>76</v>
      </c>
      <c r="E46" s="376">
        <v>153.822</v>
      </c>
      <c r="F46" s="591">
        <v>1.0536399214676704</v>
      </c>
      <c r="G46" s="374">
        <v>162.073</v>
      </c>
    </row>
    <row r="47" spans="1:7" ht="12.75">
      <c r="A47" s="368" t="s">
        <v>305</v>
      </c>
      <c r="B47" s="376">
        <v>6765.8730000000005</v>
      </c>
      <c r="C47" s="591">
        <f>IF(B47=0,0,D47/B47)</f>
        <v>1.9381343693563267</v>
      </c>
      <c r="D47" s="376">
        <v>13113.170999999998</v>
      </c>
      <c r="E47" s="376">
        <v>126.096</v>
      </c>
      <c r="F47" s="591">
        <v>1</v>
      </c>
      <c r="G47" s="374">
        <v>126.096</v>
      </c>
    </row>
    <row r="48" spans="1:7" ht="12.75">
      <c r="A48" s="368" t="s">
        <v>306</v>
      </c>
      <c r="B48" s="375">
        <v>25.641</v>
      </c>
      <c r="C48" s="615">
        <f>IF(B48=0,0,D48/B48)</f>
        <v>5.000975000975001</v>
      </c>
      <c r="D48" s="375">
        <v>128.23</v>
      </c>
      <c r="E48" s="375">
        <v>0</v>
      </c>
      <c r="F48" s="615">
        <v>0</v>
      </c>
      <c r="G48" s="555">
        <v>0</v>
      </c>
    </row>
    <row r="49" spans="1:7" ht="12.75">
      <c r="A49" s="368" t="s">
        <v>307</v>
      </c>
      <c r="B49" s="376">
        <v>15202.72</v>
      </c>
      <c r="C49" s="591">
        <f>IF(B49=0,0,D49/B49)</f>
        <v>1.8791079491038447</v>
      </c>
      <c r="D49" s="376">
        <v>28567.552</v>
      </c>
      <c r="E49" s="376">
        <v>2552.353</v>
      </c>
      <c r="F49" s="591">
        <v>1.106389672588392</v>
      </c>
      <c r="G49" s="374">
        <v>2823.897</v>
      </c>
    </row>
    <row r="50" spans="1:7" ht="12.75">
      <c r="A50" s="368" t="s">
        <v>308</v>
      </c>
      <c r="B50" s="375">
        <v>1145</v>
      </c>
      <c r="C50" s="615">
        <f>IF(B50=0,0,D50/B50)</f>
        <v>2.0686113537117903</v>
      </c>
      <c r="D50" s="375">
        <v>2368.56</v>
      </c>
      <c r="E50" s="189" t="s">
        <v>76</v>
      </c>
      <c r="F50" s="189" t="s">
        <v>76</v>
      </c>
      <c r="G50" s="189" t="s">
        <v>76</v>
      </c>
    </row>
    <row r="51" spans="1:7" ht="12.75">
      <c r="A51" s="616" t="s">
        <v>371</v>
      </c>
      <c r="B51" s="377">
        <v>44417.515</v>
      </c>
      <c r="C51" s="617">
        <f>IF(B51=0,0,D51/B51)</f>
        <v>1.8974832563235473</v>
      </c>
      <c r="D51" s="377">
        <v>84281.49100000001</v>
      </c>
      <c r="E51" s="377">
        <v>3353.395</v>
      </c>
      <c r="F51" s="617">
        <v>1.1113304576406895</v>
      </c>
      <c r="G51" s="378">
        <v>3726.73</v>
      </c>
    </row>
    <row r="52" spans="1:7" ht="12.75">
      <c r="A52" s="368"/>
      <c r="B52" s="376"/>
      <c r="C52" s="591"/>
      <c r="D52" s="376"/>
      <c r="E52" s="376"/>
      <c r="F52" s="591"/>
      <c r="G52" s="374"/>
    </row>
    <row r="53" spans="1:7" ht="12.75">
      <c r="A53" s="616" t="s">
        <v>309</v>
      </c>
      <c r="B53" s="377">
        <v>25320.743000000002</v>
      </c>
      <c r="C53" s="617">
        <f>IF(B53=0,0,D53/B53)</f>
        <v>1.9386637272057932</v>
      </c>
      <c r="D53" s="377">
        <v>49088.406</v>
      </c>
      <c r="E53" s="377">
        <v>729.718</v>
      </c>
      <c r="F53" s="617">
        <v>0.999819108203443</v>
      </c>
      <c r="G53" s="378">
        <v>729.586</v>
      </c>
    </row>
    <row r="54" spans="1:7" ht="12.75">
      <c r="A54" s="368"/>
      <c r="B54" s="376"/>
      <c r="C54" s="591"/>
      <c r="D54" s="376"/>
      <c r="E54" s="376"/>
      <c r="F54" s="591"/>
      <c r="G54" s="374"/>
    </row>
    <row r="55" spans="1:7" ht="12.75">
      <c r="A55" s="368" t="s">
        <v>310</v>
      </c>
      <c r="B55" s="376">
        <v>3205.865</v>
      </c>
      <c r="C55" s="591">
        <f>IF(B55=0,0,D55/B55)</f>
        <v>1.8157969845891828</v>
      </c>
      <c r="D55" s="376">
        <v>5821.2</v>
      </c>
      <c r="E55" s="376">
        <v>1727.572</v>
      </c>
      <c r="F55" s="591">
        <v>1</v>
      </c>
      <c r="G55" s="374">
        <v>1727.572</v>
      </c>
    </row>
    <row r="56" spans="1:7" ht="12.75">
      <c r="A56" s="368" t="s">
        <v>311</v>
      </c>
      <c r="B56" s="189" t="s">
        <v>76</v>
      </c>
      <c r="C56" s="189" t="s">
        <v>76</v>
      </c>
      <c r="D56" s="189" t="s">
        <v>76</v>
      </c>
      <c r="E56" s="376">
        <v>187.1</v>
      </c>
      <c r="F56" s="591">
        <v>1.1</v>
      </c>
      <c r="G56" s="374">
        <v>205.81</v>
      </c>
    </row>
    <row r="57" spans="1:7" ht="12.75">
      <c r="A57" s="368" t="s">
        <v>312</v>
      </c>
      <c r="B57" s="375">
        <v>128.026</v>
      </c>
      <c r="C57" s="615">
        <f>IF(B57=0,0,D57/B57)</f>
        <v>2.3999968756346366</v>
      </c>
      <c r="D57" s="375">
        <v>307.262</v>
      </c>
      <c r="E57" s="375">
        <v>1168.141</v>
      </c>
      <c r="F57" s="615">
        <v>1.4000008560610404</v>
      </c>
      <c r="G57" s="555">
        <v>1635.3983999999998</v>
      </c>
    </row>
    <row r="58" spans="1:7" ht="12.75">
      <c r="A58" s="368" t="s">
        <v>313</v>
      </c>
      <c r="B58" s="376">
        <v>12815.437</v>
      </c>
      <c r="C58" s="591">
        <f>IF(B58=0,0,D58/B58)</f>
        <v>1.6298038841749993</v>
      </c>
      <c r="D58" s="376">
        <v>20886.649</v>
      </c>
      <c r="E58" s="376">
        <v>265.332</v>
      </c>
      <c r="F58" s="591">
        <v>1.1950575128518233</v>
      </c>
      <c r="G58" s="374">
        <v>317.087</v>
      </c>
    </row>
    <row r="59" spans="1:7" ht="12.75">
      <c r="A59" s="368" t="s">
        <v>314</v>
      </c>
      <c r="B59" s="376">
        <v>12515.884999999998</v>
      </c>
      <c r="C59" s="591">
        <f>IF(B59=0,0,D59/B59)</f>
        <v>1.4866606716185073</v>
      </c>
      <c r="D59" s="376">
        <v>18606.874</v>
      </c>
      <c r="E59" s="376">
        <v>1163.29</v>
      </c>
      <c r="F59" s="591">
        <v>1</v>
      </c>
      <c r="G59" s="374">
        <v>1163.29</v>
      </c>
    </row>
    <row r="60" spans="1:7" ht="12.75">
      <c r="A60" s="616" t="s">
        <v>315</v>
      </c>
      <c r="B60" s="377">
        <v>28665.212999999996</v>
      </c>
      <c r="C60" s="617">
        <f>IF(B60=0,0,D60/B60)</f>
        <v>1.5915452991749968</v>
      </c>
      <c r="D60" s="377">
        <v>45621.985</v>
      </c>
      <c r="E60" s="377">
        <v>4511.4349999999995</v>
      </c>
      <c r="F60" s="617">
        <v>1.11919098911987</v>
      </c>
      <c r="G60" s="378">
        <v>5049.1574</v>
      </c>
    </row>
    <row r="61" spans="1:7" ht="12.75">
      <c r="A61" s="368"/>
      <c r="B61" s="376"/>
      <c r="C61" s="591"/>
      <c r="D61" s="376"/>
      <c r="E61" s="376"/>
      <c r="F61" s="591"/>
      <c r="G61" s="374"/>
    </row>
    <row r="62" spans="1:7" ht="12.75">
      <c r="A62" s="368" t="s">
        <v>316</v>
      </c>
      <c r="B62" s="376">
        <v>17929.866</v>
      </c>
      <c r="C62" s="591">
        <f>IF(B62=0,0,D62/B62)</f>
        <v>2.198385085532708</v>
      </c>
      <c r="D62" s="376">
        <v>39416.75</v>
      </c>
      <c r="E62" s="376">
        <v>1217.718</v>
      </c>
      <c r="F62" s="591">
        <v>1.059731399223794</v>
      </c>
      <c r="G62" s="374">
        <v>1290.454</v>
      </c>
    </row>
    <row r="63" spans="1:7" ht="12.75">
      <c r="A63" s="368" t="s">
        <v>317</v>
      </c>
      <c r="B63" s="376">
        <v>9395.465</v>
      </c>
      <c r="C63" s="591">
        <f>IF(B63=0,0,D63/B63)</f>
        <v>2.0418874425055065</v>
      </c>
      <c r="D63" s="376">
        <v>19184.482</v>
      </c>
      <c r="E63" s="376">
        <v>3085.626</v>
      </c>
      <c r="F63" s="591">
        <v>1.0571786729824029</v>
      </c>
      <c r="G63" s="374">
        <v>3262.058</v>
      </c>
    </row>
    <row r="64" spans="1:7" ht="12.75">
      <c r="A64" s="368" t="s">
        <v>318</v>
      </c>
      <c r="B64" s="376">
        <v>76113.03</v>
      </c>
      <c r="C64" s="591">
        <f>IF(B64=0,0,D64/B64)</f>
        <v>1.9858937425037475</v>
      </c>
      <c r="D64" s="376">
        <v>151152.39</v>
      </c>
      <c r="E64" s="376">
        <v>1799.003</v>
      </c>
      <c r="F64" s="591">
        <v>1.0857417024874334</v>
      </c>
      <c r="G64" s="374">
        <v>1953.25258</v>
      </c>
    </row>
    <row r="65" spans="1:7" ht="12.75">
      <c r="A65" s="616" t="s">
        <v>319</v>
      </c>
      <c r="B65" s="377">
        <v>103438.361</v>
      </c>
      <c r="C65" s="617">
        <f>IF(B65=0,0,D65/B65)</f>
        <v>2.027812699004386</v>
      </c>
      <c r="D65" s="377">
        <v>209753.62200000003</v>
      </c>
      <c r="E65" s="377">
        <v>6102.347</v>
      </c>
      <c r="F65" s="617">
        <v>1.0661085939557355</v>
      </c>
      <c r="G65" s="378">
        <v>6505.76458</v>
      </c>
    </row>
    <row r="66" spans="1:7" ht="12.75">
      <c r="A66" s="368"/>
      <c r="B66" s="376"/>
      <c r="C66" s="591"/>
      <c r="D66" s="376"/>
      <c r="E66" s="376"/>
      <c r="F66" s="591"/>
      <c r="G66" s="374"/>
    </row>
    <row r="67" spans="1:7" ht="12.75">
      <c r="A67" s="616" t="s">
        <v>320</v>
      </c>
      <c r="B67" s="377">
        <v>15025.187</v>
      </c>
      <c r="C67" s="617">
        <f>IF(B67=0,0,D67/B67)</f>
        <v>2.3146068664569697</v>
      </c>
      <c r="D67" s="377">
        <v>34777.401</v>
      </c>
      <c r="E67" s="377">
        <v>483.021</v>
      </c>
      <c r="F67" s="617">
        <v>1.1754209444309875</v>
      </c>
      <c r="G67" s="378">
        <v>567.753</v>
      </c>
    </row>
    <row r="68" spans="1:7" ht="12.75">
      <c r="A68" s="368"/>
      <c r="B68" s="376"/>
      <c r="C68" s="591"/>
      <c r="D68" s="376"/>
      <c r="E68" s="376"/>
      <c r="F68" s="591"/>
      <c r="G68" s="374"/>
    </row>
    <row r="69" spans="1:7" ht="12.75">
      <c r="A69" s="368" t="s">
        <v>321</v>
      </c>
      <c r="B69" s="376">
        <v>4645.498</v>
      </c>
      <c r="C69" s="591">
        <f>IF(B69=0,0,D69/B69)</f>
        <v>1.7108736243132598</v>
      </c>
      <c r="D69" s="376">
        <v>7947.86</v>
      </c>
      <c r="E69" s="376">
        <v>262.412</v>
      </c>
      <c r="F69" s="591">
        <v>1</v>
      </c>
      <c r="G69" s="374">
        <v>262.412</v>
      </c>
    </row>
    <row r="70" spans="1:7" ht="12.75">
      <c r="A70" s="368" t="s">
        <v>322</v>
      </c>
      <c r="B70" s="375">
        <v>2340.783</v>
      </c>
      <c r="C70" s="615">
        <f>IF(B70=0,0,D70/B70)</f>
        <v>1.8978115442567722</v>
      </c>
      <c r="D70" s="375">
        <v>4442.365</v>
      </c>
      <c r="E70" s="189" t="s">
        <v>76</v>
      </c>
      <c r="F70" s="189" t="s">
        <v>76</v>
      </c>
      <c r="G70" s="189" t="s">
        <v>76</v>
      </c>
    </row>
    <row r="71" spans="1:7" ht="12.75">
      <c r="A71" s="616" t="s">
        <v>323</v>
      </c>
      <c r="B71" s="377">
        <v>6986.280999999999</v>
      </c>
      <c r="C71" s="617">
        <f>IF(B71=0,0,D71/B71)</f>
        <v>1.773507965110479</v>
      </c>
      <c r="D71" s="377">
        <v>12390.225</v>
      </c>
      <c r="E71" s="377">
        <v>262.412</v>
      </c>
      <c r="F71" s="617">
        <v>1</v>
      </c>
      <c r="G71" s="378">
        <v>262.412</v>
      </c>
    </row>
    <row r="72" spans="1:7" ht="12.75">
      <c r="A72" s="368"/>
      <c r="B72" s="376"/>
      <c r="C72" s="591"/>
      <c r="D72" s="376"/>
      <c r="E72" s="376"/>
      <c r="F72" s="591"/>
      <c r="G72" s="374"/>
    </row>
    <row r="73" spans="1:7" ht="12.75">
      <c r="A73" s="368" t="s">
        <v>324</v>
      </c>
      <c r="B73" s="375">
        <v>7934</v>
      </c>
      <c r="C73" s="615">
        <f aca="true" t="shared" si="0" ref="C73:C81">IF(B73=0,0,D73/B73)</f>
        <v>2.126706075119738</v>
      </c>
      <c r="D73" s="375">
        <v>16873.286</v>
      </c>
      <c r="E73" s="189" t="s">
        <v>76</v>
      </c>
      <c r="F73" s="189" t="s">
        <v>76</v>
      </c>
      <c r="G73" s="189" t="s">
        <v>76</v>
      </c>
    </row>
    <row r="74" spans="1:7" ht="12.75">
      <c r="A74" s="368" t="s">
        <v>325</v>
      </c>
      <c r="B74" s="375">
        <v>3460.51</v>
      </c>
      <c r="C74" s="615">
        <f t="shared" si="0"/>
        <v>1.5073099051873857</v>
      </c>
      <c r="D74" s="375">
        <v>5216.061000000001</v>
      </c>
      <c r="E74" s="189" t="s">
        <v>76</v>
      </c>
      <c r="F74" s="189" t="s">
        <v>76</v>
      </c>
      <c r="G74" s="189" t="s">
        <v>76</v>
      </c>
    </row>
    <row r="75" spans="1:7" ht="12.75">
      <c r="A75" s="368" t="s">
        <v>326</v>
      </c>
      <c r="B75" s="375">
        <v>3915.024</v>
      </c>
      <c r="C75" s="615">
        <f t="shared" si="0"/>
        <v>4.765709482240722</v>
      </c>
      <c r="D75" s="375">
        <v>18657.867000000002</v>
      </c>
      <c r="E75" s="189" t="s">
        <v>76</v>
      </c>
      <c r="F75" s="189" t="s">
        <v>76</v>
      </c>
      <c r="G75" s="189" t="s">
        <v>76</v>
      </c>
    </row>
    <row r="76" spans="1:7" ht="12.75">
      <c r="A76" s="368" t="s">
        <v>327</v>
      </c>
      <c r="B76" s="376">
        <v>14694.588</v>
      </c>
      <c r="C76" s="591">
        <f t="shared" si="0"/>
        <v>1.7502490032384712</v>
      </c>
      <c r="D76" s="376">
        <v>25719.188</v>
      </c>
      <c r="E76" s="376">
        <v>382.756</v>
      </c>
      <c r="F76" s="591">
        <v>1.082710656397287</v>
      </c>
      <c r="G76" s="374">
        <v>414.414</v>
      </c>
    </row>
    <row r="77" spans="1:7" ht="12.75">
      <c r="A77" s="368" t="s">
        <v>328</v>
      </c>
      <c r="B77" s="375">
        <v>370.711</v>
      </c>
      <c r="C77" s="615">
        <f t="shared" si="0"/>
        <v>2.012279106905379</v>
      </c>
      <c r="D77" s="375">
        <v>745.974</v>
      </c>
      <c r="E77" s="189" t="s">
        <v>76</v>
      </c>
      <c r="F77" s="189" t="s">
        <v>76</v>
      </c>
      <c r="G77" s="189" t="s">
        <v>76</v>
      </c>
    </row>
    <row r="78" spans="1:7" ht="12.75">
      <c r="A78" s="368" t="s">
        <v>329</v>
      </c>
      <c r="B78" s="375">
        <v>14163.15</v>
      </c>
      <c r="C78" s="615">
        <f t="shared" si="0"/>
        <v>1.9470951024313095</v>
      </c>
      <c r="D78" s="375">
        <v>27577</v>
      </c>
      <c r="E78" s="189" t="s">
        <v>76</v>
      </c>
      <c r="F78" s="189" t="s">
        <v>76</v>
      </c>
      <c r="G78" s="189" t="s">
        <v>76</v>
      </c>
    </row>
    <row r="79" spans="1:7" ht="12.75">
      <c r="A79" s="368" t="s">
        <v>330</v>
      </c>
      <c r="B79" s="376">
        <v>2904.579</v>
      </c>
      <c r="C79" s="591">
        <f t="shared" si="0"/>
        <v>2.5091536501503313</v>
      </c>
      <c r="D79" s="376">
        <v>7288.035</v>
      </c>
      <c r="E79" s="376">
        <v>152.3</v>
      </c>
      <c r="F79" s="591">
        <v>1</v>
      </c>
      <c r="G79" s="374">
        <v>152.3</v>
      </c>
    </row>
    <row r="80" spans="1:7" ht="12.75">
      <c r="A80" s="368" t="s">
        <v>331</v>
      </c>
      <c r="B80" s="376">
        <v>55883.60400000001</v>
      </c>
      <c r="C80" s="591">
        <f t="shared" si="0"/>
        <v>2.2837565200698218</v>
      </c>
      <c r="D80" s="376">
        <v>127624.545</v>
      </c>
      <c r="E80" s="376">
        <v>43.451</v>
      </c>
      <c r="F80" s="591">
        <v>1.6751283054475157</v>
      </c>
      <c r="G80" s="374">
        <v>72.786</v>
      </c>
    </row>
    <row r="81" spans="1:7" ht="12.75">
      <c r="A81" s="616" t="s">
        <v>372</v>
      </c>
      <c r="B81" s="377">
        <v>103326.166</v>
      </c>
      <c r="C81" s="617">
        <f t="shared" si="0"/>
        <v>2.223076350282851</v>
      </c>
      <c r="D81" s="377">
        <v>229701.956</v>
      </c>
      <c r="E81" s="377">
        <v>578.5070000000001</v>
      </c>
      <c r="F81" s="617">
        <v>1.1054317406703806</v>
      </c>
      <c r="G81" s="378">
        <v>639.5</v>
      </c>
    </row>
    <row r="82" spans="1:7" ht="12.75">
      <c r="A82" s="368"/>
      <c r="B82" s="376"/>
      <c r="C82" s="591"/>
      <c r="D82" s="376"/>
      <c r="E82" s="376"/>
      <c r="F82" s="591"/>
      <c r="G82" s="374"/>
    </row>
    <row r="83" spans="1:7" ht="12.75">
      <c r="A83" s="368" t="s">
        <v>332</v>
      </c>
      <c r="B83" s="376">
        <v>2586.504</v>
      </c>
      <c r="C83" s="591">
        <f>IF(B83=0,0,D83/B83)</f>
        <v>1.4804276351399417</v>
      </c>
      <c r="D83" s="376">
        <v>3829.1319999999996</v>
      </c>
      <c r="E83" s="376">
        <v>53.375</v>
      </c>
      <c r="F83" s="591">
        <v>1.199561592505855</v>
      </c>
      <c r="G83" s="374">
        <v>64.0266</v>
      </c>
    </row>
    <row r="84" spans="1:7" ht="12.75">
      <c r="A84" s="368" t="s">
        <v>333</v>
      </c>
      <c r="B84" s="376">
        <v>4093.127</v>
      </c>
      <c r="C84" s="591">
        <f>IF(B84=0,0,D84/B84)</f>
        <v>1.6277794458857493</v>
      </c>
      <c r="D84" s="376">
        <v>6662.708</v>
      </c>
      <c r="E84" s="376">
        <v>100.556</v>
      </c>
      <c r="F84" s="591">
        <v>1.5704880862405028</v>
      </c>
      <c r="G84" s="374">
        <v>157.922</v>
      </c>
    </row>
    <row r="85" spans="1:7" ht="12.75">
      <c r="A85" s="616" t="s">
        <v>334</v>
      </c>
      <c r="B85" s="377">
        <v>6679.630999999999</v>
      </c>
      <c r="C85" s="617">
        <f>IF(B85=0,0,D85/B85)</f>
        <v>1.5707214964419443</v>
      </c>
      <c r="D85" s="377">
        <v>10491.84</v>
      </c>
      <c r="E85" s="377">
        <v>153.93099999999998</v>
      </c>
      <c r="F85" s="617">
        <v>1.4418707083043703</v>
      </c>
      <c r="G85" s="378">
        <v>221.9486</v>
      </c>
    </row>
    <row r="86" spans="1:7" ht="12.75">
      <c r="A86" s="368"/>
      <c r="B86" s="376"/>
      <c r="C86" s="591"/>
      <c r="D86" s="376"/>
      <c r="E86" s="376"/>
      <c r="F86" s="591"/>
      <c r="G86" s="374"/>
    </row>
    <row r="87" spans="1:7" ht="12.75">
      <c r="A87" s="618" t="s">
        <v>335</v>
      </c>
      <c r="B87" s="381">
        <v>723570.223</v>
      </c>
      <c r="C87" s="596">
        <f>IF(B87=0,0,D87/B87)</f>
        <v>1.8066871831457334</v>
      </c>
      <c r="D87" s="381">
        <v>1307265.0480000002</v>
      </c>
      <c r="E87" s="381">
        <v>47217.473999999995</v>
      </c>
      <c r="F87" s="596">
        <v>1.1375311877124137</v>
      </c>
      <c r="G87" s="382">
        <v>53711.34928000001</v>
      </c>
    </row>
    <row r="88" spans="1:7" ht="12.75">
      <c r="A88" s="367" t="s">
        <v>271</v>
      </c>
      <c r="B88" s="189" t="s">
        <v>76</v>
      </c>
      <c r="C88" s="189" t="s">
        <v>76</v>
      </c>
      <c r="D88" s="189" t="s">
        <v>76</v>
      </c>
      <c r="E88" s="375">
        <v>46436.70432348502</v>
      </c>
      <c r="F88" s="591">
        <v>1.2795796112359916</v>
      </c>
      <c r="G88" s="619">
        <v>59419.46006532565</v>
      </c>
    </row>
    <row r="89" spans="1:7" ht="12.75">
      <c r="A89" s="368"/>
      <c r="B89" s="376"/>
      <c r="C89" s="591"/>
      <c r="D89" s="376"/>
      <c r="E89" s="376"/>
      <c r="F89" s="591"/>
      <c r="G89" s="374"/>
    </row>
    <row r="90" spans="1:7" ht="12.75">
      <c r="A90" s="620" t="s">
        <v>272</v>
      </c>
      <c r="B90" s="621">
        <v>723570.223</v>
      </c>
      <c r="C90" s="622">
        <f>IF(B90=0,0,D90/B90)</f>
        <v>1.8066871831457334</v>
      </c>
      <c r="D90" s="621">
        <v>1307265.0480000002</v>
      </c>
      <c r="E90" s="621">
        <v>93654.17832348502</v>
      </c>
      <c r="F90" s="622">
        <v>1.20796328973778</v>
      </c>
      <c r="G90" s="623">
        <v>113130.80934532566</v>
      </c>
    </row>
  </sheetData>
  <mergeCells count="3">
    <mergeCell ref="A4:G4"/>
    <mergeCell ref="A3:G3"/>
    <mergeCell ref="A1:G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8" r:id="rId1"/>
  <headerFooter alignWithMargins="0">
    <oddFooter>&amp;C&amp;A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311" transitionEvaluation="1"/>
  <dimension ref="A1:H67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6.7109375" style="633" customWidth="1"/>
    <col min="2" max="7" width="14.7109375" style="633" customWidth="1"/>
    <col min="8" max="8" width="9.28125" style="633" customWidth="1"/>
    <col min="9" max="9" width="11.421875" style="633" customWidth="1"/>
    <col min="10" max="16384" width="12.57421875" style="633" customWidth="1"/>
  </cols>
  <sheetData>
    <row r="1" spans="1:7" s="624" customFormat="1" ht="18">
      <c r="A1" s="768" t="s">
        <v>0</v>
      </c>
      <c r="B1" s="768"/>
      <c r="C1" s="768"/>
      <c r="D1" s="768"/>
      <c r="E1" s="768"/>
      <c r="F1" s="768"/>
      <c r="G1" s="768"/>
    </row>
    <row r="3" spans="1:8" s="625" customFormat="1" ht="15">
      <c r="A3" s="882" t="s">
        <v>424</v>
      </c>
      <c r="B3" s="882"/>
      <c r="C3" s="882"/>
      <c r="D3" s="882"/>
      <c r="E3" s="882"/>
      <c r="F3" s="882"/>
      <c r="G3" s="882"/>
      <c r="H3" s="674"/>
    </row>
    <row r="4" spans="1:7" s="625" customFormat="1" ht="14.25">
      <c r="A4" s="626"/>
      <c r="B4" s="626"/>
      <c r="C4" s="626"/>
      <c r="D4" s="626"/>
      <c r="E4" s="626"/>
      <c r="F4" s="626"/>
      <c r="G4" s="626"/>
    </row>
    <row r="5" spans="1:7" ht="12.75">
      <c r="A5" s="627" t="s">
        <v>183</v>
      </c>
      <c r="B5" s="628" t="s">
        <v>357</v>
      </c>
      <c r="C5" s="629">
        <v>2001</v>
      </c>
      <c r="D5" s="630" t="s">
        <v>455</v>
      </c>
      <c r="E5" s="631"/>
      <c r="F5" s="630" t="s">
        <v>456</v>
      </c>
      <c r="G5" s="632"/>
    </row>
    <row r="6" spans="1:7" ht="13.5" thickBot="1">
      <c r="A6" s="634"/>
      <c r="B6" s="635"/>
      <c r="C6" s="635"/>
      <c r="D6" s="628" t="s">
        <v>224</v>
      </c>
      <c r="E6" s="628" t="s">
        <v>225</v>
      </c>
      <c r="F6" s="730" t="s">
        <v>224</v>
      </c>
      <c r="G6" s="636" t="s">
        <v>225</v>
      </c>
    </row>
    <row r="7" spans="1:7" ht="12.75">
      <c r="A7" s="637" t="s">
        <v>358</v>
      </c>
      <c r="B7" s="638">
        <v>40857</v>
      </c>
      <c r="C7" s="638">
        <v>71046.682</v>
      </c>
      <c r="D7" s="638">
        <v>7755.11</v>
      </c>
      <c r="E7" s="638">
        <v>8779.612</v>
      </c>
      <c r="F7" s="638">
        <v>8436.418</v>
      </c>
      <c r="G7" s="639">
        <v>9567.816</v>
      </c>
    </row>
    <row r="8" spans="1:7" ht="12.75">
      <c r="A8" s="640"/>
      <c r="B8" s="641"/>
      <c r="C8" s="641"/>
      <c r="D8" s="641"/>
      <c r="E8" s="641"/>
      <c r="F8" s="641"/>
      <c r="G8" s="642"/>
    </row>
    <row r="9" spans="1:7" s="687" customFormat="1" ht="12.75">
      <c r="A9" s="683" t="s">
        <v>441</v>
      </c>
      <c r="B9" s="684"/>
      <c r="C9" s="684"/>
      <c r="D9" s="685"/>
      <c r="E9" s="685"/>
      <c r="F9" s="685"/>
      <c r="G9" s="686"/>
    </row>
    <row r="10" spans="1:7" s="687" customFormat="1" ht="12.75">
      <c r="A10" s="683" t="s">
        <v>143</v>
      </c>
      <c r="B10" s="688">
        <v>6469</v>
      </c>
      <c r="C10" s="688">
        <f>SUM(C11:C24)</f>
        <v>9053.098999999998</v>
      </c>
      <c r="D10" s="688">
        <f>SUM(D11:D24)</f>
        <v>1752.5339999999999</v>
      </c>
      <c r="E10" s="688">
        <f>SUM(E11:E24)</f>
        <v>2656.293</v>
      </c>
      <c r="F10" s="688">
        <f>SUM(F11:F24)</f>
        <v>1943.4690000000003</v>
      </c>
      <c r="G10" s="689">
        <f>SUM(G11:G24)</f>
        <v>2706.124</v>
      </c>
    </row>
    <row r="11" spans="1:7" ht="12.75">
      <c r="A11" s="640" t="s">
        <v>227</v>
      </c>
      <c r="B11" s="643">
        <v>555</v>
      </c>
      <c r="C11" s="635">
        <v>860</v>
      </c>
      <c r="D11" s="643">
        <v>451.328</v>
      </c>
      <c r="E11" s="643">
        <v>173.84</v>
      </c>
      <c r="F11" s="635">
        <v>539.403</v>
      </c>
      <c r="G11" s="649">
        <v>187.726</v>
      </c>
    </row>
    <row r="12" spans="1:7" ht="12.75">
      <c r="A12" s="640" t="s">
        <v>145</v>
      </c>
      <c r="B12" s="643">
        <v>88</v>
      </c>
      <c r="C12" s="635">
        <v>113.011</v>
      </c>
      <c r="D12" s="643">
        <v>41.735</v>
      </c>
      <c r="E12" s="643">
        <v>14.664</v>
      </c>
      <c r="F12" s="635">
        <v>51.836</v>
      </c>
      <c r="G12" s="649">
        <v>18.707</v>
      </c>
    </row>
    <row r="13" spans="1:7" ht="12.75">
      <c r="A13" s="640" t="s">
        <v>228</v>
      </c>
      <c r="B13" s="643">
        <v>190</v>
      </c>
      <c r="C13" s="635">
        <v>413</v>
      </c>
      <c r="D13" s="643">
        <v>133.728</v>
      </c>
      <c r="E13" s="643">
        <v>333.721</v>
      </c>
      <c r="F13" s="635">
        <v>156.394</v>
      </c>
      <c r="G13" s="649">
        <v>333.479</v>
      </c>
    </row>
    <row r="14" spans="1:7" ht="12.75">
      <c r="A14" s="640" t="s">
        <v>229</v>
      </c>
      <c r="B14" s="643">
        <v>133</v>
      </c>
      <c r="C14" s="635">
        <v>216.104</v>
      </c>
      <c r="D14" s="643">
        <v>26.639</v>
      </c>
      <c r="E14" s="643">
        <v>133.803</v>
      </c>
      <c r="F14" s="635">
        <v>32.694</v>
      </c>
      <c r="G14" s="649">
        <v>136.704</v>
      </c>
    </row>
    <row r="15" spans="1:7" ht="12.75">
      <c r="A15" s="640" t="s">
        <v>230</v>
      </c>
      <c r="B15" s="643">
        <v>849</v>
      </c>
      <c r="C15" s="635">
        <v>1030.531</v>
      </c>
      <c r="D15" s="643">
        <v>99.907</v>
      </c>
      <c r="E15" s="643">
        <v>66.088</v>
      </c>
      <c r="F15" s="635">
        <v>111.754</v>
      </c>
      <c r="G15" s="649">
        <v>72.963</v>
      </c>
    </row>
    <row r="16" spans="1:7" ht="12.75">
      <c r="A16" s="640" t="s">
        <v>148</v>
      </c>
      <c r="B16" s="643">
        <v>33</v>
      </c>
      <c r="C16" s="635">
        <v>75.65</v>
      </c>
      <c r="D16" s="643">
        <v>4.241</v>
      </c>
      <c r="E16" s="643">
        <v>2.436</v>
      </c>
      <c r="F16" s="635">
        <v>4.156</v>
      </c>
      <c r="G16" s="649">
        <v>4.552</v>
      </c>
    </row>
    <row r="17" spans="1:7" ht="12.75">
      <c r="A17" s="640" t="s">
        <v>231</v>
      </c>
      <c r="B17" s="643">
        <v>1627</v>
      </c>
      <c r="C17" s="635">
        <v>2215.4</v>
      </c>
      <c r="D17" s="643">
        <v>156.457</v>
      </c>
      <c r="E17" s="643">
        <v>810.634</v>
      </c>
      <c r="F17" s="635">
        <v>171.558</v>
      </c>
      <c r="G17" s="649">
        <v>744.054</v>
      </c>
    </row>
    <row r="18" spans="1:7" ht="12.75">
      <c r="A18" s="640" t="s">
        <v>232</v>
      </c>
      <c r="B18" s="643">
        <v>158</v>
      </c>
      <c r="C18" s="635">
        <v>142.373</v>
      </c>
      <c r="D18" s="643">
        <v>47.712</v>
      </c>
      <c r="E18" s="643">
        <v>6.063</v>
      </c>
      <c r="F18" s="635">
        <v>76.512</v>
      </c>
      <c r="G18" s="649">
        <v>5.341</v>
      </c>
    </row>
    <row r="19" spans="1:7" ht="12.75">
      <c r="A19" s="640" t="s">
        <v>233</v>
      </c>
      <c r="B19" s="643">
        <v>470</v>
      </c>
      <c r="C19" s="635">
        <v>757</v>
      </c>
      <c r="D19" s="643">
        <v>199.294</v>
      </c>
      <c r="E19" s="643">
        <v>761.73</v>
      </c>
      <c r="F19" s="635">
        <v>238.733</v>
      </c>
      <c r="G19" s="649">
        <v>779.601</v>
      </c>
    </row>
    <row r="20" spans="1:7" ht="12.75">
      <c r="A20" s="640" t="s">
        <v>234</v>
      </c>
      <c r="B20" s="643">
        <v>88</v>
      </c>
      <c r="C20" s="635">
        <v>122.28</v>
      </c>
      <c r="D20" s="643">
        <v>71.3</v>
      </c>
      <c r="E20" s="643">
        <v>88.41</v>
      </c>
      <c r="F20" s="635">
        <v>53.422</v>
      </c>
      <c r="G20" s="649">
        <v>90.032</v>
      </c>
    </row>
    <row r="21" spans="1:7" ht="12.75">
      <c r="A21" s="640" t="s">
        <v>152</v>
      </c>
      <c r="B21" s="643">
        <v>1092</v>
      </c>
      <c r="C21" s="635">
        <v>1134</v>
      </c>
      <c r="D21" s="643">
        <v>79.915</v>
      </c>
      <c r="E21" s="643">
        <v>73.461</v>
      </c>
      <c r="F21" s="635">
        <v>53.546</v>
      </c>
      <c r="G21" s="649">
        <v>124.624</v>
      </c>
    </row>
    <row r="22" spans="1:7" ht="12.75">
      <c r="A22" s="640" t="s">
        <v>235</v>
      </c>
      <c r="B22" s="643">
        <v>140</v>
      </c>
      <c r="C22" s="635">
        <v>310</v>
      </c>
      <c r="D22" s="643">
        <v>15.799</v>
      </c>
      <c r="E22" s="643">
        <v>1.597</v>
      </c>
      <c r="F22" s="635">
        <v>18.681</v>
      </c>
      <c r="G22" s="649">
        <v>1.62</v>
      </c>
    </row>
    <row r="23" spans="1:7" ht="12.75">
      <c r="A23" s="640" t="s">
        <v>236</v>
      </c>
      <c r="B23" s="643">
        <v>1000</v>
      </c>
      <c r="C23" s="635">
        <v>1565.7</v>
      </c>
      <c r="D23" s="643">
        <v>406.712</v>
      </c>
      <c r="E23" s="643">
        <v>182.657</v>
      </c>
      <c r="F23" s="635">
        <v>411.571</v>
      </c>
      <c r="G23" s="649">
        <v>197.765</v>
      </c>
    </row>
    <row r="24" spans="1:7" ht="12.75">
      <c r="A24" s="640" t="s">
        <v>156</v>
      </c>
      <c r="B24" s="643">
        <v>46</v>
      </c>
      <c r="C24" s="635">
        <v>98.05</v>
      </c>
      <c r="D24" s="643">
        <v>17.767</v>
      </c>
      <c r="E24" s="643">
        <v>7.189</v>
      </c>
      <c r="F24" s="635">
        <v>23.209</v>
      </c>
      <c r="G24" s="649">
        <v>8.956</v>
      </c>
    </row>
    <row r="25" spans="1:7" ht="12.75">
      <c r="A25" s="640"/>
      <c r="B25" s="643"/>
      <c r="C25" s="643"/>
      <c r="D25" s="643"/>
      <c r="E25" s="643"/>
      <c r="F25" s="643"/>
      <c r="G25" s="644"/>
    </row>
    <row r="26" spans="1:7" s="687" customFormat="1" ht="12.75">
      <c r="A26" s="683" t="s">
        <v>158</v>
      </c>
      <c r="B26" s="688"/>
      <c r="C26" s="688"/>
      <c r="D26" s="688"/>
      <c r="E26" s="688"/>
      <c r="F26" s="688"/>
      <c r="G26" s="689"/>
    </row>
    <row r="27" spans="1:7" ht="12.75">
      <c r="A27" s="640" t="s">
        <v>159</v>
      </c>
      <c r="B27" s="643">
        <v>92</v>
      </c>
      <c r="C27" s="635">
        <v>110</v>
      </c>
      <c r="D27" s="643">
        <v>22</v>
      </c>
      <c r="E27" s="643">
        <v>5</v>
      </c>
      <c r="F27" s="635">
        <v>15.4</v>
      </c>
      <c r="G27" s="649">
        <v>2.7</v>
      </c>
    </row>
    <row r="28" spans="1:7" ht="12.75">
      <c r="A28" s="640" t="s">
        <v>176</v>
      </c>
      <c r="B28" s="643">
        <v>21</v>
      </c>
      <c r="C28" s="635">
        <v>34.022</v>
      </c>
      <c r="D28" s="643">
        <v>0.857</v>
      </c>
      <c r="E28" s="643" t="s">
        <v>76</v>
      </c>
      <c r="F28" s="635">
        <v>0.868</v>
      </c>
      <c r="G28" s="649">
        <v>0.817</v>
      </c>
    </row>
    <row r="29" spans="1:7" ht="12.75">
      <c r="A29" s="640" t="s">
        <v>179</v>
      </c>
      <c r="B29" s="643" t="s">
        <v>76</v>
      </c>
      <c r="C29" s="635">
        <v>73.53</v>
      </c>
      <c r="D29" s="643">
        <v>13.268</v>
      </c>
      <c r="E29" s="643">
        <v>4.475</v>
      </c>
      <c r="F29" s="635">
        <v>13.141</v>
      </c>
      <c r="G29" s="649">
        <v>4.385</v>
      </c>
    </row>
    <row r="30" spans="1:7" ht="12.75">
      <c r="A30" s="640" t="s">
        <v>181</v>
      </c>
      <c r="B30" s="643" t="s">
        <v>76</v>
      </c>
      <c r="C30" s="635">
        <v>71.6</v>
      </c>
      <c r="D30" s="643">
        <v>5.557</v>
      </c>
      <c r="E30" s="643">
        <v>2.384</v>
      </c>
      <c r="F30" s="635">
        <v>3.315</v>
      </c>
      <c r="G30" s="649">
        <v>16.157</v>
      </c>
    </row>
    <row r="31" spans="1:7" ht="12.75">
      <c r="A31" s="640" t="s">
        <v>160</v>
      </c>
      <c r="B31" s="643">
        <v>721</v>
      </c>
      <c r="C31" s="635">
        <v>9.172</v>
      </c>
      <c r="D31" s="643">
        <v>35.499</v>
      </c>
      <c r="E31" s="643">
        <v>18.623</v>
      </c>
      <c r="F31" s="635">
        <v>26.098</v>
      </c>
      <c r="G31" s="649">
        <v>8.562</v>
      </c>
    </row>
    <row r="32" spans="1:7" ht="12.75">
      <c r="A32" s="640" t="s">
        <v>161</v>
      </c>
      <c r="B32" s="643">
        <v>413</v>
      </c>
      <c r="C32" s="635">
        <v>483.556</v>
      </c>
      <c r="D32" s="643">
        <v>20.698</v>
      </c>
      <c r="E32" s="643">
        <v>121.815</v>
      </c>
      <c r="F32" s="635">
        <v>25.465</v>
      </c>
      <c r="G32" s="649">
        <v>131.912</v>
      </c>
    </row>
    <row r="33" spans="1:7" ht="12.75">
      <c r="A33" s="640" t="s">
        <v>162</v>
      </c>
      <c r="B33" s="643" t="s">
        <v>76</v>
      </c>
      <c r="C33" s="635">
        <v>8.895</v>
      </c>
      <c r="D33" s="643">
        <v>17.547</v>
      </c>
      <c r="E33" s="643" t="s">
        <v>76</v>
      </c>
      <c r="F33" s="635">
        <v>19.519</v>
      </c>
      <c r="G33" s="644" t="s">
        <v>76</v>
      </c>
    </row>
    <row r="34" spans="1:7" ht="12.75">
      <c r="A34" s="640" t="s">
        <v>180</v>
      </c>
      <c r="B34" s="643" t="s">
        <v>76</v>
      </c>
      <c r="C34" s="635">
        <v>31</v>
      </c>
      <c r="D34" s="643">
        <v>6.653</v>
      </c>
      <c r="E34" s="643">
        <v>1.024</v>
      </c>
      <c r="F34" s="635">
        <v>10.004</v>
      </c>
      <c r="G34" s="649">
        <v>1.17</v>
      </c>
    </row>
    <row r="35" spans="1:7" ht="12.75">
      <c r="A35" s="640" t="s">
        <v>163</v>
      </c>
      <c r="B35" s="643">
        <v>346</v>
      </c>
      <c r="C35" s="635">
        <v>741</v>
      </c>
      <c r="D35" s="643">
        <v>18.49</v>
      </c>
      <c r="E35" s="643">
        <v>48.969</v>
      </c>
      <c r="F35" s="635">
        <v>27.847</v>
      </c>
      <c r="G35" s="649">
        <v>51.541</v>
      </c>
    </row>
    <row r="36" spans="1:7" ht="12.75">
      <c r="A36" s="634" t="s">
        <v>164</v>
      </c>
      <c r="B36" s="643" t="s">
        <v>76</v>
      </c>
      <c r="C36" s="635">
        <v>235.718</v>
      </c>
      <c r="D36" s="643">
        <v>17.922</v>
      </c>
      <c r="E36" s="643">
        <v>8.506</v>
      </c>
      <c r="F36" s="635">
        <v>17.367</v>
      </c>
      <c r="G36" s="649">
        <v>10.959</v>
      </c>
    </row>
    <row r="37" spans="1:7" ht="12.75">
      <c r="A37" s="640" t="s">
        <v>366</v>
      </c>
      <c r="B37" s="643">
        <v>352</v>
      </c>
      <c r="C37" s="635">
        <v>283.898</v>
      </c>
      <c r="D37" s="643">
        <v>34.571</v>
      </c>
      <c r="E37" s="643">
        <v>6.466</v>
      </c>
      <c r="F37" s="635">
        <v>73.98</v>
      </c>
      <c r="G37" s="649">
        <v>6.781</v>
      </c>
    </row>
    <row r="38" spans="1:7" ht="12.75">
      <c r="A38" s="640" t="s">
        <v>174</v>
      </c>
      <c r="B38" s="643">
        <v>406</v>
      </c>
      <c r="C38" s="635">
        <v>631.376</v>
      </c>
      <c r="D38" s="643">
        <v>1.452</v>
      </c>
      <c r="E38" s="643">
        <v>3.767</v>
      </c>
      <c r="F38" s="643" t="s">
        <v>76</v>
      </c>
      <c r="G38" s="649">
        <v>9.167</v>
      </c>
    </row>
    <row r="39" spans="1:7" ht="12.75">
      <c r="A39" s="640"/>
      <c r="B39" s="643"/>
      <c r="C39" s="643"/>
      <c r="D39" s="643"/>
      <c r="E39" s="643"/>
      <c r="F39" s="643"/>
      <c r="G39" s="644"/>
    </row>
    <row r="40" spans="1:7" s="687" customFormat="1" ht="12.75">
      <c r="A40" s="683" t="s">
        <v>429</v>
      </c>
      <c r="B40" s="688"/>
      <c r="C40" s="688"/>
      <c r="D40" s="688"/>
      <c r="E40" s="688"/>
      <c r="F40" s="688"/>
      <c r="G40" s="689"/>
    </row>
    <row r="41" spans="1:7" ht="12.75">
      <c r="A41" s="640" t="s">
        <v>237</v>
      </c>
      <c r="B41" s="643">
        <v>377</v>
      </c>
      <c r="C41" s="635">
        <v>993.122</v>
      </c>
      <c r="D41" s="643">
        <v>45.683</v>
      </c>
      <c r="E41" s="643">
        <v>19.187</v>
      </c>
      <c r="F41" s="635">
        <v>26.661</v>
      </c>
      <c r="G41" s="649">
        <v>21.127</v>
      </c>
    </row>
    <row r="42" spans="1:7" ht="12.75">
      <c r="A42" s="640" t="s">
        <v>238</v>
      </c>
      <c r="B42" s="643">
        <v>408</v>
      </c>
      <c r="C42" s="635">
        <v>654.9</v>
      </c>
      <c r="D42" s="643">
        <v>0.364</v>
      </c>
      <c r="E42" s="643">
        <v>20.416</v>
      </c>
      <c r="F42" s="635">
        <v>0.89</v>
      </c>
      <c r="G42" s="649">
        <v>25.949</v>
      </c>
    </row>
    <row r="43" spans="1:7" ht="12.75">
      <c r="A43" s="640" t="s">
        <v>239</v>
      </c>
      <c r="B43" s="643">
        <v>2422</v>
      </c>
      <c r="C43" s="635">
        <v>6394.85</v>
      </c>
      <c r="D43" s="643">
        <v>0.339</v>
      </c>
      <c r="E43" s="643">
        <v>964.752</v>
      </c>
      <c r="F43" s="644" t="s">
        <v>76</v>
      </c>
      <c r="G43" s="649">
        <v>1343.59</v>
      </c>
    </row>
    <row r="44" spans="1:7" ht="12.75">
      <c r="A44" s="640" t="s">
        <v>240</v>
      </c>
      <c r="B44" s="643">
        <v>721</v>
      </c>
      <c r="C44" s="635">
        <v>1107.103</v>
      </c>
      <c r="D44" s="643">
        <v>127.769</v>
      </c>
      <c r="E44" s="643">
        <v>84.324</v>
      </c>
      <c r="F44" s="635">
        <v>132.047</v>
      </c>
      <c r="G44" s="649">
        <v>97.48</v>
      </c>
    </row>
    <row r="45" spans="1:7" ht="12.75">
      <c r="A45" s="640" t="s">
        <v>241</v>
      </c>
      <c r="B45" s="643">
        <v>10708</v>
      </c>
      <c r="C45" s="635">
        <v>16813.3</v>
      </c>
      <c r="D45" s="643">
        <v>19.755</v>
      </c>
      <c r="E45" s="643">
        <v>2911.794</v>
      </c>
      <c r="F45" s="635">
        <v>28.239</v>
      </c>
      <c r="G45" s="649">
        <v>3171.39</v>
      </c>
    </row>
    <row r="46" spans="1:7" ht="12.75">
      <c r="A46" s="640" t="s">
        <v>242</v>
      </c>
      <c r="B46" s="643" t="s">
        <v>76</v>
      </c>
      <c r="C46" s="635">
        <v>3.776</v>
      </c>
      <c r="D46" s="643">
        <v>0.128</v>
      </c>
      <c r="E46" s="643" t="s">
        <v>76</v>
      </c>
      <c r="F46" s="644" t="s">
        <v>76</v>
      </c>
      <c r="G46" s="644" t="s">
        <v>76</v>
      </c>
    </row>
    <row r="47" spans="1:7" ht="12.75">
      <c r="A47" s="640" t="s">
        <v>243</v>
      </c>
      <c r="B47" s="643">
        <v>1390</v>
      </c>
      <c r="C47" s="635">
        <v>1216.428</v>
      </c>
      <c r="D47" s="643">
        <v>807.317</v>
      </c>
      <c r="E47" s="643">
        <v>3.509</v>
      </c>
      <c r="F47" s="635">
        <v>807.322</v>
      </c>
      <c r="G47" s="649">
        <v>3.013</v>
      </c>
    </row>
    <row r="48" spans="1:7" ht="12.75">
      <c r="A48" s="640" t="s">
        <v>244</v>
      </c>
      <c r="B48" s="643">
        <v>780</v>
      </c>
      <c r="C48" s="635">
        <v>1975.512</v>
      </c>
      <c r="D48" s="643">
        <v>362.032</v>
      </c>
      <c r="E48" s="643">
        <v>10.876</v>
      </c>
      <c r="F48" s="635">
        <v>388.424</v>
      </c>
      <c r="G48" s="649">
        <v>10.218</v>
      </c>
    </row>
    <row r="49" spans="1:7" ht="12.75">
      <c r="A49" s="640" t="s">
        <v>245</v>
      </c>
      <c r="B49" s="643">
        <v>30</v>
      </c>
      <c r="C49" s="635">
        <v>31.93</v>
      </c>
      <c r="D49" s="643" t="s">
        <v>76</v>
      </c>
      <c r="E49" s="643" t="s">
        <v>76</v>
      </c>
      <c r="F49" s="643" t="s">
        <v>76</v>
      </c>
      <c r="G49" s="644" t="s">
        <v>76</v>
      </c>
    </row>
    <row r="50" spans="1:7" ht="12.75">
      <c r="A50" s="640" t="s">
        <v>246</v>
      </c>
      <c r="B50" s="643">
        <v>59</v>
      </c>
      <c r="C50" s="635">
        <v>115.865</v>
      </c>
      <c r="D50" s="643" t="s">
        <v>76</v>
      </c>
      <c r="E50" s="643">
        <v>1.036</v>
      </c>
      <c r="F50" s="635">
        <v>0.55</v>
      </c>
      <c r="G50" s="649">
        <v>0.603</v>
      </c>
    </row>
    <row r="51" spans="1:7" ht="13.5" thickBot="1">
      <c r="A51" s="645" t="s">
        <v>247</v>
      </c>
      <c r="B51" s="646">
        <v>34</v>
      </c>
      <c r="C51" s="650">
        <v>49.88</v>
      </c>
      <c r="D51" s="646">
        <v>43.021</v>
      </c>
      <c r="E51" s="646" t="s">
        <v>76</v>
      </c>
      <c r="F51" s="650">
        <v>47.444</v>
      </c>
      <c r="G51" s="647" t="s">
        <v>76</v>
      </c>
    </row>
    <row r="52" spans="1:7" ht="12.75">
      <c r="A52" s="634" t="s">
        <v>339</v>
      </c>
      <c r="B52" s="634"/>
      <c r="C52" s="634"/>
      <c r="D52" s="634"/>
      <c r="E52" s="634"/>
      <c r="F52" s="634"/>
      <c r="G52" s="634"/>
    </row>
    <row r="53" spans="1:7" ht="12.75">
      <c r="A53" s="634" t="s">
        <v>359</v>
      </c>
      <c r="B53" s="634"/>
      <c r="C53" s="634"/>
      <c r="D53" s="634"/>
      <c r="E53" s="634"/>
      <c r="F53" s="634"/>
      <c r="G53" s="634"/>
    </row>
    <row r="67" ht="12.75">
      <c r="D67" s="648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4"/>
  <dimension ref="A1:N4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5.140625" style="230" customWidth="1"/>
    <col min="2" max="5" width="11.421875" style="230" customWidth="1"/>
    <col min="6" max="6" width="12.00390625" style="230" bestFit="1" customWidth="1"/>
    <col min="7" max="16384" width="11.421875" style="230" customWidth="1"/>
  </cols>
  <sheetData>
    <row r="1" spans="1:8" s="228" customFormat="1" ht="18">
      <c r="A1" s="759" t="s">
        <v>0</v>
      </c>
      <c r="B1" s="759"/>
      <c r="C1" s="759"/>
      <c r="D1" s="759"/>
      <c r="E1" s="759"/>
      <c r="F1" s="759"/>
      <c r="G1" s="759"/>
      <c r="H1" s="759"/>
    </row>
    <row r="3" spans="1:8" s="274" customFormat="1" ht="15">
      <c r="A3" s="760" t="s">
        <v>363</v>
      </c>
      <c r="B3" s="760"/>
      <c r="C3" s="760"/>
      <c r="D3" s="760"/>
      <c r="E3" s="760"/>
      <c r="F3" s="760"/>
      <c r="G3" s="760"/>
      <c r="H3" s="760"/>
    </row>
    <row r="4" spans="1:8" s="231" customFormat="1" ht="15">
      <c r="A4" s="760" t="s">
        <v>204</v>
      </c>
      <c r="B4" s="760"/>
      <c r="C4" s="760"/>
      <c r="D4" s="760"/>
      <c r="E4" s="760"/>
      <c r="F4" s="760"/>
      <c r="G4" s="760"/>
      <c r="H4" s="760"/>
    </row>
    <row r="5" spans="1:8" ht="15">
      <c r="A5" s="767" t="s">
        <v>205</v>
      </c>
      <c r="B5" s="767"/>
      <c r="C5" s="767"/>
      <c r="D5" s="767"/>
      <c r="E5" s="767"/>
      <c r="F5" s="767"/>
      <c r="G5" s="767"/>
      <c r="H5" s="767"/>
    </row>
    <row r="6" spans="1:8" ht="12.75" customHeight="1">
      <c r="A6" s="229"/>
      <c r="B6" s="229"/>
      <c r="C6" s="229"/>
      <c r="D6" s="229"/>
      <c r="E6" s="229"/>
      <c r="F6" s="229"/>
      <c r="G6" s="229"/>
      <c r="H6" s="229"/>
    </row>
    <row r="7" spans="1:8" ht="12.75">
      <c r="A7" s="680"/>
      <c r="B7" s="681"/>
      <c r="C7" s="681"/>
      <c r="D7" s="681"/>
      <c r="E7" s="681"/>
      <c r="F7" s="681"/>
      <c r="G7" s="681"/>
      <c r="H7" s="682"/>
    </row>
    <row r="8" spans="1:8" ht="12.75">
      <c r="A8" s="276" t="s">
        <v>206</v>
      </c>
      <c r="B8" s="276" t="s">
        <v>2</v>
      </c>
      <c r="C8" s="276" t="s">
        <v>5</v>
      </c>
      <c r="D8" s="276" t="s">
        <v>207</v>
      </c>
      <c r="E8" s="276" t="s">
        <v>6</v>
      </c>
      <c r="F8" s="276" t="s">
        <v>7</v>
      </c>
      <c r="G8" s="276" t="s">
        <v>208</v>
      </c>
      <c r="H8" s="277" t="s">
        <v>209</v>
      </c>
    </row>
    <row r="9" spans="1:8" ht="13.5" thickBot="1">
      <c r="A9" s="233"/>
      <c r="B9" s="276" t="s">
        <v>92</v>
      </c>
      <c r="C9" s="276"/>
      <c r="D9" s="276" t="s">
        <v>210</v>
      </c>
      <c r="E9" s="233"/>
      <c r="F9" s="278"/>
      <c r="G9" s="233"/>
      <c r="H9" s="277" t="s">
        <v>19</v>
      </c>
    </row>
    <row r="10" spans="1:14" ht="15">
      <c r="A10" s="275"/>
      <c r="B10" s="279"/>
      <c r="C10" s="279"/>
      <c r="D10" s="279"/>
      <c r="E10" s="280"/>
      <c r="F10" s="280"/>
      <c r="G10" s="280"/>
      <c r="H10" s="281"/>
      <c r="J10" s="760"/>
      <c r="K10" s="760"/>
      <c r="L10" s="760"/>
      <c r="M10" s="760"/>
      <c r="N10" s="760"/>
    </row>
    <row r="11" spans="1:8" s="284" customFormat="1" ht="12.75">
      <c r="A11" s="251" t="s">
        <v>364</v>
      </c>
      <c r="B11" s="282">
        <v>2458</v>
      </c>
      <c r="C11" s="282">
        <v>36264</v>
      </c>
      <c r="D11" s="282">
        <v>22591</v>
      </c>
      <c r="E11" s="282">
        <v>37</v>
      </c>
      <c r="F11" s="282">
        <v>698340</v>
      </c>
      <c r="G11" s="282" t="s">
        <v>76</v>
      </c>
      <c r="H11" s="283" t="s">
        <v>76</v>
      </c>
    </row>
    <row r="12" spans="1:8" ht="12.75">
      <c r="A12" s="233"/>
      <c r="B12" s="285"/>
      <c r="C12" s="285"/>
      <c r="D12" s="285"/>
      <c r="E12" s="285"/>
      <c r="F12" s="285"/>
      <c r="G12" s="285"/>
      <c r="H12" s="286"/>
    </row>
    <row r="13" spans="1:8" s="284" customFormat="1" ht="12.75">
      <c r="A13" s="251" t="s">
        <v>211</v>
      </c>
      <c r="B13" s="282">
        <v>261.2013832384052</v>
      </c>
      <c r="C13" s="282">
        <v>82.52556254136333</v>
      </c>
      <c r="D13" s="282">
        <v>11.238546323757248</v>
      </c>
      <c r="E13" s="282">
        <v>189.1891891891892</v>
      </c>
      <c r="F13" s="282">
        <v>1.5</v>
      </c>
      <c r="G13" s="282" t="s">
        <v>76</v>
      </c>
      <c r="H13" s="283" t="s">
        <v>76</v>
      </c>
    </row>
    <row r="14" spans="1:8" ht="12.75">
      <c r="A14" s="233"/>
      <c r="B14" s="285"/>
      <c r="C14" s="285"/>
      <c r="D14" s="285"/>
      <c r="E14" s="285"/>
      <c r="F14" s="285"/>
      <c r="G14" s="285"/>
      <c r="H14" s="286"/>
    </row>
    <row r="15" spans="1:8" s="284" customFormat="1" ht="12.75">
      <c r="A15" s="251" t="s">
        <v>365</v>
      </c>
      <c r="B15" s="282">
        <v>642.033</v>
      </c>
      <c r="C15" s="282">
        <v>2992.707</v>
      </c>
      <c r="D15" s="282">
        <v>253.89</v>
      </c>
      <c r="E15" s="282">
        <v>7</v>
      </c>
      <c r="F15" s="282">
        <v>1030</v>
      </c>
      <c r="G15" s="282">
        <v>133.7</v>
      </c>
      <c r="H15" s="283">
        <v>357.402281</v>
      </c>
    </row>
    <row r="16" spans="1:8" ht="12.75">
      <c r="A16" s="233"/>
      <c r="B16" s="285"/>
      <c r="C16" s="285"/>
      <c r="D16" s="285"/>
      <c r="E16" s="285"/>
      <c r="F16" s="285"/>
      <c r="G16" s="285"/>
      <c r="H16" s="286"/>
    </row>
    <row r="17" spans="1:8" s="284" customFormat="1" ht="12.75">
      <c r="A17" s="251" t="s">
        <v>212</v>
      </c>
      <c r="B17" s="282">
        <v>631.1030000000001</v>
      </c>
      <c r="C17" s="282">
        <v>3022.107</v>
      </c>
      <c r="D17" s="282">
        <v>260.45</v>
      </c>
      <c r="E17" s="282">
        <v>8.8</v>
      </c>
      <c r="F17" s="282">
        <v>1027.8</v>
      </c>
      <c r="G17" s="282">
        <v>158.4</v>
      </c>
      <c r="H17" s="283" t="s">
        <v>76</v>
      </c>
    </row>
    <row r="18" spans="1:8" ht="12.75">
      <c r="A18" s="233"/>
      <c r="B18" s="285"/>
      <c r="C18" s="285"/>
      <c r="D18" s="285"/>
      <c r="E18" s="285"/>
      <c r="F18" s="285"/>
      <c r="G18" s="285"/>
      <c r="H18" s="286"/>
    </row>
    <row r="19" spans="1:8" s="284" customFormat="1" ht="12.75">
      <c r="A19" s="251" t="s">
        <v>213</v>
      </c>
      <c r="B19" s="282">
        <v>37.63</v>
      </c>
      <c r="C19" s="282">
        <v>26</v>
      </c>
      <c r="D19" s="282">
        <v>2</v>
      </c>
      <c r="E19" s="282">
        <v>0.7</v>
      </c>
      <c r="F19" s="282">
        <v>5.9</v>
      </c>
      <c r="G19" s="282">
        <v>4.8</v>
      </c>
      <c r="H19" s="283" t="s">
        <v>76</v>
      </c>
    </row>
    <row r="20" spans="1:8" ht="12.75">
      <c r="A20" s="287" t="s">
        <v>214</v>
      </c>
      <c r="B20" s="285">
        <v>37.5</v>
      </c>
      <c r="C20" s="285">
        <v>25.9</v>
      </c>
      <c r="D20" s="285">
        <v>1.9</v>
      </c>
      <c r="E20" s="285">
        <v>0.64</v>
      </c>
      <c r="F20" s="285">
        <v>5.9</v>
      </c>
      <c r="G20" s="285">
        <v>4.6</v>
      </c>
      <c r="H20" s="286" t="s">
        <v>76</v>
      </c>
    </row>
    <row r="21" spans="1:8" ht="12.75">
      <c r="A21" s="233"/>
      <c r="B21" s="285"/>
      <c r="C21" s="285"/>
      <c r="D21" s="285"/>
      <c r="E21" s="285"/>
      <c r="F21" s="285"/>
      <c r="G21" s="285"/>
      <c r="H21" s="286"/>
    </row>
    <row r="22" spans="1:8" s="284" customFormat="1" ht="12.75">
      <c r="A22" s="251" t="s">
        <v>215</v>
      </c>
      <c r="B22" s="282">
        <v>26.7</v>
      </c>
      <c r="C22" s="282">
        <v>55.4</v>
      </c>
      <c r="D22" s="282">
        <v>8.56</v>
      </c>
      <c r="E22" s="288">
        <v>2.5</v>
      </c>
      <c r="F22" s="282">
        <v>3.7</v>
      </c>
      <c r="G22" s="282">
        <v>29.5</v>
      </c>
      <c r="H22" s="283" t="s">
        <v>76</v>
      </c>
    </row>
    <row r="23" spans="1:8" ht="12.75">
      <c r="A23" s="287" t="s">
        <v>216</v>
      </c>
      <c r="B23" s="285">
        <v>15.9</v>
      </c>
      <c r="C23" s="285">
        <v>55.4</v>
      </c>
      <c r="D23" s="285">
        <v>8.53</v>
      </c>
      <c r="E23" s="289">
        <v>2.47</v>
      </c>
      <c r="F23" s="285">
        <v>3.1</v>
      </c>
      <c r="G23" s="285">
        <v>29.4</v>
      </c>
      <c r="H23" s="286" t="s">
        <v>76</v>
      </c>
    </row>
    <row r="24" spans="1:8" ht="12.75">
      <c r="A24" s="290"/>
      <c r="B24" s="285"/>
      <c r="C24" s="285"/>
      <c r="D24" s="285"/>
      <c r="E24" s="289"/>
      <c r="F24" s="285"/>
      <c r="G24" s="285"/>
      <c r="H24" s="286"/>
    </row>
    <row r="25" spans="1:8" s="284" customFormat="1" ht="12.75">
      <c r="A25" s="251" t="s">
        <v>365</v>
      </c>
      <c r="B25" s="282">
        <v>642.033</v>
      </c>
      <c r="C25" s="282">
        <v>2992.7069999999994</v>
      </c>
      <c r="D25" s="282">
        <v>253.89</v>
      </c>
      <c r="E25" s="288">
        <v>7</v>
      </c>
      <c r="F25" s="282">
        <v>1030</v>
      </c>
      <c r="G25" s="282">
        <v>133.7</v>
      </c>
      <c r="H25" s="283">
        <v>357.402281</v>
      </c>
    </row>
    <row r="26" spans="1:8" ht="12.75">
      <c r="A26" s="233"/>
      <c r="B26" s="285"/>
      <c r="C26" s="285"/>
      <c r="D26" s="285"/>
      <c r="E26" s="289"/>
      <c r="F26" s="285"/>
      <c r="G26" s="285"/>
      <c r="H26" s="286"/>
    </row>
    <row r="27" spans="1:8" s="284" customFormat="1" ht="12.75">
      <c r="A27" s="251" t="s">
        <v>217</v>
      </c>
      <c r="B27" s="282">
        <v>71.4</v>
      </c>
      <c r="C27" s="282">
        <v>92</v>
      </c>
      <c r="D27" s="282">
        <v>10</v>
      </c>
      <c r="E27" s="288">
        <v>0.1</v>
      </c>
      <c r="F27" s="282">
        <v>121.7</v>
      </c>
      <c r="G27" s="282">
        <v>4.6</v>
      </c>
      <c r="H27" s="283">
        <v>13.6</v>
      </c>
    </row>
    <row r="28" spans="1:8" ht="12.75">
      <c r="A28" s="290" t="s">
        <v>214</v>
      </c>
      <c r="B28" s="285">
        <v>52.15</v>
      </c>
      <c r="C28" s="285">
        <v>78.7</v>
      </c>
      <c r="D28" s="285">
        <v>2.4</v>
      </c>
      <c r="E28" s="289">
        <v>0</v>
      </c>
      <c r="F28" s="285">
        <v>83.2</v>
      </c>
      <c r="G28" s="285">
        <v>4.5</v>
      </c>
      <c r="H28" s="286">
        <v>13.2</v>
      </c>
    </row>
    <row r="29" spans="1:8" ht="12.75">
      <c r="A29" s="290"/>
      <c r="B29" s="285"/>
      <c r="C29" s="285"/>
      <c r="D29" s="285"/>
      <c r="E29" s="289"/>
      <c r="F29" s="285"/>
      <c r="G29" s="285"/>
      <c r="H29" s="286"/>
    </row>
    <row r="30" spans="1:8" s="284" customFormat="1" ht="12.75">
      <c r="A30" s="251" t="s">
        <v>218</v>
      </c>
      <c r="B30" s="282">
        <v>125.12</v>
      </c>
      <c r="C30" s="282">
        <v>462.8</v>
      </c>
      <c r="D30" s="282">
        <v>25</v>
      </c>
      <c r="E30" s="288">
        <v>0</v>
      </c>
      <c r="F30" s="282">
        <v>71.8</v>
      </c>
      <c r="G30" s="282">
        <v>26.2</v>
      </c>
      <c r="H30" s="283">
        <v>17.9</v>
      </c>
    </row>
    <row r="31" spans="1:8" ht="12.75">
      <c r="A31" s="290" t="s">
        <v>216</v>
      </c>
      <c r="B31" s="285">
        <v>84.58</v>
      </c>
      <c r="C31" s="285">
        <v>393.3</v>
      </c>
      <c r="D31" s="285">
        <v>24.6</v>
      </c>
      <c r="E31" s="289">
        <v>0</v>
      </c>
      <c r="F31" s="285">
        <v>49.6</v>
      </c>
      <c r="G31" s="285">
        <v>24.3</v>
      </c>
      <c r="H31" s="286">
        <v>15.9</v>
      </c>
    </row>
    <row r="32" spans="1:8" ht="12.75">
      <c r="A32" s="233"/>
      <c r="B32" s="285"/>
      <c r="C32" s="285"/>
      <c r="D32" s="285"/>
      <c r="E32" s="289"/>
      <c r="F32" s="285"/>
      <c r="G32" s="285"/>
      <c r="H32" s="286"/>
    </row>
    <row r="33" spans="1:8" s="284" customFormat="1" ht="12.75">
      <c r="A33" s="251" t="s">
        <v>219</v>
      </c>
      <c r="B33" s="282">
        <v>0.2</v>
      </c>
      <c r="C33" s="282">
        <v>0</v>
      </c>
      <c r="D33" s="282">
        <v>0</v>
      </c>
      <c r="E33" s="288">
        <v>0</v>
      </c>
      <c r="F33" s="282">
        <v>0</v>
      </c>
      <c r="G33" s="282">
        <v>0</v>
      </c>
      <c r="H33" s="283">
        <v>0</v>
      </c>
    </row>
    <row r="34" spans="1:8" ht="12.75">
      <c r="A34" s="233"/>
      <c r="B34" s="285"/>
      <c r="C34" s="285"/>
      <c r="D34" s="285"/>
      <c r="E34" s="289"/>
      <c r="F34" s="285"/>
      <c r="G34" s="285"/>
      <c r="H34" s="286"/>
    </row>
    <row r="35" spans="1:8" s="284" customFormat="1" ht="12.75">
      <c r="A35" s="251" t="s">
        <v>220</v>
      </c>
      <c r="B35" s="282">
        <v>74.015</v>
      </c>
      <c r="C35" s="282">
        <v>0</v>
      </c>
      <c r="D35" s="282">
        <v>0</v>
      </c>
      <c r="E35" s="288">
        <v>0</v>
      </c>
      <c r="F35" s="282">
        <v>0</v>
      </c>
      <c r="G35" s="282">
        <v>0</v>
      </c>
      <c r="H35" s="283">
        <v>0</v>
      </c>
    </row>
    <row r="36" spans="1:8" ht="12.75">
      <c r="A36" s="251"/>
      <c r="B36" s="285"/>
      <c r="C36" s="285"/>
      <c r="D36" s="285"/>
      <c r="E36" s="289"/>
      <c r="F36" s="285"/>
      <c r="G36" s="285"/>
      <c r="H36" s="286"/>
    </row>
    <row r="37" spans="1:8" s="284" customFormat="1" ht="12.75">
      <c r="A37" s="251" t="s">
        <v>221</v>
      </c>
      <c r="B37" s="282">
        <v>73.815</v>
      </c>
      <c r="C37" s="282">
        <v>0</v>
      </c>
      <c r="D37" s="282">
        <v>0</v>
      </c>
      <c r="E37" s="288">
        <v>0</v>
      </c>
      <c r="F37" s="282">
        <v>0</v>
      </c>
      <c r="G37" s="282">
        <v>0</v>
      </c>
      <c r="H37" s="283">
        <v>0</v>
      </c>
    </row>
    <row r="38" spans="1:8" ht="12.75">
      <c r="A38" s="233"/>
      <c r="B38" s="285"/>
      <c r="C38" s="285"/>
      <c r="D38" s="285"/>
      <c r="E38" s="289"/>
      <c r="F38" s="285"/>
      <c r="G38" s="285"/>
      <c r="H38" s="286"/>
    </row>
    <row r="39" spans="1:8" s="284" customFormat="1" ht="12.75">
      <c r="A39" s="251" t="s">
        <v>222</v>
      </c>
      <c r="B39" s="282">
        <v>514.498</v>
      </c>
      <c r="C39" s="282">
        <v>2621.9069999999992</v>
      </c>
      <c r="D39" s="282">
        <v>238.89</v>
      </c>
      <c r="E39" s="288">
        <v>7.1</v>
      </c>
      <c r="F39" s="282">
        <v>1079.9</v>
      </c>
      <c r="G39" s="282">
        <v>112.1</v>
      </c>
      <c r="H39" s="283">
        <v>353.10228100000006</v>
      </c>
    </row>
    <row r="40" spans="1:8" ht="13.5" thickBot="1">
      <c r="A40" s="291" t="s">
        <v>223</v>
      </c>
      <c r="B40" s="292">
        <v>514.498</v>
      </c>
      <c r="C40" s="292">
        <v>2621.9069999999992</v>
      </c>
      <c r="D40" s="292">
        <v>238.89</v>
      </c>
      <c r="E40" s="293">
        <v>7.1</v>
      </c>
      <c r="F40" s="292">
        <v>1079.9</v>
      </c>
      <c r="G40" s="292">
        <v>112.1</v>
      </c>
      <c r="H40" s="294">
        <v>353.1</v>
      </c>
    </row>
  </sheetData>
  <mergeCells count="5">
    <mergeCell ref="J10:N10"/>
    <mergeCell ref="A3:H3"/>
    <mergeCell ref="A5:H5"/>
    <mergeCell ref="A1:H1"/>
    <mergeCell ref="A4:H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/>
  <dimension ref="A1:N44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6.28125" style="230" customWidth="1"/>
    <col min="2" max="8" width="11.28125" style="230" customWidth="1"/>
    <col min="9" max="10" width="11.28125" style="229" customWidth="1"/>
    <col min="11" max="11" width="11.28125" style="230" customWidth="1"/>
    <col min="12" max="12" width="8.57421875" style="230" customWidth="1"/>
    <col min="13" max="13" width="7.28125" style="230" customWidth="1"/>
    <col min="14" max="16384" width="11.421875" style="230" customWidth="1"/>
  </cols>
  <sheetData>
    <row r="1" spans="1:11" s="228" customFormat="1" ht="18">
      <c r="A1" s="768" t="s">
        <v>0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</row>
    <row r="2" spans="1:8" ht="12.75">
      <c r="A2" s="229"/>
      <c r="B2" s="229"/>
      <c r="C2" s="229"/>
      <c r="D2" s="229"/>
      <c r="E2" s="229"/>
      <c r="F2" s="229"/>
      <c r="G2" s="229"/>
      <c r="H2" s="229"/>
    </row>
    <row r="3" spans="1:11" s="231" customFormat="1" ht="15">
      <c r="A3" s="767" t="s">
        <v>430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</row>
    <row r="4" spans="1:11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2.75">
      <c r="A5" s="775" t="s">
        <v>183</v>
      </c>
      <c r="B5" s="769" t="s">
        <v>136</v>
      </c>
      <c r="C5" s="770"/>
      <c r="D5" s="761" t="s">
        <v>137</v>
      </c>
      <c r="E5" s="751"/>
      <c r="F5" s="751"/>
      <c r="G5" s="751"/>
      <c r="H5" s="751"/>
      <c r="I5" s="751"/>
      <c r="J5" s="751"/>
      <c r="K5" s="751"/>
    </row>
    <row r="6" spans="1:11" ht="12.75" customHeight="1">
      <c r="A6" s="776"/>
      <c r="B6" s="771"/>
      <c r="C6" s="772"/>
      <c r="D6" s="778" t="s">
        <v>138</v>
      </c>
      <c r="E6" s="779"/>
      <c r="F6" s="778" t="s">
        <v>139</v>
      </c>
      <c r="G6" s="779"/>
      <c r="H6" s="750" t="s">
        <v>140</v>
      </c>
      <c r="I6" s="775"/>
      <c r="J6" s="752" t="s">
        <v>141</v>
      </c>
      <c r="K6" s="753"/>
    </row>
    <row r="7" spans="1:11" ht="12.75">
      <c r="A7" s="776"/>
      <c r="B7" s="773"/>
      <c r="C7" s="774"/>
      <c r="D7" s="780"/>
      <c r="E7" s="749"/>
      <c r="F7" s="780"/>
      <c r="G7" s="749"/>
      <c r="H7" s="780"/>
      <c r="I7" s="749"/>
      <c r="J7" s="754"/>
      <c r="K7" s="754"/>
    </row>
    <row r="8" spans="1:11" ht="13.5" thickBot="1">
      <c r="A8" s="777"/>
      <c r="B8" s="254">
        <v>2000</v>
      </c>
      <c r="C8" s="254">
        <v>2001</v>
      </c>
      <c r="D8" s="254">
        <v>2000</v>
      </c>
      <c r="E8" s="254">
        <v>2001</v>
      </c>
      <c r="F8" s="254">
        <v>2000</v>
      </c>
      <c r="G8" s="254">
        <v>2001</v>
      </c>
      <c r="H8" s="254">
        <v>2000</v>
      </c>
      <c r="I8" s="259">
        <v>2001</v>
      </c>
      <c r="J8" s="258">
        <v>2000</v>
      </c>
      <c r="K8" s="717">
        <v>2001</v>
      </c>
    </row>
    <row r="9" spans="1:11" ht="12.75">
      <c r="A9" s="234" t="s">
        <v>142</v>
      </c>
      <c r="B9" s="235">
        <v>291804.107</v>
      </c>
      <c r="C9" s="235">
        <v>269084.352</v>
      </c>
      <c r="D9" s="235">
        <v>72344.229</v>
      </c>
      <c r="E9" s="235">
        <v>57228.137</v>
      </c>
      <c r="F9" s="235">
        <v>11391.655</v>
      </c>
      <c r="G9" s="247">
        <v>9519.514</v>
      </c>
      <c r="H9" s="235">
        <v>82203.374</v>
      </c>
      <c r="I9" s="235">
        <v>70057.729</v>
      </c>
      <c r="J9" s="679">
        <v>98882.266</v>
      </c>
      <c r="K9" s="245">
        <v>111796.436</v>
      </c>
    </row>
    <row r="10" spans="1:11" ht="12.75">
      <c r="A10" s="233"/>
      <c r="B10" s="236"/>
      <c r="C10" s="236"/>
      <c r="D10" s="236"/>
      <c r="E10" s="236"/>
      <c r="F10" s="236"/>
      <c r="G10" s="236"/>
      <c r="H10" s="236"/>
      <c r="I10" s="236"/>
      <c r="J10" s="255"/>
      <c r="K10" s="229"/>
    </row>
    <row r="11" spans="1:11" s="284" customFormat="1" ht="12.75">
      <c r="A11" s="251" t="s">
        <v>441</v>
      </c>
      <c r="B11" s="718"/>
      <c r="C11" s="718"/>
      <c r="D11" s="718"/>
      <c r="E11" s="718"/>
      <c r="F11" s="718"/>
      <c r="G11" s="718"/>
      <c r="H11" s="718"/>
      <c r="I11" s="718"/>
      <c r="J11" s="727"/>
      <c r="K11" s="387"/>
    </row>
    <row r="12" spans="1:14" s="284" customFormat="1" ht="12.75">
      <c r="A12" s="721" t="s">
        <v>143</v>
      </c>
      <c r="B12" s="722">
        <f>SUM(B13:B24)</f>
        <v>225166.24999999997</v>
      </c>
      <c r="C12" s="722">
        <f aca="true" t="shared" si="0" ref="C12:K12">SUM(C13:C24)</f>
        <v>175208.537</v>
      </c>
      <c r="D12" s="722">
        <f t="shared" si="0"/>
        <v>53045.485</v>
      </c>
      <c r="E12" s="722">
        <f t="shared" si="0"/>
        <v>41741.42599999999</v>
      </c>
      <c r="F12" s="722">
        <f t="shared" si="0"/>
        <v>3848.283</v>
      </c>
      <c r="G12" s="722">
        <f t="shared" si="0"/>
        <v>1739.59</v>
      </c>
      <c r="H12" s="722">
        <f t="shared" si="0"/>
        <v>67516.743</v>
      </c>
      <c r="I12" s="722">
        <f t="shared" si="0"/>
        <v>45854.051999999996</v>
      </c>
      <c r="J12" s="722">
        <f t="shared" si="0"/>
        <v>74710.82699999999</v>
      </c>
      <c r="K12" s="723">
        <f t="shared" si="0"/>
        <v>78124.662</v>
      </c>
      <c r="N12" s="720"/>
    </row>
    <row r="13" spans="1:11" ht="12.75">
      <c r="A13" s="237" t="s">
        <v>144</v>
      </c>
      <c r="B13" s="724">
        <v>18164.484</v>
      </c>
      <c r="C13" s="724">
        <v>956.466</v>
      </c>
      <c r="D13" s="724">
        <v>6668.224</v>
      </c>
      <c r="E13" s="560">
        <v>863.474</v>
      </c>
      <c r="F13" s="724">
        <v>283.315</v>
      </c>
      <c r="G13" s="238"/>
      <c r="H13" s="724">
        <v>10170.211</v>
      </c>
      <c r="I13" s="724">
        <v>82.697</v>
      </c>
      <c r="J13" s="728">
        <v>551.818</v>
      </c>
      <c r="K13" s="242">
        <v>1.965</v>
      </c>
    </row>
    <row r="14" spans="1:11" ht="12.75">
      <c r="A14" s="237" t="s">
        <v>145</v>
      </c>
      <c r="B14" s="724">
        <v>1388.588</v>
      </c>
      <c r="C14" s="724">
        <v>18412.481</v>
      </c>
      <c r="D14" s="724">
        <v>971.504</v>
      </c>
      <c r="E14" s="238">
        <v>12450.873</v>
      </c>
      <c r="F14" s="147" t="s">
        <v>76</v>
      </c>
      <c r="G14" s="724">
        <v>203.529</v>
      </c>
      <c r="H14" s="724">
        <v>396.134</v>
      </c>
      <c r="I14" s="724">
        <v>13425.307</v>
      </c>
      <c r="J14" s="728">
        <v>20.95</v>
      </c>
      <c r="K14" s="242">
        <v>2351.946</v>
      </c>
    </row>
    <row r="15" spans="1:11" ht="12.75">
      <c r="A15" s="237" t="s">
        <v>146</v>
      </c>
      <c r="B15" s="238">
        <v>17007.638</v>
      </c>
      <c r="C15" s="724">
        <v>13659.373</v>
      </c>
      <c r="D15" s="724">
        <v>2422.352</v>
      </c>
      <c r="E15" s="724">
        <v>10149.828</v>
      </c>
      <c r="F15" s="724">
        <v>172.147</v>
      </c>
      <c r="G15" s="724">
        <v>88.407</v>
      </c>
      <c r="H15" s="724">
        <v>9942.593</v>
      </c>
      <c r="I15" s="724">
        <v>2773.184</v>
      </c>
      <c r="J15" s="728">
        <v>3410.184</v>
      </c>
      <c r="K15" s="242">
        <v>265.37</v>
      </c>
    </row>
    <row r="16" spans="1:11" ht="12.75">
      <c r="A16" s="237" t="s">
        <v>147</v>
      </c>
      <c r="B16" s="724">
        <v>18620.595</v>
      </c>
      <c r="C16" s="724">
        <v>3.948</v>
      </c>
      <c r="D16" s="724">
        <v>13869.744</v>
      </c>
      <c r="E16" s="724">
        <v>2.928</v>
      </c>
      <c r="F16" s="724">
        <v>173.932</v>
      </c>
      <c r="G16" s="248" t="s">
        <v>76</v>
      </c>
      <c r="H16" s="724">
        <v>3944.93</v>
      </c>
      <c r="I16" s="147" t="s">
        <v>76</v>
      </c>
      <c r="J16" s="728">
        <v>242.911</v>
      </c>
      <c r="K16" s="242">
        <v>1.02</v>
      </c>
    </row>
    <row r="17" spans="1:11" ht="12.75">
      <c r="A17" s="237" t="s">
        <v>149</v>
      </c>
      <c r="B17" s="724">
        <v>80714.411</v>
      </c>
      <c r="C17" s="724">
        <v>73194.237</v>
      </c>
      <c r="D17" s="724">
        <v>9695.905</v>
      </c>
      <c r="E17" s="724">
        <v>6504.36</v>
      </c>
      <c r="F17" s="724">
        <v>693.413</v>
      </c>
      <c r="G17" s="724">
        <v>511.801</v>
      </c>
      <c r="H17" s="724">
        <v>13866.288</v>
      </c>
      <c r="I17" s="724">
        <v>13059.656</v>
      </c>
      <c r="J17" s="728">
        <v>46409.399</v>
      </c>
      <c r="K17" s="242">
        <v>46898.992</v>
      </c>
    </row>
    <row r="18" spans="1:11" ht="12.75">
      <c r="A18" s="237" t="s">
        <v>150</v>
      </c>
      <c r="B18" s="724">
        <v>271.74</v>
      </c>
      <c r="C18" s="724">
        <v>10.617</v>
      </c>
      <c r="D18" s="724">
        <v>1.287</v>
      </c>
      <c r="E18" s="724">
        <v>2.266</v>
      </c>
      <c r="F18" s="147" t="s">
        <v>76</v>
      </c>
      <c r="G18" s="724">
        <v>1.932</v>
      </c>
      <c r="H18" s="724">
        <v>26.813</v>
      </c>
      <c r="I18" s="724">
        <v>4.639</v>
      </c>
      <c r="J18" s="728">
        <v>243.64</v>
      </c>
      <c r="K18" s="242">
        <v>1.78</v>
      </c>
    </row>
    <row r="19" spans="1:11" ht="12.75">
      <c r="A19" s="237" t="s">
        <v>151</v>
      </c>
      <c r="B19" s="724">
        <v>6715.883</v>
      </c>
      <c r="C19" s="724">
        <v>2989.343</v>
      </c>
      <c r="D19" s="724">
        <v>4426.031</v>
      </c>
      <c r="E19" s="724">
        <v>1573.84</v>
      </c>
      <c r="F19" s="724">
        <v>492.047</v>
      </c>
      <c r="G19" s="724">
        <v>22.072</v>
      </c>
      <c r="H19" s="724">
        <v>0.693</v>
      </c>
      <c r="I19" s="724">
        <v>236.335</v>
      </c>
      <c r="J19" s="728">
        <v>1497.983</v>
      </c>
      <c r="K19" s="242">
        <v>962.286</v>
      </c>
    </row>
    <row r="20" spans="1:11" ht="12.75">
      <c r="A20" s="237" t="s">
        <v>152</v>
      </c>
      <c r="B20" s="724">
        <v>13748.16</v>
      </c>
      <c r="C20" s="724">
        <v>11282.567</v>
      </c>
      <c r="D20" s="724">
        <v>1774.167</v>
      </c>
      <c r="E20" s="724">
        <v>350.474</v>
      </c>
      <c r="F20" s="724">
        <v>489.999</v>
      </c>
      <c r="G20" s="724">
        <v>442.821</v>
      </c>
      <c r="H20" s="724">
        <v>3059.551</v>
      </c>
      <c r="I20" s="724">
        <v>3411.266</v>
      </c>
      <c r="J20" s="728">
        <v>1992.183</v>
      </c>
      <c r="K20" s="242">
        <v>5429.754</v>
      </c>
    </row>
    <row r="21" spans="1:11" ht="12.75">
      <c r="A21" s="237" t="s">
        <v>153</v>
      </c>
      <c r="B21" s="724">
        <v>45737.289</v>
      </c>
      <c r="C21" s="724">
        <v>29025.548</v>
      </c>
      <c r="D21" s="724">
        <v>12543.639</v>
      </c>
      <c r="E21" s="724">
        <v>9560.172</v>
      </c>
      <c r="F21" s="724">
        <v>187.531</v>
      </c>
      <c r="G21" s="724">
        <v>157.05</v>
      </c>
      <c r="H21" s="724">
        <v>22459.362</v>
      </c>
      <c r="I21" s="724">
        <v>10312.708</v>
      </c>
      <c r="J21" s="728">
        <v>8333.447</v>
      </c>
      <c r="K21" s="242">
        <v>7946.034</v>
      </c>
    </row>
    <row r="22" spans="1:11" ht="12.75">
      <c r="A22" s="237" t="s">
        <v>154</v>
      </c>
      <c r="B22" s="724">
        <v>9045.71</v>
      </c>
      <c r="C22" s="724">
        <v>9519.54</v>
      </c>
      <c r="D22" s="724">
        <v>431.057</v>
      </c>
      <c r="E22" s="724">
        <v>123.289</v>
      </c>
      <c r="F22" s="724">
        <v>70.145</v>
      </c>
      <c r="G22" s="724">
        <v>166.125</v>
      </c>
      <c r="H22" s="724">
        <v>2531.618</v>
      </c>
      <c r="I22" s="724">
        <v>2250.881</v>
      </c>
      <c r="J22" s="728">
        <v>1700.874</v>
      </c>
      <c r="K22" s="242">
        <v>1137.511</v>
      </c>
    </row>
    <row r="23" spans="1:11" ht="12.75">
      <c r="A23" s="237" t="s">
        <v>155</v>
      </c>
      <c r="B23" s="724">
        <v>13674.38</v>
      </c>
      <c r="C23" s="724">
        <v>16018.254</v>
      </c>
      <c r="D23" s="724">
        <v>241.575</v>
      </c>
      <c r="E23" s="724">
        <v>159.922</v>
      </c>
      <c r="F23" s="724">
        <v>1285.754</v>
      </c>
      <c r="G23" s="724">
        <v>145.853</v>
      </c>
      <c r="H23" s="724">
        <v>1042.679</v>
      </c>
      <c r="I23" s="724">
        <v>245.662</v>
      </c>
      <c r="J23" s="728">
        <v>10307.438</v>
      </c>
      <c r="K23" s="242">
        <v>13127.503</v>
      </c>
    </row>
    <row r="24" spans="1:11" ht="12.75">
      <c r="A24" s="237" t="s">
        <v>156</v>
      </c>
      <c r="B24" s="724">
        <v>77.372</v>
      </c>
      <c r="C24" s="724">
        <v>136.163</v>
      </c>
      <c r="D24" s="147" t="s">
        <v>76</v>
      </c>
      <c r="E24" s="248" t="s">
        <v>76</v>
      </c>
      <c r="F24" s="147" t="s">
        <v>76</v>
      </c>
      <c r="G24" s="248" t="s">
        <v>76</v>
      </c>
      <c r="H24" s="724">
        <v>75.871</v>
      </c>
      <c r="I24" s="724">
        <v>51.717</v>
      </c>
      <c r="J24" s="148" t="s">
        <v>76</v>
      </c>
      <c r="K24" s="242">
        <v>0.501</v>
      </c>
    </row>
    <row r="25" spans="1:11" ht="12.75">
      <c r="A25" s="233" t="s">
        <v>157</v>
      </c>
      <c r="B25" s="238"/>
      <c r="C25" s="238"/>
      <c r="D25" s="238"/>
      <c r="E25" s="238"/>
      <c r="F25" s="238"/>
      <c r="G25" s="238"/>
      <c r="H25" s="238"/>
      <c r="I25" s="238"/>
      <c r="J25" s="256"/>
      <c r="K25" s="229"/>
    </row>
    <row r="26" spans="1:11" s="284" customFormat="1" ht="12.75">
      <c r="A26" s="725" t="s">
        <v>158</v>
      </c>
      <c r="B26" s="722"/>
      <c r="C26" s="722"/>
      <c r="D26" s="722"/>
      <c r="E26" s="722"/>
      <c r="F26" s="722"/>
      <c r="G26" s="722"/>
      <c r="H26" s="722"/>
      <c r="I26" s="722"/>
      <c r="J26" s="729"/>
      <c r="K26" s="387"/>
    </row>
    <row r="27" spans="1:11" ht="12.75">
      <c r="A27" s="237" t="s">
        <v>159</v>
      </c>
      <c r="B27" s="724">
        <v>2.034</v>
      </c>
      <c r="C27" s="724">
        <v>23.791</v>
      </c>
      <c r="D27" s="147" t="s">
        <v>76</v>
      </c>
      <c r="E27" s="248" t="s">
        <v>76</v>
      </c>
      <c r="F27" s="724">
        <v>1.284</v>
      </c>
      <c r="G27" s="724">
        <v>7.193</v>
      </c>
      <c r="H27" s="147" t="s">
        <v>76</v>
      </c>
      <c r="I27" s="147" t="s">
        <v>76</v>
      </c>
      <c r="J27" s="728">
        <v>0.75</v>
      </c>
      <c r="K27" s="242">
        <v>16.598</v>
      </c>
    </row>
    <row r="28" spans="1:11" ht="12.75">
      <c r="A28" s="237" t="s">
        <v>161</v>
      </c>
      <c r="B28" s="724">
        <v>14765.078</v>
      </c>
      <c r="C28" s="724">
        <v>12641.48</v>
      </c>
      <c r="D28" s="724">
        <v>68.051</v>
      </c>
      <c r="E28" s="724">
        <v>40.43</v>
      </c>
      <c r="F28" s="147" t="s">
        <v>76</v>
      </c>
      <c r="G28" s="724">
        <v>1.499</v>
      </c>
      <c r="H28" s="724">
        <v>14514.566</v>
      </c>
      <c r="I28" s="724">
        <v>12079.87</v>
      </c>
      <c r="J28" s="728">
        <v>23.191</v>
      </c>
      <c r="K28" s="242">
        <v>449.717</v>
      </c>
    </row>
    <row r="29" spans="1:11" ht="12.75">
      <c r="A29" s="237" t="s">
        <v>163</v>
      </c>
      <c r="B29" s="724">
        <v>53.325</v>
      </c>
      <c r="C29" s="724">
        <v>14.01</v>
      </c>
      <c r="D29" s="147" t="s">
        <v>76</v>
      </c>
      <c r="E29" s="248" t="s">
        <v>76</v>
      </c>
      <c r="F29" s="147" t="s">
        <v>76</v>
      </c>
      <c r="G29" s="248" t="s">
        <v>76</v>
      </c>
      <c r="H29" s="147" t="s">
        <v>76</v>
      </c>
      <c r="I29" s="147" t="s">
        <v>76</v>
      </c>
      <c r="J29" s="728">
        <v>53.175</v>
      </c>
      <c r="K29" s="242">
        <v>14.01</v>
      </c>
    </row>
    <row r="30" spans="1:11" ht="12.75">
      <c r="A30" s="237" t="s">
        <v>164</v>
      </c>
      <c r="B30" s="724">
        <v>22.283</v>
      </c>
      <c r="C30" s="724">
        <v>50.839</v>
      </c>
      <c r="D30" s="147" t="s">
        <v>76</v>
      </c>
      <c r="E30" s="248" t="s">
        <v>76</v>
      </c>
      <c r="F30" s="147" t="s">
        <v>76</v>
      </c>
      <c r="G30" s="248" t="s">
        <v>76</v>
      </c>
      <c r="H30" s="724">
        <v>22.283</v>
      </c>
      <c r="I30" s="724">
        <v>50.839</v>
      </c>
      <c r="J30" s="148" t="s">
        <v>76</v>
      </c>
      <c r="K30" s="250" t="s">
        <v>76</v>
      </c>
    </row>
    <row r="31" spans="1:11" ht="12.75">
      <c r="A31" s="237" t="s">
        <v>366</v>
      </c>
      <c r="B31" s="147" t="s">
        <v>76</v>
      </c>
      <c r="C31" s="724">
        <v>44.414</v>
      </c>
      <c r="D31" s="147" t="s">
        <v>76</v>
      </c>
      <c r="E31" s="248" t="s">
        <v>76</v>
      </c>
      <c r="F31" s="147" t="s">
        <v>76</v>
      </c>
      <c r="G31" s="248" t="s">
        <v>76</v>
      </c>
      <c r="H31" s="147" t="s">
        <v>76</v>
      </c>
      <c r="I31" s="724">
        <v>20.654</v>
      </c>
      <c r="J31" s="148" t="s">
        <v>76</v>
      </c>
      <c r="K31" s="242">
        <v>1.8</v>
      </c>
    </row>
    <row r="32" spans="1:11" ht="12.75">
      <c r="A32" s="237" t="s">
        <v>175</v>
      </c>
      <c r="B32" s="724">
        <v>1</v>
      </c>
      <c r="C32" s="724"/>
      <c r="D32" s="147" t="s">
        <v>76</v>
      </c>
      <c r="E32" s="147"/>
      <c r="F32" s="147" t="s">
        <v>76</v>
      </c>
      <c r="G32" s="147"/>
      <c r="H32" s="147" t="s">
        <v>76</v>
      </c>
      <c r="I32" s="147"/>
      <c r="J32" s="728">
        <v>1</v>
      </c>
      <c r="K32" s="229"/>
    </row>
    <row r="33" spans="1:10" ht="12.75">
      <c r="A33" s="233"/>
      <c r="B33" s="238"/>
      <c r="C33" s="238"/>
      <c r="D33" s="238"/>
      <c r="E33" s="238"/>
      <c r="F33" s="238"/>
      <c r="G33" s="238"/>
      <c r="H33" s="238"/>
      <c r="I33" s="238"/>
      <c r="J33" s="256"/>
    </row>
    <row r="34" spans="1:10" s="284" customFormat="1" ht="12.75">
      <c r="A34" s="251" t="s">
        <v>429</v>
      </c>
      <c r="B34" s="722"/>
      <c r="C34" s="722"/>
      <c r="D34" s="722"/>
      <c r="E34" s="722"/>
      <c r="F34" s="722"/>
      <c r="G34" s="722"/>
      <c r="H34" s="722"/>
      <c r="I34" s="722"/>
      <c r="J34" s="729"/>
    </row>
    <row r="35" spans="1:11" ht="12.75">
      <c r="A35" s="237" t="s">
        <v>165</v>
      </c>
      <c r="B35" s="724">
        <v>2085.582</v>
      </c>
      <c r="C35" s="724">
        <v>1331.453</v>
      </c>
      <c r="D35" s="724">
        <v>1290.002</v>
      </c>
      <c r="E35" s="724">
        <v>475.613</v>
      </c>
      <c r="F35" s="724">
        <v>787.96</v>
      </c>
      <c r="G35" s="724">
        <v>796.231</v>
      </c>
      <c r="H35" s="147" t="s">
        <v>76</v>
      </c>
      <c r="I35" s="147" t="s">
        <v>76</v>
      </c>
      <c r="J35" s="728">
        <v>5.63</v>
      </c>
      <c r="K35" s="242">
        <v>51.067</v>
      </c>
    </row>
    <row r="36" spans="1:13" ht="12.75">
      <c r="A36" s="237" t="s">
        <v>166</v>
      </c>
      <c r="B36" s="724">
        <v>347.865</v>
      </c>
      <c r="C36" s="724">
        <v>366.014</v>
      </c>
      <c r="D36" s="724">
        <v>14069.521</v>
      </c>
      <c r="E36" s="724">
        <v>10.078</v>
      </c>
      <c r="F36" s="724">
        <v>347.183</v>
      </c>
      <c r="G36" s="724">
        <v>321.56</v>
      </c>
      <c r="H36" s="147" t="s">
        <v>76</v>
      </c>
      <c r="I36" s="147" t="s">
        <v>76</v>
      </c>
      <c r="J36" s="148" t="s">
        <v>76</v>
      </c>
      <c r="K36" s="248" t="s">
        <v>76</v>
      </c>
      <c r="L36" s="239"/>
      <c r="M36" s="239"/>
    </row>
    <row r="37" spans="1:11" ht="12.75">
      <c r="A37" s="237" t="s">
        <v>167</v>
      </c>
      <c r="B37" s="724">
        <v>38144.864</v>
      </c>
      <c r="C37" s="724">
        <v>43295.458</v>
      </c>
      <c r="D37" s="147" t="s">
        <v>76</v>
      </c>
      <c r="E37" s="724">
        <v>11021.553</v>
      </c>
      <c r="F37" s="147" t="s">
        <v>76</v>
      </c>
      <c r="G37" s="248" t="s">
        <v>76</v>
      </c>
      <c r="H37" s="147" t="s">
        <v>76</v>
      </c>
      <c r="I37" s="147" t="s">
        <v>76</v>
      </c>
      <c r="J37" s="728">
        <v>23895.753</v>
      </c>
      <c r="K37" s="242">
        <v>30971.783</v>
      </c>
    </row>
    <row r="38" spans="1:11" ht="12.75">
      <c r="A38" s="237" t="s">
        <v>169</v>
      </c>
      <c r="B38" s="724">
        <v>25.347</v>
      </c>
      <c r="C38" s="724">
        <v>12.107</v>
      </c>
      <c r="D38" s="147" t="s">
        <v>76</v>
      </c>
      <c r="E38" s="248" t="s">
        <v>76</v>
      </c>
      <c r="F38" s="147" t="s">
        <v>76</v>
      </c>
      <c r="G38" s="248" t="s">
        <v>76</v>
      </c>
      <c r="H38" s="724">
        <v>0.626</v>
      </c>
      <c r="I38" s="147" t="s">
        <v>76</v>
      </c>
      <c r="J38" s="728">
        <v>2.135</v>
      </c>
      <c r="K38" s="248" t="s">
        <v>76</v>
      </c>
    </row>
    <row r="39" spans="1:11" ht="12.75">
      <c r="A39" s="237" t="s">
        <v>177</v>
      </c>
      <c r="B39" s="147" t="s">
        <v>76</v>
      </c>
      <c r="C39" s="724">
        <v>69.417</v>
      </c>
      <c r="D39" s="147" t="s">
        <v>76</v>
      </c>
      <c r="E39" s="248" t="s">
        <v>76</v>
      </c>
      <c r="F39" s="147" t="s">
        <v>76</v>
      </c>
      <c r="G39" s="248" t="s">
        <v>76</v>
      </c>
      <c r="H39" s="147" t="s">
        <v>76</v>
      </c>
      <c r="I39" s="724">
        <v>44.983</v>
      </c>
      <c r="J39" s="148" t="s">
        <v>76</v>
      </c>
      <c r="K39" s="248" t="s">
        <v>76</v>
      </c>
    </row>
    <row r="40" spans="1:11" ht="12.75">
      <c r="A40" s="237" t="s">
        <v>170</v>
      </c>
      <c r="B40" s="724">
        <v>97.735</v>
      </c>
      <c r="C40" s="724">
        <v>114.371</v>
      </c>
      <c r="D40" s="147" t="s">
        <v>76</v>
      </c>
      <c r="E40" s="248" t="s">
        <v>76</v>
      </c>
      <c r="F40" s="147" t="s">
        <v>76</v>
      </c>
      <c r="G40" s="248" t="s">
        <v>76</v>
      </c>
      <c r="H40" s="724">
        <v>89.56</v>
      </c>
      <c r="I40" s="724">
        <v>99.605</v>
      </c>
      <c r="J40" s="148" t="s">
        <v>76</v>
      </c>
      <c r="K40" s="248" t="s">
        <v>76</v>
      </c>
    </row>
    <row r="41" spans="1:11" ht="13.5" thickBot="1">
      <c r="A41" s="240" t="s">
        <v>171</v>
      </c>
      <c r="B41" s="726">
        <v>4992.929</v>
      </c>
      <c r="C41" s="726">
        <v>4149.456</v>
      </c>
      <c r="D41" s="726">
        <v>346.724</v>
      </c>
      <c r="E41" s="726">
        <v>73.301</v>
      </c>
      <c r="F41" s="726">
        <v>4604.926</v>
      </c>
      <c r="G41" s="726">
        <v>4046.806</v>
      </c>
      <c r="H41" s="726">
        <v>12.541</v>
      </c>
      <c r="I41" s="726">
        <v>0.99</v>
      </c>
      <c r="J41" s="165" t="s">
        <v>76</v>
      </c>
      <c r="K41" s="249" t="s">
        <v>76</v>
      </c>
    </row>
    <row r="42" spans="1:10" ht="12.75">
      <c r="A42" s="241" t="s">
        <v>173</v>
      </c>
      <c r="B42" s="242"/>
      <c r="C42" s="242"/>
      <c r="D42" s="242"/>
      <c r="E42" s="242"/>
      <c r="F42" s="242"/>
      <c r="G42" s="242"/>
      <c r="H42" s="242"/>
      <c r="I42" s="242"/>
      <c r="J42" s="242"/>
    </row>
    <row r="43" spans="1:10" ht="12.75">
      <c r="A43" s="241"/>
      <c r="B43" s="242"/>
      <c r="C43" s="242"/>
      <c r="D43" s="242"/>
      <c r="E43" s="242"/>
      <c r="F43" s="242"/>
      <c r="G43" s="242"/>
      <c r="H43" s="242"/>
      <c r="I43" s="242"/>
      <c r="J43" s="242"/>
    </row>
    <row r="44" spans="1:11" ht="12.75">
      <c r="A44" s="241"/>
      <c r="B44" s="242"/>
      <c r="C44" s="242"/>
      <c r="D44" s="242"/>
      <c r="E44" s="242"/>
      <c r="F44" s="242"/>
      <c r="G44" s="242"/>
      <c r="H44" s="242"/>
      <c r="I44" s="242"/>
      <c r="J44" s="242"/>
      <c r="K44" s="239"/>
    </row>
  </sheetData>
  <mergeCells count="9">
    <mergeCell ref="A1:K1"/>
    <mergeCell ref="A3:K3"/>
    <mergeCell ref="B5:C7"/>
    <mergeCell ref="A5:A8"/>
    <mergeCell ref="D6:E7"/>
    <mergeCell ref="F6:G7"/>
    <mergeCell ref="H6:I7"/>
    <mergeCell ref="D5:K5"/>
    <mergeCell ref="J6:K7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M51"/>
  <sheetViews>
    <sheetView showGridLines="0" zoomScale="75" zoomScaleNormal="75" workbookViewId="0" topLeftCell="A1">
      <selection activeCell="E16" sqref="E16"/>
    </sheetView>
  </sheetViews>
  <sheetFormatPr defaultColWidth="11.421875" defaultRowHeight="12.75"/>
  <cols>
    <col min="1" max="1" width="34.8515625" style="230" customWidth="1"/>
    <col min="2" max="10" width="11.28125" style="230" customWidth="1"/>
    <col min="11" max="11" width="11.28125" style="229" customWidth="1"/>
    <col min="12" max="16384" width="11.421875" style="230" customWidth="1"/>
  </cols>
  <sheetData>
    <row r="1" spans="1:11" s="228" customFormat="1" ht="18">
      <c r="A1" s="768" t="s">
        <v>0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</row>
    <row r="2" spans="1:10" ht="12.75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1" ht="15">
      <c r="A3" s="767" t="s">
        <v>431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</row>
    <row r="4" spans="1:11" ht="12.75">
      <c r="A4" s="229"/>
      <c r="B4" s="229"/>
      <c r="C4" s="229"/>
      <c r="D4" s="232"/>
      <c r="E4" s="232"/>
      <c r="F4" s="232"/>
      <c r="G4" s="232"/>
      <c r="H4" s="232"/>
      <c r="I4" s="232"/>
      <c r="J4" s="232"/>
      <c r="K4" s="232"/>
    </row>
    <row r="5" spans="1:11" ht="12.75" customHeight="1">
      <c r="A5" s="775" t="s">
        <v>183</v>
      </c>
      <c r="B5" s="769" t="s">
        <v>136</v>
      </c>
      <c r="C5" s="770"/>
      <c r="D5" s="773" t="s">
        <v>137</v>
      </c>
      <c r="E5" s="746"/>
      <c r="F5" s="746"/>
      <c r="G5" s="746"/>
      <c r="H5" s="746"/>
      <c r="I5" s="746"/>
      <c r="J5" s="746"/>
      <c r="K5" s="746"/>
    </row>
    <row r="6" spans="1:11" ht="12.75" customHeight="1">
      <c r="A6" s="776"/>
      <c r="B6" s="771"/>
      <c r="C6" s="772"/>
      <c r="D6" s="745" t="s">
        <v>138</v>
      </c>
      <c r="E6" s="772"/>
      <c r="F6" s="745" t="s">
        <v>139</v>
      </c>
      <c r="G6" s="772"/>
      <c r="H6" s="745" t="s">
        <v>140</v>
      </c>
      <c r="I6" s="772"/>
      <c r="J6" s="747" t="s">
        <v>141</v>
      </c>
      <c r="K6" s="748"/>
    </row>
    <row r="7" spans="1:11" ht="12.75">
      <c r="A7" s="776"/>
      <c r="B7" s="773"/>
      <c r="C7" s="774"/>
      <c r="D7" s="773"/>
      <c r="E7" s="774"/>
      <c r="F7" s="773"/>
      <c r="G7" s="774"/>
      <c r="H7" s="773"/>
      <c r="I7" s="774"/>
      <c r="J7" s="773"/>
      <c r="K7" s="746"/>
    </row>
    <row r="8" spans="1:12" ht="13.5" thickBot="1">
      <c r="A8" s="776"/>
      <c r="B8" s="259">
        <v>2000</v>
      </c>
      <c r="C8" s="259">
        <v>2001</v>
      </c>
      <c r="D8" s="257">
        <v>2000</v>
      </c>
      <c r="E8" s="257">
        <v>2001</v>
      </c>
      <c r="F8" s="257">
        <v>2000</v>
      </c>
      <c r="G8" s="257">
        <v>2001</v>
      </c>
      <c r="H8" s="257">
        <v>2000</v>
      </c>
      <c r="I8" s="257">
        <v>2001</v>
      </c>
      <c r="J8" s="257">
        <v>2000</v>
      </c>
      <c r="K8" s="717">
        <v>2001</v>
      </c>
      <c r="L8" s="239"/>
    </row>
    <row r="9" spans="1:12" ht="12.75">
      <c r="A9" s="234" t="s">
        <v>142</v>
      </c>
      <c r="B9" s="235">
        <v>646935.567</v>
      </c>
      <c r="C9" s="235">
        <v>675023.242</v>
      </c>
      <c r="D9" s="252">
        <v>136862.912</v>
      </c>
      <c r="E9" s="252">
        <v>109596.791</v>
      </c>
      <c r="F9" s="252">
        <v>18036.364</v>
      </c>
      <c r="G9" s="252">
        <v>21584.949</v>
      </c>
      <c r="H9" s="252">
        <v>329895.307</v>
      </c>
      <c r="I9" s="252">
        <v>364140.326</v>
      </c>
      <c r="J9" s="252">
        <v>63987.197</v>
      </c>
      <c r="K9" s="253">
        <v>67097.077</v>
      </c>
      <c r="L9" s="239"/>
    </row>
    <row r="10" spans="1:12" ht="12.75">
      <c r="A10" s="233"/>
      <c r="B10" s="236"/>
      <c r="C10" s="236"/>
      <c r="D10" s="236"/>
      <c r="E10" s="236"/>
      <c r="F10" s="236"/>
      <c r="G10" s="236"/>
      <c r="H10" s="236"/>
      <c r="I10" s="236"/>
      <c r="J10" s="236"/>
      <c r="K10" s="246"/>
      <c r="L10" s="239"/>
    </row>
    <row r="11" spans="1:12" s="284" customFormat="1" ht="12.75">
      <c r="A11" s="251" t="s">
        <v>441</v>
      </c>
      <c r="B11" s="718"/>
      <c r="C11" s="718"/>
      <c r="D11" s="718"/>
      <c r="E11" s="718"/>
      <c r="F11" s="718"/>
      <c r="G11" s="718"/>
      <c r="H11" s="718"/>
      <c r="I11" s="718"/>
      <c r="J11" s="718"/>
      <c r="K11" s="719"/>
      <c r="L11" s="720"/>
    </row>
    <row r="12" spans="1:12" s="284" customFormat="1" ht="12.75">
      <c r="A12" s="721" t="s">
        <v>143</v>
      </c>
      <c r="B12" s="722">
        <v>562810.415</v>
      </c>
      <c r="C12" s="722">
        <v>583636.4890000001</v>
      </c>
      <c r="D12" s="722">
        <v>115277.739</v>
      </c>
      <c r="E12" s="722">
        <v>78279</v>
      </c>
      <c r="F12" s="722">
        <v>17666.201</v>
      </c>
      <c r="G12" s="722">
        <v>21132.863</v>
      </c>
      <c r="H12" s="722">
        <v>308247.11500000005</v>
      </c>
      <c r="I12" s="722">
        <v>356051.01</v>
      </c>
      <c r="J12" s="722">
        <v>48854.921</v>
      </c>
      <c r="K12" s="723">
        <v>46033.768000000004</v>
      </c>
      <c r="L12" s="720"/>
    </row>
    <row r="13" spans="1:13" ht="12.75">
      <c r="A13" s="237" t="s">
        <v>144</v>
      </c>
      <c r="B13" s="724">
        <v>63488.933</v>
      </c>
      <c r="C13" s="724">
        <v>79301.081</v>
      </c>
      <c r="D13" s="724">
        <v>3057.372</v>
      </c>
      <c r="E13" s="724">
        <v>3097.035</v>
      </c>
      <c r="F13" s="724">
        <v>1280.032</v>
      </c>
      <c r="G13" s="724">
        <v>888.368</v>
      </c>
      <c r="H13" s="724">
        <v>45993.287</v>
      </c>
      <c r="I13" s="724">
        <v>62983.146</v>
      </c>
      <c r="J13" s="724">
        <v>803.561</v>
      </c>
      <c r="K13" s="242">
        <v>518.015</v>
      </c>
      <c r="L13" s="239"/>
      <c r="M13" s="239"/>
    </row>
    <row r="14" spans="1:12" ht="12.75">
      <c r="A14" s="237" t="s">
        <v>145</v>
      </c>
      <c r="B14" s="724">
        <v>2504.986</v>
      </c>
      <c r="C14" s="724">
        <v>2569.375</v>
      </c>
      <c r="D14" s="724">
        <v>42.416</v>
      </c>
      <c r="E14" s="724">
        <v>44.5</v>
      </c>
      <c r="F14" s="238"/>
      <c r="G14" s="724">
        <v>18.786</v>
      </c>
      <c r="H14" s="724">
        <v>1256.845</v>
      </c>
      <c r="I14" s="724">
        <v>1105.34</v>
      </c>
      <c r="J14" s="724">
        <v>980.325</v>
      </c>
      <c r="K14" s="242">
        <v>1072.127</v>
      </c>
      <c r="L14" s="239"/>
    </row>
    <row r="15" spans="1:12" ht="12.75">
      <c r="A15" s="237" t="s">
        <v>146</v>
      </c>
      <c r="B15" s="238">
        <v>7256.08</v>
      </c>
      <c r="C15" s="724">
        <v>12709.532</v>
      </c>
      <c r="D15" s="238">
        <v>1312.5620000000001</v>
      </c>
      <c r="E15" s="724">
        <v>1017</v>
      </c>
      <c r="F15" s="724">
        <v>160.601</v>
      </c>
      <c r="G15" s="724">
        <v>151.304</v>
      </c>
      <c r="H15" s="724">
        <v>3285.243</v>
      </c>
      <c r="I15" s="238">
        <v>6652.822</v>
      </c>
      <c r="J15" s="724">
        <v>1352.188</v>
      </c>
      <c r="K15" s="242">
        <v>1224.213</v>
      </c>
      <c r="L15" s="239"/>
    </row>
    <row r="16" spans="1:12" ht="12.75">
      <c r="A16" s="237" t="s">
        <v>147</v>
      </c>
      <c r="B16" s="724">
        <v>5539.952</v>
      </c>
      <c r="C16" s="724">
        <v>7269.621</v>
      </c>
      <c r="D16" s="724">
        <v>138.722</v>
      </c>
      <c r="E16" s="724">
        <v>133.643</v>
      </c>
      <c r="F16" s="724">
        <v>3.184</v>
      </c>
      <c r="G16" s="724">
        <v>74.422</v>
      </c>
      <c r="H16" s="724">
        <v>2308.878</v>
      </c>
      <c r="I16" s="724">
        <v>2276.574</v>
      </c>
      <c r="J16" s="724">
        <v>211.315</v>
      </c>
      <c r="K16" s="242">
        <v>612.29</v>
      </c>
      <c r="L16" s="239"/>
    </row>
    <row r="17" spans="1:12" ht="12.75">
      <c r="A17" s="237" t="s">
        <v>148</v>
      </c>
      <c r="B17" s="724">
        <v>3.875</v>
      </c>
      <c r="C17" s="724">
        <v>119.246</v>
      </c>
      <c r="D17" s="724">
        <v>2.425</v>
      </c>
      <c r="E17" s="248" t="s">
        <v>76</v>
      </c>
      <c r="F17" s="248" t="s">
        <v>76</v>
      </c>
      <c r="G17" s="724">
        <v>0.764</v>
      </c>
      <c r="H17" s="248" t="s">
        <v>76</v>
      </c>
      <c r="I17" s="724">
        <v>100.324</v>
      </c>
      <c r="J17" s="147" t="s">
        <v>76</v>
      </c>
      <c r="K17" s="242">
        <v>2.416</v>
      </c>
      <c r="L17" s="239"/>
    </row>
    <row r="18" spans="1:12" ht="12.75">
      <c r="A18" s="237" t="s">
        <v>149</v>
      </c>
      <c r="B18" s="724">
        <v>200697.516</v>
      </c>
      <c r="C18" s="724">
        <v>191772.071</v>
      </c>
      <c r="D18" s="724">
        <v>34028.895</v>
      </c>
      <c r="E18" s="724">
        <v>18222.127</v>
      </c>
      <c r="F18" s="724">
        <v>6462.233</v>
      </c>
      <c r="G18" s="724">
        <v>9586.09</v>
      </c>
      <c r="H18" s="724">
        <v>112292.605</v>
      </c>
      <c r="I18" s="724">
        <v>113725.896</v>
      </c>
      <c r="J18" s="724">
        <v>16361.337</v>
      </c>
      <c r="K18" s="242">
        <v>15384.185</v>
      </c>
      <c r="L18" s="239"/>
    </row>
    <row r="19" spans="1:12" ht="12.75">
      <c r="A19" s="237" t="s">
        <v>150</v>
      </c>
      <c r="B19" s="724">
        <v>15072.5</v>
      </c>
      <c r="C19" s="724">
        <v>12863.071</v>
      </c>
      <c r="D19" s="724">
        <v>2891.552</v>
      </c>
      <c r="E19" s="724">
        <v>2473.151</v>
      </c>
      <c r="F19" s="724">
        <v>1276.377</v>
      </c>
      <c r="G19" s="724">
        <v>1095.722</v>
      </c>
      <c r="H19" s="724">
        <v>5610.155</v>
      </c>
      <c r="I19" s="724">
        <v>5718.726</v>
      </c>
      <c r="J19" s="724">
        <v>995.403</v>
      </c>
      <c r="K19" s="242">
        <v>826.538</v>
      </c>
      <c r="L19" s="239"/>
    </row>
    <row r="20" spans="1:12" ht="12.75">
      <c r="A20" s="237" t="s">
        <v>151</v>
      </c>
      <c r="B20" s="724">
        <v>1928.765</v>
      </c>
      <c r="C20" s="724">
        <v>1922.299</v>
      </c>
      <c r="D20" s="724">
        <v>1441.188</v>
      </c>
      <c r="E20" s="724">
        <v>1294.875</v>
      </c>
      <c r="F20" s="238"/>
      <c r="G20" s="238"/>
      <c r="H20" s="724">
        <v>50.659</v>
      </c>
      <c r="I20" s="724">
        <v>308.366</v>
      </c>
      <c r="J20" s="724">
        <v>417.881</v>
      </c>
      <c r="K20" s="242">
        <v>128.647</v>
      </c>
      <c r="L20" s="239"/>
    </row>
    <row r="21" spans="1:12" ht="12.75">
      <c r="A21" s="237" t="s">
        <v>152</v>
      </c>
      <c r="B21" s="724">
        <v>70547.597</v>
      </c>
      <c r="C21" s="724">
        <v>66805.439</v>
      </c>
      <c r="D21" s="724">
        <v>25073.559</v>
      </c>
      <c r="E21" s="724">
        <v>17027.167</v>
      </c>
      <c r="F21" s="724">
        <v>4026.607</v>
      </c>
      <c r="G21" s="724">
        <v>5247.051</v>
      </c>
      <c r="H21" s="724">
        <v>35451.439</v>
      </c>
      <c r="I21" s="724">
        <v>38839.791</v>
      </c>
      <c r="J21" s="724">
        <v>3004.49</v>
      </c>
      <c r="K21" s="242">
        <v>1116.157</v>
      </c>
      <c r="L21" s="239"/>
    </row>
    <row r="22" spans="1:12" ht="12.75">
      <c r="A22" s="237" t="s">
        <v>153</v>
      </c>
      <c r="B22" s="724">
        <v>12924.859</v>
      </c>
      <c r="C22" s="724">
        <v>11955.18</v>
      </c>
      <c r="D22" s="724">
        <v>1924.297</v>
      </c>
      <c r="E22" s="724">
        <v>864.435</v>
      </c>
      <c r="F22" s="724">
        <v>325.526</v>
      </c>
      <c r="G22" s="724">
        <v>302.352</v>
      </c>
      <c r="H22" s="724">
        <v>3377.135</v>
      </c>
      <c r="I22" s="724">
        <v>2870.59</v>
      </c>
      <c r="J22" s="724">
        <v>4117.054</v>
      </c>
      <c r="K22" s="242">
        <v>5612.525</v>
      </c>
      <c r="L22" s="239"/>
    </row>
    <row r="23" spans="1:12" ht="12.75">
      <c r="A23" s="237" t="s">
        <v>154</v>
      </c>
      <c r="B23" s="724">
        <v>163275.112</v>
      </c>
      <c r="C23" s="724">
        <v>176148.583</v>
      </c>
      <c r="D23" s="724">
        <v>42896.931</v>
      </c>
      <c r="E23" s="724">
        <v>32494.145</v>
      </c>
      <c r="F23" s="724">
        <v>2399.454</v>
      </c>
      <c r="G23" s="724">
        <v>1684.898</v>
      </c>
      <c r="H23" s="724">
        <v>94018.491</v>
      </c>
      <c r="I23" s="724">
        <v>116082.526</v>
      </c>
      <c r="J23" s="724">
        <v>11649.219</v>
      </c>
      <c r="K23" s="242">
        <v>10553.089</v>
      </c>
      <c r="L23" s="239"/>
    </row>
    <row r="24" spans="1:12" ht="12.75">
      <c r="A24" s="237" t="s">
        <v>155</v>
      </c>
      <c r="B24" s="724">
        <v>17168.774</v>
      </c>
      <c r="C24" s="724">
        <v>18723.812</v>
      </c>
      <c r="D24" s="724">
        <v>2457.696</v>
      </c>
      <c r="E24" s="724">
        <v>1579.641</v>
      </c>
      <c r="F24" s="724">
        <v>1732.187</v>
      </c>
      <c r="G24" s="724">
        <v>2083.106</v>
      </c>
      <c r="H24" s="724">
        <v>3470.565</v>
      </c>
      <c r="I24" s="724">
        <v>4285.622</v>
      </c>
      <c r="J24" s="724">
        <v>8694.92</v>
      </c>
      <c r="K24" s="242">
        <v>8936.696</v>
      </c>
      <c r="L24" s="239"/>
    </row>
    <row r="25" spans="1:12" ht="12.75">
      <c r="A25" s="237" t="s">
        <v>156</v>
      </c>
      <c r="B25" s="724">
        <v>2401.466</v>
      </c>
      <c r="C25" s="724">
        <v>1477.179</v>
      </c>
      <c r="D25" s="724">
        <v>10.124</v>
      </c>
      <c r="E25" s="724">
        <v>30.637</v>
      </c>
      <c r="F25" s="248" t="s">
        <v>76</v>
      </c>
      <c r="G25" s="248" t="s">
        <v>76</v>
      </c>
      <c r="H25" s="724">
        <v>1131.813</v>
      </c>
      <c r="I25" s="724">
        <v>1101.287</v>
      </c>
      <c r="J25" s="724">
        <v>267.228</v>
      </c>
      <c r="K25" s="242">
        <v>46.87</v>
      </c>
      <c r="L25" s="239"/>
    </row>
    <row r="26" spans="1:12" ht="12.75">
      <c r="A26" s="233" t="s">
        <v>157</v>
      </c>
      <c r="B26" s="238"/>
      <c r="C26" s="238"/>
      <c r="D26" s="238"/>
      <c r="E26" s="238"/>
      <c r="F26" s="238"/>
      <c r="G26" s="238"/>
      <c r="H26" s="238"/>
      <c r="I26" s="238"/>
      <c r="J26" s="238"/>
      <c r="L26" s="239"/>
    </row>
    <row r="27" spans="1:12" s="284" customFormat="1" ht="12.75">
      <c r="A27" s="725" t="s">
        <v>158</v>
      </c>
      <c r="B27" s="722"/>
      <c r="C27" s="722"/>
      <c r="D27" s="722"/>
      <c r="E27" s="722"/>
      <c r="F27" s="722"/>
      <c r="G27" s="722"/>
      <c r="H27" s="722"/>
      <c r="I27" s="722"/>
      <c r="J27" s="722"/>
      <c r="K27" s="387"/>
      <c r="L27" s="720"/>
    </row>
    <row r="28" spans="1:12" ht="12.75">
      <c r="A28" s="237" t="s">
        <v>159</v>
      </c>
      <c r="B28" s="724">
        <v>3370.178</v>
      </c>
      <c r="C28" s="724">
        <v>1562.134</v>
      </c>
      <c r="D28" s="724">
        <v>774.848</v>
      </c>
      <c r="E28" s="724">
        <v>20.001</v>
      </c>
      <c r="F28" s="724">
        <v>1126.861</v>
      </c>
      <c r="G28" s="248" t="s">
        <v>76</v>
      </c>
      <c r="H28" s="147" t="s">
        <v>76</v>
      </c>
      <c r="I28" s="724">
        <v>159.604</v>
      </c>
      <c r="J28" s="724">
        <v>401.961</v>
      </c>
      <c r="K28" s="239">
        <v>1025.23</v>
      </c>
      <c r="L28" s="239"/>
    </row>
    <row r="29" spans="1:12" ht="12.75">
      <c r="A29" s="237" t="s">
        <v>176</v>
      </c>
      <c r="B29" s="724">
        <v>14.133</v>
      </c>
      <c r="C29" s="724">
        <v>13.081</v>
      </c>
      <c r="D29" s="248" t="s">
        <v>76</v>
      </c>
      <c r="E29" s="248" t="s">
        <v>76</v>
      </c>
      <c r="F29" s="724">
        <v>14.031</v>
      </c>
      <c r="G29" s="248" t="s">
        <v>76</v>
      </c>
      <c r="H29" s="248" t="s">
        <v>76</v>
      </c>
      <c r="I29" s="248" t="s">
        <v>76</v>
      </c>
      <c r="J29" s="147" t="s">
        <v>76</v>
      </c>
      <c r="K29" s="248" t="s">
        <v>76</v>
      </c>
      <c r="L29" s="239"/>
    </row>
    <row r="30" spans="1:12" ht="12.75">
      <c r="A30" s="237" t="s">
        <v>179</v>
      </c>
      <c r="B30" s="724">
        <v>591.301</v>
      </c>
      <c r="C30" s="724">
        <v>272.421</v>
      </c>
      <c r="D30" s="248" t="s">
        <v>76</v>
      </c>
      <c r="E30" s="248" t="s">
        <v>76</v>
      </c>
      <c r="F30" s="724">
        <v>571.301</v>
      </c>
      <c r="G30" s="248" t="s">
        <v>76</v>
      </c>
      <c r="H30" s="248" t="s">
        <v>76</v>
      </c>
      <c r="I30" s="724">
        <v>63.784</v>
      </c>
      <c r="J30" s="147" t="s">
        <v>76</v>
      </c>
      <c r="K30" s="248" t="s">
        <v>76</v>
      </c>
      <c r="L30" s="239"/>
    </row>
    <row r="31" spans="1:12" ht="12.75">
      <c r="A31" s="237" t="s">
        <v>181</v>
      </c>
      <c r="B31" s="248" t="s">
        <v>76</v>
      </c>
      <c r="C31" s="724">
        <v>80.124</v>
      </c>
      <c r="D31" s="248" t="s">
        <v>76</v>
      </c>
      <c r="E31" s="248" t="s">
        <v>76</v>
      </c>
      <c r="F31" s="248" t="s">
        <v>76</v>
      </c>
      <c r="G31" s="248" t="s">
        <v>76</v>
      </c>
      <c r="H31" s="724">
        <v>142.797</v>
      </c>
      <c r="I31" s="724">
        <v>59.833</v>
      </c>
      <c r="J31" s="147" t="s">
        <v>76</v>
      </c>
      <c r="K31" s="248" t="s">
        <v>76</v>
      </c>
      <c r="L31" s="239"/>
    </row>
    <row r="32" spans="1:12" ht="12.75">
      <c r="A32" s="237" t="s">
        <v>160</v>
      </c>
      <c r="B32" s="724">
        <v>151.754</v>
      </c>
      <c r="C32" s="724">
        <v>198.822</v>
      </c>
      <c r="D32" s="724">
        <v>20</v>
      </c>
      <c r="E32" s="248" t="s">
        <v>76</v>
      </c>
      <c r="F32" s="248" t="s">
        <v>76</v>
      </c>
      <c r="G32" s="248" t="s">
        <v>76</v>
      </c>
      <c r="H32" s="724">
        <v>65.037</v>
      </c>
      <c r="I32" s="724">
        <v>138.142</v>
      </c>
      <c r="J32" s="147" t="s">
        <v>76</v>
      </c>
      <c r="K32" s="248" t="s">
        <v>76</v>
      </c>
      <c r="L32" s="239"/>
    </row>
    <row r="33" spans="1:12" ht="12.75">
      <c r="A33" s="237" t="s">
        <v>161</v>
      </c>
      <c r="B33" s="724">
        <v>1381.136</v>
      </c>
      <c r="C33" s="724">
        <v>1507.556</v>
      </c>
      <c r="D33" s="724">
        <v>81.782</v>
      </c>
      <c r="E33" s="724">
        <v>60.473</v>
      </c>
      <c r="F33" s="248" t="s">
        <v>76</v>
      </c>
      <c r="G33" s="248" t="s">
        <v>76</v>
      </c>
      <c r="H33" s="724">
        <v>155.238</v>
      </c>
      <c r="I33" s="724">
        <v>111.211</v>
      </c>
      <c r="J33" s="724">
        <v>17.79</v>
      </c>
      <c r="K33" s="239">
        <v>40.259</v>
      </c>
      <c r="L33" s="239"/>
    </row>
    <row r="34" spans="1:12" ht="12.75">
      <c r="A34" s="237" t="s">
        <v>162</v>
      </c>
      <c r="B34" s="724">
        <v>175.608</v>
      </c>
      <c r="C34" s="724">
        <v>331.374</v>
      </c>
      <c r="D34" s="248" t="s">
        <v>76</v>
      </c>
      <c r="E34" s="248" t="s">
        <v>76</v>
      </c>
      <c r="F34" s="248" t="s">
        <v>76</v>
      </c>
      <c r="G34" s="248" t="s">
        <v>76</v>
      </c>
      <c r="H34" s="724">
        <v>45.561</v>
      </c>
      <c r="I34" s="724">
        <v>77.248</v>
      </c>
      <c r="J34" s="147" t="s">
        <v>76</v>
      </c>
      <c r="K34" s="248" t="s">
        <v>76</v>
      </c>
      <c r="L34" s="239"/>
    </row>
    <row r="35" spans="1:12" ht="12.75">
      <c r="A35" s="237" t="s">
        <v>180</v>
      </c>
      <c r="B35" s="724">
        <v>201.574</v>
      </c>
      <c r="C35" s="724">
        <v>134.021</v>
      </c>
      <c r="D35" s="248" t="s">
        <v>76</v>
      </c>
      <c r="E35" s="248" t="s">
        <v>76</v>
      </c>
      <c r="F35" s="248" t="s">
        <v>76</v>
      </c>
      <c r="G35" s="248" t="s">
        <v>76</v>
      </c>
      <c r="H35" s="248" t="s">
        <v>76</v>
      </c>
      <c r="I35" s="724">
        <v>8.3</v>
      </c>
      <c r="J35" s="147" t="s">
        <v>76</v>
      </c>
      <c r="K35" s="248" t="s">
        <v>76</v>
      </c>
      <c r="L35" s="239"/>
    </row>
    <row r="36" spans="1:12" ht="12.75">
      <c r="A36" s="237" t="s">
        <v>163</v>
      </c>
      <c r="B36" s="724">
        <v>2345.238</v>
      </c>
      <c r="C36" s="724">
        <v>304.492</v>
      </c>
      <c r="D36" s="248" t="s">
        <v>76</v>
      </c>
      <c r="E36" s="248" t="s">
        <v>76</v>
      </c>
      <c r="F36" s="248" t="s">
        <v>76</v>
      </c>
      <c r="G36" s="248" t="s">
        <v>76</v>
      </c>
      <c r="H36" s="724">
        <v>448.64</v>
      </c>
      <c r="I36" s="248" t="s">
        <v>76</v>
      </c>
      <c r="J36" s="147" t="s">
        <v>76</v>
      </c>
      <c r="K36" s="239">
        <v>39.011</v>
      </c>
      <c r="L36" s="239"/>
    </row>
    <row r="37" spans="1:12" ht="12.75">
      <c r="A37" s="237" t="s">
        <v>164</v>
      </c>
      <c r="B37" s="724">
        <v>1383.164</v>
      </c>
      <c r="C37" s="724">
        <v>1596.39</v>
      </c>
      <c r="D37" s="724">
        <v>60.179</v>
      </c>
      <c r="E37" s="248" t="s">
        <v>76</v>
      </c>
      <c r="F37" s="248" t="s">
        <v>76</v>
      </c>
      <c r="G37" s="248" t="s">
        <v>76</v>
      </c>
      <c r="H37" s="724">
        <v>419.313</v>
      </c>
      <c r="I37" s="724">
        <v>438.466</v>
      </c>
      <c r="J37" s="147" t="s">
        <v>76</v>
      </c>
      <c r="K37" s="239">
        <v>52</v>
      </c>
      <c r="L37" s="239"/>
    </row>
    <row r="38" spans="1:12" ht="12.75">
      <c r="A38" s="237" t="s">
        <v>367</v>
      </c>
      <c r="B38" s="724">
        <v>1264.717</v>
      </c>
      <c r="C38" s="724">
        <v>4060.465</v>
      </c>
      <c r="D38" s="724">
        <v>3.002</v>
      </c>
      <c r="E38" s="248" t="s">
        <v>76</v>
      </c>
      <c r="F38" s="248" t="s">
        <v>76</v>
      </c>
      <c r="G38" s="248" t="s">
        <v>76</v>
      </c>
      <c r="H38" s="724">
        <v>150.896</v>
      </c>
      <c r="I38" s="724">
        <v>698.399</v>
      </c>
      <c r="J38" s="724">
        <v>196</v>
      </c>
      <c r="K38" s="239">
        <v>473.5</v>
      </c>
      <c r="L38" s="239"/>
    </row>
    <row r="39" spans="1:12" ht="12.75">
      <c r="A39" s="237" t="s">
        <v>174</v>
      </c>
      <c r="B39" s="248" t="s">
        <v>76</v>
      </c>
      <c r="C39" s="724">
        <v>0.542</v>
      </c>
      <c r="D39" s="248" t="s">
        <v>76</v>
      </c>
      <c r="E39" s="248" t="s">
        <v>76</v>
      </c>
      <c r="F39" s="248" t="s">
        <v>76</v>
      </c>
      <c r="G39" s="248" t="s">
        <v>76</v>
      </c>
      <c r="H39" s="248" t="s">
        <v>76</v>
      </c>
      <c r="I39" s="248" t="s">
        <v>76</v>
      </c>
      <c r="J39" s="248" t="s">
        <v>76</v>
      </c>
      <c r="K39" s="248" t="s">
        <v>76</v>
      </c>
      <c r="L39" s="239"/>
    </row>
    <row r="40" spans="1:12" ht="12.75">
      <c r="A40" s="237"/>
      <c r="B40" s="238"/>
      <c r="C40" s="238"/>
      <c r="D40" s="238"/>
      <c r="E40" s="238"/>
      <c r="F40" s="238"/>
      <c r="G40" s="238"/>
      <c r="H40" s="238"/>
      <c r="I40" s="238"/>
      <c r="J40" s="238"/>
      <c r="L40" s="239"/>
    </row>
    <row r="41" spans="1:12" s="284" customFormat="1" ht="12.75">
      <c r="A41" s="251" t="s">
        <v>429</v>
      </c>
      <c r="B41" s="722"/>
      <c r="C41" s="722"/>
      <c r="D41" s="722"/>
      <c r="E41" s="722"/>
      <c r="F41" s="722"/>
      <c r="G41" s="722"/>
      <c r="H41" s="722"/>
      <c r="I41" s="722"/>
      <c r="J41" s="722"/>
      <c r="K41" s="387"/>
      <c r="L41" s="720"/>
    </row>
    <row r="42" spans="1:12" ht="12.75">
      <c r="A42" s="237" t="s">
        <v>165</v>
      </c>
      <c r="B42" s="724">
        <v>1887.635</v>
      </c>
      <c r="C42" s="724">
        <v>598.724</v>
      </c>
      <c r="D42" s="248" t="s">
        <v>76</v>
      </c>
      <c r="E42" s="248" t="s">
        <v>76</v>
      </c>
      <c r="F42" s="248" t="s">
        <v>76</v>
      </c>
      <c r="G42" s="248" t="s">
        <v>76</v>
      </c>
      <c r="H42" s="248" t="s">
        <v>76</v>
      </c>
      <c r="I42" s="248" t="s">
        <v>76</v>
      </c>
      <c r="J42" s="147" t="s">
        <v>76</v>
      </c>
      <c r="K42" s="248" t="s">
        <v>76</v>
      </c>
      <c r="L42" s="239"/>
    </row>
    <row r="43" spans="1:12" ht="12.75">
      <c r="A43" s="237" t="s">
        <v>167</v>
      </c>
      <c r="B43" s="724">
        <v>107.245</v>
      </c>
      <c r="C43" s="724">
        <v>301.888</v>
      </c>
      <c r="D43" s="724">
        <v>17.202</v>
      </c>
      <c r="E43" s="724">
        <v>26.716</v>
      </c>
      <c r="F43" s="248" t="s">
        <v>76</v>
      </c>
      <c r="G43" s="248" t="s">
        <v>76</v>
      </c>
      <c r="H43" s="248" t="s">
        <v>76</v>
      </c>
      <c r="I43" s="147" t="s">
        <v>76</v>
      </c>
      <c r="J43" s="147" t="s">
        <v>76</v>
      </c>
      <c r="K43" s="239">
        <v>50.504</v>
      </c>
      <c r="L43" s="239"/>
    </row>
    <row r="44" spans="1:12" ht="12.75">
      <c r="A44" s="237" t="s">
        <v>168</v>
      </c>
      <c r="B44" s="248" t="s">
        <v>76</v>
      </c>
      <c r="C44" s="724">
        <v>0.573</v>
      </c>
      <c r="D44" s="248" t="s">
        <v>76</v>
      </c>
      <c r="E44" s="248" t="s">
        <v>76</v>
      </c>
      <c r="F44" s="248" t="s">
        <v>76</v>
      </c>
      <c r="G44" s="248" t="s">
        <v>76</v>
      </c>
      <c r="H44" s="248" t="s">
        <v>76</v>
      </c>
      <c r="I44" s="248" t="s">
        <v>76</v>
      </c>
      <c r="J44" s="248" t="s">
        <v>76</v>
      </c>
      <c r="K44" s="248" t="s">
        <v>76</v>
      </c>
      <c r="L44" s="239"/>
    </row>
    <row r="45" spans="1:12" ht="12.75">
      <c r="A45" s="237" t="s">
        <v>169</v>
      </c>
      <c r="B45" s="724">
        <v>375.641</v>
      </c>
      <c r="C45" s="724">
        <v>263.181</v>
      </c>
      <c r="D45" s="248" t="s">
        <v>76</v>
      </c>
      <c r="E45" s="248" t="s">
        <v>76</v>
      </c>
      <c r="F45" s="248" t="s">
        <v>76</v>
      </c>
      <c r="G45" s="248" t="s">
        <v>76</v>
      </c>
      <c r="H45" s="248" t="s">
        <v>76</v>
      </c>
      <c r="I45" s="248" t="s">
        <v>76</v>
      </c>
      <c r="J45" s="147" t="s">
        <v>76</v>
      </c>
      <c r="K45" s="248" t="s">
        <v>76</v>
      </c>
      <c r="L45" s="239"/>
    </row>
    <row r="46" spans="1:12" ht="12.75">
      <c r="A46" s="237" t="s">
        <v>177</v>
      </c>
      <c r="B46" s="724">
        <v>198.411</v>
      </c>
      <c r="C46" s="724">
        <v>223.918</v>
      </c>
      <c r="D46" s="248" t="s">
        <v>76</v>
      </c>
      <c r="E46" s="248" t="s">
        <v>76</v>
      </c>
      <c r="F46" s="248" t="s">
        <v>76</v>
      </c>
      <c r="G46" s="248" t="s">
        <v>76</v>
      </c>
      <c r="H46" s="724">
        <v>95.176</v>
      </c>
      <c r="I46" s="724">
        <v>89.221</v>
      </c>
      <c r="J46" s="724">
        <v>4.407</v>
      </c>
      <c r="K46" s="239">
        <v>6.75</v>
      </c>
      <c r="L46" s="239"/>
    </row>
    <row r="47" spans="1:12" ht="12.75">
      <c r="A47" s="237" t="s">
        <v>178</v>
      </c>
      <c r="B47" s="724">
        <v>8.295</v>
      </c>
      <c r="C47" s="724">
        <v>6.739</v>
      </c>
      <c r="D47" s="248" t="s">
        <v>76</v>
      </c>
      <c r="E47" s="248" t="s">
        <v>76</v>
      </c>
      <c r="F47" s="248" t="s">
        <v>76</v>
      </c>
      <c r="G47" s="248" t="s">
        <v>76</v>
      </c>
      <c r="H47" s="248" t="s">
        <v>76</v>
      </c>
      <c r="I47" s="248" t="s">
        <v>76</v>
      </c>
      <c r="J47" s="147" t="s">
        <v>76</v>
      </c>
      <c r="K47" s="248" t="s">
        <v>76</v>
      </c>
      <c r="L47" s="239"/>
    </row>
    <row r="48" spans="1:12" ht="12.75">
      <c r="A48" s="237" t="s">
        <v>170</v>
      </c>
      <c r="B48" s="724">
        <v>52.925</v>
      </c>
      <c r="C48" s="724">
        <v>9.388</v>
      </c>
      <c r="D48" s="724">
        <v>49.075</v>
      </c>
      <c r="E48" s="248" t="s">
        <v>76</v>
      </c>
      <c r="F48" s="248" t="s">
        <v>76</v>
      </c>
      <c r="G48" s="248" t="s">
        <v>76</v>
      </c>
      <c r="H48" s="248" t="s">
        <v>76</v>
      </c>
      <c r="I48" s="248" t="s">
        <v>76</v>
      </c>
      <c r="J48" s="147" t="s">
        <v>76</v>
      </c>
      <c r="K48" s="248" t="s">
        <v>76</v>
      </c>
      <c r="L48" s="239"/>
    </row>
    <row r="49" spans="1:12" ht="13.5" thickBot="1">
      <c r="A49" s="240" t="s">
        <v>172</v>
      </c>
      <c r="B49" s="726">
        <v>212.621</v>
      </c>
      <c r="C49" s="726">
        <v>147.634</v>
      </c>
      <c r="D49" s="149" t="s">
        <v>76</v>
      </c>
      <c r="E49" s="249" t="s">
        <v>76</v>
      </c>
      <c r="F49" s="726">
        <v>5.405</v>
      </c>
      <c r="G49" s="249" t="s">
        <v>76</v>
      </c>
      <c r="H49" s="726">
        <v>83.821</v>
      </c>
      <c r="I49" s="249" t="s">
        <v>76</v>
      </c>
      <c r="J49" s="149" t="s">
        <v>76</v>
      </c>
      <c r="K49" s="249" t="s">
        <v>76</v>
      </c>
      <c r="L49" s="239"/>
    </row>
    <row r="50" spans="1:12" ht="12.75">
      <c r="A50" s="244" t="s">
        <v>173</v>
      </c>
      <c r="B50" s="229"/>
      <c r="C50" s="229"/>
      <c r="D50" s="229"/>
      <c r="E50" s="229"/>
      <c r="F50" s="229"/>
      <c r="G50" s="229"/>
      <c r="H50" s="229"/>
      <c r="I50" s="229"/>
      <c r="J50" s="229"/>
      <c r="L50" s="239"/>
    </row>
    <row r="51" ht="12.75">
      <c r="L51" s="239"/>
    </row>
  </sheetData>
  <mergeCells count="9">
    <mergeCell ref="A1:K1"/>
    <mergeCell ref="A3:K3"/>
    <mergeCell ref="A5:A8"/>
    <mergeCell ref="B5:C7"/>
    <mergeCell ref="D6:E7"/>
    <mergeCell ref="F6:G7"/>
    <mergeCell ref="H6:I7"/>
    <mergeCell ref="D5:K5"/>
    <mergeCell ref="J6:K7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3" transitionEvaluation="1"/>
  <dimension ref="A1:I103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35.8515625" style="300" customWidth="1"/>
    <col min="2" max="2" width="17.7109375" style="300" customWidth="1"/>
    <col min="3" max="3" width="19.00390625" style="300" customWidth="1"/>
    <col min="4" max="4" width="17.7109375" style="300" customWidth="1"/>
    <col min="5" max="5" width="16.421875" style="301" customWidth="1"/>
    <col min="6" max="6" width="14.57421875" style="300" customWidth="1"/>
    <col min="7" max="16384" width="12.57421875" style="300" customWidth="1"/>
  </cols>
  <sheetData>
    <row r="1" spans="1:6" s="297" customFormat="1" ht="18">
      <c r="A1" s="768" t="s">
        <v>0</v>
      </c>
      <c r="B1" s="768"/>
      <c r="C1" s="768"/>
      <c r="D1" s="768"/>
      <c r="E1" s="768"/>
      <c r="F1" s="243"/>
    </row>
    <row r="3" spans="1:9" s="298" customFormat="1" ht="15">
      <c r="A3" s="739" t="s">
        <v>425</v>
      </c>
      <c r="B3" s="739"/>
      <c r="C3" s="739"/>
      <c r="D3" s="739"/>
      <c r="E3" s="739"/>
      <c r="F3" s="673"/>
      <c r="G3" s="673"/>
      <c r="H3" s="673"/>
      <c r="I3" s="673"/>
    </row>
    <row r="4" spans="1:9" s="298" customFormat="1" ht="15">
      <c r="A4" s="739" t="s">
        <v>426</v>
      </c>
      <c r="B4" s="739"/>
      <c r="C4" s="739"/>
      <c r="D4" s="739"/>
      <c r="E4" s="739"/>
      <c r="F4" s="673"/>
      <c r="G4" s="673"/>
      <c r="H4" s="673"/>
      <c r="I4" s="673"/>
    </row>
    <row r="5" s="298" customFormat="1" ht="14.25">
      <c r="E5" s="317"/>
    </row>
    <row r="6" spans="1:5" ht="12.75">
      <c r="A6" s="299" t="s">
        <v>183</v>
      </c>
      <c r="B6" s="736" t="s">
        <v>224</v>
      </c>
      <c r="C6" s="737"/>
      <c r="D6" s="736" t="s">
        <v>225</v>
      </c>
      <c r="E6" s="738"/>
    </row>
    <row r="7" spans="1:5" ht="13.5" thickBot="1">
      <c r="A7" s="301"/>
      <c r="B7" s="302">
        <v>2000</v>
      </c>
      <c r="C7" s="302">
        <v>2001</v>
      </c>
      <c r="D7" s="302">
        <v>2000</v>
      </c>
      <c r="E7" s="303">
        <v>2001</v>
      </c>
    </row>
    <row r="8" spans="1:5" ht="12.75">
      <c r="A8" s="304" t="s">
        <v>226</v>
      </c>
      <c r="B8" s="305">
        <v>23200.501</v>
      </c>
      <c r="C8" s="305">
        <v>20656.722</v>
      </c>
      <c r="D8" s="305">
        <v>24337.365</v>
      </c>
      <c r="E8" s="306">
        <v>22055.443</v>
      </c>
    </row>
    <row r="9" spans="1:5" ht="12.75">
      <c r="A9" s="307"/>
      <c r="B9" s="308"/>
      <c r="C9" s="308"/>
      <c r="D9" s="308"/>
      <c r="E9" s="309"/>
    </row>
    <row r="10" spans="1:5" s="676" customFormat="1" ht="12.75">
      <c r="A10" s="715" t="s">
        <v>442</v>
      </c>
      <c r="B10" s="386"/>
      <c r="C10" s="386"/>
      <c r="D10" s="386"/>
      <c r="E10" s="675"/>
    </row>
    <row r="11" spans="1:5" s="676" customFormat="1" ht="12.75">
      <c r="A11" s="715" t="s">
        <v>143</v>
      </c>
      <c r="B11" s="386">
        <v>8330.71</v>
      </c>
      <c r="C11" s="386">
        <f>SUM(C12:C25)</f>
        <v>6506.111</v>
      </c>
      <c r="D11" s="386">
        <v>10026.076</v>
      </c>
      <c r="E11" s="675">
        <f>SUM(E12:E25)</f>
        <v>8304.119</v>
      </c>
    </row>
    <row r="12" spans="1:5" ht="12.75">
      <c r="A12" s="307" t="s">
        <v>227</v>
      </c>
      <c r="B12" s="308">
        <v>1655.235</v>
      </c>
      <c r="C12" s="300">
        <v>1220.061</v>
      </c>
      <c r="D12" s="308">
        <v>1043.57</v>
      </c>
      <c r="E12" s="301">
        <v>1177.377</v>
      </c>
    </row>
    <row r="13" spans="1:5" ht="12.75">
      <c r="A13" s="307" t="s">
        <v>145</v>
      </c>
      <c r="B13" s="308">
        <v>178.522</v>
      </c>
      <c r="C13" s="300">
        <v>144.138</v>
      </c>
      <c r="D13" s="308">
        <v>201.532</v>
      </c>
      <c r="E13" s="301">
        <v>226.79</v>
      </c>
    </row>
    <row r="14" spans="1:5" ht="12.75">
      <c r="A14" s="307" t="s">
        <v>228</v>
      </c>
      <c r="B14" s="308">
        <v>379.694</v>
      </c>
      <c r="C14" s="300">
        <v>368.258</v>
      </c>
      <c r="D14" s="308">
        <v>1191.639</v>
      </c>
      <c r="E14" s="301">
        <v>1096.084</v>
      </c>
    </row>
    <row r="15" spans="1:5" ht="12.75">
      <c r="A15" s="307" t="s">
        <v>229</v>
      </c>
      <c r="B15" s="308">
        <v>179.987</v>
      </c>
      <c r="C15" s="300">
        <v>129.508</v>
      </c>
      <c r="D15" s="308">
        <v>1473.434</v>
      </c>
      <c r="E15" s="301">
        <v>1325.958</v>
      </c>
    </row>
    <row r="16" spans="1:5" ht="12.75">
      <c r="A16" s="307" t="s">
        <v>230</v>
      </c>
      <c r="B16" s="308">
        <v>306.198</v>
      </c>
      <c r="C16" s="300">
        <v>228.556</v>
      </c>
      <c r="D16" s="308">
        <v>635.785</v>
      </c>
      <c r="E16" s="301">
        <v>564.961</v>
      </c>
    </row>
    <row r="17" spans="1:5" ht="12.75">
      <c r="A17" s="307" t="s">
        <v>148</v>
      </c>
      <c r="B17" s="308">
        <v>30.809</v>
      </c>
      <c r="C17" s="300">
        <v>19.614</v>
      </c>
      <c r="D17" s="308">
        <v>25.507</v>
      </c>
      <c r="E17" s="301">
        <v>31.469</v>
      </c>
    </row>
    <row r="18" spans="1:5" ht="12.75">
      <c r="A18" s="307" t="s">
        <v>231</v>
      </c>
      <c r="B18" s="308">
        <v>1158.463</v>
      </c>
      <c r="C18" s="300">
        <v>931.147</v>
      </c>
      <c r="D18" s="308">
        <v>1699.847</v>
      </c>
      <c r="E18" s="301">
        <v>1260.502</v>
      </c>
    </row>
    <row r="19" spans="1:5" ht="12.75">
      <c r="A19" s="307" t="s">
        <v>232</v>
      </c>
      <c r="B19" s="308">
        <v>488.172</v>
      </c>
      <c r="C19" s="300">
        <v>591.737</v>
      </c>
      <c r="D19" s="308">
        <v>16.992</v>
      </c>
      <c r="E19" s="301">
        <v>9.222</v>
      </c>
    </row>
    <row r="20" spans="1:5" ht="12.75">
      <c r="A20" s="307" t="s">
        <v>233</v>
      </c>
      <c r="B20" s="308">
        <v>533.561</v>
      </c>
      <c r="C20" s="300">
        <v>442.682</v>
      </c>
      <c r="D20" s="308">
        <v>2033.369</v>
      </c>
      <c r="E20" s="301">
        <v>1558.547</v>
      </c>
    </row>
    <row r="21" spans="1:5" ht="12.75">
      <c r="A21" s="307" t="s">
        <v>234</v>
      </c>
      <c r="B21" s="308">
        <v>126.313</v>
      </c>
      <c r="C21" s="300">
        <v>70.652</v>
      </c>
      <c r="D21" s="308">
        <v>764.833</v>
      </c>
      <c r="E21" s="301">
        <v>439.534</v>
      </c>
    </row>
    <row r="22" spans="1:5" ht="12.75">
      <c r="A22" s="307" t="s">
        <v>152</v>
      </c>
      <c r="B22" s="308">
        <v>1441.451</v>
      </c>
      <c r="C22" s="300">
        <v>1215.204</v>
      </c>
      <c r="D22" s="308">
        <v>375.637</v>
      </c>
      <c r="E22" s="301">
        <v>260.006</v>
      </c>
    </row>
    <row r="23" spans="1:5" ht="12.75">
      <c r="A23" s="307" t="s">
        <v>235</v>
      </c>
      <c r="B23" s="308">
        <v>214.579</v>
      </c>
      <c r="C23" s="300">
        <v>190.512</v>
      </c>
      <c r="D23" s="308">
        <v>16.952</v>
      </c>
      <c r="E23" s="301">
        <v>6.291</v>
      </c>
    </row>
    <row r="24" spans="1:5" ht="12.75">
      <c r="A24" s="307" t="s">
        <v>236</v>
      </c>
      <c r="B24" s="308">
        <v>1524.965</v>
      </c>
      <c r="C24" s="300">
        <v>863.844</v>
      </c>
      <c r="D24" s="308">
        <v>512.238</v>
      </c>
      <c r="E24" s="301">
        <v>303.466</v>
      </c>
    </row>
    <row r="25" spans="1:5" ht="12.75">
      <c r="A25" s="307" t="s">
        <v>156</v>
      </c>
      <c r="B25" s="308">
        <v>112.76</v>
      </c>
      <c r="C25" s="300">
        <v>90.198</v>
      </c>
      <c r="D25" s="308">
        <v>34.743</v>
      </c>
      <c r="E25" s="301">
        <v>43.912</v>
      </c>
    </row>
    <row r="26" spans="1:5" ht="12.75">
      <c r="A26" s="307"/>
      <c r="B26" s="308"/>
      <c r="C26" s="308"/>
      <c r="D26" s="308"/>
      <c r="E26" s="309"/>
    </row>
    <row r="27" spans="1:5" s="676" customFormat="1" ht="12.75">
      <c r="A27" s="715" t="s">
        <v>158</v>
      </c>
      <c r="B27" s="386"/>
      <c r="C27" s="386"/>
      <c r="D27" s="386"/>
      <c r="E27" s="675"/>
    </row>
    <row r="28" spans="1:5" ht="12.75">
      <c r="A28" s="307" t="s">
        <v>159</v>
      </c>
      <c r="B28" s="308">
        <v>46.994</v>
      </c>
      <c r="C28" s="300">
        <v>25.176</v>
      </c>
      <c r="D28" s="308">
        <v>14.776</v>
      </c>
      <c r="E28" s="301">
        <v>9.341</v>
      </c>
    </row>
    <row r="29" spans="1:5" ht="12.75">
      <c r="A29" s="307" t="s">
        <v>176</v>
      </c>
      <c r="B29" s="308">
        <v>6.009</v>
      </c>
      <c r="C29" s="300">
        <v>2.914</v>
      </c>
      <c r="D29" s="308">
        <v>3.906</v>
      </c>
      <c r="E29" s="301">
        <v>4.189</v>
      </c>
    </row>
    <row r="30" spans="1:5" ht="12.75">
      <c r="A30" s="307" t="s">
        <v>179</v>
      </c>
      <c r="B30" s="308">
        <v>35.679</v>
      </c>
      <c r="C30" s="300">
        <v>30.591</v>
      </c>
      <c r="D30" s="308">
        <v>6.184</v>
      </c>
      <c r="E30" s="301">
        <v>4.369</v>
      </c>
    </row>
    <row r="31" spans="1:5" ht="12.75">
      <c r="A31" s="307" t="s">
        <v>181</v>
      </c>
      <c r="B31" s="308">
        <v>27.768</v>
      </c>
      <c r="C31" s="300">
        <v>26.521</v>
      </c>
      <c r="D31" s="308">
        <v>3.246</v>
      </c>
      <c r="E31" s="301">
        <v>18.711</v>
      </c>
    </row>
    <row r="32" spans="1:5" ht="12.75">
      <c r="A32" s="307" t="s">
        <v>160</v>
      </c>
      <c r="B32" s="308">
        <v>59.042</v>
      </c>
      <c r="C32" s="300">
        <v>43.65</v>
      </c>
      <c r="D32" s="308">
        <v>29.517</v>
      </c>
      <c r="E32" s="301">
        <v>14.087</v>
      </c>
    </row>
    <row r="33" spans="1:5" ht="12.75">
      <c r="A33" s="307" t="s">
        <v>161</v>
      </c>
      <c r="B33" s="308">
        <v>60.748</v>
      </c>
      <c r="C33" s="300">
        <v>72.117</v>
      </c>
      <c r="D33" s="308">
        <v>289.723</v>
      </c>
      <c r="E33" s="301">
        <v>228.69</v>
      </c>
    </row>
    <row r="34" spans="1:5" ht="12.75">
      <c r="A34" s="307" t="s">
        <v>162</v>
      </c>
      <c r="B34" s="308">
        <v>28.099</v>
      </c>
      <c r="C34" s="300">
        <v>31.944</v>
      </c>
      <c r="D34" s="308">
        <v>1.394</v>
      </c>
      <c r="E34" s="309" t="s">
        <v>76</v>
      </c>
    </row>
    <row r="35" spans="1:5" ht="12.75">
      <c r="A35" s="307" t="s">
        <v>180</v>
      </c>
      <c r="B35" s="308">
        <v>10.387</v>
      </c>
      <c r="C35" s="300">
        <v>18.02</v>
      </c>
      <c r="D35" s="308">
        <v>24.277</v>
      </c>
      <c r="E35" s="301">
        <v>5.519</v>
      </c>
    </row>
    <row r="36" spans="1:5" ht="12.75">
      <c r="A36" s="307" t="s">
        <v>163</v>
      </c>
      <c r="B36" s="308">
        <v>60.092</v>
      </c>
      <c r="C36" s="300">
        <v>54.11</v>
      </c>
      <c r="D36" s="308">
        <v>202.266</v>
      </c>
      <c r="E36" s="301">
        <v>123.838</v>
      </c>
    </row>
    <row r="37" spans="1:5" ht="12.75">
      <c r="A37" s="307" t="s">
        <v>164</v>
      </c>
      <c r="B37" s="308">
        <v>44.724</v>
      </c>
      <c r="C37" s="300">
        <v>50.629</v>
      </c>
      <c r="D37" s="308">
        <v>34.238</v>
      </c>
      <c r="E37" s="301">
        <v>33.62</v>
      </c>
    </row>
    <row r="38" spans="1:5" ht="12.75">
      <c r="A38" s="307" t="s">
        <v>366</v>
      </c>
      <c r="B38" s="308">
        <v>73.982</v>
      </c>
      <c r="C38" s="300">
        <v>138.424</v>
      </c>
      <c r="D38" s="308">
        <v>8.108</v>
      </c>
      <c r="E38" s="301">
        <v>2.426</v>
      </c>
    </row>
    <row r="39" spans="1:6" ht="12.75">
      <c r="A39" s="307" t="s">
        <v>174</v>
      </c>
      <c r="B39" s="308">
        <v>1.52</v>
      </c>
      <c r="C39" s="308" t="s">
        <v>76</v>
      </c>
      <c r="D39" s="308">
        <v>5.393</v>
      </c>
      <c r="E39" s="301">
        <v>22.408</v>
      </c>
      <c r="F39" s="310"/>
    </row>
    <row r="40" spans="1:6" ht="12.75">
      <c r="A40" s="307"/>
      <c r="B40" s="308"/>
      <c r="C40" s="308"/>
      <c r="D40" s="308"/>
      <c r="E40" s="309"/>
      <c r="F40" s="310"/>
    </row>
    <row r="41" spans="1:6" s="676" customFormat="1" ht="12.75">
      <c r="A41" s="715" t="s">
        <v>429</v>
      </c>
      <c r="B41" s="386"/>
      <c r="C41" s="386"/>
      <c r="D41" s="386"/>
      <c r="E41" s="675"/>
      <c r="F41" s="716"/>
    </row>
    <row r="42" spans="1:6" ht="12.75">
      <c r="A42" s="307" t="s">
        <v>237</v>
      </c>
      <c r="B42" s="308">
        <v>124.499</v>
      </c>
      <c r="C42" s="300">
        <v>75.685</v>
      </c>
      <c r="D42" s="308">
        <v>358.472</v>
      </c>
      <c r="E42" s="301">
        <v>115.112</v>
      </c>
      <c r="F42" s="310"/>
    </row>
    <row r="43" spans="1:6" ht="12.75">
      <c r="A43" s="307" t="s">
        <v>238</v>
      </c>
      <c r="B43" s="308">
        <v>44.837</v>
      </c>
      <c r="C43" s="300">
        <v>31.58</v>
      </c>
      <c r="D43" s="308">
        <v>1598.93</v>
      </c>
      <c r="E43" s="301">
        <v>1476.682</v>
      </c>
      <c r="F43" s="310"/>
    </row>
    <row r="44" spans="1:6" ht="12.75">
      <c r="A44" s="307" t="s">
        <v>239</v>
      </c>
      <c r="B44" s="308">
        <v>66.647</v>
      </c>
      <c r="C44" s="300">
        <v>38.418</v>
      </c>
      <c r="D44" s="308">
        <v>1549.663</v>
      </c>
      <c r="E44" s="301">
        <v>1990.576</v>
      </c>
      <c r="F44" s="310"/>
    </row>
    <row r="45" spans="1:6" ht="12.75">
      <c r="A45" s="307" t="s">
        <v>240</v>
      </c>
      <c r="B45" s="308">
        <v>482.265</v>
      </c>
      <c r="C45" s="300">
        <v>404.411</v>
      </c>
      <c r="D45" s="308">
        <v>1187.115</v>
      </c>
      <c r="E45" s="301">
        <v>1194.259</v>
      </c>
      <c r="F45" s="310"/>
    </row>
    <row r="46" spans="1:6" ht="12.75">
      <c r="A46" s="307" t="s">
        <v>241</v>
      </c>
      <c r="B46" s="308">
        <v>1831.719</v>
      </c>
      <c r="C46" s="300">
        <v>1459.087</v>
      </c>
      <c r="D46" s="308">
        <v>4693.589</v>
      </c>
      <c r="E46" s="301">
        <v>4828.749</v>
      </c>
      <c r="F46" s="310"/>
    </row>
    <row r="47" spans="1:6" ht="12.75">
      <c r="A47" s="307" t="s">
        <v>242</v>
      </c>
      <c r="B47" s="308" t="s">
        <v>76</v>
      </c>
      <c r="C47" s="308" t="s">
        <v>76</v>
      </c>
      <c r="D47" s="308">
        <v>1.848</v>
      </c>
      <c r="E47" s="301">
        <v>1.945</v>
      </c>
      <c r="F47" s="310"/>
    </row>
    <row r="48" spans="1:6" ht="12.75">
      <c r="A48" s="307" t="s">
        <v>243</v>
      </c>
      <c r="B48" s="308">
        <v>2696.289</v>
      </c>
      <c r="C48" s="300">
        <v>2073.3</v>
      </c>
      <c r="D48" s="308">
        <v>5.355</v>
      </c>
      <c r="E48" s="301">
        <v>3.633</v>
      </c>
      <c r="F48" s="310"/>
    </row>
    <row r="49" spans="1:6" ht="12.75">
      <c r="A49" s="307" t="s">
        <v>244</v>
      </c>
      <c r="B49" s="308">
        <v>1080.976</v>
      </c>
      <c r="C49" s="300">
        <v>1169.106</v>
      </c>
      <c r="D49" s="308">
        <v>80.923</v>
      </c>
      <c r="E49" s="301">
        <v>58.136</v>
      </c>
      <c r="F49" s="310"/>
    </row>
    <row r="50" spans="1:6" ht="12.75">
      <c r="A50" s="307" t="s">
        <v>245</v>
      </c>
      <c r="B50" s="308">
        <v>8.459</v>
      </c>
      <c r="C50" s="300">
        <v>8.53</v>
      </c>
      <c r="D50" s="308">
        <v>3.68</v>
      </c>
      <c r="E50" s="301">
        <v>2.636</v>
      </c>
      <c r="F50" s="310"/>
    </row>
    <row r="51" spans="1:6" ht="12.75">
      <c r="A51" s="307" t="s">
        <v>246</v>
      </c>
      <c r="B51" s="308">
        <v>35.334</v>
      </c>
      <c r="C51" s="300">
        <v>21.811</v>
      </c>
      <c r="D51" s="308">
        <v>857.127</v>
      </c>
      <c r="E51" s="301">
        <v>739.391</v>
      </c>
      <c r="F51" s="310"/>
    </row>
    <row r="52" spans="1:6" ht="13.5" thickBot="1">
      <c r="A52" s="311" t="s">
        <v>247</v>
      </c>
      <c r="B52" s="312">
        <v>96.196</v>
      </c>
      <c r="C52" s="315">
        <v>73.085</v>
      </c>
      <c r="D52" s="312">
        <v>1.799</v>
      </c>
      <c r="E52" s="316">
        <v>1.739</v>
      </c>
      <c r="F52" s="310"/>
    </row>
    <row r="53" spans="1:6" ht="12.75">
      <c r="A53" s="300" t="s">
        <v>248</v>
      </c>
      <c r="B53" s="310"/>
      <c r="C53" s="310"/>
      <c r="D53" s="310"/>
      <c r="E53" s="318"/>
      <c r="F53" s="310"/>
    </row>
    <row r="54" spans="2:6" ht="12.75">
      <c r="B54" s="310"/>
      <c r="C54" s="310"/>
      <c r="D54" s="310"/>
      <c r="E54" s="318"/>
      <c r="F54" s="310"/>
    </row>
    <row r="55" spans="2:6" ht="12.75">
      <c r="B55" s="310"/>
      <c r="C55" s="310"/>
      <c r="D55" s="310"/>
      <c r="E55" s="318"/>
      <c r="F55" s="310"/>
    </row>
    <row r="56" spans="2:6" ht="12.75">
      <c r="B56" s="310"/>
      <c r="C56" s="310"/>
      <c r="D56" s="310"/>
      <c r="E56" s="318"/>
      <c r="F56" s="310"/>
    </row>
    <row r="57" spans="2:6" ht="12.75">
      <c r="B57" s="310"/>
      <c r="C57" s="310"/>
      <c r="D57" s="310"/>
      <c r="E57" s="318"/>
      <c r="F57" s="310"/>
    </row>
    <row r="58" spans="2:6" ht="12.75">
      <c r="B58" s="310"/>
      <c r="C58" s="310"/>
      <c r="D58" s="310"/>
      <c r="E58" s="318"/>
      <c r="F58" s="310"/>
    </row>
    <row r="59" spans="2:6" ht="12.75">
      <c r="B59" s="310"/>
      <c r="C59" s="310"/>
      <c r="D59" s="310"/>
      <c r="E59" s="318"/>
      <c r="F59" s="310"/>
    </row>
    <row r="60" spans="2:6" ht="12.75">
      <c r="B60" s="310"/>
      <c r="C60" s="310"/>
      <c r="D60" s="310"/>
      <c r="E60" s="318"/>
      <c r="F60" s="310"/>
    </row>
    <row r="61" spans="2:6" ht="12.75">
      <c r="B61" s="310"/>
      <c r="C61" s="310"/>
      <c r="D61" s="310"/>
      <c r="E61" s="318"/>
      <c r="F61" s="310"/>
    </row>
    <row r="62" spans="2:6" ht="12.75">
      <c r="B62" s="310"/>
      <c r="C62" s="310"/>
      <c r="D62" s="310"/>
      <c r="E62" s="318"/>
      <c r="F62" s="310"/>
    </row>
    <row r="63" spans="2:6" ht="12.75">
      <c r="B63" s="310"/>
      <c r="C63" s="310"/>
      <c r="D63" s="310"/>
      <c r="E63" s="318"/>
      <c r="F63" s="310"/>
    </row>
    <row r="64" spans="2:6" ht="12.75">
      <c r="B64" s="310"/>
      <c r="C64" s="310"/>
      <c r="D64" s="310"/>
      <c r="E64" s="318"/>
      <c r="F64" s="310"/>
    </row>
    <row r="65" spans="2:6" ht="12.75">
      <c r="B65" s="310"/>
      <c r="C65" s="310"/>
      <c r="D65" s="310"/>
      <c r="E65" s="318"/>
      <c r="F65" s="310"/>
    </row>
    <row r="66" spans="2:6" ht="12.75">
      <c r="B66" s="310"/>
      <c r="C66" s="310"/>
      <c r="D66" s="310"/>
      <c r="E66" s="318"/>
      <c r="F66" s="310"/>
    </row>
    <row r="67" spans="2:6" ht="12.75">
      <c r="B67" s="310"/>
      <c r="C67" s="310"/>
      <c r="D67" s="310"/>
      <c r="E67" s="318"/>
      <c r="F67" s="310"/>
    </row>
    <row r="68" spans="2:6" ht="12.75">
      <c r="B68" s="310"/>
      <c r="C68" s="310"/>
      <c r="D68" s="313"/>
      <c r="E68" s="319"/>
      <c r="F68" s="313"/>
    </row>
    <row r="69" spans="2:6" ht="12.75">
      <c r="B69" s="310"/>
      <c r="C69" s="310"/>
      <c r="D69" s="313"/>
      <c r="E69" s="319"/>
      <c r="F69" s="313"/>
    </row>
    <row r="70" spans="2:6" ht="12.75">
      <c r="B70" s="310"/>
      <c r="C70" s="310"/>
      <c r="D70" s="313"/>
      <c r="E70" s="319"/>
      <c r="F70" s="313"/>
    </row>
    <row r="71" spans="2:6" ht="12.75">
      <c r="B71" s="310"/>
      <c r="C71" s="310"/>
      <c r="D71" s="313"/>
      <c r="E71" s="319"/>
      <c r="F71" s="313"/>
    </row>
    <row r="72" spans="2:6" ht="12.75">
      <c r="B72" s="310"/>
      <c r="C72" s="310"/>
      <c r="D72" s="313"/>
      <c r="E72" s="319"/>
      <c r="F72" s="313"/>
    </row>
    <row r="73" spans="2:6" ht="12.75">
      <c r="B73" s="310"/>
      <c r="C73" s="310"/>
      <c r="D73" s="313"/>
      <c r="E73" s="319"/>
      <c r="F73" s="313"/>
    </row>
    <row r="74" spans="2:6" ht="12.75">
      <c r="B74" s="314"/>
      <c r="D74" s="313"/>
      <c r="E74" s="319"/>
      <c r="F74" s="313"/>
    </row>
    <row r="76" spans="2:3" ht="12.75">
      <c r="B76" s="310"/>
      <c r="C76" s="310"/>
    </row>
    <row r="77" spans="2:6" ht="12.75">
      <c r="B77" s="310"/>
      <c r="C77" s="310"/>
      <c r="D77" s="313"/>
      <c r="E77" s="319"/>
      <c r="F77" s="313"/>
    </row>
    <row r="78" spans="2:6" ht="12.75">
      <c r="B78" s="310"/>
      <c r="C78" s="310"/>
      <c r="D78" s="313"/>
      <c r="E78" s="319"/>
      <c r="F78" s="313"/>
    </row>
    <row r="79" spans="2:6" ht="12.75">
      <c r="B79" s="310"/>
      <c r="C79" s="310"/>
      <c r="D79" s="313"/>
      <c r="E79" s="319"/>
      <c r="F79" s="313"/>
    </row>
    <row r="80" spans="2:6" ht="12.75">
      <c r="B80" s="310"/>
      <c r="C80" s="310"/>
      <c r="D80" s="313"/>
      <c r="E80" s="319"/>
      <c r="F80" s="313"/>
    </row>
    <row r="81" spans="2:3" ht="12.75">
      <c r="B81" s="310"/>
      <c r="C81" s="310"/>
    </row>
    <row r="82" spans="2:6" ht="12.75">
      <c r="B82" s="310"/>
      <c r="C82" s="310"/>
      <c r="D82" s="313"/>
      <c r="E82" s="319"/>
      <c r="F82" s="313"/>
    </row>
    <row r="83" spans="4:6" ht="12.75">
      <c r="D83" s="313"/>
      <c r="E83" s="319"/>
      <c r="F83" s="313"/>
    </row>
    <row r="84" spans="4:6" ht="12.75">
      <c r="D84" s="313"/>
      <c r="E84" s="319"/>
      <c r="F84" s="313"/>
    </row>
    <row r="85" spans="4:6" ht="12.75">
      <c r="D85" s="313"/>
      <c r="E85" s="319"/>
      <c r="F85" s="313"/>
    </row>
    <row r="99" ht="12.75">
      <c r="A99" s="314"/>
    </row>
    <row r="101" ht="12.75">
      <c r="A101" s="314"/>
    </row>
    <row r="103" ht="12.75">
      <c r="A103" s="314"/>
    </row>
  </sheetData>
  <mergeCells count="5">
    <mergeCell ref="A1:E1"/>
    <mergeCell ref="B6:C6"/>
    <mergeCell ref="D6:E6"/>
    <mergeCell ref="A4:E4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1" transitionEvaluation="1"/>
  <dimension ref="A1:L2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5.7109375" style="39" customWidth="1"/>
    <col min="2" max="11" width="12.7109375" style="39" customWidth="1"/>
    <col min="12" max="16384" width="12.57421875" style="39" customWidth="1"/>
  </cols>
  <sheetData>
    <row r="1" spans="1:10" s="35" customFormat="1" ht="18">
      <c r="A1" s="757" t="s">
        <v>0</v>
      </c>
      <c r="B1" s="757"/>
      <c r="C1" s="757"/>
      <c r="D1" s="757"/>
      <c r="E1" s="757"/>
      <c r="F1" s="757"/>
      <c r="G1" s="757"/>
      <c r="H1" s="757"/>
      <c r="I1" s="757"/>
      <c r="J1" s="757"/>
    </row>
    <row r="3" spans="1:10" s="36" customFormat="1" ht="15">
      <c r="A3" s="743" t="s">
        <v>432</v>
      </c>
      <c r="B3" s="743"/>
      <c r="C3" s="743"/>
      <c r="D3" s="743"/>
      <c r="E3" s="743"/>
      <c r="F3" s="743"/>
      <c r="G3" s="743"/>
      <c r="H3" s="743"/>
      <c r="I3" s="743"/>
      <c r="J3" s="743"/>
    </row>
    <row r="4" s="36" customFormat="1" ht="14.25"/>
    <row r="5" spans="1:10" ht="12.75">
      <c r="A5" s="37" t="s">
        <v>1</v>
      </c>
      <c r="B5" s="740" t="s">
        <v>433</v>
      </c>
      <c r="C5" s="741"/>
      <c r="D5" s="741"/>
      <c r="E5" s="741"/>
      <c r="F5" s="742"/>
      <c r="G5" s="740" t="s">
        <v>28</v>
      </c>
      <c r="H5" s="741"/>
      <c r="I5" s="741"/>
      <c r="J5" s="741"/>
    </row>
    <row r="6" spans="1:10" ht="13.5" thickBot="1">
      <c r="A6" s="40"/>
      <c r="B6" s="41" t="s">
        <v>29</v>
      </c>
      <c r="C6" s="41" t="s">
        <v>30</v>
      </c>
      <c r="D6" s="41" t="s">
        <v>31</v>
      </c>
      <c r="E6" s="41" t="s">
        <v>32</v>
      </c>
      <c r="F6" s="41" t="s">
        <v>10</v>
      </c>
      <c r="G6" s="41" t="s">
        <v>29</v>
      </c>
      <c r="H6" s="41" t="s">
        <v>30</v>
      </c>
      <c r="I6" s="41" t="s">
        <v>31</v>
      </c>
      <c r="J6" s="42" t="s">
        <v>32</v>
      </c>
    </row>
    <row r="7" spans="1:10" ht="12.75">
      <c r="A7" s="53">
        <v>1985</v>
      </c>
      <c r="B7" s="43">
        <v>652.7</v>
      </c>
      <c r="C7" s="43">
        <v>689.3</v>
      </c>
      <c r="D7" s="43">
        <v>98.9</v>
      </c>
      <c r="E7" s="43">
        <v>370.6</v>
      </c>
      <c r="F7" s="43">
        <v>1811.5</v>
      </c>
      <c r="G7" s="43">
        <v>168.39129768653285</v>
      </c>
      <c r="H7" s="43">
        <v>249.6097490207457</v>
      </c>
      <c r="I7" s="43">
        <v>229.81799797775528</v>
      </c>
      <c r="J7" s="44">
        <v>258.95304910955207</v>
      </c>
    </row>
    <row r="8" spans="1:10" ht="12.75">
      <c r="A8" s="54">
        <v>1986</v>
      </c>
      <c r="B8" s="45">
        <v>677.5</v>
      </c>
      <c r="C8" s="45">
        <v>772.1</v>
      </c>
      <c r="D8" s="45">
        <v>93.3</v>
      </c>
      <c r="E8" s="45">
        <v>394.7</v>
      </c>
      <c r="F8" s="45">
        <v>1937.6</v>
      </c>
      <c r="G8" s="45">
        <v>177.38892988929888</v>
      </c>
      <c r="H8" s="45">
        <v>252.81828778655614</v>
      </c>
      <c r="I8" s="45">
        <v>238.88531618435155</v>
      </c>
      <c r="J8" s="46">
        <v>258.40131745629594</v>
      </c>
    </row>
    <row r="9" spans="1:10" ht="12.75">
      <c r="A9" s="54">
        <v>1987</v>
      </c>
      <c r="B9" s="45">
        <v>763.1</v>
      </c>
      <c r="C9" s="45">
        <v>716.5</v>
      </c>
      <c r="D9" s="45">
        <v>102.3</v>
      </c>
      <c r="E9" s="45">
        <v>401.8</v>
      </c>
      <c r="F9" s="45">
        <v>1983.7</v>
      </c>
      <c r="G9" s="45">
        <v>183.94050583147686</v>
      </c>
      <c r="H9" s="45">
        <v>251.53663642707608</v>
      </c>
      <c r="I9" s="45">
        <v>237.95698924731184</v>
      </c>
      <c r="J9" s="46">
        <v>260.32852165256344</v>
      </c>
    </row>
    <row r="10" spans="1:10" ht="12.75">
      <c r="A10" s="54">
        <v>1988</v>
      </c>
      <c r="B10" s="45">
        <v>858.9</v>
      </c>
      <c r="C10" s="45">
        <v>597.1</v>
      </c>
      <c r="D10" s="45">
        <v>103.5</v>
      </c>
      <c r="E10" s="45">
        <v>384.8</v>
      </c>
      <c r="F10" s="45">
        <v>1944.3</v>
      </c>
      <c r="G10" s="45">
        <v>195.02736057748282</v>
      </c>
      <c r="H10" s="45">
        <v>257.735722659521</v>
      </c>
      <c r="I10" s="45">
        <v>251.8647342995169</v>
      </c>
      <c r="J10" s="46">
        <v>267.1673596673597</v>
      </c>
    </row>
    <row r="11" spans="1:10" ht="12.75">
      <c r="A11" s="54">
        <v>1989</v>
      </c>
      <c r="B11" s="45">
        <v>765.8</v>
      </c>
      <c r="C11" s="45">
        <v>626.4</v>
      </c>
      <c r="D11" s="45">
        <v>102.1</v>
      </c>
      <c r="E11" s="45">
        <v>364</v>
      </c>
      <c r="F11" s="45">
        <v>1858.3</v>
      </c>
      <c r="G11" s="45">
        <v>206.20527552885872</v>
      </c>
      <c r="H11" s="45">
        <v>276.9747765006386</v>
      </c>
      <c r="I11" s="45">
        <v>269.09892262487756</v>
      </c>
      <c r="J11" s="46">
        <v>275.75824175824175</v>
      </c>
    </row>
    <row r="12" spans="1:10" ht="12.75">
      <c r="A12" s="54">
        <v>1990</v>
      </c>
      <c r="B12" s="45">
        <v>847.7</v>
      </c>
      <c r="C12" s="45">
        <v>701.5</v>
      </c>
      <c r="D12" s="45">
        <v>118.2</v>
      </c>
      <c r="E12" s="45">
        <v>397.9</v>
      </c>
      <c r="F12" s="45">
        <v>2065.3</v>
      </c>
      <c r="G12" s="45">
        <v>211.35071369588297</v>
      </c>
      <c r="H12" s="45">
        <v>276.61154668567355</v>
      </c>
      <c r="I12" s="45">
        <v>268.0710659898477</v>
      </c>
      <c r="J12" s="46">
        <v>273.9557677808495</v>
      </c>
    </row>
    <row r="13" spans="1:10" ht="12.75">
      <c r="A13" s="47"/>
      <c r="B13" s="48" t="s">
        <v>29</v>
      </c>
      <c r="C13" s="48" t="s">
        <v>33</v>
      </c>
      <c r="D13" s="48" t="s">
        <v>34</v>
      </c>
      <c r="E13" s="48" t="s">
        <v>35</v>
      </c>
      <c r="F13" s="48" t="s">
        <v>10</v>
      </c>
      <c r="G13" s="48" t="s">
        <v>29</v>
      </c>
      <c r="H13" s="48" t="s">
        <v>33</v>
      </c>
      <c r="I13" s="48" t="s">
        <v>34</v>
      </c>
      <c r="J13" s="38" t="s">
        <v>35</v>
      </c>
    </row>
    <row r="14" spans="1:10" ht="12.75">
      <c r="A14" s="55" t="s">
        <v>25</v>
      </c>
      <c r="B14" s="45">
        <v>134.4</v>
      </c>
      <c r="C14" s="45">
        <v>633.6</v>
      </c>
      <c r="D14" s="45">
        <v>461.2</v>
      </c>
      <c r="E14" s="45">
        <v>911.7</v>
      </c>
      <c r="F14" s="45">
        <v>2140.9</v>
      </c>
      <c r="G14" s="45">
        <v>115.05877976190476</v>
      </c>
      <c r="H14" s="45">
        <v>225.5546085858586</v>
      </c>
      <c r="I14" s="45">
        <v>251.78555941023419</v>
      </c>
      <c r="J14" s="46">
        <v>254.78370077876494</v>
      </c>
    </row>
    <row r="15" spans="1:10" ht="12.75">
      <c r="A15" s="54">
        <v>1992</v>
      </c>
      <c r="B15" s="45">
        <v>144.5</v>
      </c>
      <c r="C15" s="45">
        <v>667.2</v>
      </c>
      <c r="D15" s="45">
        <v>476.8</v>
      </c>
      <c r="E15" s="45">
        <v>946.8</v>
      </c>
      <c r="F15" s="45">
        <v>2235.3</v>
      </c>
      <c r="G15" s="45">
        <v>113.280276816609</v>
      </c>
      <c r="H15" s="45">
        <v>231.50179856115108</v>
      </c>
      <c r="I15" s="45">
        <v>255.84521812080536</v>
      </c>
      <c r="J15" s="46">
        <v>258.7431347697507</v>
      </c>
    </row>
    <row r="16" spans="1:10" ht="12.75">
      <c r="A16" s="54">
        <v>1993</v>
      </c>
      <c r="B16" s="45">
        <v>125.4</v>
      </c>
      <c r="C16" s="45">
        <v>605.6</v>
      </c>
      <c r="D16" s="45">
        <v>387.4</v>
      </c>
      <c r="E16" s="45">
        <v>972.3</v>
      </c>
      <c r="F16" s="45">
        <v>2090.7</v>
      </c>
      <c r="G16" s="45">
        <v>118.78787878787878</v>
      </c>
      <c r="H16" s="45">
        <v>227.46383751651254</v>
      </c>
      <c r="I16" s="45">
        <v>261.4858027878162</v>
      </c>
      <c r="J16" s="46">
        <v>257.0868044842127</v>
      </c>
    </row>
    <row r="17" spans="1:10" ht="12.75">
      <c r="A17" s="54">
        <v>1994</v>
      </c>
      <c r="B17" s="45">
        <v>122.7</v>
      </c>
      <c r="C17" s="45">
        <v>574.5</v>
      </c>
      <c r="D17" s="45">
        <v>311.7</v>
      </c>
      <c r="E17" s="45">
        <v>965.3</v>
      </c>
      <c r="F17" s="45">
        <v>1974.2</v>
      </c>
      <c r="G17" s="45">
        <v>125.81092094539527</v>
      </c>
      <c r="H17" s="45">
        <v>231.42036553524804</v>
      </c>
      <c r="I17" s="45">
        <v>273.82098171318574</v>
      </c>
      <c r="J17" s="46">
        <v>261.22034600642286</v>
      </c>
    </row>
    <row r="18" spans="1:10" ht="12.75">
      <c r="A18" s="54">
        <v>1995</v>
      </c>
      <c r="B18" s="45">
        <v>121.3</v>
      </c>
      <c r="C18" s="45">
        <v>597.4</v>
      </c>
      <c r="D18" s="45">
        <v>324.5</v>
      </c>
      <c r="E18" s="45">
        <v>1031.2</v>
      </c>
      <c r="F18" s="45">
        <v>2074.4</v>
      </c>
      <c r="G18" s="45">
        <v>121.84995877988459</v>
      </c>
      <c r="H18" s="45">
        <v>239.1047874121192</v>
      </c>
      <c r="I18" s="45">
        <v>282.6767334360555</v>
      </c>
      <c r="J18" s="46">
        <v>264.7374903025601</v>
      </c>
    </row>
    <row r="19" spans="1:10" ht="12.75">
      <c r="A19" s="54">
        <v>1996</v>
      </c>
      <c r="B19" s="45">
        <v>160.687</v>
      </c>
      <c r="C19" s="45">
        <v>647.2</v>
      </c>
      <c r="D19" s="45">
        <v>362.292</v>
      </c>
      <c r="E19" s="45">
        <v>1099.268</v>
      </c>
      <c r="F19" s="45">
        <v>2269.447</v>
      </c>
      <c r="G19" s="45">
        <v>122.79184999408788</v>
      </c>
      <c r="H19" s="45">
        <v>238.1288627935723</v>
      </c>
      <c r="I19" s="45">
        <v>280.10555021916025</v>
      </c>
      <c r="J19" s="46">
        <v>266.5919502796406</v>
      </c>
    </row>
    <row r="20" spans="1:11" ht="12.75">
      <c r="A20" s="54">
        <v>1997</v>
      </c>
      <c r="B20" s="45">
        <v>154.46</v>
      </c>
      <c r="C20" s="45">
        <v>690.344</v>
      </c>
      <c r="D20" s="45">
        <v>359.732</v>
      </c>
      <c r="E20" s="45">
        <v>1128.701</v>
      </c>
      <c r="F20" s="45">
        <v>2333.237</v>
      </c>
      <c r="G20" s="45">
        <v>152.85057620095816</v>
      </c>
      <c r="H20" s="45">
        <v>237.25504965640317</v>
      </c>
      <c r="I20" s="45">
        <v>272.29381873172247</v>
      </c>
      <c r="J20" s="46">
        <v>271.90717470791645</v>
      </c>
      <c r="K20" s="49"/>
    </row>
    <row r="21" spans="1:12" ht="12.75">
      <c r="A21" s="54">
        <v>1998</v>
      </c>
      <c r="B21" s="45">
        <v>159.564</v>
      </c>
      <c r="C21" s="45">
        <v>781.72</v>
      </c>
      <c r="D21" s="45">
        <v>353.942</v>
      </c>
      <c r="E21" s="45">
        <v>1234.895</v>
      </c>
      <c r="F21" s="45">
        <v>2530.121</v>
      </c>
      <c r="G21" s="45">
        <v>153.8</v>
      </c>
      <c r="H21" s="45">
        <v>241.4</v>
      </c>
      <c r="I21" s="45">
        <v>270.6</v>
      </c>
      <c r="J21" s="46">
        <v>276.7</v>
      </c>
      <c r="K21" s="49"/>
      <c r="L21" s="49"/>
    </row>
    <row r="22" spans="1:12" ht="12.75">
      <c r="A22" s="54">
        <v>1999</v>
      </c>
      <c r="B22" s="45">
        <v>160.564</v>
      </c>
      <c r="C22" s="45">
        <v>779.4</v>
      </c>
      <c r="D22" s="45">
        <v>345</v>
      </c>
      <c r="E22" s="45">
        <v>1269.7</v>
      </c>
      <c r="F22" s="45">
        <v>2554.6639999999998</v>
      </c>
      <c r="G22" s="45">
        <v>152.9</v>
      </c>
      <c r="H22" s="45">
        <v>238.6</v>
      </c>
      <c r="I22" s="45">
        <v>275.2</v>
      </c>
      <c r="J22" s="46">
        <v>280.1</v>
      </c>
      <c r="K22" s="49"/>
      <c r="L22" s="49"/>
    </row>
    <row r="23" spans="1:12" ht="12.75">
      <c r="A23" s="54">
        <v>2000</v>
      </c>
      <c r="B23" s="50">
        <v>248.7</v>
      </c>
      <c r="C23" s="45">
        <v>735.631</v>
      </c>
      <c r="D23" s="45">
        <v>320.733</v>
      </c>
      <c r="E23" s="45">
        <v>1238.111</v>
      </c>
      <c r="F23" s="45">
        <f>SUM(B23:E23)</f>
        <v>2543.175</v>
      </c>
      <c r="G23" s="45">
        <v>152.7</v>
      </c>
      <c r="H23" s="45">
        <v>238.2</v>
      </c>
      <c r="I23" s="45">
        <v>275</v>
      </c>
      <c r="J23" s="46">
        <v>282.4</v>
      </c>
      <c r="K23" s="49"/>
      <c r="L23" s="49"/>
    </row>
    <row r="24" spans="1:12" s="661" customFormat="1" ht="12.75">
      <c r="A24" s="656" t="s">
        <v>360</v>
      </c>
      <c r="B24" s="657">
        <v>293.686323292194</v>
      </c>
      <c r="C24" s="658">
        <v>740.555726979105</v>
      </c>
      <c r="D24" s="658">
        <v>286.127562192408</v>
      </c>
      <c r="E24" s="658">
        <v>1229.80760489461</v>
      </c>
      <c r="F24" s="658">
        <v>2550.17721735832</v>
      </c>
      <c r="G24" s="658">
        <v>147.3528699373929</v>
      </c>
      <c r="H24" s="658">
        <v>240.9332292027539</v>
      </c>
      <c r="I24" s="658">
        <v>271.6</v>
      </c>
      <c r="J24" s="659">
        <v>285.7</v>
      </c>
      <c r="K24" s="660"/>
      <c r="L24" s="660"/>
    </row>
    <row r="25" spans="1:10" ht="13.5" thickBot="1">
      <c r="A25" s="57" t="s">
        <v>12</v>
      </c>
      <c r="B25" s="51">
        <v>255.6335496092</v>
      </c>
      <c r="C25" s="51">
        <v>755.776418178671</v>
      </c>
      <c r="D25" s="51">
        <v>353.467416629605</v>
      </c>
      <c r="E25" s="51">
        <v>1327.49714118154</v>
      </c>
      <c r="F25" s="51">
        <f>SUM(B25:E25)</f>
        <v>2692.374525599016</v>
      </c>
      <c r="G25" s="51">
        <v>152.74904553235842</v>
      </c>
      <c r="H25" s="51">
        <v>233.7460660980239</v>
      </c>
      <c r="I25" s="51">
        <v>269.687903995902</v>
      </c>
      <c r="J25" s="52">
        <v>274.9883288905508</v>
      </c>
    </row>
    <row r="26" ht="12.75">
      <c r="A26" s="39" t="s">
        <v>11</v>
      </c>
    </row>
    <row r="27" spans="7:10" ht="12.75">
      <c r="G27" s="655"/>
      <c r="H27" s="655"/>
      <c r="I27" s="655"/>
      <c r="J27" s="655"/>
    </row>
  </sheetData>
  <mergeCells count="4">
    <mergeCell ref="B5:F5"/>
    <mergeCell ref="G5:J5"/>
    <mergeCell ref="A1:J1"/>
    <mergeCell ref="A3:J3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