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85" windowWidth="10380" windowHeight="5820" activeTab="0"/>
  </bookViews>
  <sheets>
    <sheet name="34.4" sheetId="1" r:id="rId1"/>
  </sheets>
  <definedNames>
    <definedName name="\A">#REF!</definedName>
    <definedName name="\C">#REF!</definedName>
    <definedName name="\G">#REF!</definedName>
    <definedName name="\I">#REF!</definedName>
    <definedName name="\L">#REF!</definedName>
    <definedName name="\N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<sst xmlns="http://schemas.openxmlformats.org/spreadsheetml/2006/main" count="82" uniqueCount="38">
  <si>
    <t>Valor</t>
  </si>
  <si>
    <t>%</t>
  </si>
  <si>
    <t>Objeto</t>
  </si>
  <si>
    <t xml:space="preserve"> Sanidad vegetal y animal</t>
  </si>
  <si>
    <t xml:space="preserve"> Ordenación alimentaria</t>
  </si>
  <si>
    <t xml:space="preserve"> Investigación y experimentación agraria y alimentaria</t>
  </si>
  <si>
    <t xml:space="preserve"> Formación para el desarrollo rural</t>
  </si>
  <si>
    <t xml:space="preserve"> Ordenación y mejora de la producción agraria</t>
  </si>
  <si>
    <t xml:space="preserve"> Reproducción y selección animal</t>
  </si>
  <si>
    <t xml:space="preserve"> Medidas de acompañamiento de la P.A.C.</t>
  </si>
  <si>
    <t xml:space="preserve"> Reestructuración de sectores productivos</t>
  </si>
  <si>
    <t xml:space="preserve"> Ayudas a la producción y a los mercados agrarios</t>
  </si>
  <si>
    <t xml:space="preserve"> Fomento del régimen contractual en agricultura</t>
  </si>
  <si>
    <t xml:space="preserve"> Compensación de rentas agrarias</t>
  </si>
  <si>
    <t xml:space="preserve"> Seguros agrarios</t>
  </si>
  <si>
    <t xml:space="preserve"> Convenios de información estadística y Red Contable</t>
  </si>
  <si>
    <t xml:space="preserve"> Cuotas a Organismos Internacionales</t>
  </si>
  <si>
    <t xml:space="preserve"> Ayudas a las Organizaciones Profesionales Agrarias</t>
  </si>
  <si>
    <t xml:space="preserve"> Control y gestión de las ayudas comunitarias</t>
  </si>
  <si>
    <t xml:space="preserve"> Diversificación de la economía rural</t>
  </si>
  <si>
    <t xml:space="preserve"> Otras subvenciones</t>
  </si>
  <si>
    <t>FINANCIACION AGRARIA</t>
  </si>
  <si>
    <t>–</t>
  </si>
  <si>
    <t>TOTAL</t>
  </si>
  <si>
    <t>Millones de pesetas</t>
  </si>
  <si>
    <t>Miles de euros</t>
  </si>
  <si>
    <t xml:space="preserve"> Mejora de las estructuras agrarias</t>
  </si>
  <si>
    <t xml:space="preserve"> Medidas de acompañamiento de la PAC</t>
  </si>
  <si>
    <t xml:space="preserve"> Nuevas ayudas de desarrollo rural</t>
  </si>
  <si>
    <t xml:space="preserve"> Desarrollo rural</t>
  </si>
  <si>
    <t xml:space="preserve"> Apoyo financiero por los daños de sequía</t>
  </si>
  <si>
    <t xml:space="preserve"> Regulación de los mercados agrarios</t>
  </si>
  <si>
    <t xml:space="preserve"> Fomento de la industria agroalimentaria</t>
  </si>
  <si>
    <t xml:space="preserve"> Apoyo financiero por daños de sequía</t>
  </si>
  <si>
    <t xml:space="preserve"> Fomento del cooperativismo </t>
  </si>
  <si>
    <t xml:space="preserve"> Fomento del asociacionismo</t>
  </si>
  <si>
    <t xml:space="preserve"> Fomento del cooperativismo</t>
  </si>
  <si>
    <t xml:space="preserve"> 34.4.  SUBVENCIONES: Subvenciones del MAPA en los sectores agrario y alimentario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</si>
</sst>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#,##0.00_);\(#,##0.00\)"/>
    <numFmt numFmtId="175" formatCode="0.0"/>
    <numFmt numFmtId="176" formatCode="#,##0.0"/>
  </numFmts>
  <fonts count="7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3" fontId="0" fillId="0" borderId="1" xfId="20" applyFont="1" applyBorder="1" applyAlignment="1">
      <alignment horizontal="center"/>
      <protection/>
    </xf>
    <xf numFmtId="173" fontId="0" fillId="0" borderId="2" xfId="20" applyFont="1" applyBorder="1">
      <alignment/>
      <protection/>
    </xf>
    <xf numFmtId="172" fontId="0" fillId="0" borderId="2" xfId="20" applyNumberFormat="1" applyFont="1" applyBorder="1" applyProtection="1">
      <alignment/>
      <protection/>
    </xf>
    <xf numFmtId="173" fontId="3" fillId="0" borderId="0" xfId="19" applyFont="1" applyAlignment="1">
      <alignment horizontal="center"/>
      <protection/>
    </xf>
    <xf numFmtId="0" fontId="4" fillId="0" borderId="0" xfId="0" applyFont="1" applyAlignment="1">
      <alignment/>
    </xf>
    <xf numFmtId="173" fontId="5" fillId="0" borderId="0" xfId="20" applyFont="1" applyAlignment="1">
      <alignment horizontal="center"/>
      <protection/>
    </xf>
    <xf numFmtId="0" fontId="6" fillId="0" borderId="0" xfId="0" applyFont="1" applyAlignment="1">
      <alignment/>
    </xf>
    <xf numFmtId="173" fontId="0" fillId="0" borderId="3" xfId="20" applyNumberFormat="1" applyFont="1" applyBorder="1" applyAlignment="1" applyProtection="1">
      <alignment horizontal="right"/>
      <protection/>
    </xf>
    <xf numFmtId="174" fontId="0" fillId="0" borderId="3" xfId="20" applyNumberFormat="1" applyFont="1" applyBorder="1" applyAlignment="1" applyProtection="1">
      <alignment horizontal="right"/>
      <protection/>
    </xf>
    <xf numFmtId="174" fontId="0" fillId="0" borderId="4" xfId="20" applyNumberFormat="1" applyFont="1" applyBorder="1" applyAlignment="1" applyProtection="1">
      <alignment horizontal="right"/>
      <protection/>
    </xf>
    <xf numFmtId="173" fontId="0" fillId="0" borderId="3" xfId="20" applyFont="1" applyBorder="1" applyAlignment="1">
      <alignment horizontal="right"/>
      <protection/>
    </xf>
    <xf numFmtId="173" fontId="0" fillId="0" borderId="3" xfId="20" applyFont="1" applyBorder="1" applyAlignment="1" quotePrefix="1">
      <alignment horizontal="right"/>
      <protection/>
    </xf>
    <xf numFmtId="173" fontId="0" fillId="0" borderId="5" xfId="20" applyFont="1" applyBorder="1" applyAlignment="1">
      <alignment horizontal="center"/>
      <protection/>
    </xf>
    <xf numFmtId="173" fontId="0" fillId="0" borderId="6" xfId="20" applyFont="1" applyBorder="1" applyAlignment="1">
      <alignment horizontal="center"/>
      <protection/>
    </xf>
    <xf numFmtId="173" fontId="0" fillId="0" borderId="7" xfId="20" applyFont="1" applyBorder="1">
      <alignment/>
      <protection/>
    </xf>
    <xf numFmtId="173" fontId="0" fillId="0" borderId="8" xfId="20" applyNumberFormat="1" applyFont="1" applyBorder="1" applyAlignment="1" applyProtection="1">
      <alignment horizontal="right"/>
      <protection/>
    </xf>
    <xf numFmtId="174" fontId="0" fillId="0" borderId="8" xfId="20" applyNumberFormat="1" applyFont="1" applyBorder="1" applyAlignment="1" applyProtection="1">
      <alignment horizontal="right"/>
      <protection/>
    </xf>
    <xf numFmtId="174" fontId="0" fillId="0" borderId="9" xfId="20" applyNumberFormat="1" applyFont="1" applyBorder="1" applyAlignment="1" applyProtection="1">
      <alignment horizontal="right"/>
      <protection/>
    </xf>
    <xf numFmtId="173" fontId="2" fillId="0" borderId="10" xfId="20" applyFont="1" applyBorder="1">
      <alignment/>
      <protection/>
    </xf>
    <xf numFmtId="173" fontId="2" fillId="0" borderId="11" xfId="20" applyNumberFormat="1" applyFont="1" applyBorder="1" applyAlignment="1" applyProtection="1">
      <alignment horizontal="right"/>
      <protection/>
    </xf>
    <xf numFmtId="174" fontId="2" fillId="0" borderId="11" xfId="20" applyNumberFormat="1" applyFont="1" applyBorder="1" applyAlignment="1" applyProtection="1">
      <alignment horizontal="right"/>
      <protection/>
    </xf>
    <xf numFmtId="174" fontId="2" fillId="0" borderId="12" xfId="20" applyNumberFormat="1" applyFont="1" applyBorder="1" applyAlignment="1" applyProtection="1">
      <alignment horizontal="right"/>
      <protection/>
    </xf>
    <xf numFmtId="173" fontId="0" fillId="0" borderId="13" xfId="20" applyFont="1" applyBorder="1" applyAlignment="1">
      <alignment horizontal="center"/>
      <protection/>
    </xf>
    <xf numFmtId="173" fontId="0" fillId="0" borderId="3" xfId="20" applyNumberFormat="1" applyFont="1" applyBorder="1" applyAlignment="1" quotePrefix="1">
      <alignment horizontal="right"/>
      <protection/>
    </xf>
    <xf numFmtId="175" fontId="0" fillId="0" borderId="0" xfId="0" applyNumberFormat="1" applyAlignment="1">
      <alignment/>
    </xf>
    <xf numFmtId="173" fontId="0" fillId="0" borderId="2" xfId="20" applyFont="1" applyFill="1" applyBorder="1">
      <alignment/>
      <protection/>
    </xf>
    <xf numFmtId="173" fontId="0" fillId="0" borderId="3" xfId="20" applyNumberFormat="1" applyFont="1" applyFill="1" applyBorder="1" applyAlignment="1" applyProtection="1">
      <alignment horizontal="right"/>
      <protection/>
    </xf>
    <xf numFmtId="174" fontId="0" fillId="0" borderId="3" xfId="20" applyNumberFormat="1" applyFont="1" applyFill="1" applyBorder="1" applyAlignment="1" applyProtection="1">
      <alignment horizontal="right"/>
      <protection/>
    </xf>
    <xf numFmtId="174" fontId="0" fillId="0" borderId="4" xfId="2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73" fontId="3" fillId="0" borderId="0" xfId="19" applyFont="1" applyFill="1" applyAlignment="1">
      <alignment horizontal="center"/>
      <protection/>
    </xf>
    <xf numFmtId="173" fontId="0" fillId="0" borderId="5" xfId="20" applyFont="1" applyFill="1" applyBorder="1" applyAlignment="1">
      <alignment horizontal="center"/>
      <protection/>
    </xf>
    <xf numFmtId="173" fontId="0" fillId="0" borderId="8" xfId="20" applyNumberFormat="1" applyFont="1" applyFill="1" applyBorder="1" applyAlignment="1" applyProtection="1">
      <alignment horizontal="right"/>
      <protection/>
    </xf>
    <xf numFmtId="173" fontId="0" fillId="0" borderId="3" xfId="20" applyFont="1" applyFill="1" applyBorder="1" applyAlignment="1">
      <alignment horizontal="right"/>
      <protection/>
    </xf>
    <xf numFmtId="173" fontId="0" fillId="0" borderId="3" xfId="20" applyFont="1" applyFill="1" applyBorder="1" applyAlignment="1" quotePrefix="1">
      <alignment horizontal="right"/>
      <protection/>
    </xf>
    <xf numFmtId="173" fontId="2" fillId="0" borderId="11" xfId="20" applyNumberFormat="1" applyFont="1" applyFill="1" applyBorder="1" applyAlignment="1" applyProtection="1">
      <alignment horizontal="right"/>
      <protection/>
    </xf>
    <xf numFmtId="173" fontId="0" fillId="0" borderId="3" xfId="20" applyNumberFormat="1" applyFont="1" applyFill="1" applyBorder="1" applyAlignment="1">
      <alignment horizontal="right"/>
      <protection/>
    </xf>
    <xf numFmtId="173" fontId="0" fillId="0" borderId="3" xfId="20" applyNumberFormat="1" applyFont="1" applyFill="1" applyBorder="1" applyAlignment="1" quotePrefix="1">
      <alignment horizontal="right"/>
      <protection/>
    </xf>
    <xf numFmtId="175" fontId="0" fillId="0" borderId="0" xfId="0" applyNumberFormat="1" applyFill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20" applyNumberFormat="1" applyFont="1" applyBorder="1" applyAlignment="1">
      <alignment horizontal="center"/>
      <protection/>
    </xf>
    <xf numFmtId="1" fontId="0" fillId="0" borderId="15" xfId="20" applyNumberFormat="1" applyFont="1" applyBorder="1" applyAlignment="1">
      <alignment horizontal="center"/>
      <protection/>
    </xf>
    <xf numFmtId="1" fontId="0" fillId="0" borderId="14" xfId="20" applyNumberFormat="1" applyFont="1" applyFill="1" applyBorder="1" applyAlignment="1">
      <alignment horizontal="center"/>
      <protection/>
    </xf>
    <xf numFmtId="1" fontId="0" fillId="0" borderId="16" xfId="20" applyNumberFormat="1" applyFont="1" applyFill="1" applyBorder="1" applyAlignment="1">
      <alignment horizontal="center"/>
      <protection/>
    </xf>
    <xf numFmtId="173" fontId="0" fillId="0" borderId="14" xfId="19" applyFont="1" applyFill="1" applyBorder="1" applyAlignment="1">
      <alignment horizontal="center"/>
      <protection/>
    </xf>
    <xf numFmtId="173" fontId="0" fillId="0" borderId="16" xfId="19" applyFont="1" applyFill="1" applyBorder="1" applyAlignment="1">
      <alignment horizontal="center"/>
      <protection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3" fontId="3" fillId="0" borderId="0" xfId="19" applyFont="1" applyFill="1" applyAlignment="1">
      <alignment horizontal="center"/>
      <protection/>
    </xf>
    <xf numFmtId="173" fontId="5" fillId="0" borderId="0" xfId="20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FINAN1" xfId="19"/>
    <cellStyle name="Normal_FINAN2" xfId="20"/>
    <cellStyle name="Normal_FINAN3" xfId="21"/>
    <cellStyle name="Normal_FINAN4" xfId="22"/>
    <cellStyle name="Normal_FINAN5" xfId="23"/>
    <cellStyle name="Normal_FINAN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8.7109375" style="0" customWidth="1"/>
    <col min="2" max="5" width="12.7109375" style="0" customWidth="1"/>
    <col min="6" max="6" width="12.7109375" style="30" customWidth="1"/>
    <col min="7" max="7" width="12.7109375" style="0" customWidth="1"/>
  </cols>
  <sheetData>
    <row r="1" spans="1:7" s="5" customFormat="1" ht="18">
      <c r="A1" s="50" t="s">
        <v>21</v>
      </c>
      <c r="B1" s="50"/>
      <c r="C1" s="50"/>
      <c r="D1" s="50"/>
      <c r="E1" s="50"/>
      <c r="F1" s="50"/>
      <c r="G1" s="50"/>
    </row>
    <row r="2" spans="1:7" s="5" customFormat="1" ht="18">
      <c r="A2" s="4"/>
      <c r="B2" s="4"/>
      <c r="C2" s="4"/>
      <c r="D2" s="4"/>
      <c r="E2" s="4"/>
      <c r="F2" s="31"/>
      <c r="G2" s="4"/>
    </row>
    <row r="3" spans="1:7" ht="15">
      <c r="A3" s="51" t="s">
        <v>37</v>
      </c>
      <c r="B3" s="51"/>
      <c r="C3" s="51"/>
      <c r="D3" s="51"/>
      <c r="E3" s="51"/>
      <c r="F3" s="51"/>
      <c r="G3" s="51"/>
    </row>
    <row r="4" spans="1:7" s="7" customFormat="1" ht="15">
      <c r="A4" s="52"/>
      <c r="B4" s="52"/>
      <c r="C4" s="52"/>
      <c r="D4" s="52"/>
      <c r="E4" s="52"/>
      <c r="F4" s="52"/>
      <c r="G4" s="52"/>
    </row>
    <row r="5" spans="1:7" s="7" customFormat="1" ht="15">
      <c r="A5" s="6"/>
      <c r="B5" s="46" t="s">
        <v>24</v>
      </c>
      <c r="C5" s="47"/>
      <c r="D5" s="47"/>
      <c r="E5" s="47"/>
      <c r="F5" s="47"/>
      <c r="G5" s="47"/>
    </row>
    <row r="6" spans="1:7" ht="12.75">
      <c r="A6" s="1" t="s">
        <v>2</v>
      </c>
      <c r="B6" s="42">
        <v>1997</v>
      </c>
      <c r="C6" s="43"/>
      <c r="D6" s="42">
        <v>1998</v>
      </c>
      <c r="E6" s="43"/>
      <c r="F6" s="44">
        <v>1999</v>
      </c>
      <c r="G6" s="45"/>
    </row>
    <row r="7" spans="1:7" ht="13.5" thickBot="1">
      <c r="A7" s="2"/>
      <c r="B7" s="13" t="s">
        <v>0</v>
      </c>
      <c r="C7" s="13" t="s">
        <v>1</v>
      </c>
      <c r="D7" s="13" t="s">
        <v>0</v>
      </c>
      <c r="E7" s="13" t="s">
        <v>1</v>
      </c>
      <c r="F7" s="32" t="s">
        <v>0</v>
      </c>
      <c r="G7" s="14" t="s">
        <v>1</v>
      </c>
    </row>
    <row r="8" spans="1:7" ht="12.75">
      <c r="A8" s="15" t="s">
        <v>26</v>
      </c>
      <c r="B8" s="16">
        <v>13314.1</v>
      </c>
      <c r="C8" s="17">
        <v>1.4137290085542173</v>
      </c>
      <c r="D8" s="16">
        <v>16802.8</v>
      </c>
      <c r="E8" s="17">
        <v>1.7110783842698263</v>
      </c>
      <c r="F8" s="33">
        <v>18532.2</v>
      </c>
      <c r="G8" s="18">
        <f>F8/$F$32*100</f>
        <v>1.806807452873565</v>
      </c>
    </row>
    <row r="9" spans="1:7" ht="12.75">
      <c r="A9" s="2" t="s">
        <v>5</v>
      </c>
      <c r="B9" s="8">
        <v>391.3</v>
      </c>
      <c r="C9" s="9">
        <v>0.041549347011609145</v>
      </c>
      <c r="D9" s="8">
        <v>580.2</v>
      </c>
      <c r="E9" s="9">
        <v>0.05908346695511185</v>
      </c>
      <c r="F9" s="27">
        <v>774.5</v>
      </c>
      <c r="G9" s="10">
        <f aca="true" t="shared" si="0" ref="G9:G18">F9/$F$32*100</f>
        <v>0.07551032107631991</v>
      </c>
    </row>
    <row r="10" spans="1:7" ht="12.75">
      <c r="A10" s="2" t="s">
        <v>6</v>
      </c>
      <c r="B10" s="8">
        <v>1141.8</v>
      </c>
      <c r="C10" s="9">
        <v>0.12123957172976059</v>
      </c>
      <c r="D10" s="8">
        <v>1438.6</v>
      </c>
      <c r="E10" s="9">
        <v>0.14649685550090297</v>
      </c>
      <c r="F10" s="27">
        <v>1712.7</v>
      </c>
      <c r="G10" s="10">
        <f t="shared" si="0"/>
        <v>0.166980667407893</v>
      </c>
    </row>
    <row r="11" spans="1:7" ht="12.75">
      <c r="A11" s="2" t="s">
        <v>7</v>
      </c>
      <c r="B11" s="8">
        <v>3452.2</v>
      </c>
      <c r="C11" s="9">
        <v>0.3665644154190572</v>
      </c>
      <c r="D11" s="8">
        <v>1745.8</v>
      </c>
      <c r="E11" s="9">
        <v>0.1777799321100211</v>
      </c>
      <c r="F11" s="27">
        <v>1950.4</v>
      </c>
      <c r="G11" s="10">
        <f t="shared" si="0"/>
        <v>0.19015536504487332</v>
      </c>
    </row>
    <row r="12" spans="1:7" ht="12.75">
      <c r="A12" s="2" t="s">
        <v>8</v>
      </c>
      <c r="B12" s="8">
        <v>839.8</v>
      </c>
      <c r="C12" s="9">
        <v>0.08917235272258972</v>
      </c>
      <c r="D12" s="8">
        <v>785.3</v>
      </c>
      <c r="E12" s="9">
        <v>0.07996940124069171</v>
      </c>
      <c r="F12" s="27">
        <v>1464.5</v>
      </c>
      <c r="G12" s="10">
        <f t="shared" si="0"/>
        <v>0.14278226625728924</v>
      </c>
    </row>
    <row r="13" spans="1:7" ht="12.75">
      <c r="A13" s="2" t="s">
        <v>9</v>
      </c>
      <c r="B13" s="11">
        <v>39942.8</v>
      </c>
      <c r="C13" s="9">
        <v>4.24124011708485</v>
      </c>
      <c r="D13" s="11">
        <v>48033.4</v>
      </c>
      <c r="E13" s="9">
        <v>4.891381940092501</v>
      </c>
      <c r="F13" s="34">
        <v>50492.8</v>
      </c>
      <c r="G13" s="10">
        <f t="shared" si="0"/>
        <v>4.922824454541519</v>
      </c>
    </row>
    <row r="14" spans="1:7" ht="12.75">
      <c r="A14" s="2" t="s">
        <v>10</v>
      </c>
      <c r="B14" s="8">
        <v>11580.7</v>
      </c>
      <c r="C14" s="9">
        <v>1.2296716660806082</v>
      </c>
      <c r="D14" s="8">
        <v>11382.6</v>
      </c>
      <c r="E14" s="9">
        <v>1.159123528030431</v>
      </c>
      <c r="F14" s="34">
        <v>10008</v>
      </c>
      <c r="G14" s="10">
        <f t="shared" si="0"/>
        <v>0.9757356918422333</v>
      </c>
    </row>
    <row r="15" spans="1:7" ht="12.75">
      <c r="A15" s="3" t="s">
        <v>3</v>
      </c>
      <c r="B15" s="8">
        <v>8981.5</v>
      </c>
      <c r="C15" s="9">
        <v>0.9536812169301495</v>
      </c>
      <c r="D15" s="8">
        <v>5962.7</v>
      </c>
      <c r="E15" s="9">
        <v>0.6071992216705366</v>
      </c>
      <c r="F15" s="34">
        <v>6300.8</v>
      </c>
      <c r="G15" s="10">
        <f t="shared" si="0"/>
        <v>0.6143001046322486</v>
      </c>
    </row>
    <row r="16" spans="1:7" ht="12.75">
      <c r="A16" s="2" t="s">
        <v>11</v>
      </c>
      <c r="B16" s="8">
        <v>775572.8</v>
      </c>
      <c r="C16" s="9">
        <v>82.35252593908851</v>
      </c>
      <c r="D16" s="8">
        <v>830409.7</v>
      </c>
      <c r="E16" s="9">
        <v>84.56305423845973</v>
      </c>
      <c r="F16" s="27">
        <v>869481.3</v>
      </c>
      <c r="G16" s="10">
        <f t="shared" si="0"/>
        <v>84.77057731808398</v>
      </c>
    </row>
    <row r="17" spans="1:7" s="30" customFormat="1" ht="12.75">
      <c r="A17" s="26" t="s">
        <v>35</v>
      </c>
      <c r="B17" s="27">
        <v>4943.9</v>
      </c>
      <c r="C17" s="28">
        <v>0.5249573644024902</v>
      </c>
      <c r="D17" s="27">
        <v>7676.3</v>
      </c>
      <c r="E17" s="28">
        <v>0.7817001333807739</v>
      </c>
      <c r="F17" s="27">
        <v>9571.6</v>
      </c>
      <c r="G17" s="29">
        <f t="shared" si="0"/>
        <v>0.9331886239045885</v>
      </c>
    </row>
    <row r="18" spans="1:7" ht="12.75">
      <c r="A18" s="2" t="s">
        <v>32</v>
      </c>
      <c r="B18" s="8">
        <v>7682.5</v>
      </c>
      <c r="C18" s="9">
        <v>0.815749702061557</v>
      </c>
      <c r="D18" s="8">
        <v>14060</v>
      </c>
      <c r="E18" s="9">
        <v>1.4317710192845097</v>
      </c>
      <c r="F18" s="27">
        <v>9935.1</v>
      </c>
      <c r="G18" s="10">
        <f t="shared" si="0"/>
        <v>0.9686282645905049</v>
      </c>
    </row>
    <row r="19" spans="1:7" ht="12.75">
      <c r="A19" s="3" t="s">
        <v>12</v>
      </c>
      <c r="B19" s="8">
        <v>42.7</v>
      </c>
      <c r="C19" s="9" t="s">
        <v>22</v>
      </c>
      <c r="D19" s="8">
        <v>217.9</v>
      </c>
      <c r="E19" s="9">
        <v>0.02218939581095979</v>
      </c>
      <c r="F19" s="35" t="s">
        <v>22</v>
      </c>
      <c r="G19" s="10" t="s">
        <v>22</v>
      </c>
    </row>
    <row r="20" spans="1:7" ht="12.75">
      <c r="A20" s="3" t="s">
        <v>13</v>
      </c>
      <c r="B20" s="8">
        <v>9582.9</v>
      </c>
      <c r="C20" s="9">
        <v>1.0175395795490654</v>
      </c>
      <c r="D20" s="8">
        <v>9752.9</v>
      </c>
      <c r="E20" s="9">
        <v>0.9931663992873324</v>
      </c>
      <c r="F20" s="27">
        <v>10753.9</v>
      </c>
      <c r="G20" s="10">
        <f aca="true" t="shared" si="1" ref="G20:G30">F20/$F$32*100</f>
        <v>1.0484576395385885</v>
      </c>
    </row>
    <row r="21" spans="1:7" ht="12.75">
      <c r="A21" s="3" t="s">
        <v>14</v>
      </c>
      <c r="B21" s="8">
        <v>16539.4</v>
      </c>
      <c r="C21" s="9">
        <v>1.7562005365801387</v>
      </c>
      <c r="D21" s="8">
        <v>23539.8</v>
      </c>
      <c r="E21" s="9">
        <v>2.3971268449326812</v>
      </c>
      <c r="F21" s="27">
        <v>25272.4</v>
      </c>
      <c r="G21" s="10">
        <f t="shared" si="1"/>
        <v>2.4639471121616365</v>
      </c>
    </row>
    <row r="22" spans="1:7" ht="12.75">
      <c r="A22" s="2" t="s">
        <v>15</v>
      </c>
      <c r="B22" s="8">
        <v>520.7</v>
      </c>
      <c r="C22" s="9">
        <v>0.055289407076271106</v>
      </c>
      <c r="D22" s="8">
        <v>482.2</v>
      </c>
      <c r="E22" s="9">
        <v>0.0491038396514218</v>
      </c>
      <c r="F22" s="27">
        <v>520.3</v>
      </c>
      <c r="G22" s="10">
        <f t="shared" si="1"/>
        <v>0.05072694648935991</v>
      </c>
    </row>
    <row r="23" spans="1:7" ht="12.75">
      <c r="A23" s="2" t="s">
        <v>16</v>
      </c>
      <c r="B23" s="8">
        <v>167.12</v>
      </c>
      <c r="C23" s="9">
        <v>0.017745276955226475</v>
      </c>
      <c r="D23" s="8">
        <v>104.6</v>
      </c>
      <c r="E23" s="9">
        <v>0.010651724652714061</v>
      </c>
      <c r="F23" s="27">
        <v>233.3</v>
      </c>
      <c r="G23" s="10">
        <f t="shared" si="1"/>
        <v>0.02274571711698572</v>
      </c>
    </row>
    <row r="24" spans="1:7" ht="12.75">
      <c r="A24" s="2" t="s">
        <v>34</v>
      </c>
      <c r="B24" s="8">
        <v>152.5</v>
      </c>
      <c r="C24" s="9">
        <v>0.016192883770177344</v>
      </c>
      <c r="D24" s="8">
        <v>171</v>
      </c>
      <c r="E24" s="9">
        <v>0.017413431315622414</v>
      </c>
      <c r="F24" s="27">
        <v>266.1</v>
      </c>
      <c r="G24" s="10">
        <f t="shared" si="1"/>
        <v>0.02594357190239991</v>
      </c>
    </row>
    <row r="25" spans="1:7" ht="12.75">
      <c r="A25" s="2" t="s">
        <v>17</v>
      </c>
      <c r="B25" s="8">
        <v>652.6</v>
      </c>
      <c r="C25" s="9">
        <v>0.06929492425191956</v>
      </c>
      <c r="D25" s="8">
        <v>616.2</v>
      </c>
      <c r="E25" s="9">
        <v>0.06274945249524289</v>
      </c>
      <c r="F25" s="34">
        <v>632.4</v>
      </c>
      <c r="G25" s="10">
        <f t="shared" si="1"/>
        <v>0.06165620019194928</v>
      </c>
    </row>
    <row r="26" spans="1:7" ht="12.75">
      <c r="A26" s="2" t="s">
        <v>4</v>
      </c>
      <c r="B26" s="9" t="s">
        <v>22</v>
      </c>
      <c r="C26" s="9" t="s">
        <v>22</v>
      </c>
      <c r="D26" s="9" t="s">
        <v>22</v>
      </c>
      <c r="E26" s="9" t="s">
        <v>22</v>
      </c>
      <c r="F26" s="27">
        <v>92.7</v>
      </c>
      <c r="G26" s="10">
        <f t="shared" si="1"/>
        <v>0.00903783959170414</v>
      </c>
    </row>
    <row r="27" spans="1:7" ht="12.75">
      <c r="A27" s="2" t="s">
        <v>18</v>
      </c>
      <c r="B27" s="8">
        <v>312.6</v>
      </c>
      <c r="C27" s="9">
        <v>0.03319275715775369</v>
      </c>
      <c r="D27" s="8" t="s">
        <v>22</v>
      </c>
      <c r="E27" s="9" t="s">
        <v>22</v>
      </c>
      <c r="F27" s="35" t="s">
        <v>22</v>
      </c>
      <c r="G27" s="10" t="s">
        <v>22</v>
      </c>
    </row>
    <row r="28" spans="1:7" ht="12.75">
      <c r="A28" s="2" t="s">
        <v>33</v>
      </c>
      <c r="B28" s="8">
        <v>29743.4</v>
      </c>
      <c r="C28" s="9">
        <v>3.15823881396651</v>
      </c>
      <c r="D28" s="8">
        <v>6498.1</v>
      </c>
      <c r="E28" s="9">
        <v>0.6617205732868188</v>
      </c>
      <c r="F28" s="27">
        <v>3243.7</v>
      </c>
      <c r="G28" s="10">
        <f t="shared" si="1"/>
        <v>0.3162463892514641</v>
      </c>
    </row>
    <row r="29" spans="1:7" ht="12.75">
      <c r="A29" s="2" t="s">
        <v>19</v>
      </c>
      <c r="B29" s="8">
        <v>16016.1</v>
      </c>
      <c r="C29" s="9">
        <v>1.7006350541084416</v>
      </c>
      <c r="D29" s="8">
        <v>1699.1</v>
      </c>
      <c r="E29" s="9">
        <v>0.17302433420101782</v>
      </c>
      <c r="F29" s="27">
        <v>3800.5</v>
      </c>
      <c r="G29" s="10">
        <f t="shared" si="1"/>
        <v>0.37053192414532454</v>
      </c>
    </row>
    <row r="30" spans="1:7" ht="12.75">
      <c r="A30" s="2" t="s">
        <v>20</v>
      </c>
      <c r="B30" s="8">
        <v>198.3</v>
      </c>
      <c r="C30" s="9">
        <v>0.021056058043450277</v>
      </c>
      <c r="D30" s="8">
        <v>27.4</v>
      </c>
      <c r="E30" s="12" t="s">
        <v>22</v>
      </c>
      <c r="F30" s="27">
        <v>648.4</v>
      </c>
      <c r="G30" s="10">
        <f t="shared" si="1"/>
        <v>0.06321612935556596</v>
      </c>
    </row>
    <row r="31" spans="1:7" ht="12.75">
      <c r="A31" s="2"/>
      <c r="B31" s="12"/>
      <c r="C31" s="12"/>
      <c r="D31" s="12"/>
      <c r="E31" s="12"/>
      <c r="F31" s="27"/>
      <c r="G31" s="10"/>
    </row>
    <row r="32" spans="1:7" ht="13.5" thickBot="1">
      <c r="A32" s="19" t="s">
        <v>23</v>
      </c>
      <c r="B32" s="20">
        <v>941771.72</v>
      </c>
      <c r="C32" s="21">
        <v>100</v>
      </c>
      <c r="D32" s="20">
        <v>982000.6</v>
      </c>
      <c r="E32" s="21">
        <f>SUM(E8:E30)</f>
        <v>99.99578411662884</v>
      </c>
      <c r="F32" s="36">
        <f>SUM(F8:F30)</f>
        <v>1025687.6000000001</v>
      </c>
      <c r="G32" s="22">
        <f>SUM(G8:G30)</f>
        <v>99.99999999999999</v>
      </c>
    </row>
    <row r="35" spans="2:7" ht="12.75">
      <c r="B35" s="40" t="s">
        <v>24</v>
      </c>
      <c r="C35" s="41"/>
      <c r="D35" s="48" t="s">
        <v>25</v>
      </c>
      <c r="E35" s="49"/>
      <c r="F35" s="49"/>
      <c r="G35" s="49"/>
    </row>
    <row r="36" spans="1:7" ht="12.75">
      <c r="A36" s="1" t="s">
        <v>2</v>
      </c>
      <c r="B36" s="42">
        <v>2000</v>
      </c>
      <c r="C36" s="43"/>
      <c r="D36" s="42">
        <v>2000</v>
      </c>
      <c r="E36" s="43"/>
      <c r="F36" s="44">
        <v>2001</v>
      </c>
      <c r="G36" s="45"/>
    </row>
    <row r="37" spans="1:7" ht="13.5" thickBot="1">
      <c r="A37" s="2"/>
      <c r="B37" s="13" t="s">
        <v>0</v>
      </c>
      <c r="C37" s="13" t="s">
        <v>1</v>
      </c>
      <c r="D37" s="13" t="s">
        <v>0</v>
      </c>
      <c r="E37" s="13" t="s">
        <v>1</v>
      </c>
      <c r="F37" s="32" t="s">
        <v>0</v>
      </c>
      <c r="G37" s="23" t="s">
        <v>1</v>
      </c>
    </row>
    <row r="38" spans="1:7" ht="12.75">
      <c r="A38" s="15" t="s">
        <v>26</v>
      </c>
      <c r="B38" s="16">
        <v>20791.7</v>
      </c>
      <c r="C38" s="17">
        <f aca="true" t="shared" si="2" ref="C38:C61">B38/$B$63*100</f>
        <v>1.9693328248910897</v>
      </c>
      <c r="D38" s="16">
        <v>124960.63370716287</v>
      </c>
      <c r="E38" s="17">
        <f aca="true" t="shared" si="3" ref="E38:E61">D38/$D$63*100</f>
        <v>1.9693328248910895</v>
      </c>
      <c r="F38" s="33">
        <v>119113.98795571743</v>
      </c>
      <c r="G38" s="10">
        <f>F38/$F$63*100</f>
        <v>1.74053184190808</v>
      </c>
    </row>
    <row r="39" spans="1:7" ht="12.75">
      <c r="A39" s="2" t="s">
        <v>5</v>
      </c>
      <c r="B39" s="8">
        <v>1031</v>
      </c>
      <c r="C39" s="9">
        <f t="shared" si="2"/>
        <v>0.09765349357978008</v>
      </c>
      <c r="D39" s="8">
        <v>6196.434796196795</v>
      </c>
      <c r="E39" s="9">
        <f t="shared" si="3"/>
        <v>0.09765349357978007</v>
      </c>
      <c r="F39" s="27" t="s">
        <v>22</v>
      </c>
      <c r="G39" s="10" t="s">
        <v>22</v>
      </c>
    </row>
    <row r="40" spans="1:7" ht="12.75">
      <c r="A40" s="2" t="s">
        <v>6</v>
      </c>
      <c r="B40" s="8">
        <v>1158.9</v>
      </c>
      <c r="C40" s="9">
        <f t="shared" si="2"/>
        <v>0.10976783095015241</v>
      </c>
      <c r="D40" s="8">
        <v>6965.129277703653</v>
      </c>
      <c r="E40" s="9">
        <f t="shared" si="3"/>
        <v>0.1097678309501524</v>
      </c>
      <c r="F40" s="27">
        <v>3643.9363888788716</v>
      </c>
      <c r="G40" s="10">
        <f aca="true" t="shared" si="4" ref="G40:G61">F40/$F$63*100</f>
        <v>0.05324636865562008</v>
      </c>
    </row>
    <row r="41" spans="1:7" ht="12.75">
      <c r="A41" s="2" t="s">
        <v>7</v>
      </c>
      <c r="B41" s="8">
        <v>4502.5</v>
      </c>
      <c r="C41" s="9">
        <f t="shared" si="2"/>
        <v>0.426464456685703</v>
      </c>
      <c r="D41" s="8">
        <v>27060.569999879797</v>
      </c>
      <c r="E41" s="9">
        <f t="shared" si="3"/>
        <v>0.426464456685703</v>
      </c>
      <c r="F41" s="27">
        <v>27615.905184330408</v>
      </c>
      <c r="G41" s="10">
        <f t="shared" si="4"/>
        <v>0.4035324745764617</v>
      </c>
    </row>
    <row r="42" spans="1:7" ht="12.75">
      <c r="A42" s="2" t="s">
        <v>8</v>
      </c>
      <c r="B42" s="8">
        <v>625.8</v>
      </c>
      <c r="C42" s="9">
        <f t="shared" si="2"/>
        <v>0.059274060409530906</v>
      </c>
      <c r="D42" s="8">
        <v>3761.1337492337093</v>
      </c>
      <c r="E42" s="9">
        <f t="shared" si="3"/>
        <v>0.059274060409530906</v>
      </c>
      <c r="F42" s="27">
        <v>4623.586119024437</v>
      </c>
      <c r="G42" s="10">
        <f t="shared" si="4"/>
        <v>0.06756132509775446</v>
      </c>
    </row>
    <row r="43" spans="1:7" ht="12.75">
      <c r="A43" s="2" t="s">
        <v>27</v>
      </c>
      <c r="B43" s="8">
        <f>7072.2+22157.1+31565.1</f>
        <v>60794.399999999994</v>
      </c>
      <c r="C43" s="9">
        <f t="shared" si="2"/>
        <v>5.7582789040607</v>
      </c>
      <c r="D43" s="8">
        <v>365381.7027874941</v>
      </c>
      <c r="E43" s="9">
        <f t="shared" si="3"/>
        <v>5.758278904060699</v>
      </c>
      <c r="F43" s="27">
        <f>(50460+3831.6+3680)/0.166386</f>
        <v>348416.3331049487</v>
      </c>
      <c r="G43" s="10">
        <f t="shared" si="4"/>
        <v>5.091171342827223</v>
      </c>
    </row>
    <row r="44" spans="1:7" s="30" customFormat="1" ht="12.75">
      <c r="A44" s="26" t="s">
        <v>28</v>
      </c>
      <c r="B44" s="27">
        <v>1630</v>
      </c>
      <c r="C44" s="28">
        <f t="shared" si="2"/>
        <v>0.1543891314597881</v>
      </c>
      <c r="D44" s="27">
        <v>9796.49730145565</v>
      </c>
      <c r="E44" s="28">
        <f t="shared" si="3"/>
        <v>0.15438913145978805</v>
      </c>
      <c r="F44" s="27">
        <f>(3810+801.9)/0.166386</f>
        <v>27718.07724207565</v>
      </c>
      <c r="G44" s="29">
        <f t="shared" si="4"/>
        <v>0.4050254454937395</v>
      </c>
    </row>
    <row r="45" spans="1:7" ht="12.75">
      <c r="A45" s="2" t="s">
        <v>29</v>
      </c>
      <c r="B45" s="8">
        <v>12107.6</v>
      </c>
      <c r="C45" s="9">
        <f t="shared" si="2"/>
        <v>1.1467986797929635</v>
      </c>
      <c r="D45" s="8">
        <v>72768.14155037083</v>
      </c>
      <c r="E45" s="9">
        <f t="shared" si="3"/>
        <v>1.1467986797929632</v>
      </c>
      <c r="F45" s="27">
        <v>160378.27701849915</v>
      </c>
      <c r="G45" s="10">
        <f t="shared" si="4"/>
        <v>2.3434988844872597</v>
      </c>
    </row>
    <row r="46" spans="1:7" ht="12.75">
      <c r="A46" s="2" t="s">
        <v>10</v>
      </c>
      <c r="B46" s="8">
        <v>6696</v>
      </c>
      <c r="C46" s="9">
        <f t="shared" si="2"/>
        <v>0.6342267633464669</v>
      </c>
      <c r="D46" s="8">
        <v>40243.77050953806</v>
      </c>
      <c r="E46" s="9">
        <f t="shared" si="3"/>
        <v>0.6342267633464668</v>
      </c>
      <c r="F46" s="37">
        <v>39664.99585301648</v>
      </c>
      <c r="G46" s="10">
        <f t="shared" si="4"/>
        <v>0.5795976566328482</v>
      </c>
    </row>
    <row r="47" spans="1:7" ht="12.75">
      <c r="A47" s="2" t="s">
        <v>3</v>
      </c>
      <c r="B47" s="8">
        <v>7083.4</v>
      </c>
      <c r="C47" s="9">
        <f t="shared" si="2"/>
        <v>0.6709202293142718</v>
      </c>
      <c r="D47" s="8">
        <v>42572.09140192083</v>
      </c>
      <c r="E47" s="9">
        <f t="shared" si="3"/>
        <v>0.6709202293142715</v>
      </c>
      <c r="F47" s="37">
        <v>221350.35399612947</v>
      </c>
      <c r="G47" s="10">
        <f t="shared" si="4"/>
        <v>3.234442452645597</v>
      </c>
    </row>
    <row r="48" spans="1:7" ht="12.75">
      <c r="A48" s="2" t="s">
        <v>11</v>
      </c>
      <c r="B48" s="8">
        <v>874804.2</v>
      </c>
      <c r="C48" s="9">
        <f t="shared" si="2"/>
        <v>82.85905560452439</v>
      </c>
      <c r="D48" s="8">
        <v>5257679.131657711</v>
      </c>
      <c r="E48" s="9">
        <f t="shared" si="3"/>
        <v>82.85905560452437</v>
      </c>
      <c r="F48" s="27">
        <v>5572583.029822221</v>
      </c>
      <c r="G48" s="10">
        <f t="shared" si="4"/>
        <v>81.42837270034178</v>
      </c>
    </row>
    <row r="49" spans="1:7" ht="12.75">
      <c r="A49" s="2" t="s">
        <v>35</v>
      </c>
      <c r="B49" s="8">
        <v>7115.8</v>
      </c>
      <c r="C49" s="9">
        <f t="shared" si="2"/>
        <v>0.6739890684917548</v>
      </c>
      <c r="D49" s="8">
        <v>42766.819323741176</v>
      </c>
      <c r="E49" s="9">
        <f t="shared" si="3"/>
        <v>0.6739890684917546</v>
      </c>
      <c r="F49" s="27">
        <v>34424.77131489428</v>
      </c>
      <c r="G49" s="10">
        <f t="shared" si="4"/>
        <v>0.5030258129402289</v>
      </c>
    </row>
    <row r="50" spans="1:7" ht="12.75">
      <c r="A50" s="2" t="s">
        <v>32</v>
      </c>
      <c r="B50" s="8">
        <v>7366.2</v>
      </c>
      <c r="C50" s="9">
        <f t="shared" si="2"/>
        <v>0.6977062700362522</v>
      </c>
      <c r="D50" s="8">
        <v>44271.75363311817</v>
      </c>
      <c r="E50" s="9">
        <f t="shared" si="3"/>
        <v>0.6977062700362521</v>
      </c>
      <c r="F50" s="27">
        <v>48795.57174281489</v>
      </c>
      <c r="G50" s="10">
        <f t="shared" si="4"/>
        <v>0.7130165635462872</v>
      </c>
    </row>
    <row r="51" spans="1:7" ht="12.75">
      <c r="A51" s="2" t="s">
        <v>13</v>
      </c>
      <c r="B51" s="8">
        <v>14840.5</v>
      </c>
      <c r="C51" s="9">
        <f t="shared" si="2"/>
        <v>1.4056514757233038</v>
      </c>
      <c r="D51" s="8">
        <v>89193.2013510752</v>
      </c>
      <c r="E51" s="9">
        <f t="shared" si="3"/>
        <v>1.4056514757233034</v>
      </c>
      <c r="F51" s="27">
        <v>42944.71890663877</v>
      </c>
      <c r="G51" s="10">
        <f t="shared" si="4"/>
        <v>0.6275220230774662</v>
      </c>
    </row>
    <row r="52" spans="1:7" ht="12.75">
      <c r="A52" s="2" t="s">
        <v>14</v>
      </c>
      <c r="B52" s="8">
        <v>27139.8</v>
      </c>
      <c r="C52" s="9">
        <f t="shared" si="2"/>
        <v>2.5706074539830412</v>
      </c>
      <c r="D52" s="8">
        <v>163113.48310554973</v>
      </c>
      <c r="E52" s="9">
        <f t="shared" si="3"/>
        <v>2.5706074539830404</v>
      </c>
      <c r="F52" s="27">
        <v>144165.37449064222</v>
      </c>
      <c r="G52" s="10">
        <f t="shared" si="4"/>
        <v>2.1065907464608684</v>
      </c>
    </row>
    <row r="53" spans="1:7" ht="12.75">
      <c r="A53" s="2" t="s">
        <v>15</v>
      </c>
      <c r="B53" s="8">
        <v>171.6</v>
      </c>
      <c r="C53" s="9">
        <f t="shared" si="2"/>
        <v>0.01625348156963168</v>
      </c>
      <c r="D53" s="8">
        <v>1031.3367711225703</v>
      </c>
      <c r="E53" s="9">
        <f t="shared" si="3"/>
        <v>0.016253481569631675</v>
      </c>
      <c r="F53" s="27">
        <v>1006.0942627384516</v>
      </c>
      <c r="G53" s="10">
        <f t="shared" si="4"/>
        <v>0.014701372444253345</v>
      </c>
    </row>
    <row r="54" spans="1:7" ht="12.75">
      <c r="A54" s="2" t="s">
        <v>16</v>
      </c>
      <c r="B54" s="8">
        <v>79.2</v>
      </c>
      <c r="C54" s="9">
        <f t="shared" si="2"/>
        <v>0.007501606878291544</v>
      </c>
      <c r="D54" s="8">
        <v>476.0015866719556</v>
      </c>
      <c r="E54" s="9">
        <f t="shared" si="3"/>
        <v>0.007501606878291543</v>
      </c>
      <c r="F54" s="27">
        <v>488.62284086401496</v>
      </c>
      <c r="G54" s="10">
        <f t="shared" si="4"/>
        <v>0.00713991385733451</v>
      </c>
    </row>
    <row r="55" spans="1:7" ht="12.75">
      <c r="A55" s="2" t="s">
        <v>36</v>
      </c>
      <c r="B55" s="8">
        <v>169.7</v>
      </c>
      <c r="C55" s="9">
        <f t="shared" si="2"/>
        <v>0.01607351877835953</v>
      </c>
      <c r="D55" s="8">
        <v>1019.9175411392785</v>
      </c>
      <c r="E55" s="9">
        <f t="shared" si="3"/>
        <v>0.01607351877835953</v>
      </c>
      <c r="F55" s="27">
        <v>991.6699722332407</v>
      </c>
      <c r="G55" s="10">
        <f t="shared" si="4"/>
        <v>0.014490600079461182</v>
      </c>
    </row>
    <row r="56" spans="1:7" ht="12.75">
      <c r="A56" s="2" t="s">
        <v>17</v>
      </c>
      <c r="B56" s="8">
        <v>383.4</v>
      </c>
      <c r="C56" s="9">
        <f t="shared" si="2"/>
        <v>0.0363145969335477</v>
      </c>
      <c r="D56" s="8">
        <v>2304.2804082074213</v>
      </c>
      <c r="E56" s="9">
        <f t="shared" si="3"/>
        <v>0.036314596933547695</v>
      </c>
      <c r="F56" s="37">
        <v>5325.568256944694</v>
      </c>
      <c r="G56" s="10">
        <f t="shared" si="4"/>
        <v>0.07781891351763971</v>
      </c>
    </row>
    <row r="57" spans="1:7" ht="12.75">
      <c r="A57" s="2" t="s">
        <v>4</v>
      </c>
      <c r="B57" s="8">
        <v>183.9</v>
      </c>
      <c r="C57" s="9">
        <f t="shared" si="2"/>
        <v>0.017418503849972414</v>
      </c>
      <c r="D57" s="8">
        <v>1105.2612599617755</v>
      </c>
      <c r="E57" s="9">
        <f t="shared" si="3"/>
        <v>0.017418503849972407</v>
      </c>
      <c r="F57" s="38">
        <v>598.0070438618634</v>
      </c>
      <c r="G57" s="10">
        <f t="shared" si="4"/>
        <v>0.008738270957008411</v>
      </c>
    </row>
    <row r="58" spans="1:7" ht="12.75">
      <c r="A58" s="2" t="s">
        <v>31</v>
      </c>
      <c r="B58" s="8">
        <v>270.8</v>
      </c>
      <c r="C58" s="9">
        <f t="shared" si="2"/>
        <v>0.025649433619208968</v>
      </c>
      <c r="D58" s="8">
        <v>1627.5407786712824</v>
      </c>
      <c r="E58" s="9">
        <f t="shared" si="3"/>
        <v>0.025649433619208965</v>
      </c>
      <c r="F58" s="27">
        <v>4294.832497926508</v>
      </c>
      <c r="G58" s="10">
        <f t="shared" si="4"/>
        <v>0.06275747161686643</v>
      </c>
    </row>
    <row r="59" spans="1:7" ht="12.75">
      <c r="A59" s="2" t="s">
        <v>30</v>
      </c>
      <c r="B59" s="8">
        <v>2157.5</v>
      </c>
      <c r="C59" s="9">
        <f t="shared" si="2"/>
        <v>0.2043524853524496</v>
      </c>
      <c r="D59" s="8">
        <v>12966.836152080103</v>
      </c>
      <c r="E59" s="9">
        <f t="shared" si="3"/>
        <v>0.20435248535244954</v>
      </c>
      <c r="F59" s="27">
        <v>8534.371882249709</v>
      </c>
      <c r="G59" s="10">
        <f t="shared" si="4"/>
        <v>0.12470698250202958</v>
      </c>
    </row>
    <row r="60" spans="1:7" ht="12.75">
      <c r="A60" s="2" t="s">
        <v>19</v>
      </c>
      <c r="B60" s="8">
        <v>3832.9</v>
      </c>
      <c r="C60" s="9">
        <f t="shared" si="2"/>
        <v>0.36304178035105633</v>
      </c>
      <c r="D60" s="8">
        <v>23036.192948925993</v>
      </c>
      <c r="E60" s="9">
        <f t="shared" si="3"/>
        <v>0.3630417803510563</v>
      </c>
      <c r="F60" s="27">
        <v>23487.553039318213</v>
      </c>
      <c r="G60" s="10">
        <f t="shared" si="4"/>
        <v>0.34320766733657154</v>
      </c>
    </row>
    <row r="61" spans="1:7" ht="12.75">
      <c r="A61" s="2" t="s">
        <v>20</v>
      </c>
      <c r="B61" s="12">
        <v>837</v>
      </c>
      <c r="C61" s="9">
        <f t="shared" si="2"/>
        <v>0.07927834541830836</v>
      </c>
      <c r="D61" s="24">
        <v>5030.471313692257</v>
      </c>
      <c r="E61" s="9">
        <f t="shared" si="3"/>
        <v>0.07927834541830835</v>
      </c>
      <c r="F61" s="27">
        <v>3374.0819540105535</v>
      </c>
      <c r="G61" s="10">
        <f t="shared" si="4"/>
        <v>0.04930316899763338</v>
      </c>
    </row>
    <row r="62" spans="1:7" ht="12.75">
      <c r="A62" s="2"/>
      <c r="B62" s="12"/>
      <c r="C62" s="12"/>
      <c r="D62" s="24"/>
      <c r="E62" s="12"/>
      <c r="F62" s="27"/>
      <c r="G62" s="10"/>
    </row>
    <row r="63" spans="1:7" ht="13.5" thickBot="1">
      <c r="A63" s="19" t="s">
        <v>23</v>
      </c>
      <c r="B63" s="20">
        <f>SUM(B38:B62)</f>
        <v>1055773.7999999998</v>
      </c>
      <c r="C63" s="21">
        <f>SUM(C38:C62)</f>
        <v>99.99999999999999</v>
      </c>
      <c r="D63" s="20">
        <v>6345328.332912625</v>
      </c>
      <c r="E63" s="21">
        <f>SUM(E38:E61)</f>
        <v>99.99999999999997</v>
      </c>
      <c r="F63" s="36">
        <f>(SUM(F38:F61))</f>
        <v>6843539.720889978</v>
      </c>
      <c r="G63" s="22">
        <f>SUM(G38:G61)</f>
        <v>100</v>
      </c>
    </row>
    <row r="65" spans="2:6" ht="12.75">
      <c r="B65" s="25"/>
      <c r="D65" s="25"/>
      <c r="F65" s="39"/>
    </row>
  </sheetData>
  <mergeCells count="12">
    <mergeCell ref="A1:G1"/>
    <mergeCell ref="A3:G3"/>
    <mergeCell ref="B6:C6"/>
    <mergeCell ref="D6:E6"/>
    <mergeCell ref="F6:G6"/>
    <mergeCell ref="A4:G4"/>
    <mergeCell ref="B36:C36"/>
    <mergeCell ref="D36:E36"/>
    <mergeCell ref="F36:G36"/>
    <mergeCell ref="B5:G5"/>
    <mergeCell ref="B35:C35"/>
    <mergeCell ref="D35:G3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2002-11-11T12:12:59Z</cp:lastPrinted>
  <dcterms:created xsi:type="dcterms:W3CDTF">2001-05-21T11:11:38Z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