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180" windowHeight="5010" activeTab="0"/>
  </bookViews>
  <sheets>
    <sheet name="23.4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<sst xmlns="http://schemas.openxmlformats.org/spreadsheetml/2006/main" count="119" uniqueCount="55">
  <si>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</si>
  <si>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</si>
  <si>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</si>
  <si>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</si>
  <si>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</si>
  <si>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</si>
  <si>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</si>
  <si>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</si>
  <si>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</si>
  <si>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</si>
  <si>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</si>
  <si>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</si>
  <si>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</si>
  <si>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</si>
  <si>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</si>
  <si>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</si>
  <si>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</si>
  <si>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</si>
  <si>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</si>
  <si>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</si>
  <si>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</si>
  <si>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</si>
  <si>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</si>
  <si>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</si>
  <si>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</si>
  <si>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</si>
  <si>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</si>
  <si>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</si>
  <si>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</si>
  <si>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</si>
  <si>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</si>
  <si>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</si>
  <si>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</si>
  <si>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</si>
  <si>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</si>
  <si>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</si>
  <si>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</si>
  <si>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</si>
  <si>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</si>
  <si>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</si>
  <si>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</si>
  <si>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</si>
  <si>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</si>
  <si>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</si>
  <si>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</si>
  <si>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</si>
  <si>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Lana blanca</t>
  </si>
  <si>
    <t>Lana negra</t>
  </si>
  <si>
    <t>Fina</t>
  </si>
  <si>
    <t>Entrefina</t>
  </si>
  <si>
    <t>Basta</t>
  </si>
  <si>
    <t>–</t>
  </si>
  <si>
    <t>LANA Y PIELES</t>
  </si>
  <si>
    <t>Provincias y</t>
  </si>
  <si>
    <t xml:space="preserve"> 23.4.  LANA: Análisis provincial del peso medio del vellón, 1998 (kilogramos)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</si>
</sst>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76" fontId="0" fillId="2" borderId="1" xfId="0" applyNumberFormat="1" applyFont="1" applyFill="1" applyBorder="1" applyAlignment="1">
      <alignment horizontal="right"/>
    </xf>
    <xf numFmtId="176" fontId="0" fillId="2" borderId="9" xfId="0" applyNumberFormat="1" applyFont="1" applyFill="1" applyBorder="1" applyAlignment="1" applyProtection="1">
      <alignment horizontal="right"/>
      <protection/>
    </xf>
    <xf numFmtId="176" fontId="1" fillId="2" borderId="9" xfId="0" applyNumberFormat="1" applyFont="1" applyFill="1" applyBorder="1" applyAlignment="1" applyProtection="1">
      <alignment horizontal="right"/>
      <protection/>
    </xf>
    <xf numFmtId="176" fontId="0" fillId="2" borderId="12" xfId="0" applyNumberFormat="1" applyFont="1" applyFill="1" applyBorder="1" applyAlignment="1" applyProtection="1">
      <alignment horizontal="right"/>
      <protection/>
    </xf>
    <xf numFmtId="176" fontId="0" fillId="2" borderId="0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0" xfId="0" applyNumberFormat="1" applyFont="1" applyFill="1" applyBorder="1" applyAlignment="1" applyProtection="1" quotePrefix="1">
      <alignment horizontal="right"/>
      <protection/>
    </xf>
    <xf numFmtId="176" fontId="0" fillId="2" borderId="1" xfId="0" applyNumberFormat="1" applyFont="1" applyFill="1" applyBorder="1" applyAlignment="1" applyProtection="1" quotePrefix="1">
      <alignment horizontal="right"/>
      <protection/>
    </xf>
    <xf numFmtId="176" fontId="1" fillId="2" borderId="0" xfId="0" applyNumberFormat="1" applyFont="1" applyFill="1" applyBorder="1" applyAlignment="1" applyProtection="1">
      <alignment horizontal="right"/>
      <protection/>
    </xf>
    <xf numFmtId="176" fontId="1" fillId="2" borderId="1" xfId="0" applyNumberFormat="1" applyFont="1" applyFill="1" applyBorder="1" applyAlignment="1" applyProtection="1">
      <alignment horizontal="right"/>
      <protection/>
    </xf>
    <xf numFmtId="176" fontId="0" fillId="2" borderId="0" xfId="0" applyNumberFormat="1" applyFont="1" applyFill="1" applyBorder="1" applyAlignment="1">
      <alignment horizontal="right"/>
    </xf>
    <xf numFmtId="176" fontId="1" fillId="2" borderId="0" xfId="0" applyNumberFormat="1" applyFont="1" applyFill="1" applyBorder="1" applyAlignment="1" applyProtection="1" quotePrefix="1">
      <alignment horizontal="right"/>
      <protection/>
    </xf>
    <xf numFmtId="176" fontId="1" fillId="2" borderId="1" xfId="0" applyNumberFormat="1" applyFont="1" applyFill="1" applyBorder="1" applyAlignment="1" applyProtection="1" quotePrefix="1">
      <alignment horizontal="right"/>
      <protection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176" fontId="1" fillId="2" borderId="15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J85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" customWidth="1"/>
    <col min="2" max="6" width="17.7109375" style="1" customWidth="1"/>
    <col min="7" max="16384" width="11.421875" style="1" customWidth="1"/>
  </cols>
  <sheetData>
    <row r="1" spans="1:6" s="13" customFormat="1" ht="18">
      <c r="A1" s="37" t="s">
        <v>52</v>
      </c>
      <c r="B1" s="37"/>
      <c r="C1" s="37"/>
      <c r="D1" s="37"/>
      <c r="E1" s="37"/>
      <c r="F1" s="37"/>
    </row>
    <row r="3" spans="1:10" ht="15">
      <c r="A3" s="38" t="s">
        <v>54</v>
      </c>
      <c r="B3" s="38"/>
      <c r="C3" s="38"/>
      <c r="D3" s="38"/>
      <c r="E3" s="38"/>
      <c r="F3" s="38"/>
      <c r="G3" s="14"/>
      <c r="H3" s="14"/>
      <c r="I3" s="14"/>
      <c r="J3" s="14"/>
    </row>
    <row r="4" spans="1:10" ht="14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7" ht="12.75">
      <c r="A5" s="5" t="s">
        <v>53</v>
      </c>
      <c r="B5" s="6"/>
      <c r="C5" s="6" t="s">
        <v>46</v>
      </c>
      <c r="D5" s="7"/>
      <c r="E5" s="8"/>
      <c r="F5" s="9"/>
      <c r="G5" s="2"/>
    </row>
    <row r="6" spans="1:7" ht="12.75">
      <c r="A6" s="10" t="s">
        <v>0</v>
      </c>
      <c r="B6" s="11"/>
      <c r="C6" s="12"/>
      <c r="D6" s="10"/>
      <c r="E6" s="11" t="s">
        <v>47</v>
      </c>
      <c r="F6" s="3" t="s">
        <v>45</v>
      </c>
      <c r="G6" s="2"/>
    </row>
    <row r="7" spans="1:7" ht="13.5" thickBot="1">
      <c r="A7" s="10"/>
      <c r="B7" s="11" t="s">
        <v>48</v>
      </c>
      <c r="C7" s="16" t="s">
        <v>49</v>
      </c>
      <c r="D7" s="10" t="s">
        <v>50</v>
      </c>
      <c r="E7" s="17"/>
      <c r="F7" s="18"/>
      <c r="G7" s="2"/>
    </row>
    <row r="8" spans="1:7" ht="12.75">
      <c r="A8" s="19" t="s">
        <v>1</v>
      </c>
      <c r="B8" s="34">
        <v>1.9</v>
      </c>
      <c r="C8" s="35">
        <v>1.6007462686567164</v>
      </c>
      <c r="D8" s="24">
        <v>1.8</v>
      </c>
      <c r="E8" s="35">
        <v>1.8</v>
      </c>
      <c r="F8" s="35">
        <v>1.7764282501124606</v>
      </c>
      <c r="G8" s="2"/>
    </row>
    <row r="9" spans="1:7" ht="12.75">
      <c r="A9" s="4" t="s">
        <v>2</v>
      </c>
      <c r="B9" s="27" t="s">
        <v>51</v>
      </c>
      <c r="C9" s="26">
        <v>2.1991365353480843</v>
      </c>
      <c r="D9" s="22">
        <v>1.8993056125547876</v>
      </c>
      <c r="E9" s="28" t="s">
        <v>51</v>
      </c>
      <c r="F9" s="26">
        <v>1.9318298233546518</v>
      </c>
      <c r="G9" s="2"/>
    </row>
    <row r="10" spans="1:7" ht="12.75">
      <c r="A10" s="4" t="s">
        <v>3</v>
      </c>
      <c r="B10" s="27" t="s">
        <v>51</v>
      </c>
      <c r="C10" s="28" t="s">
        <v>51</v>
      </c>
      <c r="D10" s="22">
        <v>1.2</v>
      </c>
      <c r="E10" s="26">
        <v>0.7272727272727273</v>
      </c>
      <c r="F10" s="26">
        <v>1.1939605110336817</v>
      </c>
      <c r="G10" s="2"/>
    </row>
    <row r="11" spans="1:7" ht="12.75">
      <c r="A11" s="4" t="s">
        <v>4</v>
      </c>
      <c r="B11" s="27" t="s">
        <v>51</v>
      </c>
      <c r="C11" s="26">
        <v>1.0083296799649277</v>
      </c>
      <c r="D11" s="22">
        <v>1.2007329148961055</v>
      </c>
      <c r="E11" s="26">
        <v>1.286549707602339</v>
      </c>
      <c r="F11" s="26">
        <v>1.1981825517955196</v>
      </c>
      <c r="G11" s="2"/>
    </row>
    <row r="12" spans="1:7" ht="12.75">
      <c r="A12" s="15" t="str">
        <f>UPPER(" Galicia")</f>
        <v> GALICIA</v>
      </c>
      <c r="B12" s="29">
        <v>1.9</v>
      </c>
      <c r="C12" s="30">
        <v>1.805620142164353</v>
      </c>
      <c r="D12" s="23">
        <v>1.4750192126876729</v>
      </c>
      <c r="E12" s="30">
        <v>1.4196891191709844</v>
      </c>
      <c r="F12" s="30">
        <v>1.493129914182546</v>
      </c>
      <c r="G12" s="2"/>
    </row>
    <row r="13" spans="1:7" ht="12.75">
      <c r="A13" s="4"/>
      <c r="B13" s="31"/>
      <c r="C13" s="21"/>
      <c r="D13" s="21"/>
      <c r="E13" s="21"/>
      <c r="F13" s="21"/>
      <c r="G13" s="2"/>
    </row>
    <row r="14" spans="1:7" ht="12.75">
      <c r="A14" s="15" t="str">
        <f>UPPER(" P. de Asturias")</f>
        <v> P. DE ASTURIAS</v>
      </c>
      <c r="B14" s="32" t="s">
        <v>51</v>
      </c>
      <c r="C14" s="33" t="s">
        <v>51</v>
      </c>
      <c r="D14" s="23">
        <v>1.75</v>
      </c>
      <c r="E14" s="33" t="s">
        <v>51</v>
      </c>
      <c r="F14" s="30">
        <v>1.75</v>
      </c>
      <c r="G14" s="2"/>
    </row>
    <row r="15" spans="1:7" ht="12.75">
      <c r="A15" s="4"/>
      <c r="B15" s="31"/>
      <c r="C15" s="21"/>
      <c r="D15" s="21"/>
      <c r="E15" s="21"/>
      <c r="F15" s="21"/>
      <c r="G15" s="2"/>
    </row>
    <row r="16" spans="1:7" ht="12.75">
      <c r="A16" s="15" t="str">
        <f>UPPER(" Cantabria")</f>
        <v> CANTABRIA</v>
      </c>
      <c r="B16" s="32" t="s">
        <v>51</v>
      </c>
      <c r="C16" s="33" t="s">
        <v>51</v>
      </c>
      <c r="D16" s="23">
        <v>1.3000113662195953</v>
      </c>
      <c r="E16" s="30">
        <v>1.3333333333333333</v>
      </c>
      <c r="F16" s="30">
        <v>1.3000822298465988</v>
      </c>
      <c r="G16" s="2"/>
    </row>
    <row r="17" spans="1:7" ht="12.75">
      <c r="A17" s="4"/>
      <c r="B17" s="31"/>
      <c r="C17" s="21"/>
      <c r="D17" s="21"/>
      <c r="E17" s="21"/>
      <c r="F17" s="21"/>
      <c r="G17" s="2"/>
    </row>
    <row r="18" spans="1:7" ht="12.75">
      <c r="A18" s="4" t="s">
        <v>5</v>
      </c>
      <c r="B18" s="27" t="s">
        <v>51</v>
      </c>
      <c r="C18" s="26">
        <v>2.198517153636922</v>
      </c>
      <c r="D18" s="22">
        <v>2.1240252186526116</v>
      </c>
      <c r="E18" s="28" t="s">
        <v>51</v>
      </c>
      <c r="F18" s="26">
        <v>2.142396537733297</v>
      </c>
      <c r="G18" s="2"/>
    </row>
    <row r="19" spans="1:7" ht="12.75">
      <c r="A19" s="4" t="s">
        <v>6</v>
      </c>
      <c r="B19" s="27" t="s">
        <v>51</v>
      </c>
      <c r="C19" s="28" t="s">
        <v>51</v>
      </c>
      <c r="D19" s="22">
        <v>2.1413629139160197</v>
      </c>
      <c r="E19" s="28" t="s">
        <v>51</v>
      </c>
      <c r="F19" s="26">
        <v>2.1413629139160197</v>
      </c>
      <c r="G19" s="2"/>
    </row>
    <row r="20" spans="1:7" ht="12.75">
      <c r="A20" s="4" t="s">
        <v>7</v>
      </c>
      <c r="B20" s="27" t="s">
        <v>51</v>
      </c>
      <c r="C20" s="28" t="s">
        <v>51</v>
      </c>
      <c r="D20" s="22">
        <v>2.142063919781817</v>
      </c>
      <c r="E20" s="28" t="s">
        <v>51</v>
      </c>
      <c r="F20" s="26">
        <v>2.142063919781817</v>
      </c>
      <c r="G20" s="2"/>
    </row>
    <row r="21" spans="1:7" ht="12.75">
      <c r="A21" s="15" t="str">
        <f>UPPER(" País Vasco")</f>
        <v> PAÍS VASCO</v>
      </c>
      <c r="B21" s="32" t="s">
        <v>51</v>
      </c>
      <c r="C21" s="30">
        <v>2.198517153636922</v>
      </c>
      <c r="D21" s="23">
        <v>2.1372413671038424</v>
      </c>
      <c r="E21" s="33" t="s">
        <v>51</v>
      </c>
      <c r="F21" s="30">
        <v>2.141816442780447</v>
      </c>
      <c r="G21" s="2"/>
    </row>
    <row r="22" spans="1:7" ht="12.75">
      <c r="A22" s="4"/>
      <c r="B22" s="31"/>
      <c r="C22" s="21"/>
      <c r="D22" s="21"/>
      <c r="E22" s="21"/>
      <c r="F22" s="21"/>
      <c r="G22" s="2"/>
    </row>
    <row r="23" spans="1:7" ht="12.75">
      <c r="A23" s="15" t="str">
        <f>UPPER(" Navarra")</f>
        <v> NAVARRA</v>
      </c>
      <c r="B23" s="32" t="s">
        <v>51</v>
      </c>
      <c r="C23" s="30">
        <v>1.6414067756400534</v>
      </c>
      <c r="D23" s="23">
        <v>1.2637635387177653</v>
      </c>
      <c r="E23" s="33" t="s">
        <v>51</v>
      </c>
      <c r="F23" s="30">
        <v>1.3831821675634128</v>
      </c>
      <c r="G23" s="2"/>
    </row>
    <row r="24" spans="1:7" ht="12.75">
      <c r="A24" s="4"/>
      <c r="B24" s="31"/>
      <c r="C24" s="21"/>
      <c r="D24" s="21"/>
      <c r="E24" s="21"/>
      <c r="F24" s="21"/>
      <c r="G24" s="2"/>
    </row>
    <row r="25" spans="1:7" ht="12.75">
      <c r="A25" s="15" t="str">
        <f>UPPER(" La Rioja")</f>
        <v> LA RIOJA</v>
      </c>
      <c r="B25" s="29">
        <v>2.3333333333333335</v>
      </c>
      <c r="C25" s="30">
        <v>1.9097522452414715</v>
      </c>
      <c r="D25" s="23">
        <v>1.898989898989899</v>
      </c>
      <c r="E25" s="30">
        <v>1.8461077844311378</v>
      </c>
      <c r="F25" s="30">
        <v>1.9075365727551983</v>
      </c>
      <c r="G25" s="2"/>
    </row>
    <row r="26" spans="1:7" ht="12.75">
      <c r="A26" s="4"/>
      <c r="B26" s="31"/>
      <c r="C26" s="21"/>
      <c r="D26" s="21"/>
      <c r="E26" s="21"/>
      <c r="F26" s="21"/>
      <c r="G26" s="2"/>
    </row>
    <row r="27" spans="1:7" ht="12.75">
      <c r="A27" s="4" t="s">
        <v>8</v>
      </c>
      <c r="B27" s="25">
        <v>1</v>
      </c>
      <c r="C27" s="26">
        <v>1.3216256671353472</v>
      </c>
      <c r="D27" s="28" t="s">
        <v>51</v>
      </c>
      <c r="E27" s="26">
        <v>1.3035714285714286</v>
      </c>
      <c r="F27" s="26">
        <v>1.3067869349248304</v>
      </c>
      <c r="G27" s="2"/>
    </row>
    <row r="28" spans="1:7" ht="12.75">
      <c r="A28" s="4" t="s">
        <v>9</v>
      </c>
      <c r="B28" s="25">
        <v>2.4989795455576216</v>
      </c>
      <c r="C28" s="26">
        <v>1.400012178623339</v>
      </c>
      <c r="D28" s="22">
        <v>1.2</v>
      </c>
      <c r="E28" s="26">
        <v>1.2024769585253456</v>
      </c>
      <c r="F28" s="26">
        <v>1.4206138730749738</v>
      </c>
      <c r="G28" s="2"/>
    </row>
    <row r="29" spans="1:7" ht="12.75">
      <c r="A29" s="4" t="s">
        <v>10</v>
      </c>
      <c r="B29" s="27" t="s">
        <v>51</v>
      </c>
      <c r="C29" s="26">
        <v>1.317853132074137</v>
      </c>
      <c r="D29" s="28" t="s">
        <v>51</v>
      </c>
      <c r="E29" s="26">
        <v>1.083700270374662</v>
      </c>
      <c r="F29" s="26">
        <v>1.3113387793172964</v>
      </c>
      <c r="G29" s="2"/>
    </row>
    <row r="30" spans="1:7" ht="12.75">
      <c r="A30" s="15" t="str">
        <f>UPPER(" Aragón")</f>
        <v> ARAGÓN</v>
      </c>
      <c r="B30" s="29">
        <v>1.567408882555924</v>
      </c>
      <c r="C30" s="30">
        <v>1.3447892249060516</v>
      </c>
      <c r="D30" s="23">
        <v>1.2</v>
      </c>
      <c r="E30" s="30">
        <v>1.1346803750773475</v>
      </c>
      <c r="F30" s="30">
        <v>1.3450799982943804</v>
      </c>
      <c r="G30" s="2"/>
    </row>
    <row r="31" spans="1:7" ht="12.75">
      <c r="A31" s="4"/>
      <c r="B31" s="31"/>
      <c r="C31" s="21"/>
      <c r="D31" s="21"/>
      <c r="E31" s="21"/>
      <c r="F31" s="21"/>
      <c r="G31" s="2"/>
    </row>
    <row r="32" spans="1:7" ht="12.75">
      <c r="A32" s="4" t="s">
        <v>11</v>
      </c>
      <c r="B32" s="27" t="s">
        <v>51</v>
      </c>
      <c r="C32" s="26">
        <v>2</v>
      </c>
      <c r="D32" s="22">
        <v>1.9996838444514702</v>
      </c>
      <c r="E32" s="26">
        <v>2</v>
      </c>
      <c r="F32" s="26">
        <v>1.9999905164279177</v>
      </c>
      <c r="G32" s="2"/>
    </row>
    <row r="33" spans="1:7" ht="12.75">
      <c r="A33" s="4" t="s">
        <v>12</v>
      </c>
      <c r="B33" s="27" t="s">
        <v>51</v>
      </c>
      <c r="C33" s="26">
        <v>1.6</v>
      </c>
      <c r="D33" s="28" t="s">
        <v>51</v>
      </c>
      <c r="E33" s="28" t="s">
        <v>51</v>
      </c>
      <c r="F33" s="26">
        <v>1.6</v>
      </c>
      <c r="G33" s="2"/>
    </row>
    <row r="34" spans="1:7" ht="12.75">
      <c r="A34" s="4" t="s">
        <v>13</v>
      </c>
      <c r="B34" s="27" t="s">
        <v>51</v>
      </c>
      <c r="C34" s="26">
        <v>1.4999830433750467</v>
      </c>
      <c r="D34" s="28" t="s">
        <v>51</v>
      </c>
      <c r="E34" s="26">
        <v>1.35</v>
      </c>
      <c r="F34" s="26">
        <v>1.4969920563698607</v>
      </c>
      <c r="G34" s="2"/>
    </row>
    <row r="35" spans="1:7" ht="12.75">
      <c r="A35" s="4" t="s">
        <v>14</v>
      </c>
      <c r="B35" s="27" t="s">
        <v>51</v>
      </c>
      <c r="C35" s="26">
        <v>1.170402991029866</v>
      </c>
      <c r="D35" s="22">
        <v>0.9711769665552884</v>
      </c>
      <c r="E35" s="26">
        <v>1.1111111111111112</v>
      </c>
      <c r="F35" s="26">
        <v>1.1064162127523232</v>
      </c>
      <c r="G35" s="2"/>
    </row>
    <row r="36" spans="1:7" ht="12.75">
      <c r="A36" s="15" t="str">
        <f>UPPER(" Cataluña")</f>
        <v> CATALUÑA</v>
      </c>
      <c r="B36" s="32" t="s">
        <v>51</v>
      </c>
      <c r="C36" s="30">
        <v>1.6368714585019761</v>
      </c>
      <c r="D36" s="23">
        <v>1.1408380922579469</v>
      </c>
      <c r="E36" s="30">
        <v>1.5995635570103655</v>
      </c>
      <c r="F36" s="30">
        <v>1.6099596134229084</v>
      </c>
      <c r="G36" s="2"/>
    </row>
    <row r="37" spans="1:7" ht="12.75">
      <c r="A37" s="4"/>
      <c r="B37" s="31"/>
      <c r="C37" s="21"/>
      <c r="D37" s="21"/>
      <c r="E37" s="21"/>
      <c r="F37" s="21"/>
      <c r="G37" s="2"/>
    </row>
    <row r="38" spans="1:7" ht="12.75">
      <c r="A38" s="15" t="str">
        <f>UPPER(" Baleares")</f>
        <v> BALEARES</v>
      </c>
      <c r="B38" s="32" t="s">
        <v>51</v>
      </c>
      <c r="C38" s="30">
        <v>1.897906815357552</v>
      </c>
      <c r="D38" s="33" t="s">
        <v>51</v>
      </c>
      <c r="E38" s="33" t="s">
        <v>51</v>
      </c>
      <c r="F38" s="30">
        <v>1.897906815357552</v>
      </c>
      <c r="G38" s="2"/>
    </row>
    <row r="39" spans="1:7" ht="12.75">
      <c r="A39" s="4"/>
      <c r="B39" s="31"/>
      <c r="C39" s="21"/>
      <c r="D39" s="21"/>
      <c r="E39" s="21"/>
      <c r="F39" s="21"/>
      <c r="G39" s="2"/>
    </row>
    <row r="40" spans="1:7" ht="12.75">
      <c r="A40" s="4" t="s">
        <v>15</v>
      </c>
      <c r="B40" s="25">
        <v>2.5</v>
      </c>
      <c r="C40" s="26">
        <v>1.8000313296592187</v>
      </c>
      <c r="D40" s="22">
        <v>1.599568145012359</v>
      </c>
      <c r="E40" s="26">
        <v>2.5</v>
      </c>
      <c r="F40" s="26">
        <v>1.8261491010306177</v>
      </c>
      <c r="G40" s="2"/>
    </row>
    <row r="41" spans="1:7" ht="12.75">
      <c r="A41" s="4" t="s">
        <v>16</v>
      </c>
      <c r="B41" s="27" t="s">
        <v>51</v>
      </c>
      <c r="C41" s="26">
        <v>1.320739386552915</v>
      </c>
      <c r="D41" s="22">
        <v>1.5052874891649812</v>
      </c>
      <c r="E41" s="26">
        <v>1.101123595505618</v>
      </c>
      <c r="F41" s="26">
        <v>1.4708410269679044</v>
      </c>
      <c r="G41" s="2"/>
    </row>
    <row r="42" spans="1:7" ht="12.75">
      <c r="A42" s="4" t="s">
        <v>17</v>
      </c>
      <c r="B42" s="25">
        <v>3</v>
      </c>
      <c r="C42" s="26">
        <v>2.5</v>
      </c>
      <c r="D42" s="22">
        <v>1.5</v>
      </c>
      <c r="E42" s="26">
        <v>1.5</v>
      </c>
      <c r="F42" s="26">
        <v>1.8377032857616993</v>
      </c>
      <c r="G42" s="2"/>
    </row>
    <row r="43" spans="1:7" ht="12.75">
      <c r="A43" s="4" t="s">
        <v>18</v>
      </c>
      <c r="B43" s="27" t="s">
        <v>51</v>
      </c>
      <c r="C43" s="26">
        <v>1.9</v>
      </c>
      <c r="D43" s="22">
        <v>1.8206443969677002</v>
      </c>
      <c r="E43" s="26">
        <v>1.6296296296296295</v>
      </c>
      <c r="F43" s="26">
        <v>1.822112415071032</v>
      </c>
      <c r="G43" s="2"/>
    </row>
    <row r="44" spans="1:7" ht="12.75">
      <c r="A44" s="4" t="s">
        <v>19</v>
      </c>
      <c r="B44" s="27" t="s">
        <v>51</v>
      </c>
      <c r="C44" s="26">
        <v>1.9999408062723827</v>
      </c>
      <c r="D44" s="22">
        <v>1.8299945858148348</v>
      </c>
      <c r="E44" s="26">
        <v>1.85546875</v>
      </c>
      <c r="F44" s="26">
        <v>1.9489287756145999</v>
      </c>
      <c r="G44" s="2"/>
    </row>
    <row r="45" spans="1:7" ht="12.75">
      <c r="A45" s="4" t="s">
        <v>20</v>
      </c>
      <c r="B45" s="25">
        <v>2.300049287570571</v>
      </c>
      <c r="C45" s="26">
        <v>1.900023548353532</v>
      </c>
      <c r="D45" s="22">
        <v>1.7999753563067318</v>
      </c>
      <c r="E45" s="26">
        <v>1.6001314276326597</v>
      </c>
      <c r="F45" s="26">
        <v>1.949017211127102</v>
      </c>
      <c r="G45" s="2"/>
    </row>
    <row r="46" spans="1:7" ht="12.75">
      <c r="A46" s="4" t="s">
        <v>21</v>
      </c>
      <c r="B46" s="25">
        <v>2.0482161144786737</v>
      </c>
      <c r="C46" s="26">
        <v>1.3607396104478953</v>
      </c>
      <c r="D46" s="22">
        <v>1.5025252525252526</v>
      </c>
      <c r="E46" s="26">
        <v>1.310787783457858</v>
      </c>
      <c r="F46" s="26">
        <v>1.4168310175807248</v>
      </c>
      <c r="G46" s="2"/>
    </row>
    <row r="47" spans="1:7" ht="12.75">
      <c r="A47" s="4" t="s">
        <v>22</v>
      </c>
      <c r="B47" s="27" t="s">
        <v>51</v>
      </c>
      <c r="C47" s="26">
        <v>1.7798959785850237</v>
      </c>
      <c r="D47" s="22">
        <v>1.981079821048699</v>
      </c>
      <c r="E47" s="26">
        <v>1.7526276276276276</v>
      </c>
      <c r="F47" s="26">
        <v>1.931991933823667</v>
      </c>
      <c r="G47" s="2"/>
    </row>
    <row r="48" spans="1:7" ht="12.75">
      <c r="A48" s="4" t="s">
        <v>23</v>
      </c>
      <c r="B48" s="27" t="s">
        <v>51</v>
      </c>
      <c r="C48" s="26">
        <v>1.8600889607763849</v>
      </c>
      <c r="D48" s="22">
        <v>1.9203454057851366</v>
      </c>
      <c r="E48" s="26">
        <v>1.802325581395349</v>
      </c>
      <c r="F48" s="26">
        <v>1.894477597802406</v>
      </c>
      <c r="G48" s="2"/>
    </row>
    <row r="49" spans="1:7" ht="12.75">
      <c r="A49" s="15" t="str">
        <f>UPPER(" Castilla y León")</f>
        <v> CASTILLA Y LEÓN</v>
      </c>
      <c r="B49" s="29">
        <v>2.616840613654135</v>
      </c>
      <c r="C49" s="30">
        <v>1.7379942886867434</v>
      </c>
      <c r="D49" s="23">
        <v>1.7376492075671535</v>
      </c>
      <c r="E49" s="30">
        <v>1.6781868956722463</v>
      </c>
      <c r="F49" s="30">
        <v>1.7956771036004906</v>
      </c>
      <c r="G49" s="2"/>
    </row>
    <row r="50" spans="1:7" ht="12.75">
      <c r="A50" s="4"/>
      <c r="B50" s="31"/>
      <c r="C50" s="21"/>
      <c r="D50" s="21"/>
      <c r="E50" s="21"/>
      <c r="F50" s="21"/>
      <c r="G50" s="2"/>
    </row>
    <row r="51" spans="1:7" ht="12.75">
      <c r="A51" s="15" t="str">
        <f>UPPER(" Madrid")</f>
        <v> MADRID</v>
      </c>
      <c r="B51" s="29">
        <v>1.9187005142437352</v>
      </c>
      <c r="C51" s="30">
        <v>1.8999992956704865</v>
      </c>
      <c r="D51" s="23">
        <v>1.4491556913422237</v>
      </c>
      <c r="E51" s="33" t="s">
        <v>51</v>
      </c>
      <c r="F51" s="30">
        <v>1.8400905570716892</v>
      </c>
      <c r="G51" s="2"/>
    </row>
    <row r="52" spans="1:7" ht="12.75">
      <c r="A52" s="4"/>
      <c r="B52" s="31"/>
      <c r="C52" s="21"/>
      <c r="D52" s="21"/>
      <c r="E52" s="21"/>
      <c r="F52" s="21"/>
      <c r="G52" s="2"/>
    </row>
    <row r="53" spans="1:7" ht="12.75">
      <c r="A53" s="4" t="s">
        <v>24</v>
      </c>
      <c r="B53" s="27" t="s">
        <v>51</v>
      </c>
      <c r="C53" s="26">
        <v>1.8792038033132559</v>
      </c>
      <c r="D53" s="28" t="s">
        <v>51</v>
      </c>
      <c r="E53" s="26">
        <v>1.833545918367347</v>
      </c>
      <c r="F53" s="26">
        <v>1.8782905961101208</v>
      </c>
      <c r="G53" s="2"/>
    </row>
    <row r="54" spans="1:7" ht="12.75">
      <c r="A54" s="4" t="s">
        <v>25</v>
      </c>
      <c r="B54" s="25">
        <v>1.9796380090497738</v>
      </c>
      <c r="C54" s="26">
        <v>1.794771537565062</v>
      </c>
      <c r="D54" s="28" t="s">
        <v>51</v>
      </c>
      <c r="E54" s="26">
        <v>1.9454314720812182</v>
      </c>
      <c r="F54" s="26">
        <v>1.8414472084650304</v>
      </c>
      <c r="G54" s="2"/>
    </row>
    <row r="55" spans="1:7" ht="12.75">
      <c r="A55" s="4" t="s">
        <v>26</v>
      </c>
      <c r="B55" s="25">
        <v>2</v>
      </c>
      <c r="C55" s="26">
        <v>1.3814755502588358</v>
      </c>
      <c r="D55" s="28" t="s">
        <v>51</v>
      </c>
      <c r="E55" s="26">
        <v>1.812926957435628</v>
      </c>
      <c r="F55" s="26">
        <v>1.4467956748711424</v>
      </c>
      <c r="G55" s="2"/>
    </row>
    <row r="56" spans="1:7" ht="12.75">
      <c r="A56" s="4" t="s">
        <v>27</v>
      </c>
      <c r="B56" s="27" t="s">
        <v>51</v>
      </c>
      <c r="C56" s="26">
        <v>1.2</v>
      </c>
      <c r="D56" s="22">
        <v>1.3</v>
      </c>
      <c r="E56" s="26">
        <v>1.400679117147708</v>
      </c>
      <c r="F56" s="26">
        <v>1.2158374599798374</v>
      </c>
      <c r="G56" s="2"/>
    </row>
    <row r="57" spans="1:7" ht="12.75">
      <c r="A57" s="4" t="s">
        <v>28</v>
      </c>
      <c r="B57" s="25">
        <v>1.9265232974910393</v>
      </c>
      <c r="C57" s="26">
        <v>1.8649384022371702</v>
      </c>
      <c r="D57" s="22">
        <v>1.814516129032258</v>
      </c>
      <c r="E57" s="26">
        <v>1.791044776119403</v>
      </c>
      <c r="F57" s="26">
        <v>1.8667867431930503</v>
      </c>
      <c r="G57" s="2"/>
    </row>
    <row r="58" spans="1:7" ht="12.75">
      <c r="A58" s="15" t="str">
        <f>UPPER(" Castilla-La Mancha")</f>
        <v> CASTILLA-LA MANCHA</v>
      </c>
      <c r="B58" s="29">
        <v>1.9791577014659896</v>
      </c>
      <c r="C58" s="30">
        <v>1.6834377217738605</v>
      </c>
      <c r="D58" s="23">
        <v>1.348390359008933</v>
      </c>
      <c r="E58" s="30">
        <v>1.7718544719555334</v>
      </c>
      <c r="F58" s="30">
        <v>1.708553023079074</v>
      </c>
      <c r="G58" s="2"/>
    </row>
    <row r="59" spans="1:7" ht="12.75">
      <c r="A59" s="4"/>
      <c r="B59" s="31"/>
      <c r="C59" s="21"/>
      <c r="D59" s="21"/>
      <c r="E59" s="21"/>
      <c r="F59" s="21"/>
      <c r="G59" s="2"/>
    </row>
    <row r="60" spans="1:7" ht="12.75">
      <c r="A60" s="4" t="s">
        <v>29</v>
      </c>
      <c r="B60" s="27" t="s">
        <v>51</v>
      </c>
      <c r="C60" s="26">
        <v>0.9233932624820735</v>
      </c>
      <c r="D60" s="28" t="s">
        <v>51</v>
      </c>
      <c r="E60" s="28" t="s">
        <v>51</v>
      </c>
      <c r="F60" s="26">
        <v>0.9233932624820735</v>
      </c>
      <c r="G60" s="2"/>
    </row>
    <row r="61" spans="1:7" ht="12.75">
      <c r="A61" s="4" t="s">
        <v>30</v>
      </c>
      <c r="B61" s="27" t="s">
        <v>51</v>
      </c>
      <c r="C61" s="26">
        <v>1.2991108874349941</v>
      </c>
      <c r="D61" s="28" t="s">
        <v>51</v>
      </c>
      <c r="E61" s="26">
        <v>1.4374225526641884</v>
      </c>
      <c r="F61" s="26">
        <v>1.3027570887233764</v>
      </c>
      <c r="G61" s="2"/>
    </row>
    <row r="62" spans="1:7" ht="12.75">
      <c r="A62" s="4" t="s">
        <v>31</v>
      </c>
      <c r="B62" s="25">
        <v>1.3</v>
      </c>
      <c r="C62" s="26">
        <v>1.3229359364772177</v>
      </c>
      <c r="D62" s="22">
        <v>1.700611815051319</v>
      </c>
      <c r="E62" s="26">
        <v>1.4</v>
      </c>
      <c r="F62" s="26">
        <v>1.399317382799141</v>
      </c>
      <c r="G62" s="2"/>
    </row>
    <row r="63" spans="1:7" ht="12.75">
      <c r="A63" s="15" t="str">
        <f>UPPER(" C. Valenciana")</f>
        <v> C. VALENCIANA</v>
      </c>
      <c r="B63" s="29">
        <v>1.3</v>
      </c>
      <c r="C63" s="30">
        <v>1.196120947273905</v>
      </c>
      <c r="D63" s="23">
        <v>1.700611815051319</v>
      </c>
      <c r="E63" s="30">
        <v>1.428844317096466</v>
      </c>
      <c r="F63" s="30">
        <v>1.2389180156864488</v>
      </c>
      <c r="G63" s="2"/>
    </row>
    <row r="64" spans="1:7" ht="12.75">
      <c r="A64" s="4"/>
      <c r="B64" s="31"/>
      <c r="C64" s="21"/>
      <c r="D64" s="21"/>
      <c r="E64" s="21"/>
      <c r="F64" s="21"/>
      <c r="G64" s="2"/>
    </row>
    <row r="65" spans="1:7" ht="12.75">
      <c r="A65" s="15" t="str">
        <f>UPPER(" R. de Murcia")</f>
        <v> R. DE MURCIA</v>
      </c>
      <c r="B65" s="32" t="s">
        <v>51</v>
      </c>
      <c r="C65" s="30">
        <v>0.9799996347382215</v>
      </c>
      <c r="D65" s="23">
        <v>0.7699945593035908</v>
      </c>
      <c r="E65" s="30">
        <v>0.8493589743589743</v>
      </c>
      <c r="F65" s="30">
        <v>0.9446810529712084</v>
      </c>
      <c r="G65" s="2"/>
    </row>
    <row r="66" spans="1:7" ht="12.75">
      <c r="A66" s="4"/>
      <c r="B66" s="31"/>
      <c r="C66" s="21"/>
      <c r="D66" s="21"/>
      <c r="E66" s="21"/>
      <c r="F66" s="21"/>
      <c r="G66" s="2"/>
    </row>
    <row r="67" spans="1:7" ht="12.75">
      <c r="A67" s="4" t="s">
        <v>32</v>
      </c>
      <c r="B67" s="25">
        <v>2.099988697585051</v>
      </c>
      <c r="C67" s="26">
        <v>1.9998218685984028</v>
      </c>
      <c r="D67" s="22">
        <v>1.65</v>
      </c>
      <c r="E67" s="26">
        <v>1.8636363636363635</v>
      </c>
      <c r="F67" s="26">
        <v>2.0755533603882053</v>
      </c>
      <c r="G67" s="2"/>
    </row>
    <row r="68" spans="1:7" ht="12.75">
      <c r="A68" s="4" t="s">
        <v>33</v>
      </c>
      <c r="B68" s="25">
        <v>1.9599323497463115</v>
      </c>
      <c r="C68" s="26">
        <v>1.9399913805138913</v>
      </c>
      <c r="D68" s="22">
        <v>1.5982028241335045</v>
      </c>
      <c r="E68" s="26">
        <v>1.9</v>
      </c>
      <c r="F68" s="26">
        <v>1.9412837375095922</v>
      </c>
      <c r="G68" s="2"/>
    </row>
    <row r="69" spans="1:7" ht="12.75">
      <c r="A69" s="15" t="str">
        <f>UPPER(" Extremadura")</f>
        <v> EXTREMADURA</v>
      </c>
      <c r="B69" s="29">
        <v>2.075608086436597</v>
      </c>
      <c r="C69" s="30">
        <v>1.9501476621007328</v>
      </c>
      <c r="D69" s="23">
        <v>1.6403445800430725</v>
      </c>
      <c r="E69" s="30">
        <v>1.8928571428571432</v>
      </c>
      <c r="F69" s="30">
        <v>2.024314826943423</v>
      </c>
      <c r="G69" s="2"/>
    </row>
    <row r="70" spans="1:7" ht="12.75">
      <c r="A70" s="4"/>
      <c r="B70" s="31"/>
      <c r="C70" s="21"/>
      <c r="D70" s="21"/>
      <c r="E70" s="21"/>
      <c r="F70" s="21"/>
      <c r="G70" s="2"/>
    </row>
    <row r="71" spans="1:7" ht="12.75">
      <c r="A71" s="4" t="s">
        <v>34</v>
      </c>
      <c r="B71" s="25">
        <v>1</v>
      </c>
      <c r="C71" s="26">
        <v>0.8799980767381479</v>
      </c>
      <c r="D71" s="22">
        <v>1.4</v>
      </c>
      <c r="E71" s="26">
        <v>1</v>
      </c>
      <c r="F71" s="26">
        <v>0.9467470653725165</v>
      </c>
      <c r="G71" s="2"/>
    </row>
    <row r="72" spans="1:7" ht="12.75">
      <c r="A72" s="4" t="s">
        <v>35</v>
      </c>
      <c r="B72" s="25">
        <v>1.9</v>
      </c>
      <c r="C72" s="26">
        <v>1.8</v>
      </c>
      <c r="D72" s="22">
        <v>1.7142857142857142</v>
      </c>
      <c r="E72" s="28" t="s">
        <v>51</v>
      </c>
      <c r="F72" s="26">
        <v>1.8083538083538084</v>
      </c>
      <c r="G72" s="2"/>
    </row>
    <row r="73" spans="1:7" ht="12.75">
      <c r="A73" s="4" t="s">
        <v>36</v>
      </c>
      <c r="B73" s="25">
        <v>2.210944173659615</v>
      </c>
      <c r="C73" s="26">
        <v>1.9017089612236904</v>
      </c>
      <c r="D73" s="22">
        <v>0.9714657072605337</v>
      </c>
      <c r="E73" s="28" t="s">
        <v>51</v>
      </c>
      <c r="F73" s="26">
        <v>1.7000706827416865</v>
      </c>
      <c r="G73" s="2"/>
    </row>
    <row r="74" spans="1:7" ht="12.75">
      <c r="A74" s="4" t="s">
        <v>37</v>
      </c>
      <c r="B74" s="27" t="s">
        <v>51</v>
      </c>
      <c r="C74" s="26">
        <v>1.1999983716802631</v>
      </c>
      <c r="D74" s="22">
        <v>1.2</v>
      </c>
      <c r="E74" s="28" t="s">
        <v>51</v>
      </c>
      <c r="F74" s="26">
        <v>1.1999990211720484</v>
      </c>
      <c r="G74" s="2"/>
    </row>
    <row r="75" spans="1:7" ht="12.75">
      <c r="A75" s="4" t="s">
        <v>38</v>
      </c>
      <c r="B75" s="25">
        <v>1.7</v>
      </c>
      <c r="C75" s="26">
        <v>1.6</v>
      </c>
      <c r="D75" s="22">
        <v>2.3</v>
      </c>
      <c r="E75" s="26">
        <v>1.8</v>
      </c>
      <c r="F75" s="26">
        <v>1.6370833333333337</v>
      </c>
      <c r="G75" s="2"/>
    </row>
    <row r="76" spans="1:7" ht="12.75">
      <c r="A76" s="4" t="s">
        <v>39</v>
      </c>
      <c r="B76" s="25">
        <v>2.001973776963203</v>
      </c>
      <c r="C76" s="26">
        <v>1.3998928581498293</v>
      </c>
      <c r="D76" s="22">
        <v>1.3001049482307607</v>
      </c>
      <c r="E76" s="28" t="s">
        <v>51</v>
      </c>
      <c r="F76" s="26">
        <v>1.3939718611667185</v>
      </c>
      <c r="G76" s="2"/>
    </row>
    <row r="77" spans="1:7" ht="12.75">
      <c r="A77" s="4" t="s">
        <v>40</v>
      </c>
      <c r="B77" s="25">
        <v>1.7</v>
      </c>
      <c r="C77" s="26">
        <v>1.7</v>
      </c>
      <c r="D77" s="22">
        <v>1.8</v>
      </c>
      <c r="E77" s="26">
        <v>1.9</v>
      </c>
      <c r="F77" s="26">
        <v>1.707407407407407</v>
      </c>
      <c r="G77" s="2"/>
    </row>
    <row r="78" spans="1:7" ht="12.75">
      <c r="A78" s="4" t="s">
        <v>41</v>
      </c>
      <c r="B78" s="25">
        <v>2</v>
      </c>
      <c r="C78" s="26">
        <v>1.6463846137148066</v>
      </c>
      <c r="D78" s="22">
        <v>2</v>
      </c>
      <c r="E78" s="26">
        <v>2</v>
      </c>
      <c r="F78" s="26">
        <v>1.7081534299586147</v>
      </c>
      <c r="G78" s="2"/>
    </row>
    <row r="79" spans="1:7" ht="12.75">
      <c r="A79" s="15" t="str">
        <f>UPPER(" Andalucía")</f>
        <v> ANDALUCÍA</v>
      </c>
      <c r="B79" s="29">
        <v>1.8102582696491325</v>
      </c>
      <c r="C79" s="30">
        <v>1.495741626372852</v>
      </c>
      <c r="D79" s="23">
        <v>1.1894649972884392</v>
      </c>
      <c r="E79" s="30">
        <v>1.7337953526294334</v>
      </c>
      <c r="F79" s="30">
        <v>1.4570644114771192</v>
      </c>
      <c r="G79" s="2"/>
    </row>
    <row r="80" spans="1:7" ht="12.75">
      <c r="A80" s="4"/>
      <c r="B80" s="31"/>
      <c r="C80" s="21"/>
      <c r="D80" s="21"/>
      <c r="E80" s="21"/>
      <c r="F80" s="21"/>
      <c r="G80" s="2"/>
    </row>
    <row r="81" spans="1:7" ht="12.75">
      <c r="A81" s="4" t="s">
        <v>42</v>
      </c>
      <c r="B81" s="27" t="s">
        <v>51</v>
      </c>
      <c r="C81" s="28" t="s">
        <v>51</v>
      </c>
      <c r="D81" s="22">
        <v>1.4999772136900151</v>
      </c>
      <c r="E81" s="28" t="s">
        <v>51</v>
      </c>
      <c r="F81" s="26">
        <v>1.4999772136900151</v>
      </c>
      <c r="G81" s="2"/>
    </row>
    <row r="82" spans="1:7" ht="12.75">
      <c r="A82" s="4" t="s">
        <v>43</v>
      </c>
      <c r="B82" s="27" t="s">
        <v>51</v>
      </c>
      <c r="C82" s="28" t="s">
        <v>51</v>
      </c>
      <c r="D82" s="22">
        <v>2</v>
      </c>
      <c r="E82" s="26">
        <v>2</v>
      </c>
      <c r="F82" s="26">
        <v>2</v>
      </c>
      <c r="G82" s="2"/>
    </row>
    <row r="83" spans="1:7" ht="12.75">
      <c r="A83" s="15" t="str">
        <f>UPPER(" Canarias")</f>
        <v> CANARIAS</v>
      </c>
      <c r="B83" s="32" t="s">
        <v>51</v>
      </c>
      <c r="C83" s="33" t="s">
        <v>51</v>
      </c>
      <c r="D83" s="23">
        <v>1.6584910358565739</v>
      </c>
      <c r="E83" s="30">
        <v>2</v>
      </c>
      <c r="F83" s="30">
        <v>1.6647518944023467</v>
      </c>
      <c r="G83" s="2"/>
    </row>
    <row r="84" spans="1:7" ht="12.75">
      <c r="A84" s="4"/>
      <c r="B84" s="31"/>
      <c r="C84" s="21"/>
      <c r="D84" s="21"/>
      <c r="E84" s="21"/>
      <c r="F84" s="21"/>
      <c r="G84" s="2"/>
    </row>
    <row r="85" spans="1:7" ht="13.5" thickBot="1">
      <c r="A85" s="20" t="s">
        <v>44</v>
      </c>
      <c r="B85" s="36">
        <v>2.0908174069314804</v>
      </c>
      <c r="C85" s="36">
        <v>1.5835859410689863</v>
      </c>
      <c r="D85" s="36">
        <v>1.5866200460722861</v>
      </c>
      <c r="E85" s="36">
        <v>1.5766304432967613</v>
      </c>
      <c r="F85" s="36">
        <v>1.6622093157486957</v>
      </c>
      <c r="G85" s="2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2001-11-12T14:39:31Z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