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910" windowHeight="5350" activeTab="0"/>
  </bookViews>
  <sheets>
    <sheet name="portada" sheetId="1" r:id="rId1"/>
    <sheet name="índice 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sor9rgo" sheetId="13" r:id="rId13"/>
    <sheet name="pat10ana" sheetId="14" r:id="rId14"/>
    <sheet name="pat11día" sheetId="15" r:id="rId15"/>
    <sheet name="pat12tal" sheetId="16" r:id="rId16"/>
    <sheet name="patata total por tipos" sheetId="17" r:id="rId17"/>
    <sheet name="rem13no)" sheetId="18" r:id="rId18"/>
    <sheet name="rem14no)" sheetId="19" r:id="rId19"/>
    <sheet name="alg15dón" sheetId="20" r:id="rId20"/>
    <sheet name="tom16-V)" sheetId="21" r:id="rId21"/>
    <sheet name="tom17II)" sheetId="22" r:id="rId22"/>
    <sheet name="tom18tal" sheetId="23" r:id="rId23"/>
    <sheet name="tomate épocas de recolección" sheetId="24" r:id="rId24"/>
    <sheet name="alc19ofa" sheetId="25" r:id="rId25"/>
    <sheet name="ceb20osa" sheetId="26" r:id="rId26"/>
    <sheet name="end21ias" sheetId="27" r:id="rId27"/>
    <sheet name="esc22las" sheetId="28" r:id="rId28"/>
    <sheet name="esp23cas" sheetId="29" r:id="rId29"/>
    <sheet name="cha24ñón" sheetId="30" r:id="rId30"/>
    <sheet name="otr25tas" sheetId="31" r:id="rId31"/>
    <sheet name="bró26oli" sheetId="32" r:id="rId32"/>
    <sheet name="api27pio" sheetId="33" r:id="rId33"/>
    <sheet name="pep28ino" sheetId="34" r:id="rId34"/>
    <sheet name="ber29ena" sheetId="35" r:id="rId35"/>
    <sheet name="cal30cín" sheetId="36" r:id="rId36"/>
    <sheet name="nab31abo" sheetId="37" r:id="rId37"/>
    <sheet name="ráb32ano" sheetId="38" r:id="rId38"/>
    <sheet name="pue33rro" sheetId="39" r:id="rId39"/>
    <sheet name="pom34elo" sheetId="40" r:id="rId40"/>
    <sheet name="sat35mas" sheetId="41" r:id="rId41"/>
    <sheet name="cle36nas" sheetId="42" r:id="rId42"/>
    <sheet name="híb37na)" sheetId="43" r:id="rId43"/>
    <sheet name="kiw38iwi" sheetId="44" r:id="rId44"/>
    <sheet name="cas39aña" sheetId="45" r:id="rId45"/>
    <sheet name="ace40ara" sheetId="46" r:id="rId46"/>
    <sheet name="ace41ite" sheetId="47" r:id="rId47"/>
    <sheet name="Hoja_del_programa" sheetId="48" r:id="rId48"/>
  </sheets>
  <externalReferences>
    <externalReference r:id="rId51"/>
    <externalReference r:id="rId52"/>
    <externalReference r:id="rId53"/>
    <externalReference r:id="rId54"/>
    <externalReference r:id="rId55"/>
  </externalReferences>
  <definedNames>
    <definedName name="_xlnm.Print_Area" localSheetId="1">'índice '!$A$1:$K$79</definedName>
    <definedName name="_xlnm.Print_Area" localSheetId="16">'patata total por tipos'!$A$1:$M$92</definedName>
    <definedName name="_xlnm.Print_Area" localSheetId="0">'portada'!$A$1:$K$70</definedName>
    <definedName name="_xlnm.Print_Area" localSheetId="2">'resumen nacional'!$A$1:$AP$80</definedName>
    <definedName name="_xlnm.Print_Area" localSheetId="23">'tomate épocas de recolección'!$A$1:$K$92</definedName>
    <definedName name="CALEABRIL" localSheetId="1">#REF!</definedName>
    <definedName name="CALEABRIL" localSheetId="0">#REF!</definedName>
    <definedName name="CALEABRIL">#REF!</definedName>
    <definedName name="CALEAGOSTO" localSheetId="1">#REF!</definedName>
    <definedName name="CALEAGOSTO" localSheetId="0">#REF!</definedName>
    <definedName name="CALEAGOSTO">#REF!</definedName>
    <definedName name="CALEAÑOAVANCE" localSheetId="1">#REF!</definedName>
    <definedName name="CALEAÑOAVANCE" localSheetId="0">#REF!</definedName>
    <definedName name="CALEAÑOAVANCE">#REF!</definedName>
    <definedName name="CALEDICIEMBRE" localSheetId="1">#REF!</definedName>
    <definedName name="CALEDICIEMBRE" localSheetId="0">#REF!</definedName>
    <definedName name="CALEDICIEMBRE">#REF!</definedName>
    <definedName name="CALEENERO" localSheetId="1">#REF!</definedName>
    <definedName name="CALEENERO" localSheetId="0">#REF!</definedName>
    <definedName name="CALEENERO">#REF!</definedName>
    <definedName name="CALEFEBRERO" localSheetId="1">#REF!</definedName>
    <definedName name="CALEFEBRERO" localSheetId="0">#REF!</definedName>
    <definedName name="CALEFEBRERO">#REF!</definedName>
    <definedName name="CALEJULIO" localSheetId="1">#REF!</definedName>
    <definedName name="CALEJULIO" localSheetId="0">#REF!</definedName>
    <definedName name="CALEJULIO">#REF!</definedName>
    <definedName name="CALEJUNIO" localSheetId="1">#REF!</definedName>
    <definedName name="CALEJUNIO" localSheetId="0">#REF!</definedName>
    <definedName name="CALEJUNIO">#REF!</definedName>
    <definedName name="CALEMARZO" localSheetId="1">#REF!</definedName>
    <definedName name="CALEMARZO" localSheetId="0">#REF!</definedName>
    <definedName name="CALEMARZO">#REF!</definedName>
    <definedName name="CALEMAYO" localSheetId="1">#REF!</definedName>
    <definedName name="CALEMAYO" localSheetId="0">#REF!</definedName>
    <definedName name="CALEMAYO">#REF!</definedName>
    <definedName name="CALENOVIEMBRE" localSheetId="1">#REF!</definedName>
    <definedName name="CALENOVIEMBRE" localSheetId="0">#REF!</definedName>
    <definedName name="CALENOVIEMBRE">#REF!</definedName>
    <definedName name="CALEOCTUBRE" localSheetId="1">#REF!</definedName>
    <definedName name="CALEOCTUBRE" localSheetId="0">#REF!</definedName>
    <definedName name="CALEOCTUBRE">#REF!</definedName>
    <definedName name="CALESEPTIEMBRE" localSheetId="1">#REF!</definedName>
    <definedName name="CALESEPTIEMBRE" localSheetId="0">#REF!</definedName>
    <definedName name="CALESEPTIEMBRE">#REF!</definedName>
    <definedName name="CALETOTAL" localSheetId="1">#REF!</definedName>
    <definedName name="CALETOTAL" localSheetId="0">#REF!</definedName>
    <definedName name="CALETOTAL">#REF!</definedName>
    <definedName name="menú_cua_patata" localSheetId="1">#REF!</definedName>
    <definedName name="menú_cua_patata" localSheetId="16">'patata total por tipos'!$P$2:$S$15</definedName>
    <definedName name="menú_cua_patata">#REF!</definedName>
    <definedName name="menú_cua_tomate" localSheetId="1">'[1]cuaderno_tomate'!#REF!</definedName>
    <definedName name="menú_cua_tomate" localSheetId="23">'tomate épocas de recolección'!$N$2:$Q$15</definedName>
    <definedName name="menú_cua_tomate">'[2]cuaderno_tomate'!#REF!</definedName>
    <definedName name="Menú_cuaderno" localSheetId="45">'ace40ara'!#REF!</definedName>
    <definedName name="Menú_cuaderno" localSheetId="46">'ace41ite'!#REF!</definedName>
    <definedName name="Menú_cuaderno" localSheetId="24">'alc19ofa'!#REF!</definedName>
    <definedName name="Menú_cuaderno" localSheetId="19">'alg15dón'!#REF!</definedName>
    <definedName name="Menú_cuaderno" localSheetId="32">'api27pio'!#REF!</definedName>
    <definedName name="Menú_cuaderno" localSheetId="9">'ave6ena'!#REF!</definedName>
    <definedName name="Menú_cuaderno" localSheetId="34">'ber29ena'!#REF!</definedName>
    <definedName name="Menú_cuaderno" localSheetId="31">'bró26oli'!#REF!</definedName>
    <definedName name="Menú_cuaderno" localSheetId="35">'cal30cín'!#REF!</definedName>
    <definedName name="Menú_cuaderno" localSheetId="44">'cas39aña'!#REF!</definedName>
    <definedName name="Menú_cuaderno" localSheetId="25">'ceb20osa'!#REF!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29">'cha24ñón'!#REF!</definedName>
    <definedName name="Menú_cuaderno" localSheetId="41">'cle36nas'!#REF!</definedName>
    <definedName name="Menú_cuaderno" localSheetId="26">'end21ias'!#REF!</definedName>
    <definedName name="Menú_cuaderno" localSheetId="27">'esc22las'!#REF!</definedName>
    <definedName name="Menú_cuaderno" localSheetId="28">'esp23cas'!#REF!</definedName>
    <definedName name="Menú_cuaderno" localSheetId="42">'híb37na)'!#REF!</definedName>
    <definedName name="Menú_cuaderno" localSheetId="1">'[1]tri0ndo'!#REF!</definedName>
    <definedName name="Menú_cuaderno" localSheetId="43">'kiw38iwi'!#REF!</definedName>
    <definedName name="Menú_cuaderno" localSheetId="36">'nab31abo'!#REF!</definedName>
    <definedName name="Menú_cuaderno" localSheetId="30">'otr25tas'!#REF!</definedName>
    <definedName name="Menú_cuaderno" localSheetId="13">'pat10ana'!#REF!</definedName>
    <definedName name="Menú_cuaderno" localSheetId="14">'pat11día'!#REF!</definedName>
    <definedName name="Menú_cuaderno" localSheetId="15">'pat12tal'!#REF!</definedName>
    <definedName name="Menú_cuaderno" localSheetId="33">'pep28ino'!#REF!</definedName>
    <definedName name="Menú_cuaderno" localSheetId="39">'pom34elo'!#REF!</definedName>
    <definedName name="Menú_cuaderno" localSheetId="0">'[5]tri0ndo'!#REF!</definedName>
    <definedName name="Menú_cuaderno" localSheetId="38">'pue33rro'!#REF!</definedName>
    <definedName name="Menú_cuaderno" localSheetId="37">'ráb32ano'!#REF!</definedName>
    <definedName name="Menú_cuaderno" localSheetId="17">'rem13no)'!#REF!</definedName>
    <definedName name="Menú_cuaderno" localSheetId="18">'rem14no)'!#REF!</definedName>
    <definedName name="Menú_cuaderno" localSheetId="40">'sat35mas'!#REF!</definedName>
    <definedName name="Menú_cuaderno" localSheetId="12">'sor9rgo'!#REF!</definedName>
    <definedName name="Menú_cuaderno" localSheetId="20">'tom16-V)'!#REF!</definedName>
    <definedName name="Menú_cuaderno" localSheetId="21">'tom17II)'!#REF!</definedName>
    <definedName name="Menú_cuaderno" localSheetId="22">'tom18tal'!#REF!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>'tri0ndo'!#REF!</definedName>
    <definedName name="Menú_índice" localSheetId="1">'índice '!$A$89:$D$106</definedName>
    <definedName name="Menú_índice">#REF!</definedName>
    <definedName name="Menú_portada" localSheetId="1">#REF!</definedName>
    <definedName name="Menú_portada" localSheetId="0">'portada'!$A$77:$D$90</definedName>
    <definedName name="Menú_portada">#REF!</definedName>
    <definedName name="Menú_resumen">'resumen nacional'!$A$161:$D$174</definedName>
    <definedName name="MESCORTO" localSheetId="1">#REF!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<sst xmlns="http://schemas.openxmlformats.org/spreadsheetml/2006/main" count="3487" uniqueCount="323">
  <si>
    <t>NO BORRAR ESTA HOJA YA QUE SU PRESENCIA ES NECESARIA PARA EL FUNCIONAMIENTO DEL PROGRAMA</t>
  </si>
  <si>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</si>
  <si>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</si>
  <si>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</si>
  <si>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</si>
  <si>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</si>
  <si>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</si>
  <si>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</si>
  <si>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</si>
  <si>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</si>
  <si>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</si>
  <si>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</si>
  <si>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</si>
  <si>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</si>
  <si>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</si>
  <si>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</si>
  <si>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</si>
  <si>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</si>
  <si>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</si>
  <si>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</si>
  <si>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</si>
  <si>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</si>
  <si>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</si>
  <si>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</si>
  <si>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</si>
  <si>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</si>
  <si>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</si>
  <si>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</si>
  <si>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</si>
  <si>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</si>
  <si>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</si>
  <si>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</si>
  <si>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</si>
  <si>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</si>
  <si>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</si>
  <si>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</si>
  <si>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</si>
  <si>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</si>
  <si>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</si>
  <si>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</si>
  <si>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</si>
  <si>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</si>
  <si>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</si>
  <si>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</si>
  <si>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</si>
  <si>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</si>
  <si>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</si>
  <si>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</si>
  <si>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</si>
  <si>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</si>
  <si>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</si>
  <si>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</si>
  <si>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</si>
  <si>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</si>
  <si>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</si>
  <si>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</si>
  <si>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</si>
  <si>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</si>
  <si>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</si>
  <si>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</si>
  <si>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</si>
  <si>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</si>
  <si>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</si>
  <si>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</si>
  <si>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</si>
  <si>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</si>
  <si>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</si>
  <si>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</si>
  <si>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</si>
  <si>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</si>
  <si>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2016 DICIEMBRE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</si>
  <si>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</si>
  <si>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</si>
  <si>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</si>
  <si>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</si>
  <si>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</si>
  <si>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</si>
  <si>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</si>
  <si>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</si>
  <si>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SORGO</t>
  </si>
  <si>
    <t>PATATA EXTRATEMPRANA</t>
  </si>
  <si>
    <t>PATATA TARDÍA</t>
  </si>
  <si>
    <t>PATATA TOTAL</t>
  </si>
  <si>
    <t>REMOLACHA AZUCARERA (R. VERANO)</t>
  </si>
  <si>
    <t>REMOLACHA AZUCARERA (R. INVIERNO)</t>
  </si>
  <si>
    <t>ALGODÓN</t>
  </si>
  <si>
    <t>TOMATE (REC. 1-I/31-V)</t>
  </si>
  <si>
    <t>TOMATE (REC. 1-X/31XII)</t>
  </si>
  <si>
    <t>TOMATE TOTAL</t>
  </si>
  <si>
    <t>ALCACHOFA</t>
  </si>
  <si>
    <t>CEBOLLA BABOSA</t>
  </si>
  <si>
    <t>ENDIVIAS</t>
  </si>
  <si>
    <t>ESCAROLAS</t>
  </si>
  <si>
    <t>ESPINACAS</t>
  </si>
  <si>
    <t>CHAMPIÑÓN</t>
  </si>
  <si>
    <t>OTRAS SETAS</t>
  </si>
  <si>
    <t>BRÓCOLI</t>
  </si>
  <si>
    <t>APIO</t>
  </si>
  <si>
    <t>PEPINO</t>
  </si>
  <si>
    <t>BERENJENA</t>
  </si>
  <si>
    <t>CALABACÍN</t>
  </si>
  <si>
    <t>NABO</t>
  </si>
  <si>
    <t>RÁBANO</t>
  </si>
  <si>
    <t>PUERRO</t>
  </si>
  <si>
    <t>POMELO</t>
  </si>
  <si>
    <t>SATSUMAS</t>
  </si>
  <si>
    <t>CLEMENTINAS</t>
  </si>
  <si>
    <t>HÍBRIDOS (MANDARINA)</t>
  </si>
  <si>
    <t>KIWI</t>
  </si>
  <si>
    <t>CASTAÑA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</si>
  <si>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</si>
  <si>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</si>
  <si>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</si>
  <si>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</si>
  <si>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</si>
  <si>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</si>
  <si>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</si>
  <si>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</si>
  <si>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</si>
  <si>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MES (*)</t>
  </si>
  <si>
    <t>DICIEMBRE 2016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</si>
  <si>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</si>
  <si>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</si>
  <si>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</si>
  <si>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</si>
  <si>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</si>
  <si>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</si>
  <si>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</si>
  <si>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</si>
  <si>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</si>
  <si>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</si>
  <si>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TUBÉRCULOS</t>
  </si>
  <si>
    <t>patata extratemprana</t>
  </si>
  <si>
    <t>CULTIVOS INDUSTRIALES</t>
  </si>
  <si>
    <t>remolacha azucarera (r. verano)</t>
  </si>
  <si>
    <t>HORTALIZAS</t>
  </si>
  <si>
    <t>tomate (rec. 1-i/31-v)</t>
  </si>
  <si>
    <t>cebolla babosa</t>
  </si>
  <si>
    <t>escarolas</t>
  </si>
  <si>
    <t>apio</t>
  </si>
  <si>
    <t>pepino</t>
  </si>
  <si>
    <t>berenjena</t>
  </si>
  <si>
    <t>calabacín</t>
  </si>
  <si>
    <t>nabo</t>
  </si>
  <si>
    <t>puerro</t>
  </si>
  <si>
    <t>maíz</t>
  </si>
  <si>
    <t>sorgo</t>
  </si>
  <si>
    <t>arroz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</si>
  <si>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</si>
  <si>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</si>
  <si>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</si>
  <si>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</si>
  <si>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</si>
  <si>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</si>
  <si>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</si>
  <si>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</si>
  <si>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</si>
  <si>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patata temprana</t>
  </si>
  <si>
    <t>patata media estación</t>
  </si>
  <si>
    <t>patata tardía</t>
  </si>
  <si>
    <t>patata total</t>
  </si>
  <si>
    <t>remolacha azucarera (r. invierno)</t>
  </si>
  <si>
    <t>algodón</t>
  </si>
  <si>
    <t>girasol</t>
  </si>
  <si>
    <t>soja</t>
  </si>
  <si>
    <t>colza</t>
  </si>
  <si>
    <t>tabaco</t>
  </si>
  <si>
    <t>CULTIVOS FORRAJEROS</t>
  </si>
  <si>
    <t>maíz forrajero</t>
  </si>
  <si>
    <t>alfalfa</t>
  </si>
  <si>
    <t>veza para forraje</t>
  </si>
  <si>
    <t>col repollo total</t>
  </si>
  <si>
    <t>espárrago</t>
  </si>
  <si>
    <t>lechuga total</t>
  </si>
  <si>
    <t>sandía</t>
  </si>
  <si>
    <t>melón</t>
  </si>
  <si>
    <t>tomate (rec. 1-vi/30-ix)</t>
  </si>
  <si>
    <t>tomate (rec. 1-x/31xii)</t>
  </si>
  <si>
    <t>tomate total</t>
  </si>
  <si>
    <t>tomate conserva</t>
  </si>
  <si>
    <t>pimiento total</t>
  </si>
  <si>
    <t>pimiento conserva</t>
  </si>
  <si>
    <t>fresa y fresón</t>
  </si>
  <si>
    <t>alcachofa</t>
  </si>
  <si>
    <t>coliflor</t>
  </si>
  <si>
    <t>ajo</t>
  </si>
  <si>
    <t>cebolla grano y medio grano</t>
  </si>
  <si>
    <t>otras cebollas</t>
  </si>
  <si>
    <t>cebolla total</t>
  </si>
  <si>
    <t>judías verdes</t>
  </si>
  <si>
    <t>guisantes verdes</t>
  </si>
  <si>
    <t>habas verdes</t>
  </si>
  <si>
    <t>espinacas</t>
  </si>
  <si>
    <t>brócoli</t>
  </si>
  <si>
    <t>calabaza</t>
  </si>
  <si>
    <t>zanahoria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</si>
  <si>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</si>
  <si>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</si>
  <si>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</si>
  <si>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</si>
  <si>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</si>
  <si>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</si>
  <si>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</si>
  <si>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</si>
  <si>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</si>
  <si>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</si>
  <si>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</si>
  <si>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</si>
  <si>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</si>
  <si>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</si>
  <si>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</si>
  <si>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</si>
  <si>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</si>
  <si>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</si>
  <si>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</si>
  <si>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nuez</t>
  </si>
  <si>
    <t>castaña</t>
  </si>
  <si>
    <t>frambuesa</t>
  </si>
  <si>
    <t>VIÑEDO</t>
  </si>
  <si>
    <t>uva de mesa</t>
  </si>
  <si>
    <t>uva vinificación</t>
  </si>
  <si>
    <t>OLIVAR</t>
  </si>
  <si>
    <t>aceituna de aderezo</t>
  </si>
  <si>
    <t>aceituna de almazara</t>
  </si>
  <si>
    <t>aceite</t>
  </si>
  <si>
    <t>ÍNDICE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</si>
  <si>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</si>
  <si>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</si>
  <si>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</si>
  <si>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</si>
  <si>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</si>
  <si>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</si>
  <si>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</si>
  <si>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</si>
  <si>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</si>
  <si>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</si>
  <si>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</si>
  <si>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sorgo</t>
  </si>
  <si>
    <t xml:space="preserve"> patata extratemprana</t>
  </si>
  <si>
    <t xml:space="preserve"> patata tardía</t>
  </si>
  <si>
    <t xml:space="preserve"> patata total</t>
  </si>
  <si>
    <t xml:space="preserve"> remolacha azucarera (r. verano)</t>
  </si>
  <si>
    <t xml:space="preserve"> remolacha azucarera (r. invierno)</t>
  </si>
  <si>
    <t xml:space="preserve"> algodón</t>
  </si>
  <si>
    <t xml:space="preserve"> tomate (rec. 1-i/31-v)</t>
  </si>
  <si>
    <t xml:space="preserve"> tomate (rec. 1-x/31xii)</t>
  </si>
  <si>
    <t xml:space="preserve"> tomate total</t>
  </si>
  <si>
    <t xml:space="preserve"> alcachofa</t>
  </si>
  <si>
    <t xml:space="preserve"> cebolla babosa</t>
  </si>
  <si>
    <t xml:space="preserve"> endivias</t>
  </si>
  <si>
    <t xml:space="preserve"> escarolas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</si>
  <si>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</si>
  <si>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</si>
  <si>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</si>
  <si>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</si>
  <si>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apio</t>
  </si>
  <si>
    <t xml:space="preserve"> pepino</t>
  </si>
  <si>
    <t xml:space="preserve"> berenjena</t>
  </si>
  <si>
    <t xml:space="preserve"> calabacín</t>
  </si>
  <si>
    <t xml:space="preserve"> nabo</t>
  </si>
  <si>
    <t xml:space="preserve"> rábano</t>
  </si>
  <si>
    <t xml:space="preserve"> puerro</t>
  </si>
  <si>
    <t xml:space="preserve"> pomelo</t>
  </si>
  <si>
    <t xml:space="preserve"> satsumas</t>
  </si>
  <si>
    <t xml:space="preserve"> clementinas</t>
  </si>
  <si>
    <t xml:space="preserve"> híbridos (mandarina)</t>
  </si>
  <si>
    <t xml:space="preserve"> kiwi</t>
  </si>
  <si>
    <t xml:space="preserve"> castaña</t>
  </si>
  <si>
    <t xml:space="preserve"> aceituna de almazara</t>
  </si>
  <si>
    <t xml:space="preserve"> </t>
  </si>
  <si>
    <t>SECRETARÍA GENERAL TÉCNICA</t>
  </si>
  <si>
    <t>AVANCES DE SUPERFICIES Y PRODUCCIONES AGRÍCOLAS</t>
  </si>
  <si>
    <t>ESTIMACIONES DE DICIEMBRE</t>
  </si>
  <si>
    <t>cereales otoño invierno</t>
  </si>
  <si>
    <t>mandarina total</t>
  </si>
  <si>
    <t>manzana total</t>
  </si>
  <si>
    <t>remolacha total</t>
  </si>
  <si>
    <t>(*) Mes al que corresponde la última estimación</t>
  </si>
  <si>
    <t>(**) La superficie se expresa en miles de áreas</t>
  </si>
  <si>
    <t>(****) Incluye el paraguayo o "melocotón plano" y las "pavías", pero no las nectarinas</t>
  </si>
  <si>
    <t>(*****) Los datos se dan en cáscara, no en grano</t>
  </si>
  <si>
    <t>(******)Producción de uva, no de pasa</t>
  </si>
  <si>
    <t xml:space="preserve"> Notas: 1. En Madrid sin actualizar información por falta de envío de datos por la comunidad autónoma</t>
  </si>
  <si>
    <t xml:space="preserve">   Resumen de cifras nacionales ......................................................................................................... páginas 5, 6 y 7</t>
  </si>
  <si>
    <t xml:space="preserve"> patata total por tipos </t>
  </si>
  <si>
    <t xml:space="preserve"> tomate total por épocas de recolección</t>
  </si>
  <si>
    <t xml:space="preserve">PATATA TOTAL POR TIPOS </t>
  </si>
  <si>
    <t>AÑO 2016</t>
  </si>
  <si>
    <t>PATATA</t>
  </si>
  <si>
    <t>TEMPRANA</t>
  </si>
  <si>
    <t>MED. EST.</t>
  </si>
  <si>
    <t>TARDÍA</t>
  </si>
  <si>
    <t>TOTAL</t>
  </si>
  <si>
    <t xml:space="preserve">   SUMA PROV. EST.</t>
  </si>
  <si>
    <t xml:space="preserve">   OTRAS PROVINC.</t>
  </si>
  <si>
    <t>TOMATE TOTAL POR ÉPOCAS DE RECOLECCIÓN</t>
  </si>
  <si>
    <t>TOMATE</t>
  </si>
  <si>
    <t>(REC. 1-VI/30-IX)</t>
  </si>
  <si>
    <t>(REC. 1-X/31XII)</t>
  </si>
  <si>
    <t>DEFINIT.</t>
  </si>
  <si>
    <t>DEFINITIVO</t>
  </si>
  <si>
    <t>endivias   (**)</t>
  </si>
  <si>
    <t>champiñón   (**)</t>
  </si>
  <si>
    <t>otras setas   (**)</t>
  </si>
  <si>
    <t>pepinillo   (**)</t>
  </si>
  <si>
    <t>rábano   (**)</t>
  </si>
  <si>
    <t>melocotón (****)</t>
  </si>
  <si>
    <t>almendra (*****)</t>
  </si>
  <si>
    <t>avellana (*****)</t>
  </si>
  <si>
    <t>vino + mosto (***)</t>
  </si>
  <si>
    <t>uva pasa (******)</t>
  </si>
  <si>
    <t>(***) Producción total de Vino y Mosto en miles de Hectolitros. Incluye a los pequeños productores (autoconsumo) y los mostos concentrados convertidos a mosto natural</t>
  </si>
  <si>
    <t>MINISTERIO DE AGRICULTURA Y PESCA, ALIMENTACIÓN Y MEDIO AMBIENTE</t>
  </si>
  <si>
    <t>SUBDIRECCIÓN GENERAL DE ESTADÍSTICA</t>
  </si>
  <si>
    <t xml:space="preserve"> DISPONIBLE EN LA WEB DEL MAPAMA:</t>
  </si>
  <si>
    <t xml:space="preserve">     http://www.mapama.es/</t>
  </si>
  <si>
    <t>FECHA:  31/12/2016</t>
  </si>
  <si>
    <t xml:space="preserve">Área de Estadísticas agroalimentarias </t>
  </si>
  <si>
    <t xml:space="preserve"> aceite de oliva</t>
  </si>
  <si>
    <t xml:space="preserve"> Nota.- En Madrid sin actualizar información por falta de envío de datos por la comunidad autónoma</t>
  </si>
  <si>
    <t xml:space="preserve">               2. Datos INFOVI 2016 Vino + Mosto: 42.541.356 hl. No incluye a los pequeños productores ni los mostos concentrados </t>
  </si>
  <si>
    <t>(REC. 1-I/31-V)</t>
  </si>
  <si>
    <t>EXTRATEMP.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</si>
</sst>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0"/>
    <numFmt numFmtId="173" formatCode="000"/>
    <numFmt numFmtId="174" formatCode="#,##0.0"/>
    <numFmt numFmtId="175" formatCode="#,##0.0_);\(#,##0.0\)"/>
    <numFmt numFmtId="176" formatCode="0_)"/>
    <numFmt numFmtId="177" formatCode="#,##0.000"/>
    <numFmt numFmtId="178" formatCode="#,##0.00_);\(#,##0.00\)"/>
    <numFmt numFmtId="179" formatCode="#,##0.0000"/>
    <numFmt numFmtId="180" formatCode="#,##0.00000"/>
    <numFmt numFmtId="181" formatCode="#,##0.000000"/>
    <numFmt numFmtId="182" formatCode="#,##0.0000000"/>
    <numFmt numFmtId="183" formatCode="#,##0_);\(#,##0\)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Courier"/>
      <family val="0"/>
    </font>
    <font>
      <sz val="8"/>
      <name val="Courier"/>
      <family val="0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Alignment="1">
      <alignment vertical="justify"/>
    </xf>
    <xf numFmtId="0" fontId="5" fillId="33" borderId="0" xfId="0" applyFont="1" applyFill="1" applyAlignment="1">
      <alignment vertical="justify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justify"/>
    </xf>
    <xf numFmtId="0" fontId="6" fillId="33" borderId="0" xfId="0" applyFont="1" applyFill="1" applyBorder="1" applyAlignment="1" quotePrefix="1">
      <alignment horizontal="left" vertical="justify"/>
    </xf>
    <xf numFmtId="0" fontId="6" fillId="33" borderId="0" xfId="0" applyFont="1" applyFill="1" applyBorder="1" applyAlignment="1">
      <alignment horizontal="left" vertical="center"/>
    </xf>
    <xf numFmtId="0" fontId="7" fillId="34" borderId="10" xfId="0" applyFont="1" applyFill="1" applyBorder="1" applyAlignment="1" quotePrefix="1">
      <alignment horizontal="center" vertical="justify"/>
    </xf>
    <xf numFmtId="0" fontId="7" fillId="33" borderId="0" xfId="0" applyFont="1" applyFill="1" applyBorder="1" applyAlignment="1">
      <alignment vertical="justify"/>
    </xf>
    <xf numFmtId="0" fontId="7" fillId="33" borderId="0" xfId="0" applyFont="1" applyFill="1" applyAlignment="1">
      <alignment vertical="justify"/>
    </xf>
    <xf numFmtId="0" fontId="6" fillId="0" borderId="0" xfId="0" applyFont="1" applyAlignment="1">
      <alignment vertical="justify"/>
    </xf>
    <xf numFmtId="0" fontId="7" fillId="34" borderId="11" xfId="0" applyFont="1" applyFill="1" applyBorder="1" applyAlignment="1" quotePrefix="1">
      <alignment horizontal="center" vertical="justify"/>
    </xf>
    <xf numFmtId="0" fontId="7" fillId="34" borderId="12" xfId="0" applyFont="1" applyFill="1" applyBorder="1" applyAlignment="1">
      <alignment vertical="justify"/>
    </xf>
    <xf numFmtId="0" fontId="7" fillId="34" borderId="13" xfId="0" applyFont="1" applyFill="1" applyBorder="1" applyAlignment="1">
      <alignment vertical="justify"/>
    </xf>
    <xf numFmtId="0" fontId="7" fillId="34" borderId="14" xfId="0" applyFont="1" applyFill="1" applyBorder="1" applyAlignment="1">
      <alignment vertical="justify"/>
    </xf>
    <xf numFmtId="1" fontId="7" fillId="34" borderId="15" xfId="0" applyNumberFormat="1" applyFont="1" applyFill="1" applyBorder="1" applyAlignment="1">
      <alignment horizontal="center" vertical="justify"/>
    </xf>
    <xf numFmtId="1" fontId="7" fillId="34" borderId="16" xfId="0" applyNumberFormat="1" applyFont="1" applyFill="1" applyBorder="1" applyAlignment="1">
      <alignment horizontal="center" vertical="justify"/>
    </xf>
    <xf numFmtId="1" fontId="7" fillId="34" borderId="17" xfId="0" applyNumberFormat="1" applyFont="1" applyFill="1" applyBorder="1" applyAlignment="1">
      <alignment horizontal="center" vertical="justify"/>
    </xf>
    <xf numFmtId="1" fontId="7" fillId="33" borderId="0" xfId="0" applyNumberFormat="1" applyFont="1" applyFill="1" applyAlignment="1">
      <alignment horizontal="center" vertical="justify"/>
    </xf>
    <xf numFmtId="0" fontId="7" fillId="34" borderId="18" xfId="0" applyFont="1" applyFill="1" applyBorder="1" applyAlignment="1">
      <alignment vertical="justify"/>
    </xf>
    <xf numFmtId="0" fontId="7" fillId="34" borderId="12" xfId="0" applyFont="1" applyFill="1" applyBorder="1" applyAlignment="1">
      <alignment horizontal="center" vertical="justify"/>
    </xf>
    <xf numFmtId="0" fontId="7" fillId="34" borderId="13" xfId="0" applyFont="1" applyFill="1" applyBorder="1" applyAlignment="1">
      <alignment horizontal="center" vertical="justify"/>
    </xf>
    <xf numFmtId="0" fontId="7" fillId="34" borderId="14" xfId="0" applyFont="1" applyFill="1" applyBorder="1" applyAlignment="1">
      <alignment horizontal="center" vertical="justify"/>
    </xf>
    <xf numFmtId="0" fontId="7" fillId="33" borderId="0" xfId="0" applyFont="1" applyFill="1" applyAlignment="1">
      <alignment horizontal="center" vertical="justify"/>
    </xf>
    <xf numFmtId="0" fontId="5" fillId="33" borderId="19" xfId="0" applyFont="1" applyFill="1" applyBorder="1" applyAlignment="1">
      <alignment horizontal="fill" vertical="justify"/>
    </xf>
    <xf numFmtId="0" fontId="5" fillId="33" borderId="0" xfId="0" applyFont="1" applyFill="1" applyAlignment="1">
      <alignment horizontal="fill" vertical="justify"/>
    </xf>
    <xf numFmtId="0" fontId="5" fillId="33" borderId="0" xfId="0" applyFont="1" applyFill="1" applyBorder="1" applyAlignment="1">
      <alignment horizontal="fill" vertical="justify"/>
    </xf>
    <xf numFmtId="0" fontId="5" fillId="33" borderId="20" xfId="0" applyFont="1" applyFill="1" applyBorder="1" applyAlignment="1">
      <alignment horizontal="fill" vertical="justify"/>
    </xf>
    <xf numFmtId="0" fontId="1" fillId="33" borderId="19" xfId="0" applyFont="1" applyFill="1" applyBorder="1" applyAlignment="1" quotePrefix="1">
      <alignment horizontal="left" vertical="justify"/>
    </xf>
    <xf numFmtId="0" fontId="1" fillId="33" borderId="0" xfId="0" applyFont="1" applyFill="1" applyAlignment="1">
      <alignment vertical="justify"/>
    </xf>
    <xf numFmtId="3" fontId="1" fillId="33" borderId="0" xfId="0" applyNumberFormat="1" applyFont="1" applyFill="1" applyAlignment="1" applyProtection="1">
      <alignment vertical="justify"/>
      <protection/>
    </xf>
    <xf numFmtId="175" fontId="1" fillId="33" borderId="0" xfId="0" applyNumberFormat="1" applyFont="1" applyFill="1" applyAlignment="1" applyProtection="1">
      <alignment vertical="justify"/>
      <protection/>
    </xf>
    <xf numFmtId="175" fontId="1" fillId="33" borderId="20" xfId="0" applyNumberFormat="1" applyFont="1" applyFill="1" applyBorder="1" applyAlignment="1" applyProtection="1">
      <alignment vertical="justify"/>
      <protection/>
    </xf>
    <xf numFmtId="0" fontId="1" fillId="0" borderId="0" xfId="0" applyFont="1" applyAlignment="1">
      <alignment vertical="justify"/>
    </xf>
    <xf numFmtId="0" fontId="1" fillId="0" borderId="19" xfId="0" applyFont="1" applyBorder="1" applyAlignment="1">
      <alignment vertical="justify"/>
    </xf>
    <xf numFmtId="0" fontId="1" fillId="33" borderId="19" xfId="0" applyFont="1" applyFill="1" applyBorder="1" applyAlignment="1">
      <alignment vertical="justify"/>
    </xf>
    <xf numFmtId="0" fontId="7" fillId="34" borderId="21" xfId="0" applyFont="1" applyFill="1" applyBorder="1" applyAlignment="1">
      <alignment vertical="justify"/>
    </xf>
    <xf numFmtId="0" fontId="7" fillId="34" borderId="22" xfId="0" applyFont="1" applyFill="1" applyBorder="1" applyAlignment="1">
      <alignment vertical="justify"/>
    </xf>
    <xf numFmtId="3" fontId="7" fillId="34" borderId="22" xfId="0" applyNumberFormat="1" applyFont="1" applyFill="1" applyBorder="1" applyAlignment="1" applyProtection="1">
      <alignment vertical="justify"/>
      <protection/>
    </xf>
    <xf numFmtId="175" fontId="7" fillId="34" borderId="23" xfId="0" applyNumberFormat="1" applyFont="1" applyFill="1" applyBorder="1" applyAlignment="1" applyProtection="1">
      <alignment vertical="justify"/>
      <protection/>
    </xf>
    <xf numFmtId="175" fontId="7" fillId="33" borderId="0" xfId="0" applyNumberFormat="1" applyFont="1" applyFill="1" applyAlignment="1" applyProtection="1">
      <alignment vertical="justify"/>
      <protection/>
    </xf>
    <xf numFmtId="175" fontId="7" fillId="34" borderId="24" xfId="0" applyNumberFormat="1" applyFont="1" applyFill="1" applyBorder="1" applyAlignment="1" applyProtection="1">
      <alignment vertical="justify"/>
      <protection/>
    </xf>
    <xf numFmtId="0" fontId="7" fillId="0" borderId="0" xfId="0" applyFont="1" applyAlignment="1">
      <alignment vertical="justify"/>
    </xf>
    <xf numFmtId="0" fontId="7" fillId="34" borderId="21" xfId="0" applyFont="1" applyFill="1" applyBorder="1" applyAlignment="1" quotePrefix="1">
      <alignment horizontal="left" vertical="justify"/>
    </xf>
    <xf numFmtId="0" fontId="1" fillId="33" borderId="0" xfId="0" applyFont="1" applyFill="1" applyBorder="1" applyAlignment="1">
      <alignment vertical="justify"/>
    </xf>
    <xf numFmtId="3" fontId="1" fillId="33" borderId="0" xfId="0" applyNumberFormat="1" applyFont="1" applyFill="1" applyBorder="1" applyAlignment="1" applyProtection="1">
      <alignment vertical="justify"/>
      <protection/>
    </xf>
    <xf numFmtId="175" fontId="1" fillId="33" borderId="0" xfId="0" applyNumberFormat="1" applyFont="1" applyFill="1" applyBorder="1" applyAlignment="1" applyProtection="1">
      <alignment vertical="justify"/>
      <protection/>
    </xf>
    <xf numFmtId="0" fontId="1" fillId="34" borderId="25" xfId="0" applyFont="1" applyFill="1" applyBorder="1" applyAlignment="1">
      <alignment vertical="justify"/>
    </xf>
    <xf numFmtId="0" fontId="1" fillId="34" borderId="16" xfId="0" applyFont="1" applyFill="1" applyBorder="1" applyAlignment="1">
      <alignment vertical="justify"/>
    </xf>
    <xf numFmtId="3" fontId="1" fillId="34" borderId="16" xfId="0" applyNumberFormat="1" applyFont="1" applyFill="1" applyBorder="1" applyAlignment="1" applyProtection="1">
      <alignment vertical="justify"/>
      <protection/>
    </xf>
    <xf numFmtId="175" fontId="1" fillId="34" borderId="17" xfId="0" applyNumberFormat="1" applyFont="1" applyFill="1" applyBorder="1" applyAlignment="1" applyProtection="1">
      <alignment vertical="justify"/>
      <protection/>
    </xf>
    <xf numFmtId="0" fontId="7" fillId="34" borderId="19" xfId="0" applyFont="1" applyFill="1" applyBorder="1" applyAlignment="1">
      <alignment vertical="justify"/>
    </xf>
    <xf numFmtId="0" fontId="7" fillId="34" borderId="0" xfId="0" applyFont="1" applyFill="1" applyBorder="1" applyAlignment="1">
      <alignment vertical="justify"/>
    </xf>
    <xf numFmtId="3" fontId="7" fillId="34" borderId="0" xfId="0" applyNumberFormat="1" applyFont="1" applyFill="1" applyBorder="1" applyAlignment="1" applyProtection="1">
      <alignment vertical="justify"/>
      <protection/>
    </xf>
    <xf numFmtId="175" fontId="7" fillId="34" borderId="20" xfId="0" applyNumberFormat="1" applyFont="1" applyFill="1" applyBorder="1" applyAlignment="1" applyProtection="1">
      <alignment vertical="justify"/>
      <protection/>
    </xf>
    <xf numFmtId="0" fontId="0" fillId="34" borderId="26" xfId="0" applyFont="1" applyFill="1" applyBorder="1" applyAlignment="1">
      <alignment vertical="justify"/>
    </xf>
    <xf numFmtId="0" fontId="0" fillId="34" borderId="13" xfId="0" applyFont="1" applyFill="1" applyBorder="1" applyAlignment="1">
      <alignment vertical="justify"/>
    </xf>
    <xf numFmtId="3" fontId="0" fillId="34" borderId="13" xfId="0" applyNumberFormat="1" applyFont="1" applyFill="1" applyBorder="1" applyAlignment="1">
      <alignment vertical="justify"/>
    </xf>
    <xf numFmtId="0" fontId="0" fillId="34" borderId="14" xfId="0" applyFont="1" applyFill="1" applyBorder="1" applyAlignment="1">
      <alignment vertical="justify"/>
    </xf>
    <xf numFmtId="0" fontId="0" fillId="33" borderId="13" xfId="0" applyFont="1" applyFill="1" applyBorder="1" applyAlignment="1">
      <alignment vertical="justify"/>
    </xf>
    <xf numFmtId="174" fontId="0" fillId="34" borderId="12" xfId="0" applyNumberFormat="1" applyFont="1" applyFill="1" applyBorder="1" applyAlignment="1">
      <alignment vertical="justify"/>
    </xf>
    <xf numFmtId="174" fontId="0" fillId="34" borderId="13" xfId="0" applyNumberFormat="1" applyFont="1" applyFill="1" applyBorder="1" applyAlignment="1">
      <alignment vertical="justify"/>
    </xf>
    <xf numFmtId="0" fontId="0" fillId="0" borderId="0" xfId="0" applyFont="1" applyAlignment="1">
      <alignment vertical="justify"/>
    </xf>
    <xf numFmtId="37" fontId="0" fillId="0" borderId="0" xfId="0" applyNumberFormat="1" applyFont="1" applyAlignment="1" applyProtection="1">
      <alignment vertical="justify"/>
      <protection/>
    </xf>
    <xf numFmtId="0" fontId="9" fillId="0" borderId="0" xfId="60" applyFont="1" applyFill="1">
      <alignment/>
      <protection/>
    </xf>
    <xf numFmtId="0" fontId="9" fillId="0" borderId="0" xfId="60" applyFont="1">
      <alignment/>
      <protection/>
    </xf>
    <xf numFmtId="0" fontId="7" fillId="0" borderId="0" xfId="60" applyFont="1" applyFill="1" applyAlignment="1" quotePrefix="1">
      <alignment horizontal="left"/>
      <protection/>
    </xf>
    <xf numFmtId="0" fontId="7" fillId="0" borderId="0" xfId="60" applyFont="1" applyFill="1">
      <alignment/>
      <protection/>
    </xf>
    <xf numFmtId="0" fontId="7" fillId="0" borderId="0" xfId="60" applyFont="1">
      <alignment/>
      <protection/>
    </xf>
    <xf numFmtId="0" fontId="7" fillId="34" borderId="15" xfId="60" applyFont="1" applyFill="1" applyBorder="1">
      <alignment/>
      <protection/>
    </xf>
    <xf numFmtId="0" fontId="7" fillId="34" borderId="17" xfId="60" applyFont="1" applyFill="1" applyBorder="1">
      <alignment/>
      <protection/>
    </xf>
    <xf numFmtId="0" fontId="7" fillId="0" borderId="0" xfId="60" applyFont="1" applyFill="1" applyBorder="1">
      <alignment/>
      <protection/>
    </xf>
    <xf numFmtId="0" fontId="7" fillId="34" borderId="27" xfId="60" applyFont="1" applyFill="1" applyBorder="1" applyAlignment="1" quotePrefix="1">
      <alignment horizontal="center"/>
      <protection/>
    </xf>
    <xf numFmtId="0" fontId="7" fillId="34" borderId="20" xfId="60" applyFont="1" applyFill="1" applyBorder="1">
      <alignment/>
      <protection/>
    </xf>
    <xf numFmtId="0" fontId="7" fillId="34" borderId="16" xfId="60" applyFont="1" applyFill="1" applyBorder="1" applyAlignment="1">
      <alignment horizontal="center"/>
      <protection/>
    </xf>
    <xf numFmtId="0" fontId="7" fillId="34" borderId="17" xfId="60" applyNumberFormat="1" applyFont="1" applyFill="1" applyBorder="1" applyAlignment="1" applyProtection="1">
      <alignment horizontal="center"/>
      <protection/>
    </xf>
    <xf numFmtId="0" fontId="7" fillId="34" borderId="12" xfId="60" applyFont="1" applyFill="1" applyBorder="1" applyAlignment="1">
      <alignment vertical="center"/>
      <protection/>
    </xf>
    <xf numFmtId="0" fontId="7" fillId="34" borderId="14" xfId="60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vertical="center"/>
      <protection/>
    </xf>
    <xf numFmtId="0" fontId="7" fillId="34" borderId="12" xfId="60" applyFont="1" applyFill="1" applyBorder="1" applyAlignment="1">
      <alignment horizontal="center" vertical="center"/>
      <protection/>
    </xf>
    <xf numFmtId="0" fontId="7" fillId="34" borderId="13" xfId="60" applyNumberFormat="1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>
      <alignment horizontal="center" vertical="center"/>
    </xf>
    <xf numFmtId="0" fontId="7" fillId="0" borderId="0" xfId="60" applyFont="1" applyAlignment="1">
      <alignment vertical="center"/>
      <protection/>
    </xf>
    <xf numFmtId="0" fontId="1" fillId="0" borderId="0" xfId="60" applyFont="1" applyFill="1" applyAlignment="1">
      <alignment vertical="justify"/>
      <protection/>
    </xf>
    <xf numFmtId="0" fontId="5" fillId="0" borderId="0" xfId="60" applyFont="1" applyFill="1" applyAlignment="1">
      <alignment vertical="justify"/>
      <protection/>
    </xf>
    <xf numFmtId="174" fontId="5" fillId="0" borderId="0" xfId="60" applyNumberFormat="1" applyFont="1" applyFill="1" applyAlignment="1">
      <alignment vertical="justify"/>
      <protection/>
    </xf>
    <xf numFmtId="0" fontId="5" fillId="0" borderId="0" xfId="60" applyFont="1" applyAlignment="1">
      <alignment vertical="justify"/>
      <protection/>
    </xf>
    <xf numFmtId="174" fontId="5" fillId="0" borderId="0" xfId="60" applyNumberFormat="1" applyFont="1" applyAlignment="1">
      <alignment vertical="justify"/>
      <protection/>
    </xf>
    <xf numFmtId="174" fontId="5" fillId="0" borderId="0" xfId="60" applyNumberFormat="1" applyFont="1" applyAlignment="1" applyProtection="1">
      <alignment vertical="justify"/>
      <protection/>
    </xf>
    <xf numFmtId="0" fontId="1" fillId="0" borderId="0" xfId="60" applyFont="1" applyAlignment="1">
      <alignment vertical="justify"/>
      <protection/>
    </xf>
    <xf numFmtId="0" fontId="5" fillId="0" borderId="0" xfId="60" applyFont="1" applyFill="1" applyAlignment="1">
      <alignment horizontal="right" vertical="justify"/>
      <protection/>
    </xf>
    <xf numFmtId="0" fontId="5" fillId="0" borderId="0" xfId="60" applyFont="1" applyAlignment="1">
      <alignment horizontal="right" vertical="justify"/>
      <protection/>
    </xf>
    <xf numFmtId="174" fontId="5" fillId="0" borderId="0" xfId="60" applyNumberFormat="1" applyFont="1" applyFill="1" applyAlignment="1" applyProtection="1">
      <alignment vertical="justify"/>
      <protection/>
    </xf>
    <xf numFmtId="0" fontId="1" fillId="0" borderId="0" xfId="60" applyFont="1" applyAlignment="1">
      <alignment vertical="center"/>
      <protection/>
    </xf>
    <xf numFmtId="0" fontId="5" fillId="0" borderId="0" xfId="60" applyFont="1">
      <alignment/>
      <protection/>
    </xf>
    <xf numFmtId="0" fontId="7" fillId="34" borderId="12" xfId="60" applyFont="1" applyFill="1" applyBorder="1">
      <alignment/>
      <protection/>
    </xf>
    <xf numFmtId="0" fontId="7" fillId="34" borderId="14" xfId="60" applyFont="1" applyFill="1" applyBorder="1">
      <alignment/>
      <protection/>
    </xf>
    <xf numFmtId="0" fontId="7" fillId="34" borderId="12" xfId="60" applyFont="1" applyFill="1" applyBorder="1" applyAlignment="1">
      <alignment horizontal="center"/>
      <protection/>
    </xf>
    <xf numFmtId="0" fontId="7" fillId="34" borderId="13" xfId="60" applyNumberFormat="1" applyFont="1" applyFill="1" applyBorder="1" applyAlignment="1" applyProtection="1">
      <alignment horizontal="center"/>
      <protection/>
    </xf>
    <xf numFmtId="0" fontId="1" fillId="0" borderId="0" xfId="60" applyFont="1">
      <alignment/>
      <protection/>
    </xf>
    <xf numFmtId="174" fontId="5" fillId="0" borderId="0" xfId="60" applyNumberFormat="1" applyFont="1" applyFill="1" applyAlignment="1">
      <alignment horizontal="right" vertical="justify"/>
      <protection/>
    </xf>
    <xf numFmtId="174" fontId="5" fillId="0" borderId="0" xfId="60" applyNumberFormat="1" applyFont="1" applyAlignment="1">
      <alignment horizontal="right" vertical="justify"/>
      <protection/>
    </xf>
    <xf numFmtId="3" fontId="1" fillId="0" borderId="0" xfId="60" applyNumberFormat="1" applyFont="1" applyFill="1" applyAlignment="1">
      <alignment horizontal="right" vertical="justify"/>
      <protection/>
    </xf>
    <xf numFmtId="3" fontId="1" fillId="0" borderId="0" xfId="60" applyNumberFormat="1" applyFont="1" applyAlignment="1">
      <alignment horizontal="right" vertical="justify"/>
      <protection/>
    </xf>
    <xf numFmtId="4" fontId="5" fillId="0" borderId="0" xfId="60" applyNumberFormat="1" applyFont="1" applyFill="1" applyAlignment="1" applyProtection="1">
      <alignment vertical="justify"/>
      <protection/>
    </xf>
    <xf numFmtId="177" fontId="1" fillId="33" borderId="0" xfId="0" applyNumberFormat="1" applyFont="1" applyFill="1" applyBorder="1" applyAlignment="1" applyProtection="1">
      <alignment vertical="justify"/>
      <protection/>
    </xf>
    <xf numFmtId="177" fontId="7" fillId="34" borderId="21" xfId="0" applyNumberFormat="1" applyFont="1" applyFill="1" applyBorder="1" applyAlignment="1" applyProtection="1">
      <alignment vertical="justify"/>
      <protection/>
    </xf>
    <xf numFmtId="177" fontId="7" fillId="34" borderId="22" xfId="0" applyNumberFormat="1" applyFont="1" applyFill="1" applyBorder="1" applyAlignment="1" applyProtection="1">
      <alignment vertical="justify"/>
      <protection/>
    </xf>
    <xf numFmtId="177" fontId="1" fillId="34" borderId="15" xfId="0" applyNumberFormat="1" applyFont="1" applyFill="1" applyBorder="1" applyAlignment="1" applyProtection="1">
      <alignment vertical="justify"/>
      <protection/>
    </xf>
    <xf numFmtId="177" fontId="1" fillId="34" borderId="16" xfId="0" applyNumberFormat="1" applyFont="1" applyFill="1" applyBorder="1" applyAlignment="1" applyProtection="1">
      <alignment vertical="justify"/>
      <protection/>
    </xf>
    <xf numFmtId="177" fontId="7" fillId="34" borderId="27" xfId="0" applyNumberFormat="1" applyFont="1" applyFill="1" applyBorder="1" applyAlignment="1" applyProtection="1">
      <alignment vertical="justify"/>
      <protection/>
    </xf>
    <xf numFmtId="177" fontId="7" fillId="34" borderId="0" xfId="0" applyNumberFormat="1" applyFont="1" applyFill="1" applyBorder="1" applyAlignment="1" applyProtection="1">
      <alignment vertical="justify"/>
      <protection/>
    </xf>
    <xf numFmtId="178" fontId="7" fillId="34" borderId="20" xfId="0" applyNumberFormat="1" applyFont="1" applyFill="1" applyBorder="1" applyAlignment="1" applyProtection="1">
      <alignment vertical="justify"/>
      <protection/>
    </xf>
    <xf numFmtId="0" fontId="1" fillId="0" borderId="0" xfId="60" applyNumberFormat="1" applyFont="1" applyAlignment="1">
      <alignment vertical="center"/>
      <protection/>
    </xf>
    <xf numFmtId="0" fontId="1" fillId="0" borderId="0" xfId="60" applyNumberFormat="1" applyFont="1" applyAlignment="1">
      <alignment vertical="justify" wrapText="1"/>
      <protection/>
    </xf>
    <xf numFmtId="177" fontId="5" fillId="0" borderId="0" xfId="60" applyNumberFormat="1" applyFont="1" applyFill="1" applyAlignment="1" applyProtection="1">
      <alignment vertical="justify"/>
      <protection/>
    </xf>
    <xf numFmtId="182" fontId="5" fillId="0" borderId="0" xfId="60" applyNumberFormat="1" applyFont="1" applyFill="1" applyAlignment="1" applyProtection="1">
      <alignment vertical="justify"/>
      <protection/>
    </xf>
    <xf numFmtId="174" fontId="1" fillId="0" borderId="0" xfId="60" applyNumberFormat="1" applyFont="1" applyAlignment="1">
      <alignment vertical="justify"/>
      <protection/>
    </xf>
    <xf numFmtId="0" fontId="0" fillId="33" borderId="0" xfId="58" applyFill="1">
      <alignment/>
      <protection/>
    </xf>
    <xf numFmtId="0" fontId="0" fillId="0" borderId="0" xfId="58">
      <alignment/>
      <protection/>
    </xf>
    <xf numFmtId="0" fontId="6" fillId="33" borderId="0" xfId="58" applyFont="1" applyFill="1" applyAlignment="1" quotePrefix="1">
      <alignment horizontal="left"/>
      <protection/>
    </xf>
    <xf numFmtId="0" fontId="6" fillId="33" borderId="0" xfId="58" applyFont="1" applyFill="1" applyAlignment="1" quotePrefix="1">
      <alignment/>
      <protection/>
    </xf>
    <xf numFmtId="0" fontId="6" fillId="33" borderId="0" xfId="58" applyFont="1" applyFill="1" applyAlignment="1">
      <alignment/>
      <protection/>
    </xf>
    <xf numFmtId="0" fontId="11" fillId="33" borderId="0" xfId="58" applyFont="1" applyFill="1">
      <alignment/>
      <protection/>
    </xf>
    <xf numFmtId="0" fontId="6" fillId="34" borderId="28" xfId="58" applyFont="1" applyFill="1" applyBorder="1">
      <alignment/>
      <protection/>
    </xf>
    <xf numFmtId="0" fontId="6" fillId="34" borderId="29" xfId="58" applyFont="1" applyFill="1" applyBorder="1">
      <alignment/>
      <protection/>
    </xf>
    <xf numFmtId="0" fontId="6" fillId="34" borderId="30" xfId="58" applyFont="1" applyFill="1" applyBorder="1" applyAlignment="1" quotePrefix="1">
      <alignment horizontal="center"/>
      <protection/>
    </xf>
    <xf numFmtId="0" fontId="6" fillId="33" borderId="0" xfId="58" applyFont="1" applyFill="1">
      <alignment/>
      <protection/>
    </xf>
    <xf numFmtId="0" fontId="6" fillId="34" borderId="19" xfId="58" applyFont="1" applyFill="1" applyBorder="1" applyAlignment="1">
      <alignment horizontal="left"/>
      <protection/>
    </xf>
    <xf numFmtId="0" fontId="6" fillId="34" borderId="0" xfId="58" applyFont="1" applyFill="1" applyBorder="1" applyAlignment="1">
      <alignment horizontal="left"/>
      <protection/>
    </xf>
    <xf numFmtId="0" fontId="6" fillId="34" borderId="31" xfId="58" applyFont="1" applyFill="1" applyBorder="1" applyAlignment="1">
      <alignment horizontal="center"/>
      <protection/>
    </xf>
    <xf numFmtId="0" fontId="6" fillId="33" borderId="0" xfId="58" applyFont="1" applyFill="1">
      <alignment/>
      <protection/>
    </xf>
    <xf numFmtId="0" fontId="6" fillId="33" borderId="19" xfId="58" applyFont="1" applyFill="1" applyBorder="1" applyAlignment="1">
      <alignment horizontal="left"/>
      <protection/>
    </xf>
    <xf numFmtId="0" fontId="6" fillId="33" borderId="0" xfId="58" applyFont="1" applyFill="1" applyBorder="1" applyAlignment="1">
      <alignment horizontal="left"/>
      <protection/>
    </xf>
    <xf numFmtId="0" fontId="6" fillId="33" borderId="31" xfId="58" applyFont="1" applyFill="1" applyBorder="1" applyAlignment="1">
      <alignment horizontal="center"/>
      <protection/>
    </xf>
    <xf numFmtId="0" fontId="6" fillId="34" borderId="32" xfId="58" applyFont="1" applyFill="1" applyBorder="1" applyAlignment="1">
      <alignment horizontal="left"/>
      <protection/>
    </xf>
    <xf numFmtId="0" fontId="6" fillId="34" borderId="33" xfId="58" applyFont="1" applyFill="1" applyBorder="1" applyAlignment="1">
      <alignment horizontal="left"/>
      <protection/>
    </xf>
    <xf numFmtId="0" fontId="6" fillId="34" borderId="34" xfId="58" applyFont="1" applyFill="1" applyBorder="1" applyAlignment="1">
      <alignment horizontal="center"/>
      <protection/>
    </xf>
    <xf numFmtId="0" fontId="0" fillId="0" borderId="0" xfId="58" applyBorder="1">
      <alignment/>
      <protection/>
    </xf>
    <xf numFmtId="0" fontId="6" fillId="33" borderId="0" xfId="0" applyFont="1" applyFill="1" applyBorder="1" applyAlignment="1">
      <alignment vertical="justify"/>
    </xf>
    <xf numFmtId="174" fontId="1" fillId="33" borderId="0" xfId="0" applyNumberFormat="1" applyFont="1" applyFill="1" applyBorder="1" applyAlignment="1" applyProtection="1">
      <alignment vertical="justify"/>
      <protection/>
    </xf>
    <xf numFmtId="3" fontId="7" fillId="34" borderId="23" xfId="0" applyNumberFormat="1" applyFont="1" applyFill="1" applyBorder="1" applyAlignment="1" applyProtection="1">
      <alignment vertical="justify"/>
      <protection/>
    </xf>
    <xf numFmtId="174" fontId="7" fillId="34" borderId="21" xfId="0" applyNumberFormat="1" applyFont="1" applyFill="1" applyBorder="1" applyAlignment="1" applyProtection="1">
      <alignment vertical="justify"/>
      <protection/>
    </xf>
    <xf numFmtId="174" fontId="7" fillId="34" borderId="22" xfId="0" applyNumberFormat="1" applyFont="1" applyFill="1" applyBorder="1" applyAlignment="1" applyProtection="1">
      <alignment vertical="justify"/>
      <protection/>
    </xf>
    <xf numFmtId="175" fontId="7" fillId="34" borderId="0" xfId="0" applyNumberFormat="1" applyFont="1" applyFill="1" applyAlignment="1" applyProtection="1">
      <alignment vertical="justify"/>
      <protection/>
    </xf>
    <xf numFmtId="3" fontId="1" fillId="34" borderId="17" xfId="0" applyNumberFormat="1" applyFont="1" applyFill="1" applyBorder="1" applyAlignment="1" applyProtection="1">
      <alignment vertical="justify"/>
      <protection/>
    </xf>
    <xf numFmtId="174" fontId="1" fillId="34" borderId="15" xfId="0" applyNumberFormat="1" applyFont="1" applyFill="1" applyBorder="1" applyAlignment="1" applyProtection="1">
      <alignment vertical="justify"/>
      <protection/>
    </xf>
    <xf numFmtId="174" fontId="1" fillId="34" borderId="16" xfId="0" applyNumberFormat="1" applyFont="1" applyFill="1" applyBorder="1" applyAlignment="1" applyProtection="1">
      <alignment vertical="justify"/>
      <protection/>
    </xf>
    <xf numFmtId="3" fontId="7" fillId="34" borderId="20" xfId="0" applyNumberFormat="1" applyFont="1" applyFill="1" applyBorder="1" applyAlignment="1" applyProtection="1">
      <alignment vertical="justify"/>
      <protection/>
    </xf>
    <xf numFmtId="174" fontId="7" fillId="34" borderId="27" xfId="0" applyNumberFormat="1" applyFont="1" applyFill="1" applyBorder="1" applyAlignment="1" applyProtection="1">
      <alignment vertical="justify"/>
      <protection/>
    </xf>
    <xf numFmtId="174" fontId="7" fillId="34" borderId="0" xfId="0" applyNumberFormat="1" applyFont="1" applyFill="1" applyBorder="1" applyAlignment="1" applyProtection="1">
      <alignment vertical="justify"/>
      <protection/>
    </xf>
    <xf numFmtId="174" fontId="7" fillId="34" borderId="20" xfId="0" applyNumberFormat="1" applyFont="1" applyFill="1" applyBorder="1" applyAlignment="1" applyProtection="1">
      <alignment vertical="justify"/>
      <protection/>
    </xf>
    <xf numFmtId="3" fontId="0" fillId="34" borderId="14" xfId="0" applyNumberFormat="1" applyFont="1" applyFill="1" applyBorder="1" applyAlignment="1">
      <alignment vertical="justify"/>
    </xf>
    <xf numFmtId="183" fontId="0" fillId="0" borderId="0" xfId="0" applyNumberFormat="1" applyFont="1" applyAlignment="1" applyProtection="1">
      <alignment vertical="justify"/>
      <protection/>
    </xf>
    <xf numFmtId="3" fontId="5" fillId="33" borderId="0" xfId="0" applyNumberFormat="1" applyFont="1" applyFill="1" applyAlignment="1">
      <alignment horizontal="fill" vertical="justify"/>
    </xf>
    <xf numFmtId="0" fontId="1" fillId="0" borderId="19" xfId="0" applyFont="1" applyFill="1" applyBorder="1" applyAlignment="1">
      <alignment vertical="justify"/>
    </xf>
    <xf numFmtId="0" fontId="0" fillId="33" borderId="0" xfId="57" applyFill="1">
      <alignment/>
      <protection/>
    </xf>
    <xf numFmtId="0" fontId="0" fillId="0" borderId="0" xfId="57">
      <alignment/>
      <protection/>
    </xf>
    <xf numFmtId="0" fontId="0" fillId="33" borderId="0" xfId="57" applyFill="1" applyAlignment="1">
      <alignment/>
      <protection/>
    </xf>
    <xf numFmtId="0" fontId="0" fillId="33" borderId="19" xfId="57" applyFill="1" applyBorder="1" applyAlignment="1">
      <alignment horizontal="left"/>
      <protection/>
    </xf>
    <xf numFmtId="0" fontId="5" fillId="33" borderId="0" xfId="57" applyFont="1" applyFill="1" applyBorder="1" applyAlignment="1">
      <alignment horizontal="left"/>
      <protection/>
    </xf>
    <xf numFmtId="0" fontId="5" fillId="33" borderId="31" xfId="57" applyFont="1" applyFill="1" applyBorder="1" applyAlignment="1">
      <alignment horizontal="left"/>
      <protection/>
    </xf>
    <xf numFmtId="0" fontId="5" fillId="33" borderId="0" xfId="57" applyFont="1" applyFill="1" applyAlignment="1">
      <alignment horizontal="left"/>
      <protection/>
    </xf>
    <xf numFmtId="0" fontId="0" fillId="33" borderId="0" xfId="57" applyFill="1" applyAlignment="1">
      <alignment horizontal="left"/>
      <protection/>
    </xf>
    <xf numFmtId="0" fontId="1" fillId="33" borderId="0" xfId="57" applyFont="1" applyFill="1" applyAlignment="1">
      <alignment horizontal="center"/>
      <protection/>
    </xf>
    <xf numFmtId="0" fontId="0" fillId="34" borderId="35" xfId="57" applyFill="1" applyBorder="1">
      <alignment/>
      <protection/>
    </xf>
    <xf numFmtId="0" fontId="0" fillId="34" borderId="36" xfId="57" applyFill="1" applyBorder="1">
      <alignment/>
      <protection/>
    </xf>
    <xf numFmtId="0" fontId="0" fillId="34" borderId="37" xfId="57" applyFill="1" applyBorder="1">
      <alignment/>
      <protection/>
    </xf>
    <xf numFmtId="0" fontId="0" fillId="34" borderId="38" xfId="57" applyFill="1" applyBorder="1">
      <alignment/>
      <protection/>
    </xf>
    <xf numFmtId="0" fontId="0" fillId="34" borderId="0" xfId="57" applyFill="1" applyBorder="1">
      <alignment/>
      <protection/>
    </xf>
    <xf numFmtId="0" fontId="0" fillId="34" borderId="39" xfId="57" applyFill="1" applyBorder="1">
      <alignment/>
      <protection/>
    </xf>
    <xf numFmtId="0" fontId="0" fillId="34" borderId="40" xfId="57" applyFill="1" applyBorder="1">
      <alignment/>
      <protection/>
    </xf>
    <xf numFmtId="0" fontId="0" fillId="34" borderId="41" xfId="57" applyFill="1" applyBorder="1">
      <alignment/>
      <protection/>
    </xf>
    <xf numFmtId="0" fontId="0" fillId="34" borderId="42" xfId="57" applyFill="1" applyBorder="1">
      <alignment/>
      <protection/>
    </xf>
    <xf numFmtId="0" fontId="10" fillId="33" borderId="0" xfId="57" applyFont="1" applyFill="1" applyAlignment="1">
      <alignment/>
      <protection/>
    </xf>
    <xf numFmtId="0" fontId="13" fillId="33" borderId="0" xfId="57" applyFont="1" applyFill="1">
      <alignment/>
      <protection/>
    </xf>
    <xf numFmtId="0" fontId="4" fillId="33" borderId="0" xfId="57" applyFont="1" applyFill="1" applyAlignment="1">
      <alignment horizontal="center"/>
      <protection/>
    </xf>
    <xf numFmtId="0" fontId="10" fillId="33" borderId="0" xfId="57" applyFont="1" applyFill="1" applyBorder="1" applyAlignment="1" quotePrefix="1">
      <alignment horizontal="center" vertical="center"/>
      <protection/>
    </xf>
    <xf numFmtId="0" fontId="13" fillId="0" borderId="0" xfId="57" applyFont="1">
      <alignment/>
      <protection/>
    </xf>
    <xf numFmtId="0" fontId="0" fillId="0" borderId="0" xfId="57" applyBorder="1">
      <alignment/>
      <protection/>
    </xf>
    <xf numFmtId="0" fontId="0" fillId="33" borderId="0" xfId="57" applyFill="1" applyAlignment="1">
      <alignment horizontal="center" vertical="center" wrapText="1"/>
      <protection/>
    </xf>
    <xf numFmtId="0" fontId="5" fillId="33" borderId="28" xfId="57" applyFont="1" applyFill="1" applyBorder="1" applyAlignment="1">
      <alignment horizontal="left"/>
      <protection/>
    </xf>
    <xf numFmtId="0" fontId="5" fillId="33" borderId="29" xfId="57" applyFont="1" applyFill="1" applyBorder="1" applyAlignment="1">
      <alignment horizontal="left"/>
      <protection/>
    </xf>
    <xf numFmtId="0" fontId="5" fillId="33" borderId="30" xfId="57" applyFont="1" applyFill="1" applyBorder="1" applyAlignment="1">
      <alignment horizontal="left"/>
      <protection/>
    </xf>
    <xf numFmtId="0" fontId="5" fillId="33" borderId="19" xfId="57" applyFont="1" applyFill="1" applyBorder="1" applyAlignment="1">
      <alignment horizontal="center" vertical="center"/>
      <protection/>
    </xf>
    <xf numFmtId="0" fontId="5" fillId="33" borderId="0" xfId="57" applyFont="1" applyFill="1" applyBorder="1" applyAlignment="1">
      <alignment horizontal="center" vertical="center"/>
      <protection/>
    </xf>
    <xf numFmtId="0" fontId="5" fillId="33" borderId="31" xfId="57" applyFont="1" applyFill="1" applyBorder="1" applyAlignment="1">
      <alignment horizontal="center" vertical="center"/>
      <protection/>
    </xf>
    <xf numFmtId="0" fontId="5" fillId="33" borderId="32" xfId="57" applyFont="1" applyFill="1" applyBorder="1" applyAlignment="1">
      <alignment horizontal="left"/>
      <protection/>
    </xf>
    <xf numFmtId="0" fontId="5" fillId="33" borderId="33" xfId="57" applyFont="1" applyFill="1" applyBorder="1" applyAlignment="1">
      <alignment horizontal="left"/>
      <protection/>
    </xf>
    <xf numFmtId="0" fontId="5" fillId="33" borderId="34" xfId="57" applyFont="1" applyFill="1" applyBorder="1" applyAlignment="1">
      <alignment horizontal="left"/>
      <protection/>
    </xf>
    <xf numFmtId="0" fontId="1" fillId="33" borderId="0" xfId="57" applyFont="1" applyFill="1" applyAlignment="1">
      <alignment horizontal="left"/>
      <protection/>
    </xf>
    <xf numFmtId="0" fontId="4" fillId="33" borderId="0" xfId="57" applyFont="1" applyFill="1" applyAlignment="1">
      <alignment horizontal="left"/>
      <protection/>
    </xf>
    <xf numFmtId="0" fontId="10" fillId="33" borderId="43" xfId="57" applyFont="1" applyFill="1" applyBorder="1" applyAlignment="1">
      <alignment horizontal="center" vertical="center"/>
      <protection/>
    </xf>
    <xf numFmtId="0" fontId="10" fillId="33" borderId="44" xfId="57" applyFont="1" applyFill="1" applyBorder="1" applyAlignment="1" quotePrefix="1">
      <alignment horizontal="center" vertical="center"/>
      <protection/>
    </xf>
    <xf numFmtId="0" fontId="10" fillId="33" borderId="45" xfId="57" applyFont="1" applyFill="1" applyBorder="1" applyAlignment="1" quotePrefix="1">
      <alignment horizontal="center" vertical="center"/>
      <protection/>
    </xf>
    <xf numFmtId="0" fontId="12" fillId="34" borderId="38" xfId="57" applyFont="1" applyFill="1" applyBorder="1" applyAlignment="1">
      <alignment horizontal="center" vertical="center"/>
      <protection/>
    </xf>
    <xf numFmtId="0" fontId="12" fillId="34" borderId="0" xfId="57" applyFont="1" applyFill="1" applyBorder="1" applyAlignment="1">
      <alignment horizontal="center" vertical="center"/>
      <protection/>
    </xf>
    <xf numFmtId="0" fontId="12" fillId="34" borderId="39" xfId="57" applyFont="1" applyFill="1" applyBorder="1" applyAlignment="1">
      <alignment horizontal="center" vertical="center"/>
      <protection/>
    </xf>
    <xf numFmtId="0" fontId="10" fillId="33" borderId="0" xfId="57" applyFont="1" applyFill="1" applyAlignment="1">
      <alignment horizontal="left"/>
      <protection/>
    </xf>
    <xf numFmtId="0" fontId="0" fillId="33" borderId="0" xfId="57" applyFill="1" applyAlignment="1">
      <alignment horizontal="center"/>
      <protection/>
    </xf>
    <xf numFmtId="0" fontId="10" fillId="33" borderId="0" xfId="58" applyFont="1" applyFill="1" applyAlignment="1">
      <alignment horizontal="center"/>
      <protection/>
    </xf>
    <xf numFmtId="0" fontId="6" fillId="0" borderId="0" xfId="58" applyFont="1" applyBorder="1" applyAlignment="1">
      <alignment wrapText="1"/>
      <protection/>
    </xf>
    <xf numFmtId="0" fontId="6" fillId="0" borderId="0" xfId="58" applyFont="1" applyAlignment="1">
      <alignment wrapText="1"/>
      <protection/>
    </xf>
    <xf numFmtId="0" fontId="0" fillId="0" borderId="0" xfId="58" applyAlignment="1">
      <alignment wrapText="1"/>
      <protection/>
    </xf>
    <xf numFmtId="0" fontId="0" fillId="0" borderId="0" xfId="58" applyAlignment="1">
      <alignment/>
      <protection/>
    </xf>
    <xf numFmtId="2" fontId="7" fillId="0" borderId="0" xfId="57" applyNumberFormat="1" applyFont="1" applyBorder="1" applyAlignment="1">
      <alignment horizontal="left" vertical="top" wrapText="1"/>
      <protection/>
    </xf>
    <xf numFmtId="0" fontId="7" fillId="34" borderId="46" xfId="60" applyFont="1" applyFill="1" applyBorder="1" applyAlignment="1" quotePrefix="1">
      <alignment horizontal="center"/>
      <protection/>
    </xf>
    <xf numFmtId="0" fontId="7" fillId="34" borderId="47" xfId="60" applyFont="1" applyFill="1" applyBorder="1" applyAlignment="1" quotePrefix="1">
      <alignment horizontal="center"/>
      <protection/>
    </xf>
    <xf numFmtId="0" fontId="7" fillId="34" borderId="48" xfId="60" applyFont="1" applyFill="1" applyBorder="1" applyAlignment="1" quotePrefix="1">
      <alignment horizontal="center"/>
      <protection/>
    </xf>
    <xf numFmtId="0" fontId="1" fillId="0" borderId="0" xfId="60" applyNumberFormat="1" applyFont="1" applyAlignment="1">
      <alignment vertical="justify" wrapText="1"/>
      <protection/>
    </xf>
    <xf numFmtId="0" fontId="1" fillId="0" borderId="0" xfId="60" applyFont="1" applyAlignment="1">
      <alignment vertical="justify" wrapText="1"/>
      <protection/>
    </xf>
    <xf numFmtId="0" fontId="0" fillId="0" borderId="0" xfId="0" applyAlignment="1">
      <alignment vertical="justify" wrapText="1"/>
    </xf>
    <xf numFmtId="0" fontId="4" fillId="33" borderId="0" xfId="0" applyFont="1" applyFill="1" applyBorder="1" applyAlignment="1" quotePrefix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5" xfId="0" applyFont="1" applyFill="1" applyBorder="1" applyAlignment="1" quotePrefix="1">
      <alignment horizontal="center" vertical="center"/>
    </xf>
    <xf numFmtId="0" fontId="7" fillId="34" borderId="16" xfId="0" applyFont="1" applyFill="1" applyBorder="1" applyAlignment="1" quotePrefix="1">
      <alignment horizontal="center" vertical="center"/>
    </xf>
    <xf numFmtId="0" fontId="7" fillId="34" borderId="17" xfId="0" applyFont="1" applyFill="1" applyBorder="1" applyAlignment="1" quotePrefix="1">
      <alignment horizontal="center" vertical="center"/>
    </xf>
    <xf numFmtId="0" fontId="6" fillId="33" borderId="0" xfId="0" applyFont="1" applyFill="1" applyBorder="1" applyAlignment="1">
      <alignment horizontal="center" vertical="justify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2 2 2" xfId="55"/>
    <cellStyle name="Normal 3" xfId="56"/>
    <cellStyle name="Normal 3 2" xfId="57"/>
    <cellStyle name="Normal 3 2 2" xfId="58"/>
    <cellStyle name="Normal 9" xfId="59"/>
    <cellStyle name="Normal_AVAGFORM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externalLink" Target="externalLinks/externalLink1.xml" /><Relationship Id="rId52" Type="http://schemas.openxmlformats.org/officeDocument/2006/relationships/externalLink" Target="externalLinks/externalLink2.xml" /><Relationship Id="rId53" Type="http://schemas.openxmlformats.org/officeDocument/2006/relationships/externalLink" Target="externalLinks/externalLink3.xml" /><Relationship Id="rId54" Type="http://schemas.openxmlformats.org/officeDocument/2006/relationships/externalLink" Target="externalLinks/externalLink4.xml" /><Relationship Id="rId55" Type="http://schemas.openxmlformats.org/officeDocument/2006/relationships/externalLink" Target="externalLinks/externalLink5.xml" /><Relationship Id="rId5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</xdr:row>
      <xdr:rowOff>95250</xdr:rowOff>
    </xdr:from>
    <xdr:to>
      <xdr:col>1</xdr:col>
      <xdr:colOff>247650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19125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3\cuadernos_mensuales2013\cuaderno_Diciembre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5\Avances%20Diciembre%202015\Cuaderno%20Diciembre%202015\cuaderno_Diciembre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6\especiales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6\Avances%20Octubre%202016\Cuaderno%20Octubre%202016\Portada%20exce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6\Avances%20Octubre%202016\Cuaderno%20Octubre%202016\cuaderno_Agosto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NIPO"/>
      <sheetName val="Comentario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cuaderno_patata "/>
      <sheetName val="rem13no)"/>
      <sheetName val="rem14no)"/>
      <sheetName val="alg15dón"/>
      <sheetName val="tom16-V)"/>
      <sheetName val="tom17II)"/>
      <sheetName val="tom18tal"/>
      <sheetName val="cuaderno_tomate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  <sheetName val="Contraportad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 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cuaderno_patata"/>
      <sheetName val="rem13no)"/>
      <sheetName val="rem14no)"/>
      <sheetName val="alg15dón"/>
      <sheetName val="tom16-V)"/>
      <sheetName val="tom17II)"/>
      <sheetName val="tom18tal"/>
      <sheetName val="cuaderno_tomate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  <sheetName val="Hoja_del_program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patata"/>
      <sheetName val="cuaderno_patata"/>
      <sheetName val="cabeceras_tomate"/>
      <sheetName val="cuaderno_tomate"/>
      <sheetName val="cabeceras_cebolla"/>
      <sheetName val="cuaderno_cebolla"/>
    </sheetNames>
    <sheetDataSet>
      <sheetData sheetId="0">
        <row r="9">
          <cell r="B9">
            <v>31</v>
          </cell>
          <cell r="C9">
            <v>612</v>
          </cell>
          <cell r="D9">
            <v>5319</v>
          </cell>
          <cell r="E9">
            <v>60</v>
          </cell>
          <cell r="F9">
            <v>6022</v>
          </cell>
          <cell r="H9">
            <v>12.062</v>
          </cell>
          <cell r="I9">
            <v>116.432</v>
          </cell>
          <cell r="J9">
            <v>0.965</v>
          </cell>
          <cell r="K9">
            <v>129.996</v>
          </cell>
        </row>
        <row r="10">
          <cell r="C10">
            <v>142</v>
          </cell>
          <cell r="D10">
            <v>3451</v>
          </cell>
          <cell r="E10">
            <v>618</v>
          </cell>
          <cell r="F10">
            <v>4211</v>
          </cell>
          <cell r="H10">
            <v>2.58</v>
          </cell>
          <cell r="I10">
            <v>66.808</v>
          </cell>
          <cell r="J10">
            <v>10.956</v>
          </cell>
          <cell r="K10">
            <v>80.344</v>
          </cell>
        </row>
        <row r="11">
          <cell r="C11">
            <v>88</v>
          </cell>
          <cell r="D11">
            <v>6115</v>
          </cell>
          <cell r="E11">
            <v>677</v>
          </cell>
          <cell r="F11">
            <v>6880</v>
          </cell>
          <cell r="H11">
            <v>2.135</v>
          </cell>
          <cell r="I11">
            <v>155.845</v>
          </cell>
          <cell r="J11">
            <v>13.101</v>
          </cell>
          <cell r="K11">
            <v>171.081</v>
          </cell>
        </row>
        <row r="12">
          <cell r="B12">
            <v>37</v>
          </cell>
          <cell r="C12">
            <v>762</v>
          </cell>
          <cell r="D12">
            <v>2335</v>
          </cell>
          <cell r="E12">
            <v>24</v>
          </cell>
          <cell r="F12">
            <v>3158</v>
          </cell>
          <cell r="G12">
            <v>0.6475</v>
          </cell>
          <cell r="H12">
            <v>13.95</v>
          </cell>
          <cell r="I12">
            <v>44.8</v>
          </cell>
          <cell r="J12">
            <v>0.315</v>
          </cell>
          <cell r="K12">
            <v>59.7125</v>
          </cell>
        </row>
        <row r="13">
          <cell r="B13">
            <v>68</v>
          </cell>
          <cell r="C13">
            <v>1604</v>
          </cell>
          <cell r="D13">
            <v>17220</v>
          </cell>
          <cell r="E13">
            <v>1379</v>
          </cell>
          <cell r="F13">
            <v>20271</v>
          </cell>
          <cell r="G13">
            <v>1.1844999999999999</v>
          </cell>
          <cell r="H13">
            <v>30.727</v>
          </cell>
          <cell r="I13">
            <v>383.88500000000005</v>
          </cell>
          <cell r="J13">
            <v>25.337</v>
          </cell>
          <cell r="K13">
            <v>441.13349999999997</v>
          </cell>
        </row>
        <row r="15">
          <cell r="D15">
            <v>900</v>
          </cell>
          <cell r="F15">
            <v>900</v>
          </cell>
          <cell r="I15">
            <v>18</v>
          </cell>
          <cell r="K15">
            <v>18</v>
          </cell>
        </row>
        <row r="17">
          <cell r="E17">
            <v>200</v>
          </cell>
          <cell r="F17">
            <v>200</v>
          </cell>
          <cell r="J17">
            <v>3.2</v>
          </cell>
          <cell r="K17">
            <v>3.2</v>
          </cell>
        </row>
        <row r="19">
          <cell r="D19">
            <v>366</v>
          </cell>
          <cell r="E19">
            <v>816</v>
          </cell>
          <cell r="F19">
            <v>1182</v>
          </cell>
          <cell r="I19">
            <v>15.925</v>
          </cell>
          <cell r="J19">
            <v>32.575</v>
          </cell>
          <cell r="K19">
            <v>48.5</v>
          </cell>
        </row>
        <row r="20">
          <cell r="C20">
            <v>25</v>
          </cell>
          <cell r="D20">
            <v>140</v>
          </cell>
          <cell r="F20">
            <v>165</v>
          </cell>
          <cell r="H20">
            <v>0.565</v>
          </cell>
          <cell r="I20">
            <v>3.108</v>
          </cell>
          <cell r="K20">
            <v>3.673</v>
          </cell>
        </row>
        <row r="21">
          <cell r="C21">
            <v>80</v>
          </cell>
          <cell r="D21">
            <v>120</v>
          </cell>
          <cell r="E21">
            <v>10</v>
          </cell>
          <cell r="F21">
            <v>210</v>
          </cell>
          <cell r="H21">
            <v>1.8</v>
          </cell>
          <cell r="I21">
            <v>2.916</v>
          </cell>
          <cell r="J21">
            <v>0.225</v>
          </cell>
          <cell r="K21">
            <v>4.941</v>
          </cell>
        </row>
        <row r="22">
          <cell r="B22">
            <v>0</v>
          </cell>
          <cell r="C22">
            <v>105</v>
          </cell>
          <cell r="D22">
            <v>626</v>
          </cell>
          <cell r="E22">
            <v>826</v>
          </cell>
          <cell r="F22">
            <v>1557</v>
          </cell>
          <cell r="G22">
            <v>0</v>
          </cell>
          <cell r="H22">
            <v>2.365</v>
          </cell>
          <cell r="I22">
            <v>21.949</v>
          </cell>
          <cell r="J22">
            <v>32.800000000000004</v>
          </cell>
          <cell r="K22">
            <v>57.114000000000004</v>
          </cell>
        </row>
        <row r="24">
          <cell r="D24">
            <v>168</v>
          </cell>
          <cell r="E24">
            <v>170</v>
          </cell>
          <cell r="F24">
            <v>338</v>
          </cell>
          <cell r="I24">
            <v>5.909</v>
          </cell>
          <cell r="J24">
            <v>3.568</v>
          </cell>
          <cell r="K24">
            <v>9.477</v>
          </cell>
        </row>
        <row r="26">
          <cell r="D26">
            <v>820</v>
          </cell>
          <cell r="E26">
            <v>400</v>
          </cell>
          <cell r="F26">
            <v>1220</v>
          </cell>
          <cell r="I26">
            <v>37</v>
          </cell>
          <cell r="J26">
            <v>20.2</v>
          </cell>
          <cell r="K26">
            <v>57.2</v>
          </cell>
        </row>
        <row r="28">
          <cell r="C28">
            <v>5</v>
          </cell>
          <cell r="D28">
            <v>44</v>
          </cell>
          <cell r="F28">
            <v>49</v>
          </cell>
          <cell r="H28">
            <v>0.152</v>
          </cell>
          <cell r="I28">
            <v>1.535</v>
          </cell>
          <cell r="K28">
            <v>1.687</v>
          </cell>
        </row>
        <row r="29">
          <cell r="D29">
            <v>2</v>
          </cell>
          <cell r="E29">
            <v>229</v>
          </cell>
          <cell r="F29">
            <v>231</v>
          </cell>
          <cell r="I29">
            <v>0.012</v>
          </cell>
          <cell r="J29">
            <v>4.872</v>
          </cell>
          <cell r="K29">
            <v>4.884</v>
          </cell>
        </row>
        <row r="30">
          <cell r="C30">
            <v>21</v>
          </cell>
          <cell r="D30">
            <v>328</v>
          </cell>
          <cell r="E30">
            <v>52</v>
          </cell>
          <cell r="F30">
            <v>401</v>
          </cell>
          <cell r="H30">
            <v>0.451</v>
          </cell>
          <cell r="I30">
            <v>8.904</v>
          </cell>
          <cell r="J30">
            <v>1.275</v>
          </cell>
          <cell r="K30">
            <v>10.63</v>
          </cell>
        </row>
        <row r="31">
          <cell r="B31">
            <v>0</v>
          </cell>
          <cell r="C31">
            <v>26</v>
          </cell>
          <cell r="D31">
            <v>374</v>
          </cell>
          <cell r="E31">
            <v>281</v>
          </cell>
          <cell r="F31">
            <v>681</v>
          </cell>
          <cell r="G31">
            <v>0</v>
          </cell>
          <cell r="H31">
            <v>0.603</v>
          </cell>
          <cell r="I31">
            <v>10.451</v>
          </cell>
          <cell r="J31">
            <v>6.147</v>
          </cell>
          <cell r="K31">
            <v>17.201</v>
          </cell>
        </row>
        <row r="33">
          <cell r="C33">
            <v>100</v>
          </cell>
          <cell r="D33">
            <v>200</v>
          </cell>
          <cell r="E33">
            <v>50</v>
          </cell>
          <cell r="F33">
            <v>350</v>
          </cell>
          <cell r="H33">
            <v>2.5</v>
          </cell>
          <cell r="I33">
            <v>3.1</v>
          </cell>
          <cell r="J33">
            <v>1.1</v>
          </cell>
          <cell r="K33">
            <v>6.7</v>
          </cell>
        </row>
        <row r="34">
          <cell r="B34">
            <v>9</v>
          </cell>
          <cell r="C34">
            <v>12</v>
          </cell>
          <cell r="D34">
            <v>130</v>
          </cell>
          <cell r="E34">
            <v>93</v>
          </cell>
          <cell r="F34">
            <v>244</v>
          </cell>
          <cell r="G34">
            <v>0.21</v>
          </cell>
          <cell r="H34">
            <v>0.29</v>
          </cell>
          <cell r="I34">
            <v>3.55</v>
          </cell>
          <cell r="J34">
            <v>1.95</v>
          </cell>
          <cell r="K34">
            <v>6</v>
          </cell>
        </row>
        <row r="35">
          <cell r="C35">
            <v>10</v>
          </cell>
          <cell r="D35">
            <v>300</v>
          </cell>
          <cell r="E35">
            <v>10</v>
          </cell>
          <cell r="F35">
            <v>320</v>
          </cell>
          <cell r="H35">
            <v>0.175</v>
          </cell>
          <cell r="I35">
            <v>5.7</v>
          </cell>
          <cell r="J35">
            <v>0.19</v>
          </cell>
          <cell r="K35">
            <v>6.065</v>
          </cell>
        </row>
        <row r="36">
          <cell r="C36">
            <v>39</v>
          </cell>
          <cell r="D36">
            <v>180</v>
          </cell>
          <cell r="F36">
            <v>219</v>
          </cell>
          <cell r="H36">
            <v>0.78</v>
          </cell>
          <cell r="I36">
            <v>3.6</v>
          </cell>
          <cell r="K36">
            <v>4.38</v>
          </cell>
        </row>
        <row r="37">
          <cell r="B37">
            <v>9</v>
          </cell>
          <cell r="C37">
            <v>161</v>
          </cell>
          <cell r="D37">
            <v>810</v>
          </cell>
          <cell r="E37">
            <v>153</v>
          </cell>
          <cell r="F37">
            <v>1133</v>
          </cell>
          <cell r="G37">
            <v>0.21</v>
          </cell>
          <cell r="H37">
            <v>3.745</v>
          </cell>
          <cell r="I37">
            <v>15.950000000000001</v>
          </cell>
          <cell r="J37">
            <v>3.2399999999999998</v>
          </cell>
          <cell r="K37">
            <v>23.145</v>
          </cell>
        </row>
        <row r="39">
          <cell r="B39">
            <v>235</v>
          </cell>
          <cell r="C39">
            <v>1200</v>
          </cell>
          <cell r="E39">
            <v>270</v>
          </cell>
          <cell r="F39">
            <v>1705</v>
          </cell>
          <cell r="G39">
            <v>7.24</v>
          </cell>
          <cell r="H39">
            <v>44.7</v>
          </cell>
          <cell r="J39">
            <v>8.3</v>
          </cell>
          <cell r="K39">
            <v>60.24</v>
          </cell>
        </row>
        <row r="41">
          <cell r="C41">
            <v>8</v>
          </cell>
          <cell r="D41">
            <v>280</v>
          </cell>
          <cell r="E41">
            <v>1050</v>
          </cell>
          <cell r="F41">
            <v>1338</v>
          </cell>
          <cell r="H41">
            <v>0.256</v>
          </cell>
          <cell r="I41">
            <v>11.76</v>
          </cell>
          <cell r="J41">
            <v>53.057</v>
          </cell>
          <cell r="K41">
            <v>65.073</v>
          </cell>
        </row>
        <row r="42">
          <cell r="D42">
            <v>674</v>
          </cell>
          <cell r="E42">
            <v>1556</v>
          </cell>
          <cell r="F42">
            <v>2230</v>
          </cell>
          <cell r="I42">
            <v>26.96</v>
          </cell>
          <cell r="J42">
            <v>59.128</v>
          </cell>
          <cell r="K42">
            <v>86.088</v>
          </cell>
        </row>
        <row r="43">
          <cell r="D43">
            <v>50</v>
          </cell>
          <cell r="E43">
            <v>1550</v>
          </cell>
          <cell r="F43">
            <v>1600</v>
          </cell>
          <cell r="I43">
            <v>1.6</v>
          </cell>
          <cell r="J43">
            <v>54.25</v>
          </cell>
          <cell r="K43">
            <v>55.85</v>
          </cell>
        </row>
        <row r="44">
          <cell r="E44">
            <v>905</v>
          </cell>
          <cell r="F44">
            <v>905</v>
          </cell>
          <cell r="J44">
            <v>35.275</v>
          </cell>
          <cell r="K44">
            <v>35.275</v>
          </cell>
        </row>
        <row r="45">
          <cell r="D45">
            <v>2075</v>
          </cell>
          <cell r="E45">
            <v>2451</v>
          </cell>
          <cell r="F45">
            <v>4526</v>
          </cell>
          <cell r="I45">
            <v>88.188</v>
          </cell>
          <cell r="J45">
            <v>102.942</v>
          </cell>
          <cell r="K45">
            <v>191.13</v>
          </cell>
        </row>
        <row r="46">
          <cell r="D46">
            <v>450</v>
          </cell>
          <cell r="E46">
            <v>1726</v>
          </cell>
          <cell r="F46">
            <v>2176</v>
          </cell>
          <cell r="I46">
            <v>20.25</v>
          </cell>
          <cell r="J46">
            <v>73.355</v>
          </cell>
          <cell r="K46">
            <v>93.605</v>
          </cell>
        </row>
        <row r="47">
          <cell r="E47">
            <v>443</v>
          </cell>
          <cell r="F47">
            <v>443</v>
          </cell>
          <cell r="J47">
            <v>18.163</v>
          </cell>
          <cell r="K47">
            <v>18.163</v>
          </cell>
        </row>
        <row r="48">
          <cell r="D48">
            <v>1700</v>
          </cell>
          <cell r="E48">
            <v>3911</v>
          </cell>
          <cell r="F48">
            <v>5611</v>
          </cell>
          <cell r="I48">
            <v>78.71</v>
          </cell>
          <cell r="J48">
            <v>170.52</v>
          </cell>
          <cell r="K48">
            <v>249.23</v>
          </cell>
        </row>
        <row r="49">
          <cell r="D49">
            <v>350</v>
          </cell>
          <cell r="E49">
            <v>700</v>
          </cell>
          <cell r="F49">
            <v>1050</v>
          </cell>
          <cell r="I49">
            <v>17.5</v>
          </cell>
          <cell r="J49">
            <v>42</v>
          </cell>
          <cell r="K49">
            <v>59.5</v>
          </cell>
        </row>
        <row r="50">
          <cell r="B50">
            <v>0</v>
          </cell>
          <cell r="C50">
            <v>8</v>
          </cell>
          <cell r="D50">
            <v>5579</v>
          </cell>
          <cell r="E50">
            <v>14292</v>
          </cell>
          <cell r="F50">
            <v>19879</v>
          </cell>
          <cell r="G50">
            <v>0</v>
          </cell>
          <cell r="H50">
            <v>0.256</v>
          </cell>
          <cell r="I50">
            <v>244.96800000000002</v>
          </cell>
          <cell r="J50">
            <v>608.69</v>
          </cell>
          <cell r="K50">
            <v>853.914</v>
          </cell>
        </row>
        <row r="52">
          <cell r="D52">
            <v>69</v>
          </cell>
          <cell r="E52">
            <v>31</v>
          </cell>
          <cell r="F52">
            <v>100</v>
          </cell>
          <cell r="I52">
            <v>1.739</v>
          </cell>
          <cell r="J52">
            <v>0.725</v>
          </cell>
          <cell r="K52">
            <v>2.464</v>
          </cell>
        </row>
        <row r="54">
          <cell r="D54">
            <v>875</v>
          </cell>
          <cell r="E54">
            <v>300</v>
          </cell>
          <cell r="F54">
            <v>1175</v>
          </cell>
          <cell r="I54">
            <v>28</v>
          </cell>
          <cell r="J54">
            <v>9</v>
          </cell>
          <cell r="K54">
            <v>37</v>
          </cell>
        </row>
        <row r="55">
          <cell r="C55">
            <v>15</v>
          </cell>
          <cell r="D55">
            <v>146</v>
          </cell>
          <cell r="E55">
            <v>291</v>
          </cell>
          <cell r="F55">
            <v>452</v>
          </cell>
          <cell r="H55">
            <v>0.45</v>
          </cell>
          <cell r="I55">
            <v>4.38</v>
          </cell>
          <cell r="J55">
            <v>8.73</v>
          </cell>
          <cell r="K55">
            <v>13.56</v>
          </cell>
        </row>
        <row r="56">
          <cell r="D56">
            <v>50</v>
          </cell>
          <cell r="E56">
            <v>92</v>
          </cell>
          <cell r="F56">
            <v>142</v>
          </cell>
          <cell r="I56">
            <v>0.625</v>
          </cell>
          <cell r="J56">
            <v>1.1</v>
          </cell>
          <cell r="K56">
            <v>1.725</v>
          </cell>
        </row>
        <row r="57">
          <cell r="D57">
            <v>70</v>
          </cell>
          <cell r="F57">
            <v>70</v>
          </cell>
          <cell r="I57">
            <v>1.68</v>
          </cell>
          <cell r="K57">
            <v>1.68</v>
          </cell>
        </row>
        <row r="58">
          <cell r="C58">
            <v>138</v>
          </cell>
          <cell r="D58">
            <v>62</v>
          </cell>
          <cell r="E58">
            <v>205</v>
          </cell>
          <cell r="F58">
            <v>405</v>
          </cell>
          <cell r="H58">
            <v>4.554</v>
          </cell>
          <cell r="I58">
            <v>1.86</v>
          </cell>
          <cell r="J58">
            <v>5.33</v>
          </cell>
          <cell r="K58">
            <v>11.744</v>
          </cell>
        </row>
        <row r="59">
          <cell r="B59">
            <v>0</v>
          </cell>
          <cell r="C59">
            <v>153</v>
          </cell>
          <cell r="D59">
            <v>1203</v>
          </cell>
          <cell r="E59">
            <v>888</v>
          </cell>
          <cell r="F59">
            <v>2244</v>
          </cell>
          <cell r="G59">
            <v>0</v>
          </cell>
          <cell r="H59">
            <v>5.0040000000000004</v>
          </cell>
          <cell r="I59">
            <v>36.545</v>
          </cell>
          <cell r="J59">
            <v>24.160000000000004</v>
          </cell>
          <cell r="K59">
            <v>65.709</v>
          </cell>
        </row>
        <row r="61">
          <cell r="C61">
            <v>210</v>
          </cell>
          <cell r="D61">
            <v>300</v>
          </cell>
          <cell r="E61">
            <v>250</v>
          </cell>
          <cell r="F61">
            <v>760</v>
          </cell>
          <cell r="H61">
            <v>5.25</v>
          </cell>
          <cell r="I61">
            <v>7.5</v>
          </cell>
          <cell r="J61">
            <v>5</v>
          </cell>
          <cell r="K61">
            <v>17.75</v>
          </cell>
        </row>
        <row r="62">
          <cell r="C62">
            <v>125</v>
          </cell>
          <cell r="D62">
            <v>97</v>
          </cell>
          <cell r="E62">
            <v>97</v>
          </cell>
          <cell r="F62">
            <v>319</v>
          </cell>
          <cell r="H62">
            <v>4</v>
          </cell>
          <cell r="I62">
            <v>1.952</v>
          </cell>
          <cell r="J62">
            <v>1.198</v>
          </cell>
          <cell r="K62">
            <v>7.15</v>
          </cell>
        </row>
        <row r="63">
          <cell r="B63">
            <v>21</v>
          </cell>
          <cell r="C63">
            <v>851</v>
          </cell>
          <cell r="D63">
            <v>88</v>
          </cell>
          <cell r="E63">
            <v>87</v>
          </cell>
          <cell r="F63">
            <v>1047</v>
          </cell>
          <cell r="G63">
            <v>0.158</v>
          </cell>
          <cell r="H63">
            <v>35.97</v>
          </cell>
          <cell r="I63">
            <v>3.08</v>
          </cell>
          <cell r="J63">
            <v>0.8874</v>
          </cell>
          <cell r="K63">
            <v>40.0954</v>
          </cell>
        </row>
        <row r="64">
          <cell r="B64">
            <v>21</v>
          </cell>
          <cell r="C64">
            <v>1186</v>
          </cell>
          <cell r="D64">
            <v>485</v>
          </cell>
          <cell r="E64">
            <v>434</v>
          </cell>
          <cell r="F64">
            <v>2126</v>
          </cell>
          <cell r="G64">
            <v>0.158</v>
          </cell>
          <cell r="H64">
            <v>45.22</v>
          </cell>
          <cell r="I64">
            <v>12.532</v>
          </cell>
          <cell r="J64">
            <v>7.0854</v>
          </cell>
          <cell r="K64">
            <v>64.99539999999999</v>
          </cell>
        </row>
        <row r="66">
          <cell r="B66">
            <v>1099</v>
          </cell>
          <cell r="C66">
            <v>2840</v>
          </cell>
          <cell r="D66">
            <v>920</v>
          </cell>
          <cell r="E66">
            <v>330</v>
          </cell>
          <cell r="F66">
            <v>5189</v>
          </cell>
          <cell r="G66">
            <v>34.76</v>
          </cell>
          <cell r="H66">
            <v>94</v>
          </cell>
          <cell r="I66">
            <v>36.623</v>
          </cell>
          <cell r="J66">
            <v>5.9</v>
          </cell>
          <cell r="K66">
            <v>171.283</v>
          </cell>
        </row>
        <row r="68">
          <cell r="D68">
            <v>440</v>
          </cell>
          <cell r="F68">
            <v>440</v>
          </cell>
          <cell r="I68">
            <v>16.5</v>
          </cell>
          <cell r="K68">
            <v>16.5</v>
          </cell>
        </row>
        <row r="69">
          <cell r="D69">
            <v>120</v>
          </cell>
          <cell r="F69">
            <v>120</v>
          </cell>
          <cell r="I69">
            <v>4</v>
          </cell>
          <cell r="K69">
            <v>4</v>
          </cell>
        </row>
        <row r="70">
          <cell r="B70">
            <v>0</v>
          </cell>
          <cell r="C70">
            <v>0</v>
          </cell>
          <cell r="D70">
            <v>560</v>
          </cell>
          <cell r="E70">
            <v>0</v>
          </cell>
          <cell r="F70">
            <v>560</v>
          </cell>
          <cell r="G70">
            <v>0</v>
          </cell>
          <cell r="H70">
            <v>0</v>
          </cell>
          <cell r="I70">
            <v>20.5</v>
          </cell>
          <cell r="J70">
            <v>0</v>
          </cell>
          <cell r="K70">
            <v>20.5</v>
          </cell>
        </row>
        <row r="72">
          <cell r="B72">
            <v>67</v>
          </cell>
          <cell r="C72">
            <v>150</v>
          </cell>
          <cell r="D72">
            <v>215</v>
          </cell>
          <cell r="E72">
            <v>77</v>
          </cell>
          <cell r="F72">
            <v>509</v>
          </cell>
          <cell r="G72">
            <v>1.41</v>
          </cell>
          <cell r="H72">
            <v>3.542</v>
          </cell>
          <cell r="I72">
            <v>5.602</v>
          </cell>
          <cell r="J72">
            <v>1.713</v>
          </cell>
          <cell r="K72">
            <v>12.267</v>
          </cell>
        </row>
        <row r="73">
          <cell r="B73">
            <v>500</v>
          </cell>
          <cell r="C73">
            <v>400</v>
          </cell>
          <cell r="D73">
            <v>640</v>
          </cell>
          <cell r="E73">
            <v>300</v>
          </cell>
          <cell r="F73">
            <v>1840</v>
          </cell>
          <cell r="G73">
            <v>12</v>
          </cell>
          <cell r="H73">
            <v>11.5</v>
          </cell>
          <cell r="I73">
            <v>16.3</v>
          </cell>
          <cell r="J73">
            <v>7.2</v>
          </cell>
          <cell r="K73">
            <v>47</v>
          </cell>
        </row>
        <row r="74">
          <cell r="C74">
            <v>100</v>
          </cell>
          <cell r="D74">
            <v>385</v>
          </cell>
          <cell r="E74">
            <v>70</v>
          </cell>
          <cell r="F74">
            <v>555</v>
          </cell>
          <cell r="H74">
            <v>3.5</v>
          </cell>
          <cell r="I74">
            <v>15.4</v>
          </cell>
          <cell r="J74">
            <v>2.45</v>
          </cell>
          <cell r="K74">
            <v>21.35</v>
          </cell>
        </row>
        <row r="75">
          <cell r="B75">
            <v>117</v>
          </cell>
          <cell r="C75">
            <v>60</v>
          </cell>
          <cell r="D75">
            <v>645</v>
          </cell>
          <cell r="E75">
            <v>92</v>
          </cell>
          <cell r="F75">
            <v>914</v>
          </cell>
          <cell r="G75">
            <v>5.06</v>
          </cell>
          <cell r="H75">
            <v>1.176</v>
          </cell>
          <cell r="I75">
            <v>16.378149999999998</v>
          </cell>
          <cell r="J75">
            <v>2.2525</v>
          </cell>
          <cell r="K75">
            <v>24.86665</v>
          </cell>
        </row>
        <row r="76">
          <cell r="B76">
            <v>25</v>
          </cell>
          <cell r="C76">
            <v>255</v>
          </cell>
          <cell r="D76">
            <v>125</v>
          </cell>
          <cell r="E76">
            <v>75</v>
          </cell>
          <cell r="F76">
            <v>480</v>
          </cell>
          <cell r="G76">
            <v>0.8</v>
          </cell>
          <cell r="H76">
            <v>8.747</v>
          </cell>
          <cell r="I76">
            <v>3.875</v>
          </cell>
          <cell r="J76">
            <v>2.25</v>
          </cell>
          <cell r="K76">
            <v>15.672</v>
          </cell>
        </row>
        <row r="77">
          <cell r="D77">
            <v>24</v>
          </cell>
          <cell r="E77">
            <v>30</v>
          </cell>
          <cell r="F77">
            <v>54</v>
          </cell>
          <cell r="I77">
            <v>0.528</v>
          </cell>
          <cell r="J77">
            <v>0.66</v>
          </cell>
          <cell r="K77">
            <v>1.188</v>
          </cell>
        </row>
        <row r="78">
          <cell r="B78">
            <v>300</v>
          </cell>
          <cell r="C78">
            <v>290</v>
          </cell>
          <cell r="D78">
            <v>415</v>
          </cell>
          <cell r="E78">
            <v>310</v>
          </cell>
          <cell r="F78">
            <v>1315</v>
          </cell>
          <cell r="G78">
            <v>8.01</v>
          </cell>
          <cell r="H78">
            <v>7.975</v>
          </cell>
          <cell r="I78">
            <v>12.45</v>
          </cell>
          <cell r="J78">
            <v>7.75</v>
          </cell>
          <cell r="K78">
            <v>36.185</v>
          </cell>
        </row>
        <row r="79">
          <cell r="B79">
            <v>250</v>
          </cell>
          <cell r="C79">
            <v>3017</v>
          </cell>
          <cell r="D79">
            <v>600</v>
          </cell>
          <cell r="E79">
            <v>97</v>
          </cell>
          <cell r="F79">
            <v>3964</v>
          </cell>
          <cell r="G79">
            <v>4</v>
          </cell>
          <cell r="H79">
            <v>93.277</v>
          </cell>
          <cell r="I79">
            <v>19</v>
          </cell>
          <cell r="J79">
            <v>2.657</v>
          </cell>
          <cell r="K79">
            <v>118.934</v>
          </cell>
        </row>
        <row r="80">
          <cell r="B80">
            <v>1259</v>
          </cell>
          <cell r="C80">
            <v>4272</v>
          </cell>
          <cell r="D80">
            <v>3049</v>
          </cell>
          <cell r="E80">
            <v>1051</v>
          </cell>
          <cell r="F80">
            <v>9631</v>
          </cell>
          <cell r="G80">
            <v>31.28</v>
          </cell>
          <cell r="H80">
            <v>129.71699999999998</v>
          </cell>
          <cell r="I80">
            <v>89.53314999999999</v>
          </cell>
          <cell r="J80">
            <v>26.932499999999997</v>
          </cell>
          <cell r="K80">
            <v>277.46264999999994</v>
          </cell>
        </row>
        <row r="82">
          <cell r="B82">
            <v>827</v>
          </cell>
          <cell r="C82">
            <v>695</v>
          </cell>
          <cell r="D82">
            <v>228</v>
          </cell>
          <cell r="E82">
            <v>302</v>
          </cell>
          <cell r="F82">
            <v>2052</v>
          </cell>
          <cell r="G82">
            <v>16.633</v>
          </cell>
          <cell r="H82">
            <v>17.208</v>
          </cell>
          <cell r="I82">
            <v>3.628</v>
          </cell>
          <cell r="J82">
            <v>4.077</v>
          </cell>
          <cell r="K82">
            <v>41.546</v>
          </cell>
        </row>
        <row r="83">
          <cell r="B83">
            <v>790</v>
          </cell>
          <cell r="C83">
            <v>1980</v>
          </cell>
          <cell r="D83">
            <v>80</v>
          </cell>
          <cell r="E83">
            <v>560</v>
          </cell>
          <cell r="F83">
            <v>3410</v>
          </cell>
          <cell r="G83">
            <v>14.05</v>
          </cell>
          <cell r="H83">
            <v>34.5</v>
          </cell>
          <cell r="I83">
            <v>1.6</v>
          </cell>
          <cell r="J83">
            <v>9.6</v>
          </cell>
          <cell r="K83">
            <v>59.75</v>
          </cell>
        </row>
        <row r="84">
          <cell r="B84">
            <v>1617</v>
          </cell>
          <cell r="C84">
            <v>2675</v>
          </cell>
          <cell r="D84">
            <v>308</v>
          </cell>
          <cell r="E84">
            <v>862</v>
          </cell>
          <cell r="F84">
            <v>5462</v>
          </cell>
          <cell r="G84">
            <v>30.683</v>
          </cell>
          <cell r="H84">
            <v>51.708</v>
          </cell>
          <cell r="I84">
            <v>5.228</v>
          </cell>
          <cell r="J84">
            <v>13.677</v>
          </cell>
          <cell r="K84">
            <v>101.29599999999999</v>
          </cell>
        </row>
        <row r="86">
          <cell r="B86">
            <v>4308</v>
          </cell>
          <cell r="C86">
            <v>14230</v>
          </cell>
          <cell r="D86">
            <v>33091</v>
          </cell>
          <cell r="E86">
            <v>21567</v>
          </cell>
          <cell r="F86">
            <v>73196</v>
          </cell>
          <cell r="G86">
            <v>105.5155</v>
          </cell>
          <cell r="H86">
            <v>408.045</v>
          </cell>
          <cell r="I86">
            <v>940.8121500000001</v>
          </cell>
          <cell r="J86">
            <v>789.9619000000001</v>
          </cell>
          <cell r="K86">
            <v>2244.3345499999996</v>
          </cell>
        </row>
        <row r="89">
          <cell r="A89" t="str">
            <v>ESPAÑA 2016</v>
          </cell>
          <cell r="B89">
            <v>4308</v>
          </cell>
          <cell r="C89">
            <v>14230</v>
          </cell>
          <cell r="D89">
            <v>33091</v>
          </cell>
          <cell r="E89">
            <v>21567</v>
          </cell>
          <cell r="F89">
            <v>73196</v>
          </cell>
          <cell r="G89">
            <v>105.5155</v>
          </cell>
          <cell r="H89">
            <v>408.045</v>
          </cell>
          <cell r="I89">
            <v>940.8121500000001</v>
          </cell>
          <cell r="J89">
            <v>789.9619000000001</v>
          </cell>
          <cell r="K89">
            <v>2244.3345499999996</v>
          </cell>
        </row>
        <row r="90">
          <cell r="A90" t="str">
            <v>ESPAÑA 2015</v>
          </cell>
          <cell r="B90">
            <v>4269</v>
          </cell>
          <cell r="C90">
            <v>13902</v>
          </cell>
          <cell r="D90">
            <v>33837</v>
          </cell>
          <cell r="E90">
            <v>20049</v>
          </cell>
          <cell r="F90">
            <v>72057</v>
          </cell>
          <cell r="G90">
            <v>104.03899999999999</v>
          </cell>
          <cell r="H90">
            <v>419.692</v>
          </cell>
          <cell r="I90">
            <v>977.9883990000001</v>
          </cell>
          <cell r="J90">
            <v>743.0740000000001</v>
          </cell>
          <cell r="K90">
            <v>2244.793399</v>
          </cell>
        </row>
        <row r="91">
          <cell r="A91" t="str">
            <v>ESPAÑA 2016/2015=100</v>
          </cell>
          <cell r="B91">
            <v>100.91356289529163</v>
          </cell>
          <cell r="C91">
            <v>102.359372752122</v>
          </cell>
          <cell r="D91">
            <v>97.79531282324083</v>
          </cell>
          <cell r="E91">
            <v>107.57144994762831</v>
          </cell>
          <cell r="F91">
            <v>101.58069306243668</v>
          </cell>
          <cell r="G91">
            <v>101.41917934620673</v>
          </cell>
          <cell r="H91">
            <v>97.22486966632674</v>
          </cell>
          <cell r="I91">
            <v>96.19870245516073</v>
          </cell>
          <cell r="J91">
            <v>106.30999066041876</v>
          </cell>
          <cell r="K91">
            <v>99.97955941066982</v>
          </cell>
        </row>
      </sheetData>
      <sheetData sheetId="2">
        <row r="9">
          <cell r="B9">
            <v>8</v>
          </cell>
          <cell r="C9">
            <v>261</v>
          </cell>
          <cell r="D9">
            <v>5</v>
          </cell>
          <cell r="E9">
            <v>274</v>
          </cell>
          <cell r="F9">
            <v>0.555</v>
          </cell>
          <cell r="G9">
            <v>22.359</v>
          </cell>
          <cell r="H9">
            <v>0.257</v>
          </cell>
          <cell r="I9">
            <v>23.171</v>
          </cell>
        </row>
        <row r="10">
          <cell r="B10">
            <v>4</v>
          </cell>
          <cell r="C10">
            <v>165</v>
          </cell>
          <cell r="D10">
            <v>5</v>
          </cell>
          <cell r="E10">
            <v>174</v>
          </cell>
          <cell r="F10">
            <v>0.208</v>
          </cell>
          <cell r="G10">
            <v>14.94</v>
          </cell>
          <cell r="H10">
            <v>0.053</v>
          </cell>
          <cell r="I10">
            <v>15.201</v>
          </cell>
        </row>
        <row r="11">
          <cell r="B11">
            <v>4</v>
          </cell>
          <cell r="C11">
            <v>220</v>
          </cell>
          <cell r="D11">
            <v>3</v>
          </cell>
          <cell r="E11">
            <v>227</v>
          </cell>
          <cell r="F11">
            <v>0.331</v>
          </cell>
          <cell r="G11">
            <v>24.21</v>
          </cell>
          <cell r="H11">
            <v>0.181</v>
          </cell>
          <cell r="I11">
            <v>24.722</v>
          </cell>
        </row>
        <row r="12">
          <cell r="B12">
            <v>10</v>
          </cell>
          <cell r="C12">
            <v>342</v>
          </cell>
          <cell r="D12">
            <v>15</v>
          </cell>
          <cell r="E12">
            <v>367</v>
          </cell>
          <cell r="F12">
            <v>0.81</v>
          </cell>
          <cell r="G12">
            <v>27.75</v>
          </cell>
          <cell r="H12">
            <v>0.932</v>
          </cell>
          <cell r="I12">
            <v>29.492</v>
          </cell>
        </row>
        <row r="13">
          <cell r="B13">
            <v>26</v>
          </cell>
          <cell r="C13">
            <v>988</v>
          </cell>
          <cell r="D13">
            <v>28</v>
          </cell>
          <cell r="E13">
            <v>1042</v>
          </cell>
          <cell r="F13">
            <v>1.9040000000000001</v>
          </cell>
          <cell r="G13">
            <v>89.259</v>
          </cell>
          <cell r="H13">
            <v>1.423</v>
          </cell>
          <cell r="I13">
            <v>92.586</v>
          </cell>
        </row>
        <row r="15">
          <cell r="C15">
            <v>96</v>
          </cell>
          <cell r="E15">
            <v>96</v>
          </cell>
          <cell r="G15">
            <v>2.3</v>
          </cell>
          <cell r="I15">
            <v>2.3</v>
          </cell>
        </row>
        <row r="17">
          <cell r="C17">
            <v>16</v>
          </cell>
          <cell r="E17">
            <v>16</v>
          </cell>
          <cell r="G17">
            <v>1.165</v>
          </cell>
          <cell r="I17">
            <v>1.165</v>
          </cell>
        </row>
        <row r="19">
          <cell r="C19">
            <v>55</v>
          </cell>
          <cell r="E19">
            <v>55</v>
          </cell>
          <cell r="G19">
            <v>1.441</v>
          </cell>
          <cell r="I19">
            <v>1.441</v>
          </cell>
        </row>
        <row r="20">
          <cell r="B20">
            <v>5</v>
          </cell>
          <cell r="C20">
            <v>75</v>
          </cell>
          <cell r="D20">
            <v>4</v>
          </cell>
          <cell r="E20">
            <v>84</v>
          </cell>
          <cell r="F20">
            <v>0.286</v>
          </cell>
          <cell r="G20">
            <v>1.853</v>
          </cell>
          <cell r="H20">
            <v>0.229</v>
          </cell>
          <cell r="I20">
            <v>2.368</v>
          </cell>
        </row>
        <row r="21">
          <cell r="C21">
            <v>164</v>
          </cell>
          <cell r="E21">
            <v>164</v>
          </cell>
          <cell r="G21">
            <v>3.936</v>
          </cell>
          <cell r="I21">
            <v>3.936</v>
          </cell>
        </row>
        <row r="22">
          <cell r="B22">
            <v>5</v>
          </cell>
          <cell r="C22">
            <v>294</v>
          </cell>
          <cell r="D22">
            <v>4</v>
          </cell>
          <cell r="E22">
            <v>303</v>
          </cell>
          <cell r="F22">
            <v>0.286</v>
          </cell>
          <cell r="G22">
            <v>7.23</v>
          </cell>
          <cell r="H22">
            <v>0.229</v>
          </cell>
          <cell r="I22">
            <v>7.745</v>
          </cell>
        </row>
        <row r="24">
          <cell r="C24">
            <v>2212</v>
          </cell>
          <cell r="E24">
            <v>2212</v>
          </cell>
          <cell r="G24">
            <v>180.169</v>
          </cell>
          <cell r="I24">
            <v>180.169</v>
          </cell>
        </row>
        <row r="26">
          <cell r="C26">
            <v>150</v>
          </cell>
          <cell r="E26">
            <v>150</v>
          </cell>
          <cell r="G26">
            <v>10</v>
          </cell>
          <cell r="I26">
            <v>10</v>
          </cell>
        </row>
        <row r="28">
          <cell r="C28">
            <v>31</v>
          </cell>
          <cell r="E28">
            <v>31</v>
          </cell>
          <cell r="G28">
            <v>2.35</v>
          </cell>
          <cell r="I28">
            <v>2.35</v>
          </cell>
        </row>
        <row r="29">
          <cell r="B29">
            <v>1</v>
          </cell>
          <cell r="C29">
            <v>9</v>
          </cell>
          <cell r="D29">
            <v>2</v>
          </cell>
          <cell r="E29">
            <v>12</v>
          </cell>
          <cell r="F29">
            <v>0.069</v>
          </cell>
          <cell r="G29">
            <v>0.457</v>
          </cell>
          <cell r="H29">
            <v>0.103</v>
          </cell>
          <cell r="I29">
            <v>0.629</v>
          </cell>
        </row>
        <row r="30">
          <cell r="C30">
            <v>631</v>
          </cell>
          <cell r="E30">
            <v>631</v>
          </cell>
          <cell r="G30">
            <v>52.1</v>
          </cell>
          <cell r="I30">
            <v>52.1</v>
          </cell>
        </row>
        <row r="31">
          <cell r="B31">
            <v>1</v>
          </cell>
          <cell r="C31">
            <v>671</v>
          </cell>
          <cell r="D31">
            <v>2</v>
          </cell>
          <cell r="E31">
            <v>674</v>
          </cell>
          <cell r="F31">
            <v>0.069</v>
          </cell>
          <cell r="G31">
            <v>54.907000000000004</v>
          </cell>
          <cell r="H31">
            <v>0.103</v>
          </cell>
          <cell r="I31">
            <v>55.079</v>
          </cell>
        </row>
        <row r="33">
          <cell r="B33">
            <v>30</v>
          </cell>
          <cell r="C33">
            <v>275</v>
          </cell>
          <cell r="D33">
            <v>40</v>
          </cell>
          <cell r="E33">
            <v>345</v>
          </cell>
          <cell r="F33">
            <v>1.6</v>
          </cell>
          <cell r="G33">
            <v>16</v>
          </cell>
          <cell r="H33">
            <v>2</v>
          </cell>
          <cell r="I33">
            <v>19.6</v>
          </cell>
        </row>
        <row r="34">
          <cell r="B34">
            <v>28</v>
          </cell>
          <cell r="C34">
            <v>238</v>
          </cell>
          <cell r="E34">
            <v>266</v>
          </cell>
          <cell r="F34">
            <v>0.975</v>
          </cell>
          <cell r="G34">
            <v>8.7</v>
          </cell>
          <cell r="I34">
            <v>9.675</v>
          </cell>
        </row>
        <row r="35">
          <cell r="C35">
            <v>160</v>
          </cell>
          <cell r="D35">
            <v>35</v>
          </cell>
          <cell r="E35">
            <v>195</v>
          </cell>
          <cell r="G35">
            <v>5.5</v>
          </cell>
          <cell r="H35">
            <v>1.225</v>
          </cell>
          <cell r="I35">
            <v>6.725</v>
          </cell>
        </row>
        <row r="36">
          <cell r="B36">
            <v>8</v>
          </cell>
          <cell r="C36">
            <v>331</v>
          </cell>
          <cell r="D36">
            <v>28</v>
          </cell>
          <cell r="E36">
            <v>367</v>
          </cell>
          <cell r="F36">
            <v>0.288</v>
          </cell>
          <cell r="G36">
            <v>11.585</v>
          </cell>
          <cell r="H36">
            <v>0.98</v>
          </cell>
          <cell r="I36">
            <v>12.853</v>
          </cell>
        </row>
        <row r="37">
          <cell r="B37">
            <v>66</v>
          </cell>
          <cell r="C37">
            <v>1004</v>
          </cell>
          <cell r="D37">
            <v>103</v>
          </cell>
          <cell r="E37">
            <v>1173</v>
          </cell>
          <cell r="F37">
            <v>2.863</v>
          </cell>
          <cell r="G37">
            <v>41.785</v>
          </cell>
          <cell r="H37">
            <v>4.205</v>
          </cell>
          <cell r="I37">
            <v>48.853</v>
          </cell>
        </row>
        <row r="39">
          <cell r="B39">
            <v>54</v>
          </cell>
          <cell r="C39">
            <v>190</v>
          </cell>
          <cell r="D39">
            <v>50</v>
          </cell>
          <cell r="E39">
            <v>294</v>
          </cell>
          <cell r="F39">
            <v>2</v>
          </cell>
          <cell r="G39">
            <v>7.1</v>
          </cell>
          <cell r="H39">
            <v>1.9</v>
          </cell>
          <cell r="I39">
            <v>11</v>
          </cell>
        </row>
        <row r="41">
          <cell r="C41">
            <v>15</v>
          </cell>
          <cell r="E41">
            <v>15</v>
          </cell>
          <cell r="G41">
            <v>0.923</v>
          </cell>
          <cell r="I41">
            <v>0.923</v>
          </cell>
        </row>
        <row r="42">
          <cell r="C42">
            <v>1</v>
          </cell>
          <cell r="E42">
            <v>1</v>
          </cell>
          <cell r="G42">
            <v>0.05</v>
          </cell>
          <cell r="I42">
            <v>0.05</v>
          </cell>
        </row>
        <row r="43">
          <cell r="C43">
            <v>22</v>
          </cell>
          <cell r="E43">
            <v>22</v>
          </cell>
          <cell r="G43">
            <v>1.1</v>
          </cell>
          <cell r="I43">
            <v>1.1</v>
          </cell>
        </row>
        <row r="44">
          <cell r="C44">
            <v>5</v>
          </cell>
          <cell r="E44">
            <v>5</v>
          </cell>
          <cell r="G44">
            <v>0.225</v>
          </cell>
          <cell r="I44">
            <v>0.225</v>
          </cell>
        </row>
        <row r="45">
          <cell r="C45">
            <v>32</v>
          </cell>
          <cell r="D45">
            <v>3</v>
          </cell>
          <cell r="E45">
            <v>35</v>
          </cell>
          <cell r="G45">
            <v>0.992</v>
          </cell>
          <cell r="H45">
            <v>0.114</v>
          </cell>
          <cell r="I45">
            <v>1.106</v>
          </cell>
        </row>
        <row r="46">
          <cell r="C46">
            <v>34</v>
          </cell>
          <cell r="E46">
            <v>34</v>
          </cell>
          <cell r="G46">
            <v>1.36</v>
          </cell>
          <cell r="I46">
            <v>1.36</v>
          </cell>
        </row>
        <row r="48">
          <cell r="C48">
            <v>11</v>
          </cell>
          <cell r="E48">
            <v>11</v>
          </cell>
          <cell r="G48">
            <v>0.418</v>
          </cell>
          <cell r="I48">
            <v>0.418</v>
          </cell>
        </row>
        <row r="49">
          <cell r="C49">
            <v>9</v>
          </cell>
          <cell r="E49">
            <v>9</v>
          </cell>
          <cell r="G49">
            <v>0.522</v>
          </cell>
          <cell r="I49">
            <v>0.522</v>
          </cell>
        </row>
        <row r="50">
          <cell r="B50">
            <v>0</v>
          </cell>
          <cell r="C50">
            <v>129</v>
          </cell>
          <cell r="D50">
            <v>3</v>
          </cell>
          <cell r="E50">
            <v>132</v>
          </cell>
          <cell r="F50">
            <v>0</v>
          </cell>
          <cell r="G50">
            <v>5.590000000000001</v>
          </cell>
          <cell r="H50">
            <v>0.114</v>
          </cell>
          <cell r="I50">
            <v>5.7040000000000015</v>
          </cell>
        </row>
        <row r="52">
          <cell r="B52">
            <v>1</v>
          </cell>
          <cell r="C52">
            <v>43</v>
          </cell>
          <cell r="D52">
            <v>5</v>
          </cell>
          <cell r="E52">
            <v>49</v>
          </cell>
          <cell r="F52">
            <v>0.099</v>
          </cell>
          <cell r="G52">
            <v>4.256</v>
          </cell>
          <cell r="H52">
            <v>0.495</v>
          </cell>
          <cell r="I52">
            <v>4.85</v>
          </cell>
        </row>
        <row r="54">
          <cell r="C54">
            <v>223</v>
          </cell>
          <cell r="E54">
            <v>223</v>
          </cell>
          <cell r="G54">
            <v>21.583</v>
          </cell>
          <cell r="I54">
            <v>21.583</v>
          </cell>
        </row>
        <row r="55">
          <cell r="C55">
            <v>340</v>
          </cell>
          <cell r="E55">
            <v>340</v>
          </cell>
          <cell r="G55">
            <v>26.05</v>
          </cell>
          <cell r="I55">
            <v>26.05</v>
          </cell>
        </row>
        <row r="56">
          <cell r="C56">
            <v>8</v>
          </cell>
          <cell r="E56">
            <v>8</v>
          </cell>
          <cell r="G56">
            <v>0.475</v>
          </cell>
          <cell r="I56">
            <v>0.475</v>
          </cell>
        </row>
        <row r="57">
          <cell r="C57">
            <v>34</v>
          </cell>
          <cell r="E57">
            <v>34</v>
          </cell>
          <cell r="G57">
            <v>0.714</v>
          </cell>
          <cell r="I57">
            <v>0.714</v>
          </cell>
        </row>
        <row r="58">
          <cell r="C58">
            <v>635</v>
          </cell>
          <cell r="E58">
            <v>635</v>
          </cell>
          <cell r="G58">
            <v>43.748</v>
          </cell>
          <cell r="I58">
            <v>43.748</v>
          </cell>
        </row>
        <row r="59">
          <cell r="B59">
            <v>0</v>
          </cell>
          <cell r="C59">
            <v>1240</v>
          </cell>
          <cell r="D59">
            <v>0</v>
          </cell>
          <cell r="E59">
            <v>1240</v>
          </cell>
          <cell r="F59">
            <v>0</v>
          </cell>
          <cell r="G59">
            <v>92.57</v>
          </cell>
          <cell r="H59">
            <v>0</v>
          </cell>
          <cell r="I59">
            <v>92.57</v>
          </cell>
        </row>
        <row r="61">
          <cell r="B61">
            <v>140</v>
          </cell>
          <cell r="C61">
            <v>130</v>
          </cell>
          <cell r="D61">
            <v>270</v>
          </cell>
          <cell r="E61">
            <v>540</v>
          </cell>
          <cell r="F61">
            <v>12.5</v>
          </cell>
          <cell r="G61">
            <v>5.2</v>
          </cell>
          <cell r="H61">
            <v>29.7</v>
          </cell>
          <cell r="I61">
            <v>47.4</v>
          </cell>
        </row>
        <row r="62">
          <cell r="B62">
            <v>60</v>
          </cell>
          <cell r="C62">
            <v>414</v>
          </cell>
          <cell r="D62">
            <v>75</v>
          </cell>
          <cell r="E62">
            <v>549</v>
          </cell>
          <cell r="F62">
            <v>1.882</v>
          </cell>
          <cell r="G62">
            <v>14.858</v>
          </cell>
          <cell r="H62">
            <v>2.179</v>
          </cell>
          <cell r="I62">
            <v>18.919</v>
          </cell>
        </row>
        <row r="63">
          <cell r="B63">
            <v>19</v>
          </cell>
          <cell r="C63">
            <v>131</v>
          </cell>
          <cell r="E63">
            <v>150</v>
          </cell>
          <cell r="F63">
            <v>0.85</v>
          </cell>
          <cell r="G63">
            <v>5.329</v>
          </cell>
          <cell r="I63">
            <v>6.179</v>
          </cell>
        </row>
        <row r="64">
          <cell r="B64">
            <v>219</v>
          </cell>
          <cell r="C64">
            <v>675</v>
          </cell>
          <cell r="D64">
            <v>345</v>
          </cell>
          <cell r="E64">
            <v>1239</v>
          </cell>
          <cell r="F64">
            <v>15.232</v>
          </cell>
          <cell r="G64">
            <v>25.387</v>
          </cell>
          <cell r="H64">
            <v>31.878999999999998</v>
          </cell>
          <cell r="I64">
            <v>72.498</v>
          </cell>
        </row>
        <row r="66">
          <cell r="B66">
            <v>958</v>
          </cell>
          <cell r="C66">
            <v>667</v>
          </cell>
          <cell r="D66">
            <v>1420</v>
          </cell>
          <cell r="E66">
            <v>3045</v>
          </cell>
          <cell r="F66">
            <v>129.261</v>
          </cell>
          <cell r="G66">
            <v>41.621</v>
          </cell>
          <cell r="H66">
            <v>65.777</v>
          </cell>
          <cell r="I66">
            <v>236.659</v>
          </cell>
        </row>
        <row r="68">
          <cell r="C68">
            <v>21500</v>
          </cell>
          <cell r="E68">
            <v>21500</v>
          </cell>
          <cell r="G68">
            <v>1569.3</v>
          </cell>
          <cell r="I68">
            <v>1569.3</v>
          </cell>
        </row>
        <row r="69">
          <cell r="C69">
            <v>2800</v>
          </cell>
          <cell r="E69">
            <v>2800</v>
          </cell>
          <cell r="G69">
            <v>203</v>
          </cell>
          <cell r="I69">
            <v>203</v>
          </cell>
        </row>
        <row r="70">
          <cell r="B70">
            <v>0</v>
          </cell>
          <cell r="C70">
            <v>24300</v>
          </cell>
          <cell r="D70">
            <v>0</v>
          </cell>
          <cell r="E70">
            <v>24300</v>
          </cell>
          <cell r="F70">
            <v>0</v>
          </cell>
          <cell r="G70">
            <v>1772.3</v>
          </cell>
          <cell r="H70">
            <v>0</v>
          </cell>
          <cell r="I70">
            <v>1772.3</v>
          </cell>
        </row>
        <row r="72">
          <cell r="B72">
            <v>7450</v>
          </cell>
          <cell r="C72">
            <v>1300</v>
          </cell>
          <cell r="D72">
            <v>2250</v>
          </cell>
          <cell r="E72">
            <v>11000</v>
          </cell>
          <cell r="F72">
            <v>711.583</v>
          </cell>
          <cell r="G72">
            <v>154.193</v>
          </cell>
          <cell r="H72">
            <v>266.625</v>
          </cell>
          <cell r="I72">
            <v>1132.401</v>
          </cell>
        </row>
        <row r="73">
          <cell r="B73">
            <v>325</v>
          </cell>
          <cell r="C73">
            <v>615</v>
          </cell>
          <cell r="D73">
            <v>185</v>
          </cell>
          <cell r="E73">
            <v>1125</v>
          </cell>
          <cell r="F73">
            <v>11.925</v>
          </cell>
          <cell r="G73">
            <v>33.81</v>
          </cell>
          <cell r="H73">
            <v>6.7</v>
          </cell>
          <cell r="I73">
            <v>52.435</v>
          </cell>
        </row>
        <row r="74">
          <cell r="C74">
            <v>300</v>
          </cell>
          <cell r="E74">
            <v>300</v>
          </cell>
          <cell r="G74">
            <v>10.5</v>
          </cell>
          <cell r="I74">
            <v>10.5</v>
          </cell>
        </row>
        <row r="75">
          <cell r="B75">
            <v>1324</v>
          </cell>
          <cell r="C75">
            <v>1919</v>
          </cell>
          <cell r="D75">
            <v>1019</v>
          </cell>
          <cell r="E75">
            <v>4262</v>
          </cell>
          <cell r="F75">
            <v>134.33695799999998</v>
          </cell>
          <cell r="G75">
            <v>147.274359</v>
          </cell>
          <cell r="H75">
            <v>107.682935</v>
          </cell>
          <cell r="I75">
            <v>389.294252</v>
          </cell>
        </row>
        <row r="76">
          <cell r="B76">
            <v>17</v>
          </cell>
          <cell r="C76">
            <v>155</v>
          </cell>
          <cell r="D76">
            <v>15</v>
          </cell>
          <cell r="E76">
            <v>187</v>
          </cell>
          <cell r="F76">
            <v>0.595</v>
          </cell>
          <cell r="G76">
            <v>4.65</v>
          </cell>
          <cell r="H76">
            <v>0.375</v>
          </cell>
          <cell r="I76">
            <v>5.62</v>
          </cell>
        </row>
        <row r="77">
          <cell r="C77">
            <v>46</v>
          </cell>
          <cell r="E77">
            <v>46</v>
          </cell>
          <cell r="G77">
            <v>2.703</v>
          </cell>
          <cell r="I77">
            <v>2.703</v>
          </cell>
        </row>
        <row r="78">
          <cell r="B78">
            <v>400</v>
          </cell>
          <cell r="C78">
            <v>340</v>
          </cell>
          <cell r="D78">
            <v>200</v>
          </cell>
          <cell r="E78">
            <v>940</v>
          </cell>
          <cell r="F78">
            <v>29.232</v>
          </cell>
          <cell r="G78">
            <v>22.1</v>
          </cell>
          <cell r="H78">
            <v>12</v>
          </cell>
          <cell r="I78">
            <v>63.332</v>
          </cell>
        </row>
        <row r="79">
          <cell r="B79">
            <v>45</v>
          </cell>
          <cell r="C79">
            <v>8219</v>
          </cell>
          <cell r="D79">
            <v>30</v>
          </cell>
          <cell r="E79">
            <v>8294</v>
          </cell>
          <cell r="F79">
            <v>4.25</v>
          </cell>
          <cell r="G79">
            <v>809.832</v>
          </cell>
          <cell r="H79">
            <v>2.55</v>
          </cell>
          <cell r="I79">
            <v>816.632</v>
          </cell>
        </row>
        <row r="80">
          <cell r="B80">
            <v>9561</v>
          </cell>
          <cell r="C80">
            <v>12894</v>
          </cell>
          <cell r="D80">
            <v>3699</v>
          </cell>
          <cell r="E80">
            <v>26154</v>
          </cell>
          <cell r="F80">
            <v>891.9219579999999</v>
          </cell>
          <cell r="G80">
            <v>1185.062359</v>
          </cell>
          <cell r="H80">
            <v>395.932935</v>
          </cell>
          <cell r="I80">
            <v>2472.9172519999997</v>
          </cell>
        </row>
        <row r="82">
          <cell r="B82">
            <v>319</v>
          </cell>
          <cell r="C82">
            <v>152</v>
          </cell>
          <cell r="D82">
            <v>180</v>
          </cell>
          <cell r="E82">
            <v>651</v>
          </cell>
          <cell r="F82">
            <v>35.042</v>
          </cell>
          <cell r="G82">
            <v>14.141</v>
          </cell>
          <cell r="H82">
            <v>19.807</v>
          </cell>
          <cell r="I82">
            <v>68.99</v>
          </cell>
        </row>
        <row r="83">
          <cell r="B83">
            <v>87</v>
          </cell>
          <cell r="C83">
            <v>200</v>
          </cell>
          <cell r="D83">
            <v>28</v>
          </cell>
          <cell r="E83">
            <v>315</v>
          </cell>
          <cell r="F83">
            <v>5.9</v>
          </cell>
          <cell r="G83">
            <v>14.5</v>
          </cell>
          <cell r="H83">
            <v>1.7</v>
          </cell>
          <cell r="I83">
            <v>22.1</v>
          </cell>
        </row>
        <row r="84">
          <cell r="B84">
            <v>406</v>
          </cell>
          <cell r="C84">
            <v>352</v>
          </cell>
          <cell r="D84">
            <v>208</v>
          </cell>
          <cell r="E84">
            <v>966</v>
          </cell>
          <cell r="F84">
            <v>40.942</v>
          </cell>
          <cell r="G84">
            <v>28.641</v>
          </cell>
          <cell r="H84">
            <v>21.506999999999998</v>
          </cell>
          <cell r="I84">
            <v>91.09</v>
          </cell>
        </row>
        <row r="86">
          <cell r="B86">
            <v>11297</v>
          </cell>
          <cell r="C86">
            <v>45921</v>
          </cell>
          <cell r="D86">
            <v>5867</v>
          </cell>
          <cell r="E86">
            <v>63085</v>
          </cell>
          <cell r="F86">
            <v>1084.5779579999999</v>
          </cell>
          <cell r="G86">
            <v>3549.342359</v>
          </cell>
          <cell r="H86">
            <v>523.564935</v>
          </cell>
          <cell r="I86">
            <v>5157.485252</v>
          </cell>
        </row>
        <row r="89">
          <cell r="B89">
            <v>11297</v>
          </cell>
          <cell r="C89">
            <v>45921</v>
          </cell>
          <cell r="D89">
            <v>5867</v>
          </cell>
          <cell r="E89">
            <v>63085</v>
          </cell>
          <cell r="F89">
            <v>1084.5779579999999</v>
          </cell>
          <cell r="G89">
            <v>3549.342359</v>
          </cell>
          <cell r="H89">
            <v>523.564935</v>
          </cell>
          <cell r="I89">
            <v>5157.485252</v>
          </cell>
        </row>
        <row r="90">
          <cell r="B90">
            <v>11170</v>
          </cell>
          <cell r="C90">
            <v>42802</v>
          </cell>
          <cell r="D90">
            <v>4584</v>
          </cell>
          <cell r="E90">
            <v>58556</v>
          </cell>
          <cell r="F90">
            <v>1038.271</v>
          </cell>
          <cell r="G90">
            <v>3412.601</v>
          </cell>
          <cell r="H90">
            <v>403.3</v>
          </cell>
          <cell r="I90">
            <v>4854.172</v>
          </cell>
        </row>
        <row r="91">
          <cell r="B91">
            <v>101.13697403760072</v>
          </cell>
          <cell r="C91">
            <v>107.28704266155788</v>
          </cell>
          <cell r="D91">
            <v>127.98865619546248</v>
          </cell>
          <cell r="E91">
            <v>107.73447639866112</v>
          </cell>
          <cell r="F91">
            <v>104.46000687681732</v>
          </cell>
          <cell r="G91">
            <v>104.00695419710655</v>
          </cell>
          <cell r="H91">
            <v>129.82021696007934</v>
          </cell>
          <cell r="I91">
            <v>106.24850648061093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6"/>
  <sheetViews>
    <sheetView tabSelected="1" view="pageBreakPreview" zoomScale="60" zoomScaleNormal="70" zoomScalePageLayoutView="0" workbookViewId="0" topLeftCell="A1">
      <selection activeCell="I14" sqref="I14"/>
    </sheetView>
  </sheetViews>
  <sheetFormatPr defaultColWidth="11.57421875" defaultRowHeight="12.75"/>
  <cols>
    <col min="1" max="1" width="11.57421875" style="157" customWidth="1"/>
    <col min="2" max="2" width="14.140625" style="157" customWidth="1"/>
    <col min="3" max="10" width="11.57421875" style="157" customWidth="1"/>
    <col min="11" max="11" width="1.57421875" style="157" customWidth="1"/>
    <col min="12" max="16384" width="11.57421875" style="157" customWidth="1"/>
  </cols>
  <sheetData>
    <row r="1" spans="1:11" ht="12">
      <c r="A1" s="156"/>
      <c r="B1" s="180" t="s">
        <v>312</v>
      </c>
      <c r="C1" s="180"/>
      <c r="D1" s="180"/>
      <c r="E1" s="156"/>
      <c r="F1" s="156"/>
      <c r="G1" s="156"/>
      <c r="H1" s="156"/>
      <c r="I1" s="156"/>
      <c r="J1" s="156"/>
      <c r="K1" s="156"/>
    </row>
    <row r="2" spans="1:11" ht="12">
      <c r="A2" s="156"/>
      <c r="B2" s="180"/>
      <c r="C2" s="180"/>
      <c r="D2" s="180"/>
      <c r="E2" s="156"/>
      <c r="F2" s="156"/>
      <c r="G2" s="181"/>
      <c r="H2" s="182"/>
      <c r="I2" s="182"/>
      <c r="J2" s="183"/>
      <c r="K2" s="158"/>
    </row>
    <row r="3" spans="1:11" ht="5.25" customHeight="1">
      <c r="A3" s="156"/>
      <c r="B3" s="180"/>
      <c r="C3" s="180"/>
      <c r="D3" s="180"/>
      <c r="E3" s="156"/>
      <c r="F3" s="156"/>
      <c r="G3" s="159"/>
      <c r="H3" s="160"/>
      <c r="I3" s="160"/>
      <c r="J3" s="161"/>
      <c r="K3" s="158"/>
    </row>
    <row r="4" spans="1:11" ht="12">
      <c r="A4" s="156"/>
      <c r="B4" s="180"/>
      <c r="C4" s="180"/>
      <c r="D4" s="180"/>
      <c r="E4" s="156"/>
      <c r="F4" s="156"/>
      <c r="G4" s="184" t="s">
        <v>270</v>
      </c>
      <c r="H4" s="185"/>
      <c r="I4" s="185"/>
      <c r="J4" s="186"/>
      <c r="K4" s="158"/>
    </row>
    <row r="5" spans="1:11" ht="12">
      <c r="A5" s="156"/>
      <c r="B5" s="156"/>
      <c r="C5" s="156"/>
      <c r="D5" s="156"/>
      <c r="E5" s="156"/>
      <c r="F5" s="156"/>
      <c r="G5" s="187"/>
      <c r="H5" s="188"/>
      <c r="I5" s="188"/>
      <c r="J5" s="189"/>
      <c r="K5" s="158"/>
    </row>
    <row r="6" spans="1:11" ht="12">
      <c r="A6" s="156"/>
      <c r="B6" s="156"/>
      <c r="C6" s="156"/>
      <c r="D6" s="156"/>
      <c r="E6" s="156"/>
      <c r="F6" s="156"/>
      <c r="G6" s="162"/>
      <c r="H6" s="162"/>
      <c r="I6" s="162"/>
      <c r="J6" s="162"/>
      <c r="K6" s="158"/>
    </row>
    <row r="7" spans="1:11" ht="5.25" customHeight="1">
      <c r="A7" s="156"/>
      <c r="B7" s="156"/>
      <c r="C7" s="156"/>
      <c r="D7" s="156"/>
      <c r="E7" s="156"/>
      <c r="F7" s="156"/>
      <c r="G7" s="163"/>
      <c r="H7" s="163"/>
      <c r="I7" s="163"/>
      <c r="J7" s="163"/>
      <c r="K7" s="158"/>
    </row>
    <row r="8" spans="1:11" ht="12">
      <c r="A8" s="156"/>
      <c r="B8" s="156"/>
      <c r="C8" s="156"/>
      <c r="D8" s="156"/>
      <c r="E8" s="156"/>
      <c r="F8" s="156"/>
      <c r="G8" s="190" t="s">
        <v>313</v>
      </c>
      <c r="H8" s="190"/>
      <c r="I8" s="190"/>
      <c r="J8" s="190"/>
      <c r="K8" s="190"/>
    </row>
    <row r="9" spans="1:11" ht="16.5" customHeight="1">
      <c r="A9" s="156"/>
      <c r="B9" s="156"/>
      <c r="C9" s="156"/>
      <c r="D9" s="164"/>
      <c r="E9" s="164"/>
      <c r="F9" s="156"/>
      <c r="G9" s="190" t="s">
        <v>317</v>
      </c>
      <c r="H9" s="190"/>
      <c r="I9" s="190"/>
      <c r="J9" s="190"/>
      <c r="K9" s="190"/>
    </row>
    <row r="10" spans="1:11" ht="12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</row>
    <row r="11" spans="1:11" ht="12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</row>
    <row r="12" spans="1:11" ht="12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</row>
    <row r="13" spans="1:11" ht="12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</row>
    <row r="14" spans="1:11" ht="12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</row>
    <row r="15" spans="1:11" ht="12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</row>
    <row r="16" spans="1:11" ht="12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</row>
    <row r="17" spans="1:11" ht="12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</row>
    <row r="18" spans="1:11" ht="12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</row>
    <row r="19" spans="1:11" ht="12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</row>
    <row r="20" spans="1:11" ht="12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</row>
    <row r="21" spans="1:11" ht="12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</row>
    <row r="22" spans="1:11" ht="12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</row>
    <row r="23" spans="1:11" ht="12.75" thickBot="1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</row>
    <row r="24" spans="1:11" ht="12.75" thickTop="1">
      <c r="A24" s="156"/>
      <c r="B24" s="156"/>
      <c r="C24" s="165"/>
      <c r="D24" s="166"/>
      <c r="E24" s="166"/>
      <c r="F24" s="166"/>
      <c r="G24" s="166"/>
      <c r="H24" s="166"/>
      <c r="I24" s="167"/>
      <c r="J24" s="156"/>
      <c r="K24" s="156"/>
    </row>
    <row r="25" spans="1:11" ht="12">
      <c r="A25" s="156"/>
      <c r="B25" s="156"/>
      <c r="C25" s="168"/>
      <c r="D25" s="169"/>
      <c r="E25" s="169"/>
      <c r="F25" s="169"/>
      <c r="G25" s="169"/>
      <c r="H25" s="169"/>
      <c r="I25" s="170"/>
      <c r="J25" s="156"/>
      <c r="K25" s="156"/>
    </row>
    <row r="26" spans="1:11" ht="12">
      <c r="A26" s="156"/>
      <c r="B26" s="156"/>
      <c r="C26" s="168"/>
      <c r="D26" s="169"/>
      <c r="E26" s="169"/>
      <c r="F26" s="169"/>
      <c r="G26" s="169"/>
      <c r="H26" s="169"/>
      <c r="I26" s="170"/>
      <c r="J26" s="156"/>
      <c r="K26" s="156"/>
    </row>
    <row r="27" spans="1:11" ht="18.75" customHeight="1">
      <c r="A27" s="156"/>
      <c r="B27" s="156"/>
      <c r="C27" s="195" t="s">
        <v>271</v>
      </c>
      <c r="D27" s="196"/>
      <c r="E27" s="196"/>
      <c r="F27" s="196"/>
      <c r="G27" s="196"/>
      <c r="H27" s="196"/>
      <c r="I27" s="197"/>
      <c r="J27" s="156"/>
      <c r="K27" s="156"/>
    </row>
    <row r="28" spans="1:11" ht="12">
      <c r="A28" s="156"/>
      <c r="B28" s="156"/>
      <c r="C28" s="168"/>
      <c r="D28" s="169"/>
      <c r="E28" s="169"/>
      <c r="F28" s="169"/>
      <c r="G28" s="169"/>
      <c r="H28" s="169"/>
      <c r="I28" s="170"/>
      <c r="J28" s="156"/>
      <c r="K28" s="156"/>
    </row>
    <row r="29" spans="1:11" ht="12">
      <c r="A29" s="156"/>
      <c r="B29" s="156"/>
      <c r="C29" s="168"/>
      <c r="D29" s="169"/>
      <c r="E29" s="169"/>
      <c r="F29" s="169"/>
      <c r="G29" s="169"/>
      <c r="H29" s="169"/>
      <c r="I29" s="170"/>
      <c r="J29" s="156"/>
      <c r="K29" s="156"/>
    </row>
    <row r="30" spans="1:11" ht="18.75" customHeight="1">
      <c r="A30" s="156"/>
      <c r="B30" s="156"/>
      <c r="C30" s="195" t="s">
        <v>272</v>
      </c>
      <c r="D30" s="196"/>
      <c r="E30" s="196"/>
      <c r="F30" s="196"/>
      <c r="G30" s="196"/>
      <c r="H30" s="196"/>
      <c r="I30" s="197"/>
      <c r="J30" s="156"/>
      <c r="K30" s="156"/>
    </row>
    <row r="31" spans="1:11" ht="12">
      <c r="A31" s="156"/>
      <c r="B31" s="156"/>
      <c r="C31" s="168"/>
      <c r="D31" s="169"/>
      <c r="E31" s="169"/>
      <c r="F31" s="169"/>
      <c r="G31" s="169"/>
      <c r="H31" s="169"/>
      <c r="I31" s="170"/>
      <c r="J31" s="156"/>
      <c r="K31" s="156"/>
    </row>
    <row r="32" spans="1:11" ht="12">
      <c r="A32" s="156"/>
      <c r="B32" s="156"/>
      <c r="C32" s="168"/>
      <c r="D32" s="169"/>
      <c r="E32" s="169"/>
      <c r="F32" s="169"/>
      <c r="G32" s="169"/>
      <c r="H32" s="169"/>
      <c r="I32" s="170"/>
      <c r="J32" s="156"/>
      <c r="K32" s="156"/>
    </row>
    <row r="33" spans="1:11" ht="12">
      <c r="A33" s="156"/>
      <c r="B33" s="156"/>
      <c r="C33" s="168"/>
      <c r="D33" s="169"/>
      <c r="E33" s="169"/>
      <c r="F33" s="169"/>
      <c r="G33" s="169"/>
      <c r="H33" s="169"/>
      <c r="I33" s="170"/>
      <c r="J33" s="156"/>
      <c r="K33" s="156"/>
    </row>
    <row r="34" spans="1:11" ht="12.75" thickBot="1">
      <c r="A34" s="156"/>
      <c r="B34" s="156"/>
      <c r="C34" s="171"/>
      <c r="D34" s="172"/>
      <c r="E34" s="172"/>
      <c r="F34" s="172"/>
      <c r="G34" s="172"/>
      <c r="H34" s="172"/>
      <c r="I34" s="173"/>
      <c r="J34" s="156"/>
      <c r="K34" s="156"/>
    </row>
    <row r="35" spans="1:11" ht="12.75" thickTop="1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</row>
    <row r="36" spans="1:11" ht="12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</row>
    <row r="37" spans="1:11" ht="12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</row>
    <row r="38" spans="1:11" ht="12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</row>
    <row r="39" spans="1:11" ht="12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</row>
    <row r="40" spans="1:11" ht="15">
      <c r="A40" s="156"/>
      <c r="B40" s="156"/>
      <c r="C40" s="156"/>
      <c r="D40" s="156"/>
      <c r="E40" s="198"/>
      <c r="F40" s="198"/>
      <c r="G40" s="198"/>
      <c r="H40" s="156"/>
      <c r="I40" s="156"/>
      <c r="J40" s="156"/>
      <c r="K40" s="156"/>
    </row>
    <row r="41" spans="1:11" ht="12">
      <c r="A41" s="156"/>
      <c r="B41" s="156"/>
      <c r="C41" s="156"/>
      <c r="D41" s="156"/>
      <c r="E41" s="199"/>
      <c r="F41" s="199"/>
      <c r="G41" s="199"/>
      <c r="H41" s="156"/>
      <c r="I41" s="156"/>
      <c r="J41" s="156"/>
      <c r="K41" s="156"/>
    </row>
    <row r="42" spans="1:11" ht="15">
      <c r="A42" s="156"/>
      <c r="B42" s="156"/>
      <c r="C42" s="156"/>
      <c r="D42" s="156"/>
      <c r="E42" s="198"/>
      <c r="F42" s="198"/>
      <c r="G42" s="198"/>
      <c r="H42" s="156"/>
      <c r="I42" s="156"/>
      <c r="J42" s="156"/>
      <c r="K42" s="156"/>
    </row>
    <row r="43" spans="1:11" ht="12">
      <c r="A43" s="156"/>
      <c r="B43" s="156"/>
      <c r="C43" s="156"/>
      <c r="D43" s="156"/>
      <c r="E43" s="199"/>
      <c r="F43" s="199"/>
      <c r="G43" s="199"/>
      <c r="H43" s="156"/>
      <c r="I43" s="156"/>
      <c r="J43" s="156"/>
      <c r="K43" s="156"/>
    </row>
    <row r="44" spans="1:11" ht="15">
      <c r="A44" s="156"/>
      <c r="B44" s="156"/>
      <c r="C44" s="156"/>
      <c r="D44" s="156"/>
      <c r="E44" s="174" t="s">
        <v>314</v>
      </c>
      <c r="F44" s="174"/>
      <c r="G44" s="174"/>
      <c r="H44" s="156"/>
      <c r="I44" s="156"/>
      <c r="J44" s="156"/>
      <c r="K44" s="156"/>
    </row>
    <row r="45" spans="1:11" ht="12.75">
      <c r="A45" s="156"/>
      <c r="B45" s="156"/>
      <c r="C45" s="156"/>
      <c r="D45" s="156"/>
      <c r="E45" s="191" t="s">
        <v>315</v>
      </c>
      <c r="F45" s="191"/>
      <c r="G45" s="191"/>
      <c r="H45" s="156"/>
      <c r="I45" s="156"/>
      <c r="J45" s="156"/>
      <c r="K45" s="156"/>
    </row>
    <row r="46" spans="1:11" ht="12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</row>
    <row r="47" spans="1:11" ht="12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6"/>
    </row>
    <row r="48" spans="1:11" ht="12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</row>
    <row r="49" spans="1:11" ht="12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</row>
    <row r="50" spans="1:11" ht="12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</row>
    <row r="51" spans="1:11" ht="12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</row>
    <row r="52" spans="1:11" ht="12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</row>
    <row r="53" spans="1:11" ht="15">
      <c r="A53" s="156"/>
      <c r="B53" s="156"/>
      <c r="C53" s="156"/>
      <c r="D53" s="175"/>
      <c r="E53" s="156"/>
      <c r="F53" s="176"/>
      <c r="G53" s="176"/>
      <c r="H53" s="156"/>
      <c r="I53" s="156"/>
      <c r="J53" s="156"/>
      <c r="K53" s="156"/>
    </row>
    <row r="54" spans="1:11" ht="12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</row>
    <row r="55" spans="1:11" ht="12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</row>
    <row r="56" spans="1:11" ht="12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</row>
    <row r="57" spans="1:11" ht="12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</row>
    <row r="58" spans="1:11" ht="12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</row>
    <row r="59" spans="1:11" ht="12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</row>
    <row r="60" spans="1:11" ht="12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</row>
    <row r="61" spans="1:11" ht="12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</row>
    <row r="62" spans="1:11" ht="12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</row>
    <row r="63" spans="1:11" ht="12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</row>
    <row r="64" spans="1:11" ht="12">
      <c r="A64" s="156"/>
      <c r="B64" s="156"/>
      <c r="C64" s="156"/>
      <c r="D64" s="156"/>
      <c r="E64" s="156"/>
      <c r="F64" s="156"/>
      <c r="G64" s="156"/>
      <c r="H64" s="156"/>
      <c r="I64" s="156"/>
      <c r="J64" s="156"/>
      <c r="K64" s="156"/>
    </row>
    <row r="65" spans="1:11" ht="12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</row>
    <row r="66" spans="1:11" ht="12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</row>
    <row r="67" spans="1:11" ht="12.75" thickBot="1">
      <c r="A67" s="156"/>
      <c r="B67" s="156"/>
      <c r="C67" s="156"/>
      <c r="D67" s="156"/>
      <c r="E67" s="156"/>
      <c r="F67" s="156"/>
      <c r="G67" s="156"/>
      <c r="H67" s="156"/>
      <c r="I67" s="156"/>
      <c r="J67" s="156"/>
      <c r="K67" s="156"/>
    </row>
    <row r="68" spans="1:11" ht="19.5" customHeight="1" thickBot="1" thickTop="1">
      <c r="A68" s="156"/>
      <c r="B68" s="156"/>
      <c r="C68" s="156"/>
      <c r="D68" s="156"/>
      <c r="E68" s="156"/>
      <c r="F68" s="156"/>
      <c r="G68" s="156"/>
      <c r="H68" s="192" t="s">
        <v>316</v>
      </c>
      <c r="I68" s="193"/>
      <c r="J68" s="194"/>
      <c r="K68" s="177"/>
    </row>
    <row r="69" spans="1:11" s="178" customFormat="1" ht="12.75" customHeight="1" thickTop="1">
      <c r="A69" s="175"/>
      <c r="B69" s="175"/>
      <c r="C69" s="175"/>
      <c r="D69" s="175"/>
      <c r="E69" s="175"/>
      <c r="F69" s="175"/>
      <c r="G69" s="175"/>
      <c r="H69" s="175"/>
      <c r="I69" s="175"/>
      <c r="J69" s="175"/>
      <c r="K69" s="175"/>
    </row>
    <row r="70" spans="1:11" ht="12.75" customHeight="1">
      <c r="A70" s="156"/>
      <c r="B70" s="156"/>
      <c r="C70" s="156"/>
      <c r="D70" s="156"/>
      <c r="E70" s="156"/>
      <c r="F70" s="156"/>
      <c r="G70" s="156"/>
      <c r="H70" s="156"/>
      <c r="I70" s="156"/>
      <c r="J70" s="156"/>
      <c r="K70" s="156"/>
    </row>
    <row r="71" spans="1:11" ht="12.75" customHeight="1">
      <c r="A71" s="156"/>
      <c r="B71" s="156"/>
      <c r="C71" s="156"/>
      <c r="D71" s="156"/>
      <c r="E71" s="156"/>
      <c r="F71" s="156"/>
      <c r="G71" s="156"/>
      <c r="H71" s="156"/>
      <c r="I71" s="156"/>
      <c r="J71" s="156"/>
      <c r="K71" s="156"/>
    </row>
    <row r="72" spans="1:11" ht="12">
      <c r="A72" s="156"/>
      <c r="B72" s="156"/>
      <c r="C72" s="156"/>
      <c r="D72" s="156"/>
      <c r="E72" s="156"/>
      <c r="F72" s="156"/>
      <c r="G72" s="156"/>
      <c r="H72" s="156"/>
      <c r="I72" s="156"/>
      <c r="J72" s="156"/>
      <c r="K72" s="156"/>
    </row>
    <row r="73" spans="1:11" ht="12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</row>
    <row r="76" spans="1:4" ht="12">
      <c r="A76" s="179"/>
      <c r="B76" s="179"/>
      <c r="C76" s="179"/>
      <c r="D76" s="179"/>
    </row>
  </sheetData>
  <sheetProtection/>
  <mergeCells count="14">
    <mergeCell ref="E45:G45"/>
    <mergeCell ref="H68:J68"/>
    <mergeCell ref="C27:I27"/>
    <mergeCell ref="C30:I30"/>
    <mergeCell ref="E40:G40"/>
    <mergeCell ref="E41:G41"/>
    <mergeCell ref="E42:G42"/>
    <mergeCell ref="E43:G43"/>
    <mergeCell ref="B1:D4"/>
    <mergeCell ref="G2:J2"/>
    <mergeCell ref="G4:J4"/>
    <mergeCell ref="G5:J5"/>
    <mergeCell ref="G8:K8"/>
    <mergeCell ref="G9:K9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70" zoomScaleNormal="70" zoomScaleSheetLayoutView="70" zoomScalePageLayoutView="0" workbookViewId="0" topLeftCell="A52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7</v>
      </c>
      <c r="D7" s="21" t="s">
        <v>7</v>
      </c>
      <c r="E7" s="21">
        <v>12</v>
      </c>
      <c r="F7" s="22" t="str">
        <f>CONCATENATE(D6,"=100")</f>
        <v>2016=100</v>
      </c>
      <c r="G7" s="23"/>
      <c r="H7" s="20" t="s">
        <v>7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22</v>
      </c>
      <c r="D9" s="30">
        <v>7</v>
      </c>
      <c r="E9" s="30">
        <v>80</v>
      </c>
      <c r="F9" s="31"/>
      <c r="G9" s="31"/>
      <c r="H9" s="105">
        <v>0.031</v>
      </c>
      <c r="I9" s="105">
        <v>0.009</v>
      </c>
      <c r="J9" s="105"/>
      <c r="K9" s="32"/>
    </row>
    <row r="10" spans="1:11" s="33" customFormat="1" ht="11.25" customHeight="1">
      <c r="A10" s="35" t="s">
        <v>9</v>
      </c>
      <c r="B10" s="29"/>
      <c r="C10" s="30">
        <v>60</v>
      </c>
      <c r="D10" s="30">
        <v>60</v>
      </c>
      <c r="E10" s="30">
        <v>59</v>
      </c>
      <c r="F10" s="31"/>
      <c r="G10" s="31"/>
      <c r="H10" s="105">
        <v>0.085</v>
      </c>
      <c r="I10" s="105">
        <v>0.086</v>
      </c>
      <c r="J10" s="105"/>
      <c r="K10" s="32"/>
    </row>
    <row r="11" spans="1:11" s="33" customFormat="1" ht="11.25" customHeight="1">
      <c r="A11" s="28" t="s">
        <v>10</v>
      </c>
      <c r="B11" s="29"/>
      <c r="C11" s="30">
        <v>7</v>
      </c>
      <c r="D11" s="30">
        <v>42</v>
      </c>
      <c r="E11" s="30">
        <v>50</v>
      </c>
      <c r="F11" s="31"/>
      <c r="G11" s="31"/>
      <c r="H11" s="105">
        <v>0.01</v>
      </c>
      <c r="I11" s="105">
        <v>0.06149</v>
      </c>
      <c r="J11" s="105"/>
      <c r="K11" s="32"/>
    </row>
    <row r="12" spans="1:11" s="33" customFormat="1" ht="11.25" customHeight="1">
      <c r="A12" s="35" t="s">
        <v>11</v>
      </c>
      <c r="B12" s="29"/>
      <c r="C12" s="30">
        <v>40</v>
      </c>
      <c r="D12" s="30">
        <v>41</v>
      </c>
      <c r="E12" s="30">
        <v>10</v>
      </c>
      <c r="F12" s="31"/>
      <c r="G12" s="31"/>
      <c r="H12" s="105">
        <v>0.056</v>
      </c>
      <c r="I12" s="105">
        <v>0.006</v>
      </c>
      <c r="J12" s="105"/>
      <c r="K12" s="32"/>
    </row>
    <row r="13" spans="1:11" s="42" customFormat="1" ht="11.25" customHeight="1">
      <c r="A13" s="36" t="s">
        <v>12</v>
      </c>
      <c r="B13" s="37"/>
      <c r="C13" s="38">
        <v>129</v>
      </c>
      <c r="D13" s="38">
        <v>150</v>
      </c>
      <c r="E13" s="38">
        <v>199</v>
      </c>
      <c r="F13" s="39">
        <f>IF(D13&gt;0,100*E13/D13,0)</f>
        <v>132.66666666666666</v>
      </c>
      <c r="G13" s="40"/>
      <c r="H13" s="106">
        <v>0.182</v>
      </c>
      <c r="I13" s="107">
        <v>0.16249</v>
      </c>
      <c r="J13" s="10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06"/>
      <c r="I15" s="107"/>
      <c r="J15" s="10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>
        <v>79</v>
      </c>
      <c r="D17" s="38">
        <v>49</v>
      </c>
      <c r="E17" s="38">
        <v>49</v>
      </c>
      <c r="F17" s="39">
        <f>IF(D17&gt;0,100*E17/D17,0)</f>
        <v>100</v>
      </c>
      <c r="G17" s="40"/>
      <c r="H17" s="106">
        <v>0.079</v>
      </c>
      <c r="I17" s="107">
        <v>0.049</v>
      </c>
      <c r="J17" s="10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>
        <v>5681</v>
      </c>
      <c r="D19" s="30">
        <v>6368</v>
      </c>
      <c r="E19" s="30">
        <v>6368</v>
      </c>
      <c r="F19" s="31"/>
      <c r="G19" s="31"/>
      <c r="H19" s="105">
        <v>21.588</v>
      </c>
      <c r="I19" s="105">
        <v>38.208</v>
      </c>
      <c r="J19" s="10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05"/>
      <c r="I20" s="105"/>
      <c r="J20" s="10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05"/>
      <c r="I21" s="105"/>
      <c r="J21" s="105"/>
      <c r="K21" s="32"/>
    </row>
    <row r="22" spans="1:11" s="42" customFormat="1" ht="11.25" customHeight="1">
      <c r="A22" s="36" t="s">
        <v>18</v>
      </c>
      <c r="B22" s="37"/>
      <c r="C22" s="38">
        <v>5681</v>
      </c>
      <c r="D22" s="38">
        <v>6368</v>
      </c>
      <c r="E22" s="38">
        <v>6368</v>
      </c>
      <c r="F22" s="39">
        <f>IF(D22&gt;0,100*E22/D22,0)</f>
        <v>100</v>
      </c>
      <c r="G22" s="40"/>
      <c r="H22" s="106">
        <v>21.588</v>
      </c>
      <c r="I22" s="107">
        <v>38.208</v>
      </c>
      <c r="J22" s="10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>
        <v>9066</v>
      </c>
      <c r="D24" s="38">
        <v>11577</v>
      </c>
      <c r="E24" s="38">
        <v>11750</v>
      </c>
      <c r="F24" s="39">
        <f>IF(D24&gt;0,100*E24/D24,0)</f>
        <v>101.49434223028419</v>
      </c>
      <c r="G24" s="40"/>
      <c r="H24" s="106">
        <v>31.093</v>
      </c>
      <c r="I24" s="107">
        <v>57.897</v>
      </c>
      <c r="J24" s="10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>
        <v>348</v>
      </c>
      <c r="D26" s="38">
        <v>450</v>
      </c>
      <c r="E26" s="38">
        <v>500</v>
      </c>
      <c r="F26" s="39">
        <f>IF(D26&gt;0,100*E26/D26,0)</f>
        <v>111.11111111111111</v>
      </c>
      <c r="G26" s="40"/>
      <c r="H26" s="106">
        <v>1.126</v>
      </c>
      <c r="I26" s="107">
        <v>2.3</v>
      </c>
      <c r="J26" s="10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>
        <v>2386</v>
      </c>
      <c r="D28" s="30">
        <v>2655</v>
      </c>
      <c r="E28" s="30">
        <v>2655</v>
      </c>
      <c r="F28" s="31"/>
      <c r="G28" s="31"/>
      <c r="H28" s="105">
        <v>6.908</v>
      </c>
      <c r="I28" s="105">
        <v>9.01</v>
      </c>
      <c r="J28" s="105"/>
      <c r="K28" s="32"/>
    </row>
    <row r="29" spans="1:11" s="33" customFormat="1" ht="11.25" customHeight="1">
      <c r="A29" s="35" t="s">
        <v>22</v>
      </c>
      <c r="B29" s="29"/>
      <c r="C29" s="30">
        <v>16214</v>
      </c>
      <c r="D29" s="30">
        <v>15783</v>
      </c>
      <c r="E29" s="30">
        <v>15783</v>
      </c>
      <c r="F29" s="31"/>
      <c r="G29" s="31"/>
      <c r="H29" s="105">
        <v>31.994</v>
      </c>
      <c r="I29" s="105">
        <v>34.421</v>
      </c>
      <c r="J29" s="105"/>
      <c r="K29" s="32"/>
    </row>
    <row r="30" spans="1:11" s="33" customFormat="1" ht="11.25" customHeight="1">
      <c r="A30" s="35" t="s">
        <v>23</v>
      </c>
      <c r="B30" s="29"/>
      <c r="C30" s="30">
        <v>7562</v>
      </c>
      <c r="D30" s="30">
        <v>7562</v>
      </c>
      <c r="E30" s="30">
        <v>7562</v>
      </c>
      <c r="F30" s="31"/>
      <c r="G30" s="31"/>
      <c r="H30" s="105">
        <v>8.052</v>
      </c>
      <c r="I30" s="105">
        <v>12.197</v>
      </c>
      <c r="J30" s="105"/>
      <c r="K30" s="32"/>
    </row>
    <row r="31" spans="1:11" s="42" customFormat="1" ht="11.25" customHeight="1">
      <c r="A31" s="43" t="s">
        <v>24</v>
      </c>
      <c r="B31" s="37"/>
      <c r="C31" s="38">
        <v>26162</v>
      </c>
      <c r="D31" s="38">
        <v>26000</v>
      </c>
      <c r="E31" s="38">
        <v>26000</v>
      </c>
      <c r="F31" s="39">
        <f>IF(D31&gt;0,100*E31/D31,0)</f>
        <v>100</v>
      </c>
      <c r="G31" s="40"/>
      <c r="H31" s="106">
        <v>46.954</v>
      </c>
      <c r="I31" s="107">
        <v>55.628</v>
      </c>
      <c r="J31" s="10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>
        <v>2295</v>
      </c>
      <c r="D33" s="30">
        <v>2000</v>
      </c>
      <c r="E33" s="30">
        <v>2000</v>
      </c>
      <c r="F33" s="31"/>
      <c r="G33" s="31"/>
      <c r="H33" s="105">
        <v>2.991</v>
      </c>
      <c r="I33" s="105">
        <v>4.85</v>
      </c>
      <c r="J33" s="105"/>
      <c r="K33" s="32"/>
    </row>
    <row r="34" spans="1:11" s="33" customFormat="1" ht="11.25" customHeight="1">
      <c r="A34" s="35" t="s">
        <v>26</v>
      </c>
      <c r="B34" s="29"/>
      <c r="C34" s="30">
        <v>4145</v>
      </c>
      <c r="D34" s="30">
        <v>4500</v>
      </c>
      <c r="E34" s="30">
        <v>4000</v>
      </c>
      <c r="F34" s="31"/>
      <c r="G34" s="31"/>
      <c r="H34" s="105">
        <v>8.982</v>
      </c>
      <c r="I34" s="105">
        <v>9.715</v>
      </c>
      <c r="J34" s="105"/>
      <c r="K34" s="32"/>
    </row>
    <row r="35" spans="1:11" s="33" customFormat="1" ht="11.25" customHeight="1">
      <c r="A35" s="35" t="s">
        <v>27</v>
      </c>
      <c r="B35" s="29"/>
      <c r="C35" s="30">
        <v>1761</v>
      </c>
      <c r="D35" s="30">
        <v>2000</v>
      </c>
      <c r="E35" s="30">
        <v>2500</v>
      </c>
      <c r="F35" s="31"/>
      <c r="G35" s="31"/>
      <c r="H35" s="105">
        <v>3.064</v>
      </c>
      <c r="I35" s="105">
        <v>4.5</v>
      </c>
      <c r="J35" s="105"/>
      <c r="K35" s="32"/>
    </row>
    <row r="36" spans="1:11" s="33" customFormat="1" ht="11.25" customHeight="1">
      <c r="A36" s="35" t="s">
        <v>28</v>
      </c>
      <c r="B36" s="29"/>
      <c r="C36" s="30">
        <v>1539</v>
      </c>
      <c r="D36" s="30">
        <v>1650</v>
      </c>
      <c r="E36" s="30">
        <v>1815</v>
      </c>
      <c r="F36" s="31"/>
      <c r="G36" s="31"/>
      <c r="H36" s="105">
        <v>2.77</v>
      </c>
      <c r="I36" s="105">
        <v>3.7949999999999995</v>
      </c>
      <c r="J36" s="105"/>
      <c r="K36" s="32"/>
    </row>
    <row r="37" spans="1:11" s="42" customFormat="1" ht="11.25" customHeight="1">
      <c r="A37" s="36" t="s">
        <v>29</v>
      </c>
      <c r="B37" s="37"/>
      <c r="C37" s="38">
        <v>9740</v>
      </c>
      <c r="D37" s="38">
        <v>10150</v>
      </c>
      <c r="E37" s="38">
        <v>10315</v>
      </c>
      <c r="F37" s="39">
        <f>IF(D37&gt;0,100*E37/D37,0)</f>
        <v>101.6256157635468</v>
      </c>
      <c r="G37" s="40"/>
      <c r="H37" s="106">
        <v>17.807</v>
      </c>
      <c r="I37" s="107">
        <v>22.86</v>
      </c>
      <c r="J37" s="10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>
        <v>14467</v>
      </c>
      <c r="D39" s="38">
        <v>14480</v>
      </c>
      <c r="E39" s="38">
        <v>14400</v>
      </c>
      <c r="F39" s="39">
        <f>IF(D39&gt;0,100*E39/D39,0)</f>
        <v>99.4475138121547</v>
      </c>
      <c r="G39" s="40"/>
      <c r="H39" s="106">
        <v>8.174</v>
      </c>
      <c r="I39" s="107">
        <v>8.1</v>
      </c>
      <c r="J39" s="10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>
        <v>1567</v>
      </c>
      <c r="D41" s="30">
        <v>2477</v>
      </c>
      <c r="E41" s="30">
        <v>1880</v>
      </c>
      <c r="F41" s="31"/>
      <c r="G41" s="31"/>
      <c r="H41" s="105">
        <v>2.877</v>
      </c>
      <c r="I41" s="105">
        <v>7.342</v>
      </c>
      <c r="J41" s="105"/>
      <c r="K41" s="32"/>
    </row>
    <row r="42" spans="1:11" s="33" customFormat="1" ht="11.25" customHeight="1">
      <c r="A42" s="35" t="s">
        <v>32</v>
      </c>
      <c r="B42" s="29"/>
      <c r="C42" s="30">
        <v>7782</v>
      </c>
      <c r="D42" s="30">
        <v>10353</v>
      </c>
      <c r="E42" s="30">
        <v>10700</v>
      </c>
      <c r="F42" s="31"/>
      <c r="G42" s="31"/>
      <c r="H42" s="105">
        <v>24.34</v>
      </c>
      <c r="I42" s="105">
        <v>41.065</v>
      </c>
      <c r="J42" s="105"/>
      <c r="K42" s="32"/>
    </row>
    <row r="43" spans="1:11" s="33" customFormat="1" ht="11.25" customHeight="1">
      <c r="A43" s="35" t="s">
        <v>33</v>
      </c>
      <c r="B43" s="29"/>
      <c r="C43" s="30">
        <v>13017</v>
      </c>
      <c r="D43" s="30">
        <v>13135</v>
      </c>
      <c r="E43" s="30">
        <v>14000</v>
      </c>
      <c r="F43" s="31"/>
      <c r="G43" s="31"/>
      <c r="H43" s="105">
        <v>29.697</v>
      </c>
      <c r="I43" s="105">
        <v>45.657</v>
      </c>
      <c r="J43" s="105"/>
      <c r="K43" s="32"/>
    </row>
    <row r="44" spans="1:11" s="33" customFormat="1" ht="11.25" customHeight="1">
      <c r="A44" s="35" t="s">
        <v>34</v>
      </c>
      <c r="B44" s="29"/>
      <c r="C44" s="30">
        <v>16563</v>
      </c>
      <c r="D44" s="30">
        <v>22258</v>
      </c>
      <c r="E44" s="30">
        <v>22000</v>
      </c>
      <c r="F44" s="31"/>
      <c r="G44" s="31"/>
      <c r="H44" s="105">
        <v>46.861</v>
      </c>
      <c r="I44" s="105">
        <v>81.865</v>
      </c>
      <c r="J44" s="105"/>
      <c r="K44" s="32"/>
    </row>
    <row r="45" spans="1:11" s="33" customFormat="1" ht="11.25" customHeight="1">
      <c r="A45" s="35" t="s">
        <v>35</v>
      </c>
      <c r="B45" s="29"/>
      <c r="C45" s="30">
        <v>10846</v>
      </c>
      <c r="D45" s="30">
        <v>12512</v>
      </c>
      <c r="E45" s="30">
        <v>12500</v>
      </c>
      <c r="F45" s="31"/>
      <c r="G45" s="31"/>
      <c r="H45" s="105">
        <v>19.773</v>
      </c>
      <c r="I45" s="105">
        <v>40.699</v>
      </c>
      <c r="J45" s="105"/>
      <c r="K45" s="32"/>
    </row>
    <row r="46" spans="1:11" s="33" customFormat="1" ht="11.25" customHeight="1">
      <c r="A46" s="35" t="s">
        <v>36</v>
      </c>
      <c r="B46" s="29"/>
      <c r="C46" s="30">
        <v>2350</v>
      </c>
      <c r="D46" s="30">
        <v>1347</v>
      </c>
      <c r="E46" s="30">
        <v>1350</v>
      </c>
      <c r="F46" s="31"/>
      <c r="G46" s="31"/>
      <c r="H46" s="105">
        <v>2.912</v>
      </c>
      <c r="I46" s="105">
        <v>3.117</v>
      </c>
      <c r="J46" s="105"/>
      <c r="K46" s="32"/>
    </row>
    <row r="47" spans="1:11" s="33" customFormat="1" ht="11.25" customHeight="1">
      <c r="A47" s="35" t="s">
        <v>37</v>
      </c>
      <c r="B47" s="29"/>
      <c r="C47" s="30">
        <v>859</v>
      </c>
      <c r="D47" s="30">
        <v>1034</v>
      </c>
      <c r="E47" s="30">
        <v>1040</v>
      </c>
      <c r="F47" s="31"/>
      <c r="G47" s="31"/>
      <c r="H47" s="105">
        <v>1.209</v>
      </c>
      <c r="I47" s="105">
        <v>2.399</v>
      </c>
      <c r="J47" s="105"/>
      <c r="K47" s="32"/>
    </row>
    <row r="48" spans="1:11" s="33" customFormat="1" ht="11.25" customHeight="1">
      <c r="A48" s="35" t="s">
        <v>38</v>
      </c>
      <c r="B48" s="29"/>
      <c r="C48" s="30">
        <v>7962</v>
      </c>
      <c r="D48" s="30">
        <v>8128</v>
      </c>
      <c r="E48" s="30">
        <v>8000</v>
      </c>
      <c r="F48" s="31"/>
      <c r="G48" s="31"/>
      <c r="H48" s="105">
        <v>10.817</v>
      </c>
      <c r="I48" s="105">
        <v>26.17</v>
      </c>
      <c r="J48" s="105"/>
      <c r="K48" s="32"/>
    </row>
    <row r="49" spans="1:11" s="33" customFormat="1" ht="11.25" customHeight="1">
      <c r="A49" s="35" t="s">
        <v>39</v>
      </c>
      <c r="B49" s="29"/>
      <c r="C49" s="30">
        <v>9882</v>
      </c>
      <c r="D49" s="30">
        <v>15992</v>
      </c>
      <c r="E49" s="30">
        <v>17500</v>
      </c>
      <c r="F49" s="31"/>
      <c r="G49" s="31"/>
      <c r="H49" s="105">
        <v>17.382</v>
      </c>
      <c r="I49" s="105">
        <v>52.425</v>
      </c>
      <c r="J49" s="105"/>
      <c r="K49" s="32"/>
    </row>
    <row r="50" spans="1:11" s="42" customFormat="1" ht="11.25" customHeight="1">
      <c r="A50" s="43" t="s">
        <v>40</v>
      </c>
      <c r="B50" s="37"/>
      <c r="C50" s="38">
        <v>70828</v>
      </c>
      <c r="D50" s="38">
        <v>87236</v>
      </c>
      <c r="E50" s="38">
        <v>88970</v>
      </c>
      <c r="F50" s="39">
        <f>IF(D50&gt;0,100*E50/D50,0)</f>
        <v>101.98771149525426</v>
      </c>
      <c r="G50" s="40"/>
      <c r="H50" s="106">
        <v>155.868</v>
      </c>
      <c r="I50" s="107">
        <v>300.739</v>
      </c>
      <c r="J50" s="10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>
        <v>4774</v>
      </c>
      <c r="D52" s="38">
        <v>4774</v>
      </c>
      <c r="E52" s="38">
        <v>4774</v>
      </c>
      <c r="F52" s="39">
        <f>IF(D52&gt;0,100*E52/D52,0)</f>
        <v>100</v>
      </c>
      <c r="G52" s="40"/>
      <c r="H52" s="106">
        <v>8.179</v>
      </c>
      <c r="I52" s="107">
        <v>8.179</v>
      </c>
      <c r="J52" s="10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>
        <v>37294</v>
      </c>
      <c r="D54" s="30">
        <v>39042</v>
      </c>
      <c r="E54" s="30">
        <v>41800</v>
      </c>
      <c r="F54" s="31"/>
      <c r="G54" s="31"/>
      <c r="H54" s="105">
        <v>58.203</v>
      </c>
      <c r="I54" s="105">
        <v>89.66</v>
      </c>
      <c r="J54" s="105"/>
      <c r="K54" s="32"/>
    </row>
    <row r="55" spans="1:11" s="33" customFormat="1" ht="11.25" customHeight="1">
      <c r="A55" s="35" t="s">
        <v>43</v>
      </c>
      <c r="B55" s="29"/>
      <c r="C55" s="30">
        <v>79208</v>
      </c>
      <c r="D55" s="30">
        <v>79605</v>
      </c>
      <c r="E55" s="30">
        <v>79000</v>
      </c>
      <c r="F55" s="31"/>
      <c r="G55" s="31"/>
      <c r="H55" s="105">
        <v>126.036</v>
      </c>
      <c r="I55" s="105">
        <v>150</v>
      </c>
      <c r="J55" s="105"/>
      <c r="K55" s="32"/>
    </row>
    <row r="56" spans="1:11" s="33" customFormat="1" ht="11.25" customHeight="1">
      <c r="A56" s="35" t="s">
        <v>44</v>
      </c>
      <c r="B56" s="29"/>
      <c r="C56" s="30">
        <v>7341</v>
      </c>
      <c r="D56" s="30">
        <v>8500</v>
      </c>
      <c r="E56" s="30">
        <v>8500</v>
      </c>
      <c r="F56" s="31"/>
      <c r="G56" s="31"/>
      <c r="H56" s="105">
        <v>19.999</v>
      </c>
      <c r="I56" s="105">
        <v>17</v>
      </c>
      <c r="J56" s="105"/>
      <c r="K56" s="32"/>
    </row>
    <row r="57" spans="1:11" s="33" customFormat="1" ht="11.25" customHeight="1">
      <c r="A57" s="35" t="s">
        <v>45</v>
      </c>
      <c r="B57" s="29"/>
      <c r="C57" s="30">
        <v>4292</v>
      </c>
      <c r="D57" s="30">
        <v>4693</v>
      </c>
      <c r="E57" s="30">
        <v>4693</v>
      </c>
      <c r="F57" s="31"/>
      <c r="G57" s="31"/>
      <c r="H57" s="105">
        <v>3.084</v>
      </c>
      <c r="I57" s="105">
        <v>14.079</v>
      </c>
      <c r="J57" s="105"/>
      <c r="K57" s="32"/>
    </row>
    <row r="58" spans="1:11" s="33" customFormat="1" ht="11.25" customHeight="1">
      <c r="A58" s="35" t="s">
        <v>46</v>
      </c>
      <c r="B58" s="29"/>
      <c r="C58" s="30">
        <v>42049</v>
      </c>
      <c r="D58" s="30">
        <v>45284</v>
      </c>
      <c r="E58" s="30">
        <v>45283.95</v>
      </c>
      <c r="F58" s="31"/>
      <c r="G58" s="31"/>
      <c r="H58" s="105">
        <v>32.222</v>
      </c>
      <c r="I58" s="105">
        <v>96.546</v>
      </c>
      <c r="J58" s="105"/>
      <c r="K58" s="32"/>
    </row>
    <row r="59" spans="1:11" s="42" customFormat="1" ht="11.25" customHeight="1">
      <c r="A59" s="36" t="s">
        <v>47</v>
      </c>
      <c r="B59" s="37"/>
      <c r="C59" s="38">
        <v>170184</v>
      </c>
      <c r="D59" s="38">
        <v>177124</v>
      </c>
      <c r="E59" s="38">
        <v>179276.95</v>
      </c>
      <c r="F59" s="39">
        <f>IF(D59&gt;0,100*E59/D59,0)</f>
        <v>101.21550439240306</v>
      </c>
      <c r="G59" s="40"/>
      <c r="H59" s="106">
        <v>239.544</v>
      </c>
      <c r="I59" s="107">
        <v>367.285</v>
      </c>
      <c r="J59" s="10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>
        <v>3024</v>
      </c>
      <c r="D61" s="30">
        <v>2550</v>
      </c>
      <c r="E61" s="30">
        <v>2700</v>
      </c>
      <c r="F61" s="31"/>
      <c r="G61" s="31"/>
      <c r="H61" s="105">
        <v>5.174</v>
      </c>
      <c r="I61" s="105">
        <v>3.585</v>
      </c>
      <c r="J61" s="105"/>
      <c r="K61" s="32"/>
    </row>
    <row r="62" spans="1:11" s="33" customFormat="1" ht="11.25" customHeight="1">
      <c r="A62" s="35" t="s">
        <v>49</v>
      </c>
      <c r="B62" s="29"/>
      <c r="C62" s="30">
        <v>1027</v>
      </c>
      <c r="D62" s="30">
        <v>1002</v>
      </c>
      <c r="E62" s="30">
        <v>1002</v>
      </c>
      <c r="F62" s="31"/>
      <c r="G62" s="31"/>
      <c r="H62" s="105">
        <v>1.731</v>
      </c>
      <c r="I62" s="105">
        <v>1.516</v>
      </c>
      <c r="J62" s="105"/>
      <c r="K62" s="32"/>
    </row>
    <row r="63" spans="1:11" s="33" customFormat="1" ht="11.25" customHeight="1">
      <c r="A63" s="35" t="s">
        <v>50</v>
      </c>
      <c r="B63" s="29"/>
      <c r="C63" s="30">
        <v>2059</v>
      </c>
      <c r="D63" s="30">
        <v>1808</v>
      </c>
      <c r="E63" s="30">
        <v>1808</v>
      </c>
      <c r="F63" s="31"/>
      <c r="G63" s="31"/>
      <c r="H63" s="105">
        <v>2.387</v>
      </c>
      <c r="I63" s="105">
        <v>1.546151724137931</v>
      </c>
      <c r="J63" s="105"/>
      <c r="K63" s="32"/>
    </row>
    <row r="64" spans="1:11" s="42" customFormat="1" ht="11.25" customHeight="1">
      <c r="A64" s="36" t="s">
        <v>51</v>
      </c>
      <c r="B64" s="37"/>
      <c r="C64" s="38">
        <v>6110</v>
      </c>
      <c r="D64" s="38">
        <v>5360</v>
      </c>
      <c r="E64" s="38">
        <v>5510</v>
      </c>
      <c r="F64" s="39">
        <f>IF(D64&gt;0,100*E64/D64,0)</f>
        <v>102.79850746268657</v>
      </c>
      <c r="G64" s="40"/>
      <c r="H64" s="106">
        <v>9.292</v>
      </c>
      <c r="I64" s="107">
        <v>6.647151724137931</v>
      </c>
      <c r="J64" s="10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>
        <v>16988</v>
      </c>
      <c r="D66" s="38">
        <v>11684</v>
      </c>
      <c r="E66" s="38">
        <v>17119</v>
      </c>
      <c r="F66" s="39">
        <f>IF(D66&gt;0,100*E66/D66,0)</f>
        <v>146.51660390277303</v>
      </c>
      <c r="G66" s="40"/>
      <c r="H66" s="106">
        <v>12.558</v>
      </c>
      <c r="I66" s="107">
        <v>8.637</v>
      </c>
      <c r="J66" s="10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>
        <v>44466</v>
      </c>
      <c r="D68" s="30">
        <v>44500</v>
      </c>
      <c r="E68" s="30">
        <v>45000</v>
      </c>
      <c r="F68" s="31"/>
      <c r="G68" s="31"/>
      <c r="H68" s="105">
        <v>65.988</v>
      </c>
      <c r="I68" s="105">
        <v>71</v>
      </c>
      <c r="J68" s="105"/>
      <c r="K68" s="32"/>
    </row>
    <row r="69" spans="1:11" s="33" customFormat="1" ht="11.25" customHeight="1">
      <c r="A69" s="35" t="s">
        <v>54</v>
      </c>
      <c r="B69" s="29"/>
      <c r="C69" s="30">
        <v>7484</v>
      </c>
      <c r="D69" s="30">
        <v>8000</v>
      </c>
      <c r="E69" s="30">
        <v>8000</v>
      </c>
      <c r="F69" s="31"/>
      <c r="G69" s="31"/>
      <c r="H69" s="105">
        <v>7.783</v>
      </c>
      <c r="I69" s="105">
        <v>10</v>
      </c>
      <c r="J69" s="105"/>
      <c r="K69" s="32"/>
    </row>
    <row r="70" spans="1:11" s="42" customFormat="1" ht="11.25" customHeight="1">
      <c r="A70" s="36" t="s">
        <v>55</v>
      </c>
      <c r="B70" s="37"/>
      <c r="C70" s="38">
        <v>51950</v>
      </c>
      <c r="D70" s="38">
        <v>52500</v>
      </c>
      <c r="E70" s="38">
        <v>53000</v>
      </c>
      <c r="F70" s="39">
        <f>IF(D70&gt;0,100*E70/D70,0)</f>
        <v>100.95238095238095</v>
      </c>
      <c r="G70" s="40"/>
      <c r="H70" s="106">
        <v>73.771</v>
      </c>
      <c r="I70" s="107">
        <v>81</v>
      </c>
      <c r="J70" s="10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>
        <v>4758</v>
      </c>
      <c r="D72" s="30">
        <v>4292</v>
      </c>
      <c r="E72" s="30">
        <v>4292</v>
      </c>
      <c r="F72" s="31"/>
      <c r="G72" s="31"/>
      <c r="H72" s="105">
        <v>6.119</v>
      </c>
      <c r="I72" s="105">
        <v>1.265</v>
      </c>
      <c r="J72" s="105"/>
      <c r="K72" s="32"/>
    </row>
    <row r="73" spans="1:11" s="33" customFormat="1" ht="11.25" customHeight="1">
      <c r="A73" s="35" t="s">
        <v>57</v>
      </c>
      <c r="B73" s="29"/>
      <c r="C73" s="30">
        <v>11266</v>
      </c>
      <c r="D73" s="30">
        <v>10600</v>
      </c>
      <c r="E73" s="30">
        <v>10600</v>
      </c>
      <c r="F73" s="31"/>
      <c r="G73" s="31"/>
      <c r="H73" s="105">
        <v>25.574</v>
      </c>
      <c r="I73" s="105">
        <v>27.56</v>
      </c>
      <c r="J73" s="105"/>
      <c r="K73" s="32"/>
    </row>
    <row r="74" spans="1:11" s="33" customFormat="1" ht="11.25" customHeight="1">
      <c r="A74" s="35" t="s">
        <v>58</v>
      </c>
      <c r="B74" s="29"/>
      <c r="C74" s="30">
        <v>25347</v>
      </c>
      <c r="D74" s="30">
        <v>27430</v>
      </c>
      <c r="E74" s="30">
        <v>27430</v>
      </c>
      <c r="F74" s="31"/>
      <c r="G74" s="31"/>
      <c r="H74" s="105">
        <v>37.289</v>
      </c>
      <c r="I74" s="105">
        <v>49.374</v>
      </c>
      <c r="J74" s="105"/>
      <c r="K74" s="32"/>
    </row>
    <row r="75" spans="1:11" s="33" customFormat="1" ht="11.25" customHeight="1">
      <c r="A75" s="35" t="s">
        <v>59</v>
      </c>
      <c r="B75" s="29"/>
      <c r="C75" s="30">
        <v>25956</v>
      </c>
      <c r="D75" s="30">
        <v>24808.2555</v>
      </c>
      <c r="E75" s="30">
        <v>24808.2555</v>
      </c>
      <c r="F75" s="31"/>
      <c r="G75" s="31"/>
      <c r="H75" s="105">
        <v>26.247</v>
      </c>
      <c r="I75" s="105">
        <v>34.38371840492821</v>
      </c>
      <c r="J75" s="105"/>
      <c r="K75" s="32"/>
    </row>
    <row r="76" spans="1:11" s="33" customFormat="1" ht="11.25" customHeight="1">
      <c r="A76" s="35" t="s">
        <v>60</v>
      </c>
      <c r="B76" s="29"/>
      <c r="C76" s="30">
        <v>1932</v>
      </c>
      <c r="D76" s="30">
        <v>445</v>
      </c>
      <c r="E76" s="30">
        <v>500</v>
      </c>
      <c r="F76" s="31"/>
      <c r="G76" s="31"/>
      <c r="H76" s="105">
        <v>4.838</v>
      </c>
      <c r="I76" s="105">
        <v>0.935</v>
      </c>
      <c r="J76" s="105"/>
      <c r="K76" s="32"/>
    </row>
    <row r="77" spans="1:11" s="33" customFormat="1" ht="11.25" customHeight="1">
      <c r="A77" s="35" t="s">
        <v>61</v>
      </c>
      <c r="B77" s="29"/>
      <c r="C77" s="30">
        <v>4970</v>
      </c>
      <c r="D77" s="30">
        <v>4784</v>
      </c>
      <c r="E77" s="30">
        <v>4774</v>
      </c>
      <c r="F77" s="31"/>
      <c r="G77" s="31"/>
      <c r="H77" s="105">
        <v>11.764</v>
      </c>
      <c r="I77" s="105">
        <v>7.465</v>
      </c>
      <c r="J77" s="105"/>
      <c r="K77" s="32"/>
    </row>
    <row r="78" spans="1:11" s="33" customFormat="1" ht="11.25" customHeight="1">
      <c r="A78" s="35" t="s">
        <v>62</v>
      </c>
      <c r="B78" s="29"/>
      <c r="C78" s="30">
        <v>9729</v>
      </c>
      <c r="D78" s="30">
        <v>8463</v>
      </c>
      <c r="E78" s="30">
        <v>8463</v>
      </c>
      <c r="F78" s="31"/>
      <c r="G78" s="31"/>
      <c r="H78" s="105">
        <v>20.789</v>
      </c>
      <c r="I78" s="105">
        <v>10.579</v>
      </c>
      <c r="J78" s="105"/>
      <c r="K78" s="32"/>
    </row>
    <row r="79" spans="1:11" s="33" customFormat="1" ht="11.25" customHeight="1">
      <c r="A79" s="35" t="s">
        <v>63</v>
      </c>
      <c r="B79" s="29"/>
      <c r="C79" s="30">
        <v>12891</v>
      </c>
      <c r="D79" s="30">
        <v>11838</v>
      </c>
      <c r="E79" s="30">
        <v>11833</v>
      </c>
      <c r="F79" s="31"/>
      <c r="G79" s="31"/>
      <c r="H79" s="105">
        <v>21.952</v>
      </c>
      <c r="I79" s="105">
        <v>26.131</v>
      </c>
      <c r="J79" s="105"/>
      <c r="K79" s="32"/>
    </row>
    <row r="80" spans="1:11" s="42" customFormat="1" ht="11.25" customHeight="1">
      <c r="A80" s="43" t="s">
        <v>64</v>
      </c>
      <c r="B80" s="37"/>
      <c r="C80" s="38">
        <v>96849</v>
      </c>
      <c r="D80" s="38">
        <v>92660.2555</v>
      </c>
      <c r="E80" s="38">
        <v>92700.2555</v>
      </c>
      <c r="F80" s="39">
        <f>IF(D80&gt;0,100*E80/D80,0)</f>
        <v>100.04316845424628</v>
      </c>
      <c r="G80" s="40"/>
      <c r="H80" s="106">
        <v>154.572</v>
      </c>
      <c r="I80" s="107">
        <v>157.69271840492823</v>
      </c>
      <c r="J80" s="10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>
        <v>145</v>
      </c>
      <c r="D82" s="30">
        <v>145</v>
      </c>
      <c r="E82" s="30">
        <v>145</v>
      </c>
      <c r="F82" s="31"/>
      <c r="G82" s="31"/>
      <c r="H82" s="105">
        <v>0.102</v>
      </c>
      <c r="I82" s="105">
        <v>0.102</v>
      </c>
      <c r="J82" s="105"/>
      <c r="K82" s="32"/>
    </row>
    <row r="83" spans="1:11" s="33" customFormat="1" ht="11.25" customHeight="1">
      <c r="A83" s="35" t="s">
        <v>66</v>
      </c>
      <c r="B83" s="29"/>
      <c r="C83" s="30">
        <v>227</v>
      </c>
      <c r="D83" s="30">
        <v>229</v>
      </c>
      <c r="E83" s="30">
        <v>230</v>
      </c>
      <c r="F83" s="31"/>
      <c r="G83" s="31"/>
      <c r="H83" s="105">
        <v>0.159</v>
      </c>
      <c r="I83" s="105">
        <v>0.16</v>
      </c>
      <c r="J83" s="105"/>
      <c r="K83" s="32"/>
    </row>
    <row r="84" spans="1:11" s="42" customFormat="1" ht="11.25" customHeight="1">
      <c r="A84" s="36" t="s">
        <v>67</v>
      </c>
      <c r="B84" s="37"/>
      <c r="C84" s="38">
        <v>372</v>
      </c>
      <c r="D84" s="38">
        <v>374</v>
      </c>
      <c r="E84" s="38">
        <v>375</v>
      </c>
      <c r="F84" s="39">
        <f>IF(D84&gt;0,100*E84/D84,0)</f>
        <v>100.26737967914438</v>
      </c>
      <c r="G84" s="40"/>
      <c r="H84" s="106">
        <v>0.261</v>
      </c>
      <c r="I84" s="107">
        <v>0.262</v>
      </c>
      <c r="J84" s="10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>
        <v>483727</v>
      </c>
      <c r="D87" s="53">
        <v>500936.25549999997</v>
      </c>
      <c r="E87" s="53">
        <v>511306.20550000004</v>
      </c>
      <c r="F87" s="54">
        <f>IF(D87&gt;0,100*E87/D87,0)</f>
        <v>102.07011368934546</v>
      </c>
      <c r="G87" s="40"/>
      <c r="H87" s="110">
        <v>781.0479999999999</v>
      </c>
      <c r="I87" s="111">
        <v>1115.646360129066</v>
      </c>
      <c r="J87" s="11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70" zoomScaleNormal="70" zoomScaleSheetLayoutView="70" zoomScalePageLayoutView="0" workbookViewId="0" topLeftCell="A1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7</v>
      </c>
      <c r="D7" s="21" t="s">
        <v>7</v>
      </c>
      <c r="E7" s="21">
        <v>12</v>
      </c>
      <c r="F7" s="22" t="str">
        <f>CONCATENATE(D6,"=100")</f>
        <v>2016=100</v>
      </c>
      <c r="G7" s="23"/>
      <c r="H7" s="20" t="s">
        <v>7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57</v>
      </c>
      <c r="D9" s="30">
        <v>59</v>
      </c>
      <c r="E9" s="30">
        <v>56</v>
      </c>
      <c r="F9" s="31"/>
      <c r="G9" s="31"/>
      <c r="H9" s="105">
        <v>0.133</v>
      </c>
      <c r="I9" s="105">
        <v>0.137</v>
      </c>
      <c r="J9" s="105"/>
      <c r="K9" s="32"/>
    </row>
    <row r="10" spans="1:11" s="33" customFormat="1" ht="11.25" customHeight="1">
      <c r="A10" s="35" t="s">
        <v>9</v>
      </c>
      <c r="B10" s="29"/>
      <c r="C10" s="30">
        <v>852</v>
      </c>
      <c r="D10" s="30">
        <v>862</v>
      </c>
      <c r="E10" s="30">
        <v>852</v>
      </c>
      <c r="F10" s="31"/>
      <c r="G10" s="31"/>
      <c r="H10" s="105">
        <v>1.273</v>
      </c>
      <c r="I10" s="105">
        <v>1.29</v>
      </c>
      <c r="J10" s="105"/>
      <c r="K10" s="32"/>
    </row>
    <row r="11" spans="1:11" s="33" customFormat="1" ht="11.25" customHeight="1">
      <c r="A11" s="28" t="s">
        <v>10</v>
      </c>
      <c r="B11" s="29"/>
      <c r="C11" s="30">
        <v>4897</v>
      </c>
      <c r="D11" s="30">
        <v>5173</v>
      </c>
      <c r="E11" s="30">
        <v>4945</v>
      </c>
      <c r="F11" s="31"/>
      <c r="G11" s="31"/>
      <c r="H11" s="105">
        <v>11.723</v>
      </c>
      <c r="I11" s="105">
        <v>12.365</v>
      </c>
      <c r="J11" s="105"/>
      <c r="K11" s="32"/>
    </row>
    <row r="12" spans="1:11" s="33" customFormat="1" ht="11.25" customHeight="1">
      <c r="A12" s="35" t="s">
        <v>11</v>
      </c>
      <c r="B12" s="29"/>
      <c r="C12" s="30">
        <v>5</v>
      </c>
      <c r="D12" s="30">
        <v>41</v>
      </c>
      <c r="E12" s="30">
        <v>22</v>
      </c>
      <c r="F12" s="31"/>
      <c r="G12" s="31"/>
      <c r="H12" s="105">
        <v>0.009</v>
      </c>
      <c r="I12" s="105">
        <v>0.071</v>
      </c>
      <c r="J12" s="105"/>
      <c r="K12" s="32"/>
    </row>
    <row r="13" spans="1:11" s="42" customFormat="1" ht="11.25" customHeight="1">
      <c r="A13" s="36" t="s">
        <v>12</v>
      </c>
      <c r="B13" s="37"/>
      <c r="C13" s="38">
        <v>5811</v>
      </c>
      <c r="D13" s="38">
        <v>6135</v>
      </c>
      <c r="E13" s="38">
        <v>5875</v>
      </c>
      <c r="F13" s="39">
        <f>IF(D13&gt;0,100*E13/D13,0)</f>
        <v>95.76202118989406</v>
      </c>
      <c r="G13" s="40"/>
      <c r="H13" s="106">
        <v>13.138</v>
      </c>
      <c r="I13" s="107">
        <v>13.863</v>
      </c>
      <c r="J13" s="10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06"/>
      <c r="I15" s="107"/>
      <c r="J15" s="10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>
        <v>45</v>
      </c>
      <c r="D17" s="38">
        <v>45</v>
      </c>
      <c r="E17" s="38">
        <v>45</v>
      </c>
      <c r="F17" s="39">
        <f>IF(D17&gt;0,100*E17/D17,0)</f>
        <v>100</v>
      </c>
      <c r="G17" s="40"/>
      <c r="H17" s="106">
        <v>0.054</v>
      </c>
      <c r="I17" s="107">
        <v>0.054</v>
      </c>
      <c r="J17" s="10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>
        <v>271</v>
      </c>
      <c r="D19" s="30">
        <v>181</v>
      </c>
      <c r="E19" s="30">
        <v>181</v>
      </c>
      <c r="F19" s="31"/>
      <c r="G19" s="31"/>
      <c r="H19" s="105">
        <v>0.949</v>
      </c>
      <c r="I19" s="105">
        <v>0.816</v>
      </c>
      <c r="J19" s="10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05"/>
      <c r="I20" s="105"/>
      <c r="J20" s="10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05"/>
      <c r="I21" s="105"/>
      <c r="J21" s="105"/>
      <c r="K21" s="32"/>
    </row>
    <row r="22" spans="1:11" s="42" customFormat="1" ht="11.25" customHeight="1">
      <c r="A22" s="36" t="s">
        <v>18</v>
      </c>
      <c r="B22" s="37"/>
      <c r="C22" s="38">
        <v>271</v>
      </c>
      <c r="D22" s="38">
        <v>181</v>
      </c>
      <c r="E22" s="38">
        <v>181</v>
      </c>
      <c r="F22" s="39">
        <f>IF(D22&gt;0,100*E22/D22,0)</f>
        <v>100</v>
      </c>
      <c r="G22" s="40"/>
      <c r="H22" s="106">
        <v>0.949</v>
      </c>
      <c r="I22" s="107">
        <v>0.816</v>
      </c>
      <c r="J22" s="10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>
        <v>145</v>
      </c>
      <c r="D24" s="38">
        <v>76</v>
      </c>
      <c r="E24" s="38">
        <v>75</v>
      </c>
      <c r="F24" s="39">
        <f>IF(D24&gt;0,100*E24/D24,0)</f>
        <v>98.6842105263158</v>
      </c>
      <c r="G24" s="40"/>
      <c r="H24" s="106">
        <v>0.521</v>
      </c>
      <c r="I24" s="107">
        <v>0.293</v>
      </c>
      <c r="J24" s="10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>
        <v>195</v>
      </c>
      <c r="D26" s="38">
        <v>150</v>
      </c>
      <c r="E26" s="38">
        <v>300</v>
      </c>
      <c r="F26" s="39">
        <f>IF(D26&gt;0,100*E26/D26,0)</f>
        <v>200</v>
      </c>
      <c r="G26" s="40"/>
      <c r="H26" s="106">
        <v>0.549</v>
      </c>
      <c r="I26" s="107">
        <v>0.75</v>
      </c>
      <c r="J26" s="10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>
        <v>427</v>
      </c>
      <c r="D28" s="30">
        <v>446</v>
      </c>
      <c r="E28" s="30">
        <v>446</v>
      </c>
      <c r="F28" s="31"/>
      <c r="G28" s="31"/>
      <c r="H28" s="105">
        <v>1.111</v>
      </c>
      <c r="I28" s="105">
        <v>1.458</v>
      </c>
      <c r="J28" s="105"/>
      <c r="K28" s="32"/>
    </row>
    <row r="29" spans="1:11" s="33" customFormat="1" ht="11.25" customHeight="1">
      <c r="A29" s="35" t="s">
        <v>22</v>
      </c>
      <c r="B29" s="29"/>
      <c r="C29" s="30">
        <v>10392</v>
      </c>
      <c r="D29" s="30">
        <v>13327</v>
      </c>
      <c r="E29" s="30">
        <v>13327</v>
      </c>
      <c r="F29" s="31"/>
      <c r="G29" s="31"/>
      <c r="H29" s="105">
        <v>22.533</v>
      </c>
      <c r="I29" s="105">
        <v>29.448</v>
      </c>
      <c r="J29" s="105"/>
      <c r="K29" s="32"/>
    </row>
    <row r="30" spans="1:11" s="33" customFormat="1" ht="11.25" customHeight="1">
      <c r="A30" s="35" t="s">
        <v>23</v>
      </c>
      <c r="B30" s="29"/>
      <c r="C30" s="30">
        <v>3976</v>
      </c>
      <c r="D30" s="30">
        <v>5679</v>
      </c>
      <c r="E30" s="30">
        <v>5679</v>
      </c>
      <c r="F30" s="31"/>
      <c r="G30" s="31"/>
      <c r="H30" s="105">
        <v>5.993</v>
      </c>
      <c r="I30" s="105">
        <v>11.59</v>
      </c>
      <c r="J30" s="105"/>
      <c r="K30" s="32"/>
    </row>
    <row r="31" spans="1:11" s="42" customFormat="1" ht="11.25" customHeight="1">
      <c r="A31" s="43" t="s">
        <v>24</v>
      </c>
      <c r="B31" s="37"/>
      <c r="C31" s="38">
        <v>14795</v>
      </c>
      <c r="D31" s="38">
        <v>19452</v>
      </c>
      <c r="E31" s="38">
        <v>19452</v>
      </c>
      <c r="F31" s="39">
        <f>IF(D31&gt;0,100*E31/D31,0)</f>
        <v>100</v>
      </c>
      <c r="G31" s="40"/>
      <c r="H31" s="106">
        <v>29.637</v>
      </c>
      <c r="I31" s="107">
        <v>42.495999999999995</v>
      </c>
      <c r="J31" s="10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>
        <v>48</v>
      </c>
      <c r="D33" s="30">
        <v>67</v>
      </c>
      <c r="E33" s="30">
        <v>70</v>
      </c>
      <c r="F33" s="31"/>
      <c r="G33" s="31"/>
      <c r="H33" s="105">
        <v>0.072</v>
      </c>
      <c r="I33" s="105">
        <v>0.27</v>
      </c>
      <c r="J33" s="105"/>
      <c r="K33" s="32"/>
    </row>
    <row r="34" spans="1:11" s="33" customFormat="1" ht="11.25" customHeight="1">
      <c r="A34" s="35" t="s">
        <v>26</v>
      </c>
      <c r="B34" s="29"/>
      <c r="C34" s="30">
        <v>362</v>
      </c>
      <c r="D34" s="30">
        <v>666</v>
      </c>
      <c r="E34" s="30">
        <v>600</v>
      </c>
      <c r="F34" s="31"/>
      <c r="G34" s="31"/>
      <c r="H34" s="105">
        <v>1.173</v>
      </c>
      <c r="I34" s="105">
        <v>2</v>
      </c>
      <c r="J34" s="105"/>
      <c r="K34" s="32"/>
    </row>
    <row r="35" spans="1:11" s="33" customFormat="1" ht="11.25" customHeight="1">
      <c r="A35" s="35" t="s">
        <v>27</v>
      </c>
      <c r="B35" s="29"/>
      <c r="C35" s="30">
        <v>455</v>
      </c>
      <c r="D35" s="30">
        <v>700</v>
      </c>
      <c r="E35" s="30">
        <v>750</v>
      </c>
      <c r="F35" s="31"/>
      <c r="G35" s="31"/>
      <c r="H35" s="105">
        <v>1.373</v>
      </c>
      <c r="I35" s="105">
        <v>2</v>
      </c>
      <c r="J35" s="105"/>
      <c r="K35" s="32"/>
    </row>
    <row r="36" spans="1:11" s="33" customFormat="1" ht="11.25" customHeight="1">
      <c r="A36" s="35" t="s">
        <v>28</v>
      </c>
      <c r="B36" s="29"/>
      <c r="C36" s="30">
        <v>7</v>
      </c>
      <c r="D36" s="30">
        <v>13</v>
      </c>
      <c r="E36" s="30">
        <v>13</v>
      </c>
      <c r="F36" s="31"/>
      <c r="G36" s="31"/>
      <c r="H36" s="105">
        <v>0.015</v>
      </c>
      <c r="I36" s="105">
        <v>0.039</v>
      </c>
      <c r="J36" s="105"/>
      <c r="K36" s="32"/>
    </row>
    <row r="37" spans="1:11" s="42" customFormat="1" ht="11.25" customHeight="1">
      <c r="A37" s="36" t="s">
        <v>29</v>
      </c>
      <c r="B37" s="37"/>
      <c r="C37" s="38">
        <v>872</v>
      </c>
      <c r="D37" s="38">
        <v>1446</v>
      </c>
      <c r="E37" s="38">
        <v>1433</v>
      </c>
      <c r="F37" s="39">
        <f>IF(D37&gt;0,100*E37/D37,0)</f>
        <v>99.10096818810511</v>
      </c>
      <c r="G37" s="40"/>
      <c r="H37" s="106">
        <v>2.633</v>
      </c>
      <c r="I37" s="107">
        <v>4.308999999999999</v>
      </c>
      <c r="J37" s="10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06"/>
      <c r="I39" s="107"/>
      <c r="J39" s="10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>
        <v>15780</v>
      </c>
      <c r="D41" s="30">
        <v>13484</v>
      </c>
      <c r="E41" s="30">
        <v>14100</v>
      </c>
      <c r="F41" s="31"/>
      <c r="G41" s="31"/>
      <c r="H41" s="105">
        <v>23.075</v>
      </c>
      <c r="I41" s="105">
        <v>28.162</v>
      </c>
      <c r="J41" s="105"/>
      <c r="K41" s="32"/>
    </row>
    <row r="42" spans="1:11" s="33" customFormat="1" ht="11.25" customHeight="1">
      <c r="A42" s="35" t="s">
        <v>32</v>
      </c>
      <c r="B42" s="29"/>
      <c r="C42" s="30">
        <v>2851</v>
      </c>
      <c r="D42" s="30">
        <v>3957</v>
      </c>
      <c r="E42" s="30">
        <v>4070</v>
      </c>
      <c r="F42" s="31"/>
      <c r="G42" s="31"/>
      <c r="H42" s="105">
        <v>7.598</v>
      </c>
      <c r="I42" s="105">
        <v>14.606</v>
      </c>
      <c r="J42" s="105"/>
      <c r="K42" s="32"/>
    </row>
    <row r="43" spans="1:11" s="33" customFormat="1" ht="11.25" customHeight="1">
      <c r="A43" s="35" t="s">
        <v>33</v>
      </c>
      <c r="B43" s="29"/>
      <c r="C43" s="30">
        <v>9678</v>
      </c>
      <c r="D43" s="30">
        <v>8997</v>
      </c>
      <c r="E43" s="30">
        <v>9100</v>
      </c>
      <c r="F43" s="31"/>
      <c r="G43" s="31"/>
      <c r="H43" s="105">
        <v>23.649</v>
      </c>
      <c r="I43" s="105">
        <v>27.558</v>
      </c>
      <c r="J43" s="105"/>
      <c r="K43" s="32"/>
    </row>
    <row r="44" spans="1:11" s="33" customFormat="1" ht="11.25" customHeight="1">
      <c r="A44" s="35" t="s">
        <v>34</v>
      </c>
      <c r="B44" s="29"/>
      <c r="C44" s="30">
        <v>16069</v>
      </c>
      <c r="D44" s="30">
        <v>16098</v>
      </c>
      <c r="E44" s="30">
        <v>16500</v>
      </c>
      <c r="F44" s="31"/>
      <c r="G44" s="31"/>
      <c r="H44" s="105">
        <v>43.212</v>
      </c>
      <c r="I44" s="105">
        <v>35.927</v>
      </c>
      <c r="J44" s="105"/>
      <c r="K44" s="32"/>
    </row>
    <row r="45" spans="1:11" s="33" customFormat="1" ht="11.25" customHeight="1">
      <c r="A45" s="35" t="s">
        <v>35</v>
      </c>
      <c r="B45" s="29"/>
      <c r="C45" s="30">
        <v>10758</v>
      </c>
      <c r="D45" s="30">
        <v>11674</v>
      </c>
      <c r="E45" s="30">
        <v>11500</v>
      </c>
      <c r="F45" s="31"/>
      <c r="G45" s="31"/>
      <c r="H45" s="105">
        <v>17.224</v>
      </c>
      <c r="I45" s="105">
        <v>30.929</v>
      </c>
      <c r="J45" s="105"/>
      <c r="K45" s="32"/>
    </row>
    <row r="46" spans="1:11" s="33" customFormat="1" ht="11.25" customHeight="1">
      <c r="A46" s="35" t="s">
        <v>36</v>
      </c>
      <c r="B46" s="29"/>
      <c r="C46" s="30">
        <v>13077</v>
      </c>
      <c r="D46" s="30">
        <v>11331</v>
      </c>
      <c r="E46" s="30">
        <v>11300</v>
      </c>
      <c r="F46" s="31"/>
      <c r="G46" s="31"/>
      <c r="H46" s="105">
        <v>18.721</v>
      </c>
      <c r="I46" s="105">
        <v>29.457</v>
      </c>
      <c r="J46" s="105"/>
      <c r="K46" s="32"/>
    </row>
    <row r="47" spans="1:11" s="33" customFormat="1" ht="11.25" customHeight="1">
      <c r="A47" s="35" t="s">
        <v>37</v>
      </c>
      <c r="B47" s="29"/>
      <c r="C47" s="30">
        <v>11328</v>
      </c>
      <c r="D47" s="30">
        <v>16724</v>
      </c>
      <c r="E47" s="30">
        <v>16250</v>
      </c>
      <c r="F47" s="31"/>
      <c r="G47" s="31"/>
      <c r="H47" s="105">
        <v>30.637</v>
      </c>
      <c r="I47" s="105">
        <v>51.948</v>
      </c>
      <c r="J47" s="105"/>
      <c r="K47" s="32"/>
    </row>
    <row r="48" spans="1:11" s="33" customFormat="1" ht="11.25" customHeight="1">
      <c r="A48" s="35" t="s">
        <v>38</v>
      </c>
      <c r="B48" s="29"/>
      <c r="C48" s="30">
        <v>14016</v>
      </c>
      <c r="D48" s="30">
        <v>14490</v>
      </c>
      <c r="E48" s="30">
        <v>14000</v>
      </c>
      <c r="F48" s="31"/>
      <c r="G48" s="31"/>
      <c r="H48" s="105">
        <v>32.867</v>
      </c>
      <c r="I48" s="105">
        <v>48.868</v>
      </c>
      <c r="J48" s="105"/>
      <c r="K48" s="32"/>
    </row>
    <row r="49" spans="1:11" s="33" customFormat="1" ht="11.25" customHeight="1">
      <c r="A49" s="35" t="s">
        <v>39</v>
      </c>
      <c r="B49" s="29"/>
      <c r="C49" s="30">
        <v>5157</v>
      </c>
      <c r="D49" s="30">
        <v>4910</v>
      </c>
      <c r="E49" s="30">
        <v>4950</v>
      </c>
      <c r="F49" s="31"/>
      <c r="G49" s="31"/>
      <c r="H49" s="105">
        <v>9.854</v>
      </c>
      <c r="I49" s="105">
        <v>13.853</v>
      </c>
      <c r="J49" s="105"/>
      <c r="K49" s="32"/>
    </row>
    <row r="50" spans="1:11" s="42" customFormat="1" ht="11.25" customHeight="1">
      <c r="A50" s="43" t="s">
        <v>40</v>
      </c>
      <c r="B50" s="37"/>
      <c r="C50" s="38">
        <v>98714</v>
      </c>
      <c r="D50" s="38">
        <v>101665</v>
      </c>
      <c r="E50" s="38">
        <v>101770</v>
      </c>
      <c r="F50" s="39">
        <f>IF(D50&gt;0,100*E50/D50,0)</f>
        <v>100.1032803816456</v>
      </c>
      <c r="G50" s="40"/>
      <c r="H50" s="106">
        <v>206.837</v>
      </c>
      <c r="I50" s="107">
        <v>281.308</v>
      </c>
      <c r="J50" s="10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>
        <v>965</v>
      </c>
      <c r="D52" s="38">
        <v>965</v>
      </c>
      <c r="E52" s="38">
        <v>965</v>
      </c>
      <c r="F52" s="39">
        <f>IF(D52&gt;0,100*E52/D52,0)</f>
        <v>100</v>
      </c>
      <c r="G52" s="40"/>
      <c r="H52" s="106">
        <v>1.543</v>
      </c>
      <c r="I52" s="107">
        <v>1.543</v>
      </c>
      <c r="J52" s="10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>
        <v>6274</v>
      </c>
      <c r="D54" s="30">
        <v>4495</v>
      </c>
      <c r="E54" s="30">
        <v>4700</v>
      </c>
      <c r="F54" s="31"/>
      <c r="G54" s="31"/>
      <c r="H54" s="105">
        <v>6.647</v>
      </c>
      <c r="I54" s="105">
        <v>6.306</v>
      </c>
      <c r="J54" s="105"/>
      <c r="K54" s="32"/>
    </row>
    <row r="55" spans="1:11" s="33" customFormat="1" ht="11.25" customHeight="1">
      <c r="A55" s="35" t="s">
        <v>43</v>
      </c>
      <c r="B55" s="29"/>
      <c r="C55" s="30">
        <v>2124</v>
      </c>
      <c r="D55" s="30">
        <v>1875</v>
      </c>
      <c r="E55" s="30">
        <v>1900</v>
      </c>
      <c r="F55" s="31"/>
      <c r="G55" s="31"/>
      <c r="H55" s="105">
        <v>2.386</v>
      </c>
      <c r="I55" s="105">
        <v>2.507</v>
      </c>
      <c r="J55" s="105"/>
      <c r="K55" s="32"/>
    </row>
    <row r="56" spans="1:11" s="33" customFormat="1" ht="11.25" customHeight="1">
      <c r="A56" s="35" t="s">
        <v>44</v>
      </c>
      <c r="B56" s="29"/>
      <c r="C56" s="30">
        <v>1217</v>
      </c>
      <c r="D56" s="30">
        <v>1250</v>
      </c>
      <c r="E56" s="30">
        <v>1250</v>
      </c>
      <c r="F56" s="31"/>
      <c r="G56" s="31"/>
      <c r="H56" s="105">
        <v>2.515</v>
      </c>
      <c r="I56" s="105">
        <v>6.1</v>
      </c>
      <c r="J56" s="105"/>
      <c r="K56" s="32"/>
    </row>
    <row r="57" spans="1:11" s="33" customFormat="1" ht="11.25" customHeight="1">
      <c r="A57" s="35" t="s">
        <v>45</v>
      </c>
      <c r="B57" s="29"/>
      <c r="C57" s="30">
        <v>3852</v>
      </c>
      <c r="D57" s="30">
        <v>5964</v>
      </c>
      <c r="E57" s="30">
        <v>5964</v>
      </c>
      <c r="F57" s="31"/>
      <c r="G57" s="31"/>
      <c r="H57" s="105">
        <v>5.784</v>
      </c>
      <c r="I57" s="105">
        <v>14.91</v>
      </c>
      <c r="J57" s="105"/>
      <c r="K57" s="32"/>
    </row>
    <row r="58" spans="1:11" s="33" customFormat="1" ht="11.25" customHeight="1">
      <c r="A58" s="35" t="s">
        <v>46</v>
      </c>
      <c r="B58" s="29"/>
      <c r="C58" s="30">
        <v>7965</v>
      </c>
      <c r="D58" s="30">
        <v>9562</v>
      </c>
      <c r="E58" s="30">
        <v>9562.35</v>
      </c>
      <c r="F58" s="31"/>
      <c r="G58" s="31"/>
      <c r="H58" s="105">
        <v>5.512</v>
      </c>
      <c r="I58" s="105">
        <v>12.983</v>
      </c>
      <c r="J58" s="105"/>
      <c r="K58" s="32"/>
    </row>
    <row r="59" spans="1:11" s="42" customFormat="1" ht="11.25" customHeight="1">
      <c r="A59" s="36" t="s">
        <v>47</v>
      </c>
      <c r="B59" s="37"/>
      <c r="C59" s="38">
        <v>21432</v>
      </c>
      <c r="D59" s="38">
        <v>23146</v>
      </c>
      <c r="E59" s="38">
        <v>23376.35</v>
      </c>
      <c r="F59" s="39">
        <f>IF(D59&gt;0,100*E59/D59,0)</f>
        <v>100.99520435496414</v>
      </c>
      <c r="G59" s="40"/>
      <c r="H59" s="106">
        <v>22.844</v>
      </c>
      <c r="I59" s="107">
        <v>42.806</v>
      </c>
      <c r="J59" s="10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>
        <v>31</v>
      </c>
      <c r="D61" s="30">
        <v>65</v>
      </c>
      <c r="E61" s="30">
        <v>65</v>
      </c>
      <c r="F61" s="31"/>
      <c r="G61" s="31"/>
      <c r="H61" s="105">
        <v>0.052</v>
      </c>
      <c r="I61" s="105">
        <v>0.087</v>
      </c>
      <c r="J61" s="105"/>
      <c r="K61" s="32"/>
    </row>
    <row r="62" spans="1:11" s="33" customFormat="1" ht="11.25" customHeight="1">
      <c r="A62" s="35" t="s">
        <v>49</v>
      </c>
      <c r="B62" s="29"/>
      <c r="C62" s="30">
        <v>467</v>
      </c>
      <c r="D62" s="30">
        <v>527</v>
      </c>
      <c r="E62" s="30">
        <v>527</v>
      </c>
      <c r="F62" s="31"/>
      <c r="G62" s="31"/>
      <c r="H62" s="105">
        <v>0.589</v>
      </c>
      <c r="I62" s="105">
        <v>0.566</v>
      </c>
      <c r="J62" s="105"/>
      <c r="K62" s="32"/>
    </row>
    <row r="63" spans="1:11" s="33" customFormat="1" ht="11.25" customHeight="1">
      <c r="A63" s="35" t="s">
        <v>50</v>
      </c>
      <c r="B63" s="29"/>
      <c r="C63" s="30">
        <v>290</v>
      </c>
      <c r="D63" s="30">
        <v>242</v>
      </c>
      <c r="E63" s="30">
        <v>242</v>
      </c>
      <c r="F63" s="31"/>
      <c r="G63" s="31"/>
      <c r="H63" s="105">
        <v>0.232</v>
      </c>
      <c r="I63" s="105">
        <v>0.3172888888888889</v>
      </c>
      <c r="J63" s="105"/>
      <c r="K63" s="32"/>
    </row>
    <row r="64" spans="1:11" s="42" customFormat="1" ht="11.25" customHeight="1">
      <c r="A64" s="36" t="s">
        <v>51</v>
      </c>
      <c r="B64" s="37"/>
      <c r="C64" s="38">
        <v>788</v>
      </c>
      <c r="D64" s="38">
        <v>834</v>
      </c>
      <c r="E64" s="38">
        <v>834</v>
      </c>
      <c r="F64" s="39">
        <f>IF(D64&gt;0,100*E64/D64,0)</f>
        <v>100</v>
      </c>
      <c r="G64" s="40"/>
      <c r="H64" s="106">
        <v>0.873</v>
      </c>
      <c r="I64" s="107">
        <v>0.9702888888888888</v>
      </c>
      <c r="J64" s="10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>
        <v>762</v>
      </c>
      <c r="D66" s="38">
        <v>850</v>
      </c>
      <c r="E66" s="38">
        <v>582</v>
      </c>
      <c r="F66" s="39">
        <f>IF(D66&gt;0,100*E66/D66,0)</f>
        <v>68.47058823529412</v>
      </c>
      <c r="G66" s="40"/>
      <c r="H66" s="106">
        <v>0.181</v>
      </c>
      <c r="I66" s="107">
        <v>0.171</v>
      </c>
      <c r="J66" s="10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>
        <v>150</v>
      </c>
      <c r="D68" s="30">
        <v>80</v>
      </c>
      <c r="E68" s="30">
        <v>100</v>
      </c>
      <c r="F68" s="31"/>
      <c r="G68" s="31"/>
      <c r="H68" s="105">
        <v>0.105</v>
      </c>
      <c r="I68" s="105">
        <v>0.08</v>
      </c>
      <c r="J68" s="105"/>
      <c r="K68" s="32"/>
    </row>
    <row r="69" spans="1:11" s="33" customFormat="1" ht="11.25" customHeight="1">
      <c r="A69" s="35" t="s">
        <v>54</v>
      </c>
      <c r="B69" s="29"/>
      <c r="C69" s="30">
        <v>80</v>
      </c>
      <c r="D69" s="30">
        <v>100</v>
      </c>
      <c r="E69" s="30">
        <v>100</v>
      </c>
      <c r="F69" s="31"/>
      <c r="G69" s="31"/>
      <c r="H69" s="105">
        <v>0.056</v>
      </c>
      <c r="I69" s="105">
        <v>0.1</v>
      </c>
      <c r="J69" s="105"/>
      <c r="K69" s="32"/>
    </row>
    <row r="70" spans="1:11" s="42" customFormat="1" ht="11.25" customHeight="1">
      <c r="A70" s="36" t="s">
        <v>55</v>
      </c>
      <c r="B70" s="37"/>
      <c r="C70" s="38">
        <v>230</v>
      </c>
      <c r="D70" s="38">
        <v>180</v>
      </c>
      <c r="E70" s="38">
        <v>200</v>
      </c>
      <c r="F70" s="39">
        <f>IF(D70&gt;0,100*E70/D70,0)</f>
        <v>111.11111111111111</v>
      </c>
      <c r="G70" s="40"/>
      <c r="H70" s="106">
        <v>0.161</v>
      </c>
      <c r="I70" s="107">
        <v>0.18</v>
      </c>
      <c r="J70" s="10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>
        <v>99</v>
      </c>
      <c r="D72" s="30">
        <v>109</v>
      </c>
      <c r="E72" s="30">
        <v>109</v>
      </c>
      <c r="F72" s="31"/>
      <c r="G72" s="31"/>
      <c r="H72" s="105">
        <v>0.149</v>
      </c>
      <c r="I72" s="105">
        <v>0.013</v>
      </c>
      <c r="J72" s="105"/>
      <c r="K72" s="32"/>
    </row>
    <row r="73" spans="1:11" s="33" customFormat="1" ht="11.25" customHeight="1">
      <c r="A73" s="35" t="s">
        <v>57</v>
      </c>
      <c r="B73" s="29"/>
      <c r="C73" s="30">
        <v>4</v>
      </c>
      <c r="D73" s="30">
        <v>15</v>
      </c>
      <c r="E73" s="30">
        <v>15</v>
      </c>
      <c r="F73" s="31"/>
      <c r="G73" s="31"/>
      <c r="H73" s="105">
        <v>0.009</v>
      </c>
      <c r="I73" s="105">
        <v>0.029</v>
      </c>
      <c r="J73" s="105"/>
      <c r="K73" s="32"/>
    </row>
    <row r="74" spans="1:11" s="33" customFormat="1" ht="11.25" customHeight="1">
      <c r="A74" s="35" t="s">
        <v>58</v>
      </c>
      <c r="B74" s="29"/>
      <c r="C74" s="30">
        <v>194</v>
      </c>
      <c r="D74" s="30">
        <v>253</v>
      </c>
      <c r="E74" s="30">
        <v>253</v>
      </c>
      <c r="F74" s="31"/>
      <c r="G74" s="31"/>
      <c r="H74" s="105">
        <v>0.2</v>
      </c>
      <c r="I74" s="105">
        <v>0.24</v>
      </c>
      <c r="J74" s="105"/>
      <c r="K74" s="32"/>
    </row>
    <row r="75" spans="1:11" s="33" customFormat="1" ht="11.25" customHeight="1">
      <c r="A75" s="35" t="s">
        <v>59</v>
      </c>
      <c r="B75" s="29"/>
      <c r="C75" s="30">
        <v>781</v>
      </c>
      <c r="D75" s="30">
        <v>570.9585</v>
      </c>
      <c r="E75" s="30">
        <v>570.9585</v>
      </c>
      <c r="F75" s="31"/>
      <c r="G75" s="31"/>
      <c r="H75" s="105">
        <v>0.373</v>
      </c>
      <c r="I75" s="105">
        <v>0.351348111230169</v>
      </c>
      <c r="J75" s="105"/>
      <c r="K75" s="32"/>
    </row>
    <row r="76" spans="1:11" s="33" customFormat="1" ht="11.25" customHeight="1">
      <c r="A76" s="35" t="s">
        <v>60</v>
      </c>
      <c r="B76" s="29"/>
      <c r="C76" s="30">
        <v>100</v>
      </c>
      <c r="D76" s="30">
        <v>120</v>
      </c>
      <c r="E76" s="30">
        <v>120</v>
      </c>
      <c r="F76" s="31"/>
      <c r="G76" s="31"/>
      <c r="H76" s="105">
        <v>0.2</v>
      </c>
      <c r="I76" s="105">
        <v>0.24</v>
      </c>
      <c r="J76" s="105"/>
      <c r="K76" s="32"/>
    </row>
    <row r="77" spans="1:11" s="33" customFormat="1" ht="11.25" customHeight="1">
      <c r="A77" s="35" t="s">
        <v>61</v>
      </c>
      <c r="B77" s="29"/>
      <c r="C77" s="30">
        <v>65</v>
      </c>
      <c r="D77" s="30">
        <v>1</v>
      </c>
      <c r="E77" s="30">
        <v>1</v>
      </c>
      <c r="F77" s="31"/>
      <c r="G77" s="31"/>
      <c r="H77" s="105">
        <v>0.069</v>
      </c>
      <c r="I77" s="105">
        <v>0.001</v>
      </c>
      <c r="J77" s="105"/>
      <c r="K77" s="32"/>
    </row>
    <row r="78" spans="1:11" s="33" customFormat="1" ht="11.25" customHeight="1">
      <c r="A78" s="35" t="s">
        <v>62</v>
      </c>
      <c r="B78" s="29"/>
      <c r="C78" s="30">
        <v>6</v>
      </c>
      <c r="D78" s="30"/>
      <c r="E78" s="30"/>
      <c r="F78" s="31"/>
      <c r="G78" s="31"/>
      <c r="H78" s="105">
        <v>0.005</v>
      </c>
      <c r="I78" s="105"/>
      <c r="J78" s="105"/>
      <c r="K78" s="32"/>
    </row>
    <row r="79" spans="1:11" s="33" customFormat="1" ht="11.25" customHeight="1">
      <c r="A79" s="35" t="s">
        <v>63</v>
      </c>
      <c r="B79" s="29"/>
      <c r="C79" s="30">
        <v>156</v>
      </c>
      <c r="D79" s="30">
        <v>32</v>
      </c>
      <c r="E79" s="30">
        <v>31</v>
      </c>
      <c r="F79" s="31"/>
      <c r="G79" s="31"/>
      <c r="H79" s="105">
        <v>0.305</v>
      </c>
      <c r="I79" s="105">
        <v>0.111</v>
      </c>
      <c r="J79" s="105"/>
      <c r="K79" s="32"/>
    </row>
    <row r="80" spans="1:11" s="42" customFormat="1" ht="11.25" customHeight="1">
      <c r="A80" s="43" t="s">
        <v>64</v>
      </c>
      <c r="B80" s="37"/>
      <c r="C80" s="38">
        <v>1405</v>
      </c>
      <c r="D80" s="38">
        <v>1100.9585</v>
      </c>
      <c r="E80" s="38">
        <v>1099.9585</v>
      </c>
      <c r="F80" s="39">
        <f>IF(D80&gt;0,100*E80/D80,0)</f>
        <v>99.90917005500206</v>
      </c>
      <c r="G80" s="40"/>
      <c r="H80" s="106">
        <v>1.31</v>
      </c>
      <c r="I80" s="107">
        <v>0.985348111230169</v>
      </c>
      <c r="J80" s="10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>
        <v>80</v>
      </c>
      <c r="D82" s="30">
        <v>80</v>
      </c>
      <c r="E82" s="30">
        <v>80</v>
      </c>
      <c r="F82" s="31"/>
      <c r="G82" s="31"/>
      <c r="H82" s="105">
        <v>0.056</v>
      </c>
      <c r="I82" s="105">
        <v>0.056</v>
      </c>
      <c r="J82" s="105"/>
      <c r="K82" s="32"/>
    </row>
    <row r="83" spans="1:11" s="33" customFormat="1" ht="11.25" customHeight="1">
      <c r="A83" s="35" t="s">
        <v>66</v>
      </c>
      <c r="B83" s="29"/>
      <c r="C83" s="30">
        <v>115</v>
      </c>
      <c r="D83" s="30">
        <v>114</v>
      </c>
      <c r="E83" s="30">
        <v>115</v>
      </c>
      <c r="F83" s="31"/>
      <c r="G83" s="31"/>
      <c r="H83" s="105">
        <v>0.08</v>
      </c>
      <c r="I83" s="105">
        <v>0.08</v>
      </c>
      <c r="J83" s="105"/>
      <c r="K83" s="32"/>
    </row>
    <row r="84" spans="1:11" s="42" customFormat="1" ht="11.25" customHeight="1">
      <c r="A84" s="36" t="s">
        <v>67</v>
      </c>
      <c r="B84" s="37"/>
      <c r="C84" s="38">
        <v>195</v>
      </c>
      <c r="D84" s="38">
        <v>194</v>
      </c>
      <c r="E84" s="38">
        <v>195</v>
      </c>
      <c r="F84" s="39">
        <f>IF(D84&gt;0,100*E84/D84,0)</f>
        <v>100.51546391752578</v>
      </c>
      <c r="G84" s="40"/>
      <c r="H84" s="106">
        <v>0.136</v>
      </c>
      <c r="I84" s="107">
        <v>0.136</v>
      </c>
      <c r="J84" s="10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>
        <v>146625</v>
      </c>
      <c r="D87" s="53">
        <v>156419.9585</v>
      </c>
      <c r="E87" s="53">
        <v>156383.3085</v>
      </c>
      <c r="F87" s="112">
        <f>IF(D87&gt;0,100*E87/D87,0)</f>
        <v>99.9765694861759</v>
      </c>
      <c r="G87" s="40"/>
      <c r="H87" s="110">
        <v>281.366</v>
      </c>
      <c r="I87" s="111">
        <v>390.6806370001191</v>
      </c>
      <c r="J87" s="11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70" zoomScaleNormal="70" zoomScaleSheetLayoutView="70" zoomScalePageLayoutView="0" workbookViewId="0" topLeftCell="A1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7</v>
      </c>
      <c r="D7" s="21" t="s">
        <v>7</v>
      </c>
      <c r="E7" s="21">
        <v>12</v>
      </c>
      <c r="F7" s="22" t="str">
        <f>CONCATENATE(D6,"=100")</f>
        <v>2016=100</v>
      </c>
      <c r="G7" s="23"/>
      <c r="H7" s="20" t="s">
        <v>7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2</v>
      </c>
      <c r="D9" s="30"/>
      <c r="E9" s="30">
        <v>18</v>
      </c>
      <c r="F9" s="31"/>
      <c r="G9" s="31"/>
      <c r="H9" s="105">
        <v>0.004</v>
      </c>
      <c r="I9" s="105"/>
      <c r="J9" s="105"/>
      <c r="K9" s="32"/>
    </row>
    <row r="10" spans="1:11" s="33" customFormat="1" ht="11.25" customHeight="1">
      <c r="A10" s="35" t="s">
        <v>9</v>
      </c>
      <c r="B10" s="29"/>
      <c r="C10" s="30">
        <v>24</v>
      </c>
      <c r="D10" s="30"/>
      <c r="E10" s="30">
        <v>3</v>
      </c>
      <c r="F10" s="31"/>
      <c r="G10" s="31"/>
      <c r="H10" s="105">
        <v>0.056</v>
      </c>
      <c r="I10" s="105"/>
      <c r="J10" s="10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>
        <v>97</v>
      </c>
      <c r="F11" s="31"/>
      <c r="G11" s="31"/>
      <c r="H11" s="105"/>
      <c r="I11" s="105"/>
      <c r="J11" s="10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>
        <v>13</v>
      </c>
      <c r="F12" s="31"/>
      <c r="G12" s="31"/>
      <c r="H12" s="105"/>
      <c r="I12" s="105"/>
      <c r="J12" s="105"/>
      <c r="K12" s="32"/>
    </row>
    <row r="13" spans="1:11" s="42" customFormat="1" ht="11.25" customHeight="1">
      <c r="A13" s="36" t="s">
        <v>12</v>
      </c>
      <c r="B13" s="37"/>
      <c r="C13" s="38">
        <v>26</v>
      </c>
      <c r="D13" s="38"/>
      <c r="E13" s="38">
        <v>131</v>
      </c>
      <c r="F13" s="39"/>
      <c r="G13" s="40"/>
      <c r="H13" s="106">
        <v>0.06</v>
      </c>
      <c r="I13" s="107"/>
      <c r="J13" s="10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06"/>
      <c r="I15" s="107"/>
      <c r="J15" s="10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>
        <v>36</v>
      </c>
      <c r="D17" s="38">
        <v>14</v>
      </c>
      <c r="E17" s="38">
        <v>14</v>
      </c>
      <c r="F17" s="39">
        <f>IF(D17&gt;0,100*E17/D17,0)</f>
        <v>100</v>
      </c>
      <c r="G17" s="40"/>
      <c r="H17" s="106">
        <v>0.075</v>
      </c>
      <c r="I17" s="107">
        <v>0.029</v>
      </c>
      <c r="J17" s="10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>
        <v>225</v>
      </c>
      <c r="D19" s="30">
        <v>230</v>
      </c>
      <c r="E19" s="30">
        <v>230</v>
      </c>
      <c r="F19" s="31"/>
      <c r="G19" s="31"/>
      <c r="H19" s="105">
        <v>0.731</v>
      </c>
      <c r="I19" s="105">
        <v>1.104</v>
      </c>
      <c r="J19" s="10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05"/>
      <c r="I20" s="105"/>
      <c r="J20" s="10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05"/>
      <c r="I21" s="105"/>
      <c r="J21" s="105"/>
      <c r="K21" s="32"/>
    </row>
    <row r="22" spans="1:11" s="42" customFormat="1" ht="11.25" customHeight="1">
      <c r="A22" s="36" t="s">
        <v>18</v>
      </c>
      <c r="B22" s="37"/>
      <c r="C22" s="38">
        <v>225</v>
      </c>
      <c r="D22" s="38">
        <v>230</v>
      </c>
      <c r="E22" s="38">
        <v>230</v>
      </c>
      <c r="F22" s="39">
        <f>IF(D22&gt;0,100*E22/D22,0)</f>
        <v>100</v>
      </c>
      <c r="G22" s="40"/>
      <c r="H22" s="106">
        <v>0.731</v>
      </c>
      <c r="I22" s="107">
        <v>1.104</v>
      </c>
      <c r="J22" s="10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>
        <v>1338</v>
      </c>
      <c r="D24" s="38">
        <v>1262</v>
      </c>
      <c r="E24" s="38">
        <v>1300</v>
      </c>
      <c r="F24" s="39">
        <f>IF(D24&gt;0,100*E24/D24,0)</f>
        <v>103.01109350237718</v>
      </c>
      <c r="G24" s="40"/>
      <c r="H24" s="106">
        <v>3.989</v>
      </c>
      <c r="I24" s="107">
        <v>5.15</v>
      </c>
      <c r="J24" s="10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>
        <v>1577</v>
      </c>
      <c r="D26" s="38">
        <v>1400</v>
      </c>
      <c r="E26" s="38">
        <v>1300</v>
      </c>
      <c r="F26" s="39">
        <f>IF(D26&gt;0,100*E26/D26,0)</f>
        <v>92.85714285714286</v>
      </c>
      <c r="G26" s="40"/>
      <c r="H26" s="106">
        <v>5.53</v>
      </c>
      <c r="I26" s="107">
        <v>7</v>
      </c>
      <c r="J26" s="10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>
        <v>4996</v>
      </c>
      <c r="D28" s="30">
        <v>6228</v>
      </c>
      <c r="E28" s="30">
        <v>5945</v>
      </c>
      <c r="F28" s="31"/>
      <c r="G28" s="31"/>
      <c r="H28" s="105">
        <v>14.192</v>
      </c>
      <c r="I28" s="105">
        <v>20.391</v>
      </c>
      <c r="J28" s="105"/>
      <c r="K28" s="32"/>
    </row>
    <row r="29" spans="1:11" s="33" customFormat="1" ht="11.25" customHeight="1">
      <c r="A29" s="35" t="s">
        <v>22</v>
      </c>
      <c r="B29" s="29"/>
      <c r="C29" s="30">
        <v>11865</v>
      </c>
      <c r="D29" s="30">
        <v>21974</v>
      </c>
      <c r="E29" s="30">
        <v>20088</v>
      </c>
      <c r="F29" s="31"/>
      <c r="G29" s="31"/>
      <c r="H29" s="105">
        <v>24.542</v>
      </c>
      <c r="I29" s="105">
        <v>49.677</v>
      </c>
      <c r="J29" s="105"/>
      <c r="K29" s="32"/>
    </row>
    <row r="30" spans="1:11" s="33" customFormat="1" ht="11.25" customHeight="1">
      <c r="A30" s="35" t="s">
        <v>23</v>
      </c>
      <c r="B30" s="29"/>
      <c r="C30" s="30">
        <v>5006</v>
      </c>
      <c r="D30" s="30">
        <v>5006</v>
      </c>
      <c r="E30" s="30">
        <v>5006</v>
      </c>
      <c r="F30" s="31"/>
      <c r="G30" s="31"/>
      <c r="H30" s="105">
        <v>7.305</v>
      </c>
      <c r="I30" s="105">
        <v>4.724</v>
      </c>
      <c r="J30" s="105"/>
      <c r="K30" s="32"/>
    </row>
    <row r="31" spans="1:11" s="42" customFormat="1" ht="11.25" customHeight="1">
      <c r="A31" s="43" t="s">
        <v>24</v>
      </c>
      <c r="B31" s="37"/>
      <c r="C31" s="38">
        <v>21867</v>
      </c>
      <c r="D31" s="38">
        <v>33208</v>
      </c>
      <c r="E31" s="38">
        <v>31039</v>
      </c>
      <c r="F31" s="39">
        <f>IF(D31&gt;0,100*E31/D31,0)</f>
        <v>93.46844133943628</v>
      </c>
      <c r="G31" s="40"/>
      <c r="H31" s="106">
        <v>46.039</v>
      </c>
      <c r="I31" s="107">
        <v>74.792</v>
      </c>
      <c r="J31" s="10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>
        <v>758</v>
      </c>
      <c r="D33" s="30">
        <v>900</v>
      </c>
      <c r="E33" s="30">
        <v>900</v>
      </c>
      <c r="F33" s="31"/>
      <c r="G33" s="31"/>
      <c r="H33" s="105">
        <v>1.401</v>
      </c>
      <c r="I33" s="105">
        <v>3.6</v>
      </c>
      <c r="J33" s="105"/>
      <c r="K33" s="32"/>
    </row>
    <row r="34" spans="1:11" s="33" customFormat="1" ht="11.25" customHeight="1">
      <c r="A34" s="35" t="s">
        <v>26</v>
      </c>
      <c r="B34" s="29"/>
      <c r="C34" s="30">
        <v>1364</v>
      </c>
      <c r="D34" s="30">
        <v>1461</v>
      </c>
      <c r="E34" s="30">
        <v>1200</v>
      </c>
      <c r="F34" s="31"/>
      <c r="G34" s="31"/>
      <c r="H34" s="105">
        <v>3.476</v>
      </c>
      <c r="I34" s="105">
        <v>3.285</v>
      </c>
      <c r="J34" s="105"/>
      <c r="K34" s="32"/>
    </row>
    <row r="35" spans="1:11" s="33" customFormat="1" ht="11.25" customHeight="1">
      <c r="A35" s="35" t="s">
        <v>27</v>
      </c>
      <c r="B35" s="29"/>
      <c r="C35" s="30">
        <v>2923</v>
      </c>
      <c r="D35" s="30">
        <v>3500</v>
      </c>
      <c r="E35" s="30">
        <v>4000</v>
      </c>
      <c r="F35" s="31"/>
      <c r="G35" s="31"/>
      <c r="H35" s="105">
        <v>9.344</v>
      </c>
      <c r="I35" s="105">
        <v>10</v>
      </c>
      <c r="J35" s="105"/>
      <c r="K35" s="32"/>
    </row>
    <row r="36" spans="1:11" s="33" customFormat="1" ht="11.25" customHeight="1">
      <c r="A36" s="35" t="s">
        <v>28</v>
      </c>
      <c r="B36" s="29"/>
      <c r="C36" s="30">
        <v>764</v>
      </c>
      <c r="D36" s="30">
        <v>508</v>
      </c>
      <c r="E36" s="30">
        <v>559</v>
      </c>
      <c r="F36" s="31"/>
      <c r="G36" s="31"/>
      <c r="H36" s="105">
        <v>1.91</v>
      </c>
      <c r="I36" s="105">
        <v>1.524</v>
      </c>
      <c r="J36" s="105"/>
      <c r="K36" s="32"/>
    </row>
    <row r="37" spans="1:11" s="42" customFormat="1" ht="11.25" customHeight="1">
      <c r="A37" s="36" t="s">
        <v>29</v>
      </c>
      <c r="B37" s="37"/>
      <c r="C37" s="38">
        <v>5809</v>
      </c>
      <c r="D37" s="38">
        <v>6369</v>
      </c>
      <c r="E37" s="38">
        <v>6659</v>
      </c>
      <c r="F37" s="39">
        <f>IF(D37&gt;0,100*E37/D37,0)</f>
        <v>104.55330507143978</v>
      </c>
      <c r="G37" s="40"/>
      <c r="H37" s="106">
        <v>16.131</v>
      </c>
      <c r="I37" s="107">
        <v>18.409</v>
      </c>
      <c r="J37" s="10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>
        <v>1476</v>
      </c>
      <c r="D39" s="38">
        <v>1500</v>
      </c>
      <c r="E39" s="38">
        <v>1500</v>
      </c>
      <c r="F39" s="39">
        <f>IF(D39&gt;0,100*E39/D39,0)</f>
        <v>100</v>
      </c>
      <c r="G39" s="40"/>
      <c r="H39" s="106">
        <v>1.739</v>
      </c>
      <c r="I39" s="107">
        <v>2</v>
      </c>
      <c r="J39" s="10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>
        <v>571</v>
      </c>
      <c r="D41" s="30">
        <v>446</v>
      </c>
      <c r="E41" s="30">
        <v>280</v>
      </c>
      <c r="F41" s="31"/>
      <c r="G41" s="31"/>
      <c r="H41" s="105">
        <v>1.085</v>
      </c>
      <c r="I41" s="105">
        <v>1.008</v>
      </c>
      <c r="J41" s="105"/>
      <c r="K41" s="32"/>
    </row>
    <row r="42" spans="1:11" s="33" customFormat="1" ht="11.25" customHeight="1">
      <c r="A42" s="35" t="s">
        <v>32</v>
      </c>
      <c r="B42" s="29"/>
      <c r="C42" s="30">
        <v>5800</v>
      </c>
      <c r="D42" s="30">
        <v>5675</v>
      </c>
      <c r="E42" s="30">
        <v>5720</v>
      </c>
      <c r="F42" s="31"/>
      <c r="G42" s="31"/>
      <c r="H42" s="105">
        <v>19.023</v>
      </c>
      <c r="I42" s="105">
        <v>23.11</v>
      </c>
      <c r="J42" s="105"/>
      <c r="K42" s="32"/>
    </row>
    <row r="43" spans="1:11" s="33" customFormat="1" ht="11.25" customHeight="1">
      <c r="A43" s="35" t="s">
        <v>33</v>
      </c>
      <c r="B43" s="29"/>
      <c r="C43" s="30">
        <v>2306</v>
      </c>
      <c r="D43" s="30">
        <v>2425</v>
      </c>
      <c r="E43" s="30">
        <v>2500</v>
      </c>
      <c r="F43" s="31"/>
      <c r="G43" s="31"/>
      <c r="H43" s="105">
        <v>4.98</v>
      </c>
      <c r="I43" s="105">
        <v>9.923</v>
      </c>
      <c r="J43" s="105"/>
      <c r="K43" s="32"/>
    </row>
    <row r="44" spans="1:11" s="33" customFormat="1" ht="11.25" customHeight="1">
      <c r="A44" s="35" t="s">
        <v>34</v>
      </c>
      <c r="B44" s="29"/>
      <c r="C44" s="30">
        <v>5526</v>
      </c>
      <c r="D44" s="30">
        <v>4386</v>
      </c>
      <c r="E44" s="30">
        <v>4300</v>
      </c>
      <c r="F44" s="31"/>
      <c r="G44" s="31"/>
      <c r="H44" s="105">
        <v>17.824</v>
      </c>
      <c r="I44" s="105">
        <v>15.894</v>
      </c>
      <c r="J44" s="105"/>
      <c r="K44" s="32"/>
    </row>
    <row r="45" spans="1:11" s="33" customFormat="1" ht="11.25" customHeight="1">
      <c r="A45" s="35" t="s">
        <v>35</v>
      </c>
      <c r="B45" s="29"/>
      <c r="C45" s="30">
        <v>3675</v>
      </c>
      <c r="D45" s="30">
        <v>2800</v>
      </c>
      <c r="E45" s="30">
        <v>3000</v>
      </c>
      <c r="F45" s="31"/>
      <c r="G45" s="31"/>
      <c r="H45" s="105">
        <v>7.88</v>
      </c>
      <c r="I45" s="105">
        <v>9.239</v>
      </c>
      <c r="J45" s="105"/>
      <c r="K45" s="32"/>
    </row>
    <row r="46" spans="1:11" s="33" customFormat="1" ht="11.25" customHeight="1">
      <c r="A46" s="35" t="s">
        <v>36</v>
      </c>
      <c r="B46" s="29"/>
      <c r="C46" s="30">
        <v>1961</v>
      </c>
      <c r="D46" s="30">
        <v>2209</v>
      </c>
      <c r="E46" s="30">
        <v>2200</v>
      </c>
      <c r="F46" s="31"/>
      <c r="G46" s="31"/>
      <c r="H46" s="105">
        <v>4.782</v>
      </c>
      <c r="I46" s="105">
        <v>7.123</v>
      </c>
      <c r="J46" s="105"/>
      <c r="K46" s="32"/>
    </row>
    <row r="47" spans="1:11" s="33" customFormat="1" ht="11.25" customHeight="1">
      <c r="A47" s="35" t="s">
        <v>37</v>
      </c>
      <c r="B47" s="29"/>
      <c r="C47" s="30">
        <v>4424</v>
      </c>
      <c r="D47" s="30">
        <v>4745</v>
      </c>
      <c r="E47" s="30">
        <v>5080</v>
      </c>
      <c r="F47" s="31"/>
      <c r="G47" s="31"/>
      <c r="H47" s="105">
        <v>12.186</v>
      </c>
      <c r="I47" s="105">
        <v>16.668</v>
      </c>
      <c r="J47" s="105"/>
      <c r="K47" s="32"/>
    </row>
    <row r="48" spans="1:11" s="33" customFormat="1" ht="11.25" customHeight="1">
      <c r="A48" s="35" t="s">
        <v>38</v>
      </c>
      <c r="B48" s="29"/>
      <c r="C48" s="30">
        <v>3147</v>
      </c>
      <c r="D48" s="30">
        <v>2568</v>
      </c>
      <c r="E48" s="30">
        <v>2300</v>
      </c>
      <c r="F48" s="31"/>
      <c r="G48" s="31"/>
      <c r="H48" s="105">
        <v>6.956</v>
      </c>
      <c r="I48" s="105">
        <v>12.606</v>
      </c>
      <c r="J48" s="105"/>
      <c r="K48" s="32"/>
    </row>
    <row r="49" spans="1:11" s="33" customFormat="1" ht="11.25" customHeight="1">
      <c r="A49" s="35" t="s">
        <v>39</v>
      </c>
      <c r="B49" s="29"/>
      <c r="C49" s="30">
        <v>5168</v>
      </c>
      <c r="D49" s="30">
        <v>4303</v>
      </c>
      <c r="E49" s="30">
        <v>4350</v>
      </c>
      <c r="F49" s="31"/>
      <c r="G49" s="31"/>
      <c r="H49" s="105">
        <v>7.112</v>
      </c>
      <c r="I49" s="105">
        <v>13.881</v>
      </c>
      <c r="J49" s="105"/>
      <c r="K49" s="32"/>
    </row>
    <row r="50" spans="1:11" s="42" customFormat="1" ht="11.25" customHeight="1">
      <c r="A50" s="43" t="s">
        <v>40</v>
      </c>
      <c r="B50" s="37"/>
      <c r="C50" s="38">
        <v>32578</v>
      </c>
      <c r="D50" s="38">
        <v>29557</v>
      </c>
      <c r="E50" s="38">
        <v>29730</v>
      </c>
      <c r="F50" s="39">
        <f>IF(D50&gt;0,100*E50/D50,0)</f>
        <v>100.5853097405014</v>
      </c>
      <c r="G50" s="40"/>
      <c r="H50" s="106">
        <v>81.828</v>
      </c>
      <c r="I50" s="107">
        <v>109.452</v>
      </c>
      <c r="J50" s="10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>
        <v>5688</v>
      </c>
      <c r="D52" s="38">
        <v>5688</v>
      </c>
      <c r="E52" s="38">
        <v>5688</v>
      </c>
      <c r="F52" s="39">
        <f>IF(D52&gt;0,100*E52/D52,0)</f>
        <v>100</v>
      </c>
      <c r="G52" s="40"/>
      <c r="H52" s="106">
        <v>10.615</v>
      </c>
      <c r="I52" s="107">
        <v>10.615</v>
      </c>
      <c r="J52" s="10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>
        <v>11994</v>
      </c>
      <c r="D54" s="30">
        <v>15000</v>
      </c>
      <c r="E54" s="30">
        <v>15000</v>
      </c>
      <c r="F54" s="31"/>
      <c r="G54" s="31"/>
      <c r="H54" s="105">
        <v>15.539</v>
      </c>
      <c r="I54" s="105">
        <v>21.4</v>
      </c>
      <c r="J54" s="105"/>
      <c r="K54" s="32"/>
    </row>
    <row r="55" spans="1:11" s="33" customFormat="1" ht="11.25" customHeight="1">
      <c r="A55" s="35" t="s">
        <v>43</v>
      </c>
      <c r="B55" s="29"/>
      <c r="C55" s="30">
        <v>13901</v>
      </c>
      <c r="D55" s="30">
        <v>14368</v>
      </c>
      <c r="E55" s="30">
        <v>14400</v>
      </c>
      <c r="F55" s="31"/>
      <c r="G55" s="31"/>
      <c r="H55" s="105">
        <v>25.282</v>
      </c>
      <c r="I55" s="105">
        <v>32.787</v>
      </c>
      <c r="J55" s="105"/>
      <c r="K55" s="32"/>
    </row>
    <row r="56" spans="1:11" s="33" customFormat="1" ht="11.25" customHeight="1">
      <c r="A56" s="35" t="s">
        <v>44</v>
      </c>
      <c r="B56" s="29"/>
      <c r="C56" s="30">
        <v>11174</v>
      </c>
      <c r="D56" s="30">
        <v>12200</v>
      </c>
      <c r="E56" s="30">
        <v>12200</v>
      </c>
      <c r="F56" s="31"/>
      <c r="G56" s="31"/>
      <c r="H56" s="105">
        <v>30.789</v>
      </c>
      <c r="I56" s="105">
        <v>24.5</v>
      </c>
      <c r="J56" s="105"/>
      <c r="K56" s="32"/>
    </row>
    <row r="57" spans="1:11" s="33" customFormat="1" ht="11.25" customHeight="1">
      <c r="A57" s="35" t="s">
        <v>45</v>
      </c>
      <c r="B57" s="29"/>
      <c r="C57" s="30">
        <v>12900</v>
      </c>
      <c r="D57" s="30">
        <v>12977</v>
      </c>
      <c r="E57" s="30">
        <v>12977</v>
      </c>
      <c r="F57" s="31"/>
      <c r="G57" s="31"/>
      <c r="H57" s="105">
        <v>10.372</v>
      </c>
      <c r="I57" s="105">
        <v>32.4425</v>
      </c>
      <c r="J57" s="105"/>
      <c r="K57" s="32"/>
    </row>
    <row r="58" spans="1:11" s="33" customFormat="1" ht="11.25" customHeight="1">
      <c r="A58" s="35" t="s">
        <v>46</v>
      </c>
      <c r="B58" s="29"/>
      <c r="C58" s="30">
        <v>29333</v>
      </c>
      <c r="D58" s="30">
        <v>34506</v>
      </c>
      <c r="E58" s="30">
        <v>37956.6</v>
      </c>
      <c r="F58" s="31"/>
      <c r="G58" s="31"/>
      <c r="H58" s="105">
        <v>40.473</v>
      </c>
      <c r="I58" s="105">
        <v>65.736</v>
      </c>
      <c r="J58" s="105"/>
      <c r="K58" s="32"/>
    </row>
    <row r="59" spans="1:11" s="42" customFormat="1" ht="11.25" customHeight="1">
      <c r="A59" s="36" t="s">
        <v>47</v>
      </c>
      <c r="B59" s="37"/>
      <c r="C59" s="38">
        <v>79302</v>
      </c>
      <c r="D59" s="38">
        <v>89051</v>
      </c>
      <c r="E59" s="38">
        <v>92533.6</v>
      </c>
      <c r="F59" s="39">
        <f>IF(D59&gt;0,100*E59/D59,0)</f>
        <v>103.91079269182828</v>
      </c>
      <c r="G59" s="40"/>
      <c r="H59" s="106">
        <v>122.455</v>
      </c>
      <c r="I59" s="107">
        <v>176.8655</v>
      </c>
      <c r="J59" s="10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05"/>
      <c r="I61" s="105"/>
      <c r="J61" s="105"/>
      <c r="K61" s="32"/>
    </row>
    <row r="62" spans="1:11" s="33" customFormat="1" ht="11.25" customHeight="1">
      <c r="A62" s="35" t="s">
        <v>49</v>
      </c>
      <c r="B62" s="29"/>
      <c r="C62" s="30">
        <v>128</v>
      </c>
      <c r="D62" s="30">
        <v>256</v>
      </c>
      <c r="E62" s="30">
        <v>256</v>
      </c>
      <c r="F62" s="31"/>
      <c r="G62" s="31"/>
      <c r="H62" s="105">
        <v>0.269</v>
      </c>
      <c r="I62" s="105">
        <v>0.518</v>
      </c>
      <c r="J62" s="105"/>
      <c r="K62" s="32"/>
    </row>
    <row r="63" spans="1:11" s="33" customFormat="1" ht="11.25" customHeight="1">
      <c r="A63" s="35" t="s">
        <v>50</v>
      </c>
      <c r="B63" s="29"/>
      <c r="C63" s="30">
        <v>163</v>
      </c>
      <c r="D63" s="30">
        <v>325</v>
      </c>
      <c r="E63" s="30">
        <v>325</v>
      </c>
      <c r="F63" s="31"/>
      <c r="G63" s="31"/>
      <c r="H63" s="105">
        <v>0.066</v>
      </c>
      <c r="I63" s="105">
        <v>0.8026515151515151</v>
      </c>
      <c r="J63" s="105"/>
      <c r="K63" s="32"/>
    </row>
    <row r="64" spans="1:11" s="42" customFormat="1" ht="11.25" customHeight="1">
      <c r="A64" s="36" t="s">
        <v>51</v>
      </c>
      <c r="B64" s="37"/>
      <c r="C64" s="38">
        <v>291</v>
      </c>
      <c r="D64" s="38">
        <v>581</v>
      </c>
      <c r="E64" s="38">
        <v>581</v>
      </c>
      <c r="F64" s="39">
        <f>IF(D64&gt;0,100*E64/D64,0)</f>
        <v>100</v>
      </c>
      <c r="G64" s="40"/>
      <c r="H64" s="106">
        <v>0.335</v>
      </c>
      <c r="I64" s="107">
        <v>1.320651515151515</v>
      </c>
      <c r="J64" s="10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>
        <v>122</v>
      </c>
      <c r="D66" s="38">
        <v>326</v>
      </c>
      <c r="E66" s="38">
        <v>384</v>
      </c>
      <c r="F66" s="39">
        <f>IF(D66&gt;0,100*E66/D66,0)</f>
        <v>117.79141104294479</v>
      </c>
      <c r="G66" s="40"/>
      <c r="H66" s="106">
        <v>0.153</v>
      </c>
      <c r="I66" s="107">
        <v>0.4</v>
      </c>
      <c r="J66" s="10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>
        <v>13503</v>
      </c>
      <c r="D68" s="30">
        <v>12400</v>
      </c>
      <c r="E68" s="30">
        <v>12000</v>
      </c>
      <c r="F68" s="31"/>
      <c r="G68" s="31"/>
      <c r="H68" s="105">
        <v>26.425</v>
      </c>
      <c r="I68" s="105">
        <v>29</v>
      </c>
      <c r="J68" s="105"/>
      <c r="K68" s="32"/>
    </row>
    <row r="69" spans="1:11" s="33" customFormat="1" ht="11.25" customHeight="1">
      <c r="A69" s="35" t="s">
        <v>54</v>
      </c>
      <c r="B69" s="29"/>
      <c r="C69" s="30">
        <v>2671</v>
      </c>
      <c r="D69" s="30">
        <v>2800</v>
      </c>
      <c r="E69" s="30">
        <v>2500</v>
      </c>
      <c r="F69" s="31"/>
      <c r="G69" s="31"/>
      <c r="H69" s="105">
        <v>6.079</v>
      </c>
      <c r="I69" s="105">
        <v>5</v>
      </c>
      <c r="J69" s="105"/>
      <c r="K69" s="32"/>
    </row>
    <row r="70" spans="1:11" s="42" customFormat="1" ht="11.25" customHeight="1">
      <c r="A70" s="36" t="s">
        <v>55</v>
      </c>
      <c r="B70" s="37"/>
      <c r="C70" s="38">
        <v>16174</v>
      </c>
      <c r="D70" s="38">
        <v>15200</v>
      </c>
      <c r="E70" s="38">
        <v>14500</v>
      </c>
      <c r="F70" s="39">
        <f>IF(D70&gt;0,100*E70/D70,0)</f>
        <v>95.39473684210526</v>
      </c>
      <c r="G70" s="40"/>
      <c r="H70" s="106">
        <v>32.504</v>
      </c>
      <c r="I70" s="107">
        <v>34</v>
      </c>
      <c r="J70" s="10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>
        <v>70</v>
      </c>
      <c r="D72" s="30">
        <v>338</v>
      </c>
      <c r="E72" s="30">
        <v>338</v>
      </c>
      <c r="F72" s="31"/>
      <c r="G72" s="31"/>
      <c r="H72" s="105">
        <v>0.055</v>
      </c>
      <c r="I72" s="105">
        <v>0.075</v>
      </c>
      <c r="J72" s="105"/>
      <c r="K72" s="32"/>
    </row>
    <row r="73" spans="1:11" s="33" customFormat="1" ht="11.25" customHeight="1">
      <c r="A73" s="35" t="s">
        <v>57</v>
      </c>
      <c r="B73" s="29"/>
      <c r="C73" s="30">
        <v>15241</v>
      </c>
      <c r="D73" s="30">
        <v>10950</v>
      </c>
      <c r="E73" s="30">
        <v>10950</v>
      </c>
      <c r="F73" s="31"/>
      <c r="G73" s="31"/>
      <c r="H73" s="105">
        <v>57.914</v>
      </c>
      <c r="I73" s="105">
        <v>35.04</v>
      </c>
      <c r="J73" s="105"/>
      <c r="K73" s="32"/>
    </row>
    <row r="74" spans="1:11" s="33" customFormat="1" ht="11.25" customHeight="1">
      <c r="A74" s="35" t="s">
        <v>58</v>
      </c>
      <c r="B74" s="29"/>
      <c r="C74" s="30">
        <v>3925</v>
      </c>
      <c r="D74" s="30">
        <v>4752</v>
      </c>
      <c r="E74" s="30">
        <v>4755</v>
      </c>
      <c r="F74" s="31"/>
      <c r="G74" s="31"/>
      <c r="H74" s="105">
        <v>6.779</v>
      </c>
      <c r="I74" s="105">
        <v>7.128</v>
      </c>
      <c r="J74" s="105"/>
      <c r="K74" s="32"/>
    </row>
    <row r="75" spans="1:11" s="33" customFormat="1" ht="11.25" customHeight="1">
      <c r="A75" s="35" t="s">
        <v>59</v>
      </c>
      <c r="B75" s="29"/>
      <c r="C75" s="30">
        <v>1761</v>
      </c>
      <c r="D75" s="30">
        <v>1524.096</v>
      </c>
      <c r="E75" s="30">
        <v>1524.096</v>
      </c>
      <c r="F75" s="31"/>
      <c r="G75" s="31"/>
      <c r="H75" s="105">
        <v>2.422</v>
      </c>
      <c r="I75" s="105">
        <v>2.1720977515904436</v>
      </c>
      <c r="J75" s="105"/>
      <c r="K75" s="32"/>
    </row>
    <row r="76" spans="1:11" s="33" customFormat="1" ht="11.25" customHeight="1">
      <c r="A76" s="35" t="s">
        <v>60</v>
      </c>
      <c r="B76" s="29"/>
      <c r="C76" s="30">
        <v>6386</v>
      </c>
      <c r="D76" s="30">
        <v>5627</v>
      </c>
      <c r="E76" s="30">
        <v>6000</v>
      </c>
      <c r="F76" s="31"/>
      <c r="G76" s="31"/>
      <c r="H76" s="105">
        <v>21.073</v>
      </c>
      <c r="I76" s="105">
        <v>16.712</v>
      </c>
      <c r="J76" s="105"/>
      <c r="K76" s="32"/>
    </row>
    <row r="77" spans="1:11" s="33" customFormat="1" ht="11.25" customHeight="1">
      <c r="A77" s="35" t="s">
        <v>61</v>
      </c>
      <c r="B77" s="29"/>
      <c r="C77" s="30">
        <v>983</v>
      </c>
      <c r="D77" s="30">
        <v>1213</v>
      </c>
      <c r="E77" s="30">
        <v>1158</v>
      </c>
      <c r="F77" s="31"/>
      <c r="G77" s="31"/>
      <c r="H77" s="105">
        <v>1.59</v>
      </c>
      <c r="I77" s="105">
        <v>1.32</v>
      </c>
      <c r="J77" s="105"/>
      <c r="K77" s="32"/>
    </row>
    <row r="78" spans="1:11" s="33" customFormat="1" ht="11.25" customHeight="1">
      <c r="A78" s="35" t="s">
        <v>62</v>
      </c>
      <c r="B78" s="29"/>
      <c r="C78" s="30">
        <v>2121</v>
      </c>
      <c r="D78" s="30">
        <v>1405</v>
      </c>
      <c r="E78" s="30">
        <v>1400</v>
      </c>
      <c r="F78" s="31"/>
      <c r="G78" s="31"/>
      <c r="H78" s="105">
        <v>5.216</v>
      </c>
      <c r="I78" s="105">
        <v>3.512</v>
      </c>
      <c r="J78" s="105"/>
      <c r="K78" s="32"/>
    </row>
    <row r="79" spans="1:11" s="33" customFormat="1" ht="11.25" customHeight="1">
      <c r="A79" s="35" t="s">
        <v>63</v>
      </c>
      <c r="B79" s="29"/>
      <c r="C79" s="30">
        <v>18620</v>
      </c>
      <c r="D79" s="30">
        <v>13790</v>
      </c>
      <c r="E79" s="30">
        <v>13734</v>
      </c>
      <c r="F79" s="31"/>
      <c r="G79" s="31"/>
      <c r="H79" s="105">
        <v>32.747</v>
      </c>
      <c r="I79" s="105">
        <v>33.736</v>
      </c>
      <c r="J79" s="105"/>
      <c r="K79" s="32"/>
    </row>
    <row r="80" spans="1:11" s="42" customFormat="1" ht="11.25" customHeight="1">
      <c r="A80" s="43" t="s">
        <v>64</v>
      </c>
      <c r="B80" s="37"/>
      <c r="C80" s="38">
        <v>49107</v>
      </c>
      <c r="D80" s="38">
        <v>39599.096000000005</v>
      </c>
      <c r="E80" s="38">
        <v>39859.096000000005</v>
      </c>
      <c r="F80" s="39">
        <f>IF(D80&gt;0,100*E80/D80,0)</f>
        <v>100.65658064517433</v>
      </c>
      <c r="G80" s="40"/>
      <c r="H80" s="106">
        <v>127.796</v>
      </c>
      <c r="I80" s="107">
        <v>99.69509775159042</v>
      </c>
      <c r="J80" s="10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>
        <v>3</v>
      </c>
      <c r="D82" s="30">
        <v>3</v>
      </c>
      <c r="E82" s="30"/>
      <c r="F82" s="31"/>
      <c r="G82" s="31"/>
      <c r="H82" s="105">
        <v>0.002</v>
      </c>
      <c r="I82" s="105">
        <v>0.002</v>
      </c>
      <c r="J82" s="105"/>
      <c r="K82" s="32"/>
    </row>
    <row r="83" spans="1:11" s="33" customFormat="1" ht="11.25" customHeight="1">
      <c r="A83" s="35" t="s">
        <v>66</v>
      </c>
      <c r="B83" s="29"/>
      <c r="C83" s="30">
        <v>1</v>
      </c>
      <c r="D83" s="30"/>
      <c r="E83" s="30"/>
      <c r="F83" s="31"/>
      <c r="G83" s="31"/>
      <c r="H83" s="105">
        <v>0.001</v>
      </c>
      <c r="I83" s="105"/>
      <c r="J83" s="105"/>
      <c r="K83" s="32"/>
    </row>
    <row r="84" spans="1:11" s="42" customFormat="1" ht="11.25" customHeight="1">
      <c r="A84" s="36" t="s">
        <v>67</v>
      </c>
      <c r="B84" s="37"/>
      <c r="C84" s="38">
        <v>4</v>
      </c>
      <c r="D84" s="38">
        <v>3</v>
      </c>
      <c r="E84" s="38"/>
      <c r="F84" s="39"/>
      <c r="G84" s="40"/>
      <c r="H84" s="106">
        <v>0.003</v>
      </c>
      <c r="I84" s="107">
        <v>0.002</v>
      </c>
      <c r="J84" s="10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>
        <v>215620</v>
      </c>
      <c r="D87" s="53">
        <v>223988.09600000002</v>
      </c>
      <c r="E87" s="53">
        <v>225448.696</v>
      </c>
      <c r="F87" s="54">
        <f>IF(D87&gt;0,100*E87/D87,0)</f>
        <v>100.65208822525997</v>
      </c>
      <c r="G87" s="40"/>
      <c r="H87" s="110">
        <v>449.983</v>
      </c>
      <c r="I87" s="111">
        <v>540.8342492667418</v>
      </c>
      <c r="J87" s="11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70" zoomScaleNormal="70" zoomScaleSheetLayoutView="70" zoomScalePageLayoutView="0" workbookViewId="0" topLeftCell="A1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 t="s">
        <v>300</v>
      </c>
      <c r="D7" s="21" t="s">
        <v>7</v>
      </c>
      <c r="E7" s="21">
        <v>12</v>
      </c>
      <c r="F7" s="22" t="str">
        <f>CONCATENATE(D6,"=100")</f>
        <v>2015=100</v>
      </c>
      <c r="G7" s="23"/>
      <c r="H7" s="20" t="s">
        <v>300</v>
      </c>
      <c r="I7" s="21" t="s">
        <v>7</v>
      </c>
      <c r="J7" s="21">
        <v>12</v>
      </c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>
        <v>73</v>
      </c>
      <c r="F9" s="31"/>
      <c r="G9" s="31"/>
      <c r="H9" s="105"/>
      <c r="I9" s="105"/>
      <c r="J9" s="105">
        <v>0.584</v>
      </c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>
        <v>123</v>
      </c>
      <c r="F10" s="31"/>
      <c r="G10" s="31"/>
      <c r="H10" s="105"/>
      <c r="I10" s="105"/>
      <c r="J10" s="105">
        <v>0.984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05"/>
      <c r="I11" s="105"/>
      <c r="J11" s="10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>
        <v>24</v>
      </c>
      <c r="F12" s="31"/>
      <c r="G12" s="31"/>
      <c r="H12" s="105"/>
      <c r="I12" s="105"/>
      <c r="J12" s="105">
        <v>0.192</v>
      </c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>
        <v>220</v>
      </c>
      <c r="F13" s="39"/>
      <c r="G13" s="40"/>
      <c r="H13" s="106"/>
      <c r="I13" s="107"/>
      <c r="J13" s="107">
        <v>1.76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06"/>
      <c r="I15" s="107"/>
      <c r="J15" s="10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/>
      <c r="D17" s="38">
        <v>7</v>
      </c>
      <c r="E17" s="38"/>
      <c r="F17" s="39"/>
      <c r="G17" s="40"/>
      <c r="H17" s="106"/>
      <c r="I17" s="107">
        <v>0.098</v>
      </c>
      <c r="J17" s="10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05"/>
      <c r="I19" s="105"/>
      <c r="J19" s="10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05"/>
      <c r="I20" s="105"/>
      <c r="J20" s="10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05"/>
      <c r="I21" s="105"/>
      <c r="J21" s="10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06"/>
      <c r="I22" s="107"/>
      <c r="J22" s="10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/>
      <c r="D24" s="38">
        <v>47</v>
      </c>
      <c r="E24" s="38">
        <v>55</v>
      </c>
      <c r="F24" s="39">
        <f>IF(D24&gt;0,100*E24/D24,0)</f>
        <v>117.02127659574468</v>
      </c>
      <c r="G24" s="40"/>
      <c r="H24" s="106"/>
      <c r="I24" s="107">
        <v>0.233</v>
      </c>
      <c r="J24" s="107">
        <v>0.232</v>
      </c>
      <c r="K24" s="41">
        <f>IF(I24&gt;0,100*J24/I24,0)</f>
        <v>99.57081545064378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06"/>
      <c r="I26" s="107"/>
      <c r="J26" s="10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>
        <v>1328</v>
      </c>
      <c r="D28" s="30">
        <v>823</v>
      </c>
      <c r="E28" s="30">
        <v>1825</v>
      </c>
      <c r="F28" s="31"/>
      <c r="G28" s="31"/>
      <c r="H28" s="105">
        <v>7.12</v>
      </c>
      <c r="I28" s="105">
        <v>3.575</v>
      </c>
      <c r="J28" s="105">
        <v>8.7</v>
      </c>
      <c r="K28" s="32"/>
    </row>
    <row r="29" spans="1:11" s="33" customFormat="1" ht="11.25" customHeight="1">
      <c r="A29" s="35" t="s">
        <v>22</v>
      </c>
      <c r="B29" s="29"/>
      <c r="C29" s="30">
        <v>65</v>
      </c>
      <c r="D29" s="30">
        <v>96</v>
      </c>
      <c r="E29" s="30">
        <v>189</v>
      </c>
      <c r="F29" s="31"/>
      <c r="G29" s="31"/>
      <c r="H29" s="105">
        <v>0.185</v>
      </c>
      <c r="I29" s="105">
        <v>0.181</v>
      </c>
      <c r="J29" s="105">
        <v>0.392</v>
      </c>
      <c r="K29" s="32"/>
    </row>
    <row r="30" spans="1:11" s="33" customFormat="1" ht="11.25" customHeight="1">
      <c r="A30" s="35" t="s">
        <v>23</v>
      </c>
      <c r="B30" s="29"/>
      <c r="C30" s="30">
        <v>294</v>
      </c>
      <c r="D30" s="30">
        <v>342</v>
      </c>
      <c r="E30" s="30">
        <v>342</v>
      </c>
      <c r="F30" s="31"/>
      <c r="G30" s="31"/>
      <c r="H30" s="105">
        <v>1.174</v>
      </c>
      <c r="I30" s="105">
        <v>1.963</v>
      </c>
      <c r="J30" s="105">
        <v>1.881</v>
      </c>
      <c r="K30" s="32"/>
    </row>
    <row r="31" spans="1:11" s="42" customFormat="1" ht="11.25" customHeight="1">
      <c r="A31" s="43" t="s">
        <v>24</v>
      </c>
      <c r="B31" s="37"/>
      <c r="C31" s="38">
        <v>1687</v>
      </c>
      <c r="D31" s="38">
        <v>1261</v>
      </c>
      <c r="E31" s="38">
        <v>2356</v>
      </c>
      <c r="F31" s="39">
        <f>IF(D31&gt;0,100*E31/D31,0)</f>
        <v>186.83584456780332</v>
      </c>
      <c r="G31" s="40"/>
      <c r="H31" s="106">
        <v>8.479</v>
      </c>
      <c r="I31" s="107">
        <v>5.719</v>
      </c>
      <c r="J31" s="107">
        <v>10.972999999999999</v>
      </c>
      <c r="K31" s="41">
        <f>IF(I31&gt;0,100*J31/I31,0)</f>
        <v>191.8692079034796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>
        <v>6</v>
      </c>
      <c r="D33" s="30">
        <v>32</v>
      </c>
      <c r="E33" s="30">
        <v>150</v>
      </c>
      <c r="F33" s="31"/>
      <c r="G33" s="31"/>
      <c r="H33" s="105">
        <v>0.018</v>
      </c>
      <c r="I33" s="105">
        <v>0.021</v>
      </c>
      <c r="J33" s="105">
        <v>0.15</v>
      </c>
      <c r="K33" s="32"/>
    </row>
    <row r="34" spans="1:11" s="33" customFormat="1" ht="11.25" customHeight="1">
      <c r="A34" s="35" t="s">
        <v>26</v>
      </c>
      <c r="B34" s="29"/>
      <c r="C34" s="30">
        <v>582</v>
      </c>
      <c r="D34" s="30">
        <v>1129</v>
      </c>
      <c r="E34" s="30">
        <v>400</v>
      </c>
      <c r="F34" s="31"/>
      <c r="G34" s="31"/>
      <c r="H34" s="105">
        <v>1.961</v>
      </c>
      <c r="I34" s="105">
        <v>4.075</v>
      </c>
      <c r="J34" s="105">
        <v>2</v>
      </c>
      <c r="K34" s="32"/>
    </row>
    <row r="35" spans="1:11" s="33" customFormat="1" ht="11.25" customHeight="1">
      <c r="A35" s="35" t="s">
        <v>27</v>
      </c>
      <c r="B35" s="29"/>
      <c r="C35" s="30">
        <v>68</v>
      </c>
      <c r="D35" s="30">
        <v>260</v>
      </c>
      <c r="E35" s="30">
        <v>600</v>
      </c>
      <c r="F35" s="31"/>
      <c r="G35" s="31"/>
      <c r="H35" s="105">
        <v>0.258</v>
      </c>
      <c r="I35" s="105">
        <v>1.15</v>
      </c>
      <c r="J35" s="105">
        <v>3</v>
      </c>
      <c r="K35" s="32"/>
    </row>
    <row r="36" spans="1:11" s="33" customFormat="1" ht="11.25" customHeight="1">
      <c r="A36" s="35" t="s">
        <v>28</v>
      </c>
      <c r="B36" s="29"/>
      <c r="C36" s="30">
        <v>6</v>
      </c>
      <c r="D36" s="30">
        <v>36</v>
      </c>
      <c r="E36" s="30">
        <v>48</v>
      </c>
      <c r="F36" s="31"/>
      <c r="G36" s="31"/>
      <c r="H36" s="105">
        <v>0.014</v>
      </c>
      <c r="I36" s="105">
        <v>0.083</v>
      </c>
      <c r="J36" s="105">
        <v>0.145</v>
      </c>
      <c r="K36" s="32"/>
    </row>
    <row r="37" spans="1:11" s="42" customFormat="1" ht="11.25" customHeight="1">
      <c r="A37" s="36" t="s">
        <v>29</v>
      </c>
      <c r="B37" s="37"/>
      <c r="C37" s="38">
        <v>662</v>
      </c>
      <c r="D37" s="38">
        <v>1457</v>
      </c>
      <c r="E37" s="38">
        <v>1198</v>
      </c>
      <c r="F37" s="39">
        <f>IF(D37&gt;0,100*E37/D37,0)</f>
        <v>82.22374742621825</v>
      </c>
      <c r="G37" s="40"/>
      <c r="H37" s="106">
        <v>2.251</v>
      </c>
      <c r="I37" s="107">
        <v>5.329000000000001</v>
      </c>
      <c r="J37" s="107">
        <v>5.295</v>
      </c>
      <c r="K37" s="41">
        <f>IF(I37&gt;0,100*J37/I37,0)</f>
        <v>99.36198161005817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06"/>
      <c r="I39" s="107"/>
      <c r="J39" s="10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>
        <v>5</v>
      </c>
      <c r="D41" s="30">
        <v>36</v>
      </c>
      <c r="E41" s="30">
        <v>4</v>
      </c>
      <c r="F41" s="31"/>
      <c r="G41" s="31"/>
      <c r="H41" s="105">
        <v>0.05</v>
      </c>
      <c r="I41" s="105">
        <v>0.359</v>
      </c>
      <c r="J41" s="105">
        <v>0.039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05"/>
      <c r="I42" s="105"/>
      <c r="J42" s="105"/>
      <c r="K42" s="32"/>
    </row>
    <row r="43" spans="1:11" s="33" customFormat="1" ht="11.25" customHeight="1">
      <c r="A43" s="35" t="s">
        <v>33</v>
      </c>
      <c r="B43" s="29"/>
      <c r="C43" s="30"/>
      <c r="D43" s="30">
        <v>29</v>
      </c>
      <c r="E43" s="30">
        <v>30</v>
      </c>
      <c r="F43" s="31"/>
      <c r="G43" s="31"/>
      <c r="H43" s="105"/>
      <c r="I43" s="105">
        <v>0.174</v>
      </c>
      <c r="J43" s="105">
        <v>0.18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05"/>
      <c r="I44" s="105"/>
      <c r="J44" s="105"/>
      <c r="K44" s="32"/>
    </row>
    <row r="45" spans="1:11" s="33" customFormat="1" ht="11.25" customHeight="1">
      <c r="A45" s="35" t="s">
        <v>35</v>
      </c>
      <c r="B45" s="29"/>
      <c r="C45" s="30">
        <v>114</v>
      </c>
      <c r="D45" s="30">
        <v>48</v>
      </c>
      <c r="E45" s="30">
        <v>58</v>
      </c>
      <c r="F45" s="31"/>
      <c r="G45" s="31"/>
      <c r="H45" s="105">
        <v>0.848</v>
      </c>
      <c r="I45" s="105">
        <v>0.384</v>
      </c>
      <c r="J45" s="105">
        <v>0.493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>
        <v>8</v>
      </c>
      <c r="F46" s="31"/>
      <c r="G46" s="31"/>
      <c r="H46" s="105"/>
      <c r="I46" s="105"/>
      <c r="J46" s="105">
        <v>0.023</v>
      </c>
      <c r="K46" s="32"/>
    </row>
    <row r="47" spans="1:11" s="33" customFormat="1" ht="11.25" customHeight="1">
      <c r="A47" s="35" t="s">
        <v>37</v>
      </c>
      <c r="B47" s="29"/>
      <c r="C47" s="30"/>
      <c r="D47" s="30">
        <v>6</v>
      </c>
      <c r="E47" s="30"/>
      <c r="F47" s="31"/>
      <c r="G47" s="31"/>
      <c r="H47" s="105"/>
      <c r="I47" s="105">
        <v>0.042</v>
      </c>
      <c r="J47" s="105"/>
      <c r="K47" s="32"/>
    </row>
    <row r="48" spans="1:11" s="33" customFormat="1" ht="11.25" customHeight="1">
      <c r="A48" s="35" t="s">
        <v>38</v>
      </c>
      <c r="B48" s="29"/>
      <c r="C48" s="30">
        <v>58</v>
      </c>
      <c r="D48" s="30">
        <v>92</v>
      </c>
      <c r="E48" s="30">
        <v>79</v>
      </c>
      <c r="F48" s="31"/>
      <c r="G48" s="31"/>
      <c r="H48" s="105">
        <v>0.298</v>
      </c>
      <c r="I48" s="105">
        <v>0.426</v>
      </c>
      <c r="J48" s="105">
        <v>0.305</v>
      </c>
      <c r="K48" s="32"/>
    </row>
    <row r="49" spans="1:11" s="33" customFormat="1" ht="11.25" customHeight="1">
      <c r="A49" s="35" t="s">
        <v>39</v>
      </c>
      <c r="B49" s="29"/>
      <c r="C49" s="30">
        <v>16</v>
      </c>
      <c r="D49" s="30">
        <v>41</v>
      </c>
      <c r="E49" s="30">
        <v>24</v>
      </c>
      <c r="F49" s="31"/>
      <c r="G49" s="31"/>
      <c r="H49" s="105">
        <v>0.078</v>
      </c>
      <c r="I49" s="105">
        <v>0.308</v>
      </c>
      <c r="J49" s="105">
        <v>0.118</v>
      </c>
      <c r="K49" s="32"/>
    </row>
    <row r="50" spans="1:11" s="42" customFormat="1" ht="11.25" customHeight="1">
      <c r="A50" s="43" t="s">
        <v>40</v>
      </c>
      <c r="B50" s="37"/>
      <c r="C50" s="38">
        <v>193</v>
      </c>
      <c r="D50" s="38">
        <v>252</v>
      </c>
      <c r="E50" s="38">
        <v>203</v>
      </c>
      <c r="F50" s="39">
        <f>IF(D50&gt;0,100*E50/D50,0)</f>
        <v>80.55555555555556</v>
      </c>
      <c r="G50" s="40"/>
      <c r="H50" s="106">
        <v>1.274</v>
      </c>
      <c r="I50" s="107">
        <v>1.693</v>
      </c>
      <c r="J50" s="107">
        <v>1.158</v>
      </c>
      <c r="K50" s="41">
        <f>IF(I50&gt;0,100*J50/I50,0)</f>
        <v>68.39929119905493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>
        <v>2</v>
      </c>
      <c r="D52" s="38">
        <v>10</v>
      </c>
      <c r="E52" s="38">
        <v>10</v>
      </c>
      <c r="F52" s="39">
        <f>IF(D52&gt;0,100*E52/D52,0)</f>
        <v>100</v>
      </c>
      <c r="G52" s="40"/>
      <c r="H52" s="106">
        <v>0.004</v>
      </c>
      <c r="I52" s="107">
        <v>0.023</v>
      </c>
      <c r="J52" s="107">
        <v>0.023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>
        <v>25</v>
      </c>
      <c r="D54" s="30">
        <v>77</v>
      </c>
      <c r="E54" s="30">
        <v>10</v>
      </c>
      <c r="F54" s="31"/>
      <c r="G54" s="31"/>
      <c r="H54" s="105">
        <v>0.15</v>
      </c>
      <c r="I54" s="105">
        <v>0.47</v>
      </c>
      <c r="J54" s="105">
        <v>0.06</v>
      </c>
      <c r="K54" s="32"/>
    </row>
    <row r="55" spans="1:11" s="33" customFormat="1" ht="11.25" customHeight="1">
      <c r="A55" s="35" t="s">
        <v>43</v>
      </c>
      <c r="B55" s="29"/>
      <c r="C55" s="30">
        <v>8</v>
      </c>
      <c r="D55" s="30">
        <v>172</v>
      </c>
      <c r="E55" s="30">
        <v>203</v>
      </c>
      <c r="F55" s="31"/>
      <c r="G55" s="31"/>
      <c r="H55" s="105">
        <v>0.014</v>
      </c>
      <c r="I55" s="105">
        <v>0.688</v>
      </c>
      <c r="J55" s="105">
        <v>0.812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05"/>
      <c r="I56" s="105"/>
      <c r="J56" s="105"/>
      <c r="K56" s="32"/>
    </row>
    <row r="57" spans="1:11" s="33" customFormat="1" ht="11.25" customHeight="1">
      <c r="A57" s="35" t="s">
        <v>45</v>
      </c>
      <c r="B57" s="29"/>
      <c r="C57" s="30">
        <v>24</v>
      </c>
      <c r="D57" s="30">
        <v>19</v>
      </c>
      <c r="E57" s="30">
        <v>14</v>
      </c>
      <c r="F57" s="31"/>
      <c r="G57" s="31"/>
      <c r="H57" s="105">
        <v>0.036</v>
      </c>
      <c r="I57" s="105">
        <v>0.0095</v>
      </c>
      <c r="J57" s="105">
        <v>0.028</v>
      </c>
      <c r="K57" s="32"/>
    </row>
    <row r="58" spans="1:11" s="33" customFormat="1" ht="11.25" customHeight="1">
      <c r="A58" s="35" t="s">
        <v>46</v>
      </c>
      <c r="B58" s="29"/>
      <c r="C58" s="30">
        <v>34</v>
      </c>
      <c r="D58" s="30">
        <v>144</v>
      </c>
      <c r="E58" s="30">
        <v>150</v>
      </c>
      <c r="F58" s="31"/>
      <c r="G58" s="31"/>
      <c r="H58" s="105">
        <v>0.105</v>
      </c>
      <c r="I58" s="105">
        <v>0.64</v>
      </c>
      <c r="J58" s="105">
        <v>0.82</v>
      </c>
      <c r="K58" s="32"/>
    </row>
    <row r="59" spans="1:11" s="42" customFormat="1" ht="11.25" customHeight="1">
      <c r="A59" s="36" t="s">
        <v>47</v>
      </c>
      <c r="B59" s="37"/>
      <c r="C59" s="38">
        <v>91</v>
      </c>
      <c r="D59" s="38">
        <v>412</v>
      </c>
      <c r="E59" s="38">
        <v>377</v>
      </c>
      <c r="F59" s="39">
        <f>IF(D59&gt;0,100*E59/D59,0)</f>
        <v>91.50485436893204</v>
      </c>
      <c r="G59" s="40"/>
      <c r="H59" s="106">
        <v>0.305</v>
      </c>
      <c r="I59" s="107">
        <v>1.8075</v>
      </c>
      <c r="J59" s="107">
        <v>1.72</v>
      </c>
      <c r="K59" s="41">
        <f>IF(I59&gt;0,100*J59/I59,0)</f>
        <v>95.15905947441216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>
        <v>11</v>
      </c>
      <c r="D61" s="30">
        <v>10</v>
      </c>
      <c r="E61" s="30">
        <v>10</v>
      </c>
      <c r="F61" s="31"/>
      <c r="G61" s="31"/>
      <c r="H61" s="105">
        <v>0.039</v>
      </c>
      <c r="I61" s="105">
        <v>0.06</v>
      </c>
      <c r="J61" s="105">
        <v>0.06</v>
      </c>
      <c r="K61" s="32"/>
    </row>
    <row r="62" spans="1:11" s="33" customFormat="1" ht="11.25" customHeight="1">
      <c r="A62" s="35" t="s">
        <v>49</v>
      </c>
      <c r="B62" s="29"/>
      <c r="C62" s="30">
        <v>24</v>
      </c>
      <c r="D62" s="30">
        <v>34</v>
      </c>
      <c r="E62" s="30">
        <v>49</v>
      </c>
      <c r="F62" s="31"/>
      <c r="G62" s="31"/>
      <c r="H62" s="105">
        <v>0.035</v>
      </c>
      <c r="I62" s="105">
        <v>0.045</v>
      </c>
      <c r="J62" s="105">
        <v>0.108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05"/>
      <c r="I63" s="105"/>
      <c r="J63" s="105"/>
      <c r="K63" s="32"/>
    </row>
    <row r="64" spans="1:11" s="42" customFormat="1" ht="11.25" customHeight="1">
      <c r="A64" s="36" t="s">
        <v>51</v>
      </c>
      <c r="B64" s="37"/>
      <c r="C64" s="38">
        <v>35</v>
      </c>
      <c r="D64" s="38">
        <v>44</v>
      </c>
      <c r="E64" s="38">
        <v>59</v>
      </c>
      <c r="F64" s="39">
        <f>IF(D64&gt;0,100*E64/D64,0)</f>
        <v>134.0909090909091</v>
      </c>
      <c r="G64" s="40"/>
      <c r="H64" s="106">
        <v>0.07400000000000001</v>
      </c>
      <c r="I64" s="107">
        <v>0.105</v>
      </c>
      <c r="J64" s="107">
        <v>0.16799999999999998</v>
      </c>
      <c r="K64" s="41">
        <f>IF(I64&gt;0,100*J64/I64,0)</f>
        <v>159.99999999999997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>
        <v>29</v>
      </c>
      <c r="D66" s="38">
        <v>25</v>
      </c>
      <c r="E66" s="38">
        <v>30</v>
      </c>
      <c r="F66" s="39">
        <f>IF(D66&gt;0,100*E66/D66,0)</f>
        <v>120</v>
      </c>
      <c r="G66" s="40"/>
      <c r="H66" s="106">
        <v>0.195</v>
      </c>
      <c r="I66" s="107">
        <v>0.168</v>
      </c>
      <c r="J66" s="107">
        <v>0.195</v>
      </c>
      <c r="K66" s="41">
        <f>IF(I66&gt;0,100*J66/I66,0)</f>
        <v>116.07142857142857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05"/>
      <c r="I68" s="105"/>
      <c r="J68" s="10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05"/>
      <c r="I69" s="105"/>
      <c r="J69" s="10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06"/>
      <c r="I70" s="107"/>
      <c r="J70" s="10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>
        <v>4</v>
      </c>
      <c r="D72" s="30">
        <v>5</v>
      </c>
      <c r="E72" s="30">
        <v>5</v>
      </c>
      <c r="F72" s="31"/>
      <c r="G72" s="31"/>
      <c r="H72" s="105">
        <v>0.005</v>
      </c>
      <c r="I72" s="105">
        <v>0.01</v>
      </c>
      <c r="J72" s="105">
        <v>0.005</v>
      </c>
      <c r="K72" s="32"/>
    </row>
    <row r="73" spans="1:11" s="33" customFormat="1" ht="11.25" customHeight="1">
      <c r="A73" s="35" t="s">
        <v>57</v>
      </c>
      <c r="B73" s="29"/>
      <c r="C73" s="30">
        <v>3782</v>
      </c>
      <c r="D73" s="30">
        <v>3878</v>
      </c>
      <c r="E73" s="30">
        <v>3850</v>
      </c>
      <c r="F73" s="31"/>
      <c r="G73" s="31"/>
      <c r="H73" s="105">
        <v>28.152</v>
      </c>
      <c r="I73" s="105">
        <v>32.42</v>
      </c>
      <c r="J73" s="105">
        <v>27</v>
      </c>
      <c r="K73" s="32"/>
    </row>
    <row r="74" spans="1:11" s="33" customFormat="1" ht="11.25" customHeight="1">
      <c r="A74" s="35" t="s">
        <v>58</v>
      </c>
      <c r="B74" s="29"/>
      <c r="C74" s="30">
        <v>289</v>
      </c>
      <c r="D74" s="30">
        <v>300</v>
      </c>
      <c r="E74" s="30">
        <v>205</v>
      </c>
      <c r="F74" s="31"/>
      <c r="G74" s="31"/>
      <c r="H74" s="105">
        <v>1.864</v>
      </c>
      <c r="I74" s="105">
        <v>1.95</v>
      </c>
      <c r="J74" s="105">
        <v>1.333</v>
      </c>
      <c r="K74" s="32"/>
    </row>
    <row r="75" spans="1:11" s="33" customFormat="1" ht="11.25" customHeight="1">
      <c r="A75" s="35" t="s">
        <v>59</v>
      </c>
      <c r="B75" s="29"/>
      <c r="C75" s="30">
        <v>100</v>
      </c>
      <c r="D75" s="30">
        <v>31</v>
      </c>
      <c r="E75" s="30">
        <v>38.619</v>
      </c>
      <c r="F75" s="31"/>
      <c r="G75" s="31"/>
      <c r="H75" s="105">
        <v>0.329</v>
      </c>
      <c r="I75" s="105">
        <v>0.153047</v>
      </c>
      <c r="J75" s="105">
        <v>0.18944072903225806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05"/>
      <c r="I76" s="105"/>
      <c r="J76" s="105"/>
      <c r="K76" s="32"/>
    </row>
    <row r="77" spans="1:11" s="33" customFormat="1" ht="11.25" customHeight="1">
      <c r="A77" s="35" t="s">
        <v>61</v>
      </c>
      <c r="B77" s="29"/>
      <c r="C77" s="30">
        <v>10</v>
      </c>
      <c r="D77" s="30">
        <v>2</v>
      </c>
      <c r="E77" s="30">
        <v>12</v>
      </c>
      <c r="F77" s="31"/>
      <c r="G77" s="31"/>
      <c r="H77" s="105">
        <v>0.019</v>
      </c>
      <c r="I77" s="105">
        <v>0.003</v>
      </c>
      <c r="J77" s="105">
        <v>0.03</v>
      </c>
      <c r="K77" s="32"/>
    </row>
    <row r="78" spans="1:11" s="33" customFormat="1" ht="11.25" customHeight="1">
      <c r="A78" s="35" t="s">
        <v>62</v>
      </c>
      <c r="B78" s="29"/>
      <c r="C78" s="30">
        <v>44</v>
      </c>
      <c r="D78" s="30">
        <v>38</v>
      </c>
      <c r="E78" s="30">
        <v>35</v>
      </c>
      <c r="F78" s="31"/>
      <c r="G78" s="31"/>
      <c r="H78" s="105">
        <v>0.229</v>
      </c>
      <c r="I78" s="105">
        <v>0.232</v>
      </c>
      <c r="J78" s="105">
        <v>0.189</v>
      </c>
      <c r="K78" s="32"/>
    </row>
    <row r="79" spans="1:11" s="33" customFormat="1" ht="11.25" customHeight="1">
      <c r="A79" s="35" t="s">
        <v>63</v>
      </c>
      <c r="B79" s="29"/>
      <c r="C79" s="30">
        <v>370</v>
      </c>
      <c r="D79" s="30">
        <v>700</v>
      </c>
      <c r="E79" s="30">
        <v>307</v>
      </c>
      <c r="F79" s="31"/>
      <c r="G79" s="31"/>
      <c r="H79" s="105">
        <v>2.583</v>
      </c>
      <c r="I79" s="105">
        <v>4.45</v>
      </c>
      <c r="J79" s="105">
        <v>2.09</v>
      </c>
      <c r="K79" s="32"/>
    </row>
    <row r="80" spans="1:11" s="42" customFormat="1" ht="11.25" customHeight="1">
      <c r="A80" s="43" t="s">
        <v>64</v>
      </c>
      <c r="B80" s="37"/>
      <c r="C80" s="38">
        <v>4599</v>
      </c>
      <c r="D80" s="38">
        <v>4954</v>
      </c>
      <c r="E80" s="38">
        <v>4452.619</v>
      </c>
      <c r="F80" s="39">
        <f>IF(D80&gt;0,100*E80/D80,0)</f>
        <v>89.87926927735163</v>
      </c>
      <c r="G80" s="40"/>
      <c r="H80" s="106">
        <v>33.181</v>
      </c>
      <c r="I80" s="107">
        <v>39.218047000000006</v>
      </c>
      <c r="J80" s="107">
        <v>30.836440729032258</v>
      </c>
      <c r="K80" s="41">
        <f>IF(I80&gt;0,100*J80/I80,0)</f>
        <v>78.62819055990282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05"/>
      <c r="I82" s="105"/>
      <c r="J82" s="105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05"/>
      <c r="I83" s="105"/>
      <c r="J83" s="105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06"/>
      <c r="I84" s="107"/>
      <c r="J84" s="10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>
        <v>7298</v>
      </c>
      <c r="D87" s="53">
        <v>8469</v>
      </c>
      <c r="E87" s="53">
        <v>8960.618999999999</v>
      </c>
      <c r="F87" s="54">
        <f>IF(D87&gt;0,100*E87/D87,0)</f>
        <v>105.80492383988664</v>
      </c>
      <c r="G87" s="40"/>
      <c r="H87" s="110">
        <v>45.76299999999999</v>
      </c>
      <c r="I87" s="111">
        <v>54.393547000000005</v>
      </c>
      <c r="J87" s="111">
        <v>52.360440729032256</v>
      </c>
      <c r="K87" s="54">
        <f>IF(I87&gt;0,100*J87/I87,0)</f>
        <v>96.26222891666221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70" zoomScaleNormal="70" zoomScaleSheetLayoutView="70" zoomScalePageLayoutView="0" workbookViewId="0" topLeftCell="A1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7</v>
      </c>
      <c r="D7" s="21" t="s">
        <v>7</v>
      </c>
      <c r="E7" s="21">
        <v>12</v>
      </c>
      <c r="F7" s="22" t="str">
        <f>CONCATENATE(D6,"=100")</f>
        <v>2016=100</v>
      </c>
      <c r="G7" s="23"/>
      <c r="H7" s="20" t="s">
        <v>7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32</v>
      </c>
      <c r="D9" s="30">
        <v>31</v>
      </c>
      <c r="E9" s="30">
        <v>31</v>
      </c>
      <c r="F9" s="31"/>
      <c r="G9" s="31"/>
      <c r="H9" s="105">
        <v>0.537</v>
      </c>
      <c r="I9" s="105">
        <v>0.537</v>
      </c>
      <c r="J9" s="10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05"/>
      <c r="I10" s="105"/>
      <c r="J10" s="10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05"/>
      <c r="I11" s="105"/>
      <c r="J11" s="105"/>
      <c r="K11" s="32"/>
    </row>
    <row r="12" spans="1:11" s="33" customFormat="1" ht="11.25" customHeight="1">
      <c r="A12" s="35" t="s">
        <v>11</v>
      </c>
      <c r="B12" s="29"/>
      <c r="C12" s="30">
        <v>40</v>
      </c>
      <c r="D12" s="30">
        <v>37</v>
      </c>
      <c r="E12" s="30">
        <v>37</v>
      </c>
      <c r="F12" s="31"/>
      <c r="G12" s="31"/>
      <c r="H12" s="105">
        <v>0.7</v>
      </c>
      <c r="I12" s="105">
        <v>0.6475</v>
      </c>
      <c r="J12" s="105"/>
      <c r="K12" s="32"/>
    </row>
    <row r="13" spans="1:11" s="42" customFormat="1" ht="11.25" customHeight="1">
      <c r="A13" s="36" t="s">
        <v>12</v>
      </c>
      <c r="B13" s="37"/>
      <c r="C13" s="38">
        <v>72</v>
      </c>
      <c r="D13" s="38">
        <v>68</v>
      </c>
      <c r="E13" s="38">
        <v>68</v>
      </c>
      <c r="F13" s="39">
        <f>IF(D13&gt;0,100*E13/D13,0)</f>
        <v>100</v>
      </c>
      <c r="G13" s="40"/>
      <c r="H13" s="106">
        <v>1.237</v>
      </c>
      <c r="I13" s="107">
        <v>1.1844999999999999</v>
      </c>
      <c r="J13" s="10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06"/>
      <c r="I15" s="107"/>
      <c r="J15" s="10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06"/>
      <c r="I17" s="107"/>
      <c r="J17" s="10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05"/>
      <c r="I19" s="105"/>
      <c r="J19" s="10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05"/>
      <c r="I20" s="105"/>
      <c r="J20" s="10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05"/>
      <c r="I21" s="105"/>
      <c r="J21" s="10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06"/>
      <c r="I22" s="107"/>
      <c r="J22" s="10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06"/>
      <c r="I24" s="107"/>
      <c r="J24" s="10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06"/>
      <c r="I26" s="107"/>
      <c r="J26" s="10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05"/>
      <c r="I28" s="105"/>
      <c r="J28" s="10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05"/>
      <c r="I29" s="105"/>
      <c r="J29" s="105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05"/>
      <c r="I30" s="105"/>
      <c r="J30" s="105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06"/>
      <c r="I31" s="107"/>
      <c r="J31" s="10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05"/>
      <c r="I33" s="105"/>
      <c r="J33" s="105"/>
      <c r="K33" s="32"/>
    </row>
    <row r="34" spans="1:11" s="33" customFormat="1" ht="11.25" customHeight="1">
      <c r="A34" s="35" t="s">
        <v>26</v>
      </c>
      <c r="B34" s="29"/>
      <c r="C34" s="30">
        <v>13</v>
      </c>
      <c r="D34" s="30">
        <v>9</v>
      </c>
      <c r="E34" s="30"/>
      <c r="F34" s="31"/>
      <c r="G34" s="31"/>
      <c r="H34" s="105">
        <v>0.26</v>
      </c>
      <c r="I34" s="105">
        <v>0.21</v>
      </c>
      <c r="J34" s="105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05"/>
      <c r="I35" s="105"/>
      <c r="J35" s="105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05"/>
      <c r="I36" s="105"/>
      <c r="J36" s="105"/>
      <c r="K36" s="32"/>
    </row>
    <row r="37" spans="1:11" s="42" customFormat="1" ht="11.25" customHeight="1">
      <c r="A37" s="36" t="s">
        <v>29</v>
      </c>
      <c r="B37" s="37"/>
      <c r="C37" s="38">
        <v>13</v>
      </c>
      <c r="D37" s="38">
        <v>9</v>
      </c>
      <c r="E37" s="38"/>
      <c r="F37" s="39"/>
      <c r="G37" s="40"/>
      <c r="H37" s="106">
        <v>0.26</v>
      </c>
      <c r="I37" s="107">
        <v>0.21</v>
      </c>
      <c r="J37" s="10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>
        <v>243</v>
      </c>
      <c r="D39" s="38">
        <v>235</v>
      </c>
      <c r="E39" s="38">
        <v>230</v>
      </c>
      <c r="F39" s="39">
        <f>IF(D39&gt;0,100*E39/D39,0)</f>
        <v>97.87234042553192</v>
      </c>
      <c r="G39" s="40"/>
      <c r="H39" s="106">
        <v>7.54</v>
      </c>
      <c r="I39" s="107">
        <v>7.24</v>
      </c>
      <c r="J39" s="10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05"/>
      <c r="I41" s="105"/>
      <c r="J41" s="10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05"/>
      <c r="I42" s="105"/>
      <c r="J42" s="10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05"/>
      <c r="I43" s="105"/>
      <c r="J43" s="10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05"/>
      <c r="I44" s="105"/>
      <c r="J44" s="10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05"/>
      <c r="I45" s="105"/>
      <c r="J45" s="10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05"/>
      <c r="I46" s="105"/>
      <c r="J46" s="10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05"/>
      <c r="I47" s="105"/>
      <c r="J47" s="10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05"/>
      <c r="I48" s="105"/>
      <c r="J48" s="10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05"/>
      <c r="I49" s="105"/>
      <c r="J49" s="105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06"/>
      <c r="I50" s="107"/>
      <c r="J50" s="10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06"/>
      <c r="I52" s="107"/>
      <c r="J52" s="10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05"/>
      <c r="I54" s="105"/>
      <c r="J54" s="105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05"/>
      <c r="I55" s="105"/>
      <c r="J55" s="10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05"/>
      <c r="I56" s="105"/>
      <c r="J56" s="10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05"/>
      <c r="I57" s="105"/>
      <c r="J57" s="10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05"/>
      <c r="I58" s="105"/>
      <c r="J58" s="105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06"/>
      <c r="I59" s="107"/>
      <c r="J59" s="10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05"/>
      <c r="I61" s="105"/>
      <c r="J61" s="105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05"/>
      <c r="I62" s="105"/>
      <c r="J62" s="105"/>
      <c r="K62" s="32"/>
    </row>
    <row r="63" spans="1:11" s="33" customFormat="1" ht="11.25" customHeight="1">
      <c r="A63" s="35" t="s">
        <v>50</v>
      </c>
      <c r="B63" s="29"/>
      <c r="C63" s="30">
        <v>21</v>
      </c>
      <c r="D63" s="30">
        <v>21</v>
      </c>
      <c r="E63" s="30">
        <v>21</v>
      </c>
      <c r="F63" s="31"/>
      <c r="G63" s="31"/>
      <c r="H63" s="105">
        <v>0.151</v>
      </c>
      <c r="I63" s="105">
        <v>0.158</v>
      </c>
      <c r="J63" s="105"/>
      <c r="K63" s="32"/>
    </row>
    <row r="64" spans="1:11" s="42" customFormat="1" ht="11.25" customHeight="1">
      <c r="A64" s="36" t="s">
        <v>51</v>
      </c>
      <c r="B64" s="37"/>
      <c r="C64" s="38">
        <v>21</v>
      </c>
      <c r="D64" s="38">
        <v>21</v>
      </c>
      <c r="E64" s="38">
        <v>21</v>
      </c>
      <c r="F64" s="39">
        <f>IF(D64&gt;0,100*E64/D64,0)</f>
        <v>100</v>
      </c>
      <c r="G64" s="40"/>
      <c r="H64" s="106">
        <v>0.151</v>
      </c>
      <c r="I64" s="107">
        <v>0.158</v>
      </c>
      <c r="J64" s="10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>
        <v>1114</v>
      </c>
      <c r="D66" s="38">
        <v>1099</v>
      </c>
      <c r="E66" s="38">
        <v>1150</v>
      </c>
      <c r="F66" s="39">
        <f>IF(D66&gt;0,100*E66/D66,0)</f>
        <v>104.64058234758872</v>
      </c>
      <c r="G66" s="40"/>
      <c r="H66" s="106">
        <v>35.236</v>
      </c>
      <c r="I66" s="107">
        <v>34.76</v>
      </c>
      <c r="J66" s="10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05"/>
      <c r="I68" s="105"/>
      <c r="J68" s="10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05"/>
      <c r="I69" s="105"/>
      <c r="J69" s="10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06"/>
      <c r="I70" s="107"/>
      <c r="J70" s="10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>
        <v>45</v>
      </c>
      <c r="D72" s="30">
        <v>67</v>
      </c>
      <c r="E72" s="30">
        <v>67</v>
      </c>
      <c r="F72" s="31"/>
      <c r="G72" s="31"/>
      <c r="H72" s="105">
        <v>0.945</v>
      </c>
      <c r="I72" s="105">
        <v>1.41</v>
      </c>
      <c r="J72" s="105"/>
      <c r="K72" s="32"/>
    </row>
    <row r="73" spans="1:11" s="33" customFormat="1" ht="11.25" customHeight="1">
      <c r="A73" s="35" t="s">
        <v>57</v>
      </c>
      <c r="B73" s="29"/>
      <c r="C73" s="30">
        <v>527</v>
      </c>
      <c r="D73" s="30">
        <v>500</v>
      </c>
      <c r="E73" s="30">
        <v>500</v>
      </c>
      <c r="F73" s="31"/>
      <c r="G73" s="31"/>
      <c r="H73" s="105">
        <v>11.59</v>
      </c>
      <c r="I73" s="105">
        <v>12</v>
      </c>
      <c r="J73" s="105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05"/>
      <c r="I74" s="105"/>
      <c r="J74" s="105"/>
      <c r="K74" s="32"/>
    </row>
    <row r="75" spans="1:11" s="33" customFormat="1" ht="11.25" customHeight="1">
      <c r="A75" s="35" t="s">
        <v>59</v>
      </c>
      <c r="B75" s="29"/>
      <c r="C75" s="30">
        <v>114</v>
      </c>
      <c r="D75" s="30">
        <v>117</v>
      </c>
      <c r="E75" s="30">
        <v>117</v>
      </c>
      <c r="F75" s="31"/>
      <c r="G75" s="31"/>
      <c r="H75" s="105">
        <v>4.497</v>
      </c>
      <c r="I75" s="105">
        <v>5.06</v>
      </c>
      <c r="J75" s="105"/>
      <c r="K75" s="32"/>
    </row>
    <row r="76" spans="1:11" s="33" customFormat="1" ht="11.25" customHeight="1">
      <c r="A76" s="35" t="s">
        <v>60</v>
      </c>
      <c r="B76" s="29"/>
      <c r="C76" s="30">
        <v>30</v>
      </c>
      <c r="D76" s="30">
        <v>25</v>
      </c>
      <c r="E76" s="30">
        <v>30</v>
      </c>
      <c r="F76" s="31"/>
      <c r="G76" s="31"/>
      <c r="H76" s="105">
        <v>0.915</v>
      </c>
      <c r="I76" s="105">
        <v>0.8</v>
      </c>
      <c r="J76" s="105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05"/>
      <c r="I77" s="105"/>
      <c r="J77" s="105"/>
      <c r="K77" s="32"/>
    </row>
    <row r="78" spans="1:11" s="33" customFormat="1" ht="11.25" customHeight="1">
      <c r="A78" s="35" t="s">
        <v>62</v>
      </c>
      <c r="B78" s="29"/>
      <c r="C78" s="30">
        <v>250</v>
      </c>
      <c r="D78" s="30">
        <v>300</v>
      </c>
      <c r="E78" s="30">
        <v>300</v>
      </c>
      <c r="F78" s="31"/>
      <c r="G78" s="31"/>
      <c r="H78" s="105">
        <v>6.875</v>
      </c>
      <c r="I78" s="105">
        <v>8.01</v>
      </c>
      <c r="J78" s="105"/>
      <c r="K78" s="32"/>
    </row>
    <row r="79" spans="1:11" s="33" customFormat="1" ht="11.25" customHeight="1">
      <c r="A79" s="35" t="s">
        <v>63</v>
      </c>
      <c r="B79" s="29"/>
      <c r="C79" s="30">
        <v>250</v>
      </c>
      <c r="D79" s="30">
        <v>250</v>
      </c>
      <c r="E79" s="30">
        <v>264</v>
      </c>
      <c r="F79" s="31"/>
      <c r="G79" s="31"/>
      <c r="H79" s="105">
        <v>4</v>
      </c>
      <c r="I79" s="105">
        <v>4</v>
      </c>
      <c r="J79" s="105"/>
      <c r="K79" s="32"/>
    </row>
    <row r="80" spans="1:11" s="42" customFormat="1" ht="11.25" customHeight="1">
      <c r="A80" s="43" t="s">
        <v>64</v>
      </c>
      <c r="B80" s="37"/>
      <c r="C80" s="38">
        <v>1216</v>
      </c>
      <c r="D80" s="38">
        <v>1259</v>
      </c>
      <c r="E80" s="38">
        <v>1278</v>
      </c>
      <c r="F80" s="39">
        <f>IF(D80&gt;0,100*E80/D80,0)</f>
        <v>101.50913423351867</v>
      </c>
      <c r="G80" s="40"/>
      <c r="H80" s="106">
        <v>28.822</v>
      </c>
      <c r="I80" s="107">
        <v>31.28</v>
      </c>
      <c r="J80" s="10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>
        <v>800</v>
      </c>
      <c r="D82" s="30">
        <v>827</v>
      </c>
      <c r="E82" s="30">
        <v>826</v>
      </c>
      <c r="F82" s="31"/>
      <c r="G82" s="31"/>
      <c r="H82" s="105">
        <v>16.743</v>
      </c>
      <c r="I82" s="105">
        <v>16.633</v>
      </c>
      <c r="J82" s="105"/>
      <c r="K82" s="32"/>
    </row>
    <row r="83" spans="1:11" s="33" customFormat="1" ht="11.25" customHeight="1">
      <c r="A83" s="35" t="s">
        <v>66</v>
      </c>
      <c r="B83" s="29"/>
      <c r="C83" s="30">
        <v>790</v>
      </c>
      <c r="D83" s="30">
        <v>790</v>
      </c>
      <c r="E83" s="30">
        <v>790</v>
      </c>
      <c r="F83" s="31"/>
      <c r="G83" s="31"/>
      <c r="H83" s="105">
        <v>14.05</v>
      </c>
      <c r="I83" s="105">
        <v>14.05</v>
      </c>
      <c r="J83" s="105"/>
      <c r="K83" s="32"/>
    </row>
    <row r="84" spans="1:11" s="42" customFormat="1" ht="11.25" customHeight="1">
      <c r="A84" s="36" t="s">
        <v>67</v>
      </c>
      <c r="B84" s="37"/>
      <c r="C84" s="38">
        <v>1590</v>
      </c>
      <c r="D84" s="38">
        <v>1617</v>
      </c>
      <c r="E84" s="38">
        <v>1616</v>
      </c>
      <c r="F84" s="39">
        <f>IF(D84&gt;0,100*E84/D84,0)</f>
        <v>99.93815708101423</v>
      </c>
      <c r="G84" s="40"/>
      <c r="H84" s="106">
        <v>30.793</v>
      </c>
      <c r="I84" s="107">
        <v>30.683</v>
      </c>
      <c r="J84" s="10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>
        <v>4269</v>
      </c>
      <c r="D87" s="53">
        <v>4308</v>
      </c>
      <c r="E87" s="53">
        <v>4363</v>
      </c>
      <c r="F87" s="54">
        <f>IF(D87&gt;0,100*E87/D87,0)</f>
        <v>101.27669452181988</v>
      </c>
      <c r="G87" s="40"/>
      <c r="H87" s="110">
        <v>104.03899999999999</v>
      </c>
      <c r="I87" s="111">
        <v>105.5155</v>
      </c>
      <c r="J87" s="11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70" zoomScaleNormal="70" zoomScaleSheetLayoutView="70" zoomScalePageLayoutView="0" workbookViewId="0" topLeftCell="A1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 t="s">
        <v>300</v>
      </c>
      <c r="D7" s="21" t="s">
        <v>7</v>
      </c>
      <c r="E7" s="21">
        <v>12</v>
      </c>
      <c r="F7" s="22" t="str">
        <f>CONCATENATE(D6,"=100")</f>
        <v>2015=100</v>
      </c>
      <c r="G7" s="23"/>
      <c r="H7" s="20" t="s">
        <v>300</v>
      </c>
      <c r="I7" s="21" t="s">
        <v>7</v>
      </c>
      <c r="J7" s="21">
        <v>12</v>
      </c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54</v>
      </c>
      <c r="D9" s="30">
        <v>60</v>
      </c>
      <c r="E9" s="30">
        <v>60</v>
      </c>
      <c r="F9" s="31"/>
      <c r="G9" s="31"/>
      <c r="H9" s="105">
        <v>1.066</v>
      </c>
      <c r="I9" s="105">
        <v>1.184</v>
      </c>
      <c r="J9" s="105">
        <v>0.965</v>
      </c>
      <c r="K9" s="32"/>
    </row>
    <row r="10" spans="1:11" s="33" customFormat="1" ht="11.25" customHeight="1">
      <c r="A10" s="35" t="s">
        <v>9</v>
      </c>
      <c r="B10" s="29"/>
      <c r="C10" s="30">
        <v>609</v>
      </c>
      <c r="D10" s="30">
        <v>620</v>
      </c>
      <c r="E10" s="30">
        <v>618</v>
      </c>
      <c r="F10" s="31"/>
      <c r="G10" s="31"/>
      <c r="H10" s="105">
        <v>11.436</v>
      </c>
      <c r="I10" s="105">
        <v>11.643</v>
      </c>
      <c r="J10" s="105">
        <v>10.956</v>
      </c>
      <c r="K10" s="32"/>
    </row>
    <row r="11" spans="1:11" s="33" customFormat="1" ht="11.25" customHeight="1">
      <c r="A11" s="28" t="s">
        <v>10</v>
      </c>
      <c r="B11" s="29"/>
      <c r="C11" s="30">
        <v>679</v>
      </c>
      <c r="D11" s="30">
        <v>679</v>
      </c>
      <c r="E11" s="30">
        <v>677</v>
      </c>
      <c r="F11" s="31"/>
      <c r="G11" s="31"/>
      <c r="H11" s="105">
        <v>14.443</v>
      </c>
      <c r="I11" s="105">
        <v>13.145</v>
      </c>
      <c r="J11" s="105">
        <v>13.101</v>
      </c>
      <c r="K11" s="32"/>
    </row>
    <row r="12" spans="1:11" s="33" customFormat="1" ht="11.25" customHeight="1">
      <c r="A12" s="35" t="s">
        <v>11</v>
      </c>
      <c r="B12" s="29"/>
      <c r="C12" s="30">
        <v>24</v>
      </c>
      <c r="D12" s="30">
        <v>22</v>
      </c>
      <c r="E12" s="30">
        <v>24</v>
      </c>
      <c r="F12" s="31"/>
      <c r="G12" s="31"/>
      <c r="H12" s="105">
        <v>0.465</v>
      </c>
      <c r="I12" s="105">
        <v>0.402</v>
      </c>
      <c r="J12" s="105">
        <v>0.315</v>
      </c>
      <c r="K12" s="32"/>
    </row>
    <row r="13" spans="1:11" s="42" customFormat="1" ht="11.25" customHeight="1">
      <c r="A13" s="36" t="s">
        <v>12</v>
      </c>
      <c r="B13" s="37"/>
      <c r="C13" s="38">
        <v>1366</v>
      </c>
      <c r="D13" s="38">
        <v>1381</v>
      </c>
      <c r="E13" s="38">
        <v>1379</v>
      </c>
      <c r="F13" s="39">
        <f>IF(D13&gt;0,100*E13/D13,0)</f>
        <v>99.8551774076756</v>
      </c>
      <c r="G13" s="40"/>
      <c r="H13" s="106">
        <v>27.41</v>
      </c>
      <c r="I13" s="107">
        <v>26.374000000000002</v>
      </c>
      <c r="J13" s="107">
        <v>25.337</v>
      </c>
      <c r="K13" s="41">
        <f>IF(I13&gt;0,100*J13/I13,0)</f>
        <v>96.0680973686206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06"/>
      <c r="I15" s="107"/>
      <c r="J15" s="10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>
        <v>250</v>
      </c>
      <c r="D17" s="38">
        <v>112</v>
      </c>
      <c r="E17" s="38">
        <v>200</v>
      </c>
      <c r="F17" s="39">
        <f>IF(D17&gt;0,100*E17/D17,0)</f>
        <v>178.57142857142858</v>
      </c>
      <c r="G17" s="40"/>
      <c r="H17" s="106">
        <v>6.25</v>
      </c>
      <c r="I17" s="107">
        <v>1.792</v>
      </c>
      <c r="J17" s="107">
        <v>3.2</v>
      </c>
      <c r="K17" s="41">
        <f>IF(I17&gt;0,100*J17/I17,0)</f>
        <v>178.57142857142856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>
        <v>890</v>
      </c>
      <c r="D19" s="30">
        <v>848</v>
      </c>
      <c r="E19" s="30">
        <v>816</v>
      </c>
      <c r="F19" s="31"/>
      <c r="G19" s="31"/>
      <c r="H19" s="105">
        <v>30.259</v>
      </c>
      <c r="I19" s="105">
        <v>25.014</v>
      </c>
      <c r="J19" s="105">
        <v>32.575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05"/>
      <c r="I20" s="105"/>
      <c r="J20" s="105"/>
      <c r="K20" s="32"/>
    </row>
    <row r="21" spans="1:11" s="33" customFormat="1" ht="11.25" customHeight="1">
      <c r="A21" s="35" t="s">
        <v>17</v>
      </c>
      <c r="B21" s="29"/>
      <c r="C21" s="30">
        <v>10</v>
      </c>
      <c r="D21" s="30">
        <v>10</v>
      </c>
      <c r="E21" s="30">
        <v>10</v>
      </c>
      <c r="F21" s="31"/>
      <c r="G21" s="31"/>
      <c r="H21" s="105">
        <v>0.28</v>
      </c>
      <c r="I21" s="105">
        <v>0.243</v>
      </c>
      <c r="J21" s="105">
        <v>0.225</v>
      </c>
      <c r="K21" s="32"/>
    </row>
    <row r="22" spans="1:11" s="42" customFormat="1" ht="11.25" customHeight="1">
      <c r="A22" s="36" t="s">
        <v>18</v>
      </c>
      <c r="B22" s="37"/>
      <c r="C22" s="38">
        <v>900</v>
      </c>
      <c r="D22" s="38">
        <v>858</v>
      </c>
      <c r="E22" s="38">
        <v>826</v>
      </c>
      <c r="F22" s="39">
        <f>IF(D22&gt;0,100*E22/D22,0)</f>
        <v>96.27039627039628</v>
      </c>
      <c r="G22" s="40"/>
      <c r="H22" s="106">
        <v>30.539</v>
      </c>
      <c r="I22" s="107">
        <v>25.256999999999998</v>
      </c>
      <c r="J22" s="107">
        <v>32.8</v>
      </c>
      <c r="K22" s="41">
        <f>IF(I22&gt;0,100*J22/I22,0)</f>
        <v>129.86498792413983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>
        <v>321</v>
      </c>
      <c r="D24" s="38">
        <v>256</v>
      </c>
      <c r="E24" s="38">
        <v>170</v>
      </c>
      <c r="F24" s="39">
        <f>IF(D24&gt;0,100*E24/D24,0)</f>
        <v>66.40625</v>
      </c>
      <c r="G24" s="40"/>
      <c r="H24" s="106">
        <v>6.393</v>
      </c>
      <c r="I24" s="107">
        <v>5.55</v>
      </c>
      <c r="J24" s="107">
        <v>3.568</v>
      </c>
      <c r="K24" s="41">
        <f>IF(I24&gt;0,100*J24/I24,0)</f>
        <v>64.28828828828829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>
        <v>478</v>
      </c>
      <c r="D26" s="38">
        <v>410</v>
      </c>
      <c r="E26" s="38">
        <v>400</v>
      </c>
      <c r="F26" s="39">
        <f>IF(D26&gt;0,100*E26/D26,0)</f>
        <v>97.5609756097561</v>
      </c>
      <c r="G26" s="40"/>
      <c r="H26" s="106">
        <v>24.918</v>
      </c>
      <c r="I26" s="107">
        <v>20.5</v>
      </c>
      <c r="J26" s="107">
        <v>20.2</v>
      </c>
      <c r="K26" s="41">
        <f>IF(I26&gt;0,100*J26/I26,0)</f>
        <v>98.53658536585365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05"/>
      <c r="I28" s="105"/>
      <c r="J28" s="105"/>
      <c r="K28" s="32"/>
    </row>
    <row r="29" spans="1:11" s="33" customFormat="1" ht="11.25" customHeight="1">
      <c r="A29" s="35" t="s">
        <v>22</v>
      </c>
      <c r="B29" s="29"/>
      <c r="C29" s="30">
        <v>235</v>
      </c>
      <c r="D29" s="30">
        <v>234</v>
      </c>
      <c r="E29" s="30">
        <v>229</v>
      </c>
      <c r="F29" s="31"/>
      <c r="G29" s="31"/>
      <c r="H29" s="105">
        <v>6.86</v>
      </c>
      <c r="I29" s="105">
        <v>4.552</v>
      </c>
      <c r="J29" s="105">
        <v>4.872</v>
      </c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>
        <v>52</v>
      </c>
      <c r="F30" s="31"/>
      <c r="G30" s="31"/>
      <c r="H30" s="105"/>
      <c r="I30" s="105"/>
      <c r="J30" s="105">
        <v>1.275</v>
      </c>
      <c r="K30" s="32"/>
    </row>
    <row r="31" spans="1:11" s="42" customFormat="1" ht="11.25" customHeight="1">
      <c r="A31" s="43" t="s">
        <v>24</v>
      </c>
      <c r="B31" s="37"/>
      <c r="C31" s="38">
        <v>235</v>
      </c>
      <c r="D31" s="38">
        <v>234</v>
      </c>
      <c r="E31" s="38">
        <v>281</v>
      </c>
      <c r="F31" s="39">
        <f>IF(D31&gt;0,100*E31/D31,0)</f>
        <v>120.08547008547009</v>
      </c>
      <c r="G31" s="40"/>
      <c r="H31" s="106">
        <v>6.86</v>
      </c>
      <c r="I31" s="107">
        <v>4.552</v>
      </c>
      <c r="J31" s="107">
        <v>6.147</v>
      </c>
      <c r="K31" s="41">
        <f>IF(I31&gt;0,100*J31/I31,0)</f>
        <v>135.0395430579965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>
        <v>91</v>
      </c>
      <c r="D33" s="30">
        <v>90</v>
      </c>
      <c r="E33" s="30">
        <v>50</v>
      </c>
      <c r="F33" s="31"/>
      <c r="G33" s="31"/>
      <c r="H33" s="105">
        <v>1.544</v>
      </c>
      <c r="I33" s="105">
        <v>1.527</v>
      </c>
      <c r="J33" s="105">
        <v>1.1</v>
      </c>
      <c r="K33" s="32"/>
    </row>
    <row r="34" spans="1:11" s="33" customFormat="1" ht="11.25" customHeight="1">
      <c r="A34" s="35" t="s">
        <v>26</v>
      </c>
      <c r="B34" s="29"/>
      <c r="C34" s="30">
        <v>73</v>
      </c>
      <c r="D34" s="30">
        <v>56</v>
      </c>
      <c r="E34" s="30">
        <v>93</v>
      </c>
      <c r="F34" s="31"/>
      <c r="G34" s="31"/>
      <c r="H34" s="105">
        <v>1.42</v>
      </c>
      <c r="I34" s="105">
        <v>1.18</v>
      </c>
      <c r="J34" s="105">
        <v>1.95</v>
      </c>
      <c r="K34" s="32"/>
    </row>
    <row r="35" spans="1:11" s="33" customFormat="1" ht="11.25" customHeight="1">
      <c r="A35" s="35" t="s">
        <v>27</v>
      </c>
      <c r="B35" s="29"/>
      <c r="C35" s="30">
        <v>62</v>
      </c>
      <c r="D35" s="30">
        <v>65</v>
      </c>
      <c r="E35" s="30">
        <v>10</v>
      </c>
      <c r="F35" s="31"/>
      <c r="G35" s="31"/>
      <c r="H35" s="105">
        <v>1.26</v>
      </c>
      <c r="I35" s="105">
        <v>1.235</v>
      </c>
      <c r="J35" s="105">
        <v>0.19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05"/>
      <c r="I36" s="105"/>
      <c r="J36" s="105"/>
      <c r="K36" s="32"/>
    </row>
    <row r="37" spans="1:11" s="42" customFormat="1" ht="11.25" customHeight="1">
      <c r="A37" s="36" t="s">
        <v>29</v>
      </c>
      <c r="B37" s="37"/>
      <c r="C37" s="38">
        <v>226</v>
      </c>
      <c r="D37" s="38">
        <v>211</v>
      </c>
      <c r="E37" s="38">
        <v>153</v>
      </c>
      <c r="F37" s="39">
        <f>IF(D37&gt;0,100*E37/D37,0)</f>
        <v>72.51184834123222</v>
      </c>
      <c r="G37" s="40"/>
      <c r="H37" s="106">
        <v>4.224</v>
      </c>
      <c r="I37" s="107">
        <v>3.942</v>
      </c>
      <c r="J37" s="107">
        <v>3.24</v>
      </c>
      <c r="K37" s="41">
        <f>IF(I37&gt;0,100*J37/I37,0)</f>
        <v>82.1917808219178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>
        <v>208</v>
      </c>
      <c r="D39" s="38">
        <v>208</v>
      </c>
      <c r="E39" s="38">
        <v>270</v>
      </c>
      <c r="F39" s="39">
        <f>IF(D39&gt;0,100*E39/D39,0)</f>
        <v>129.80769230769232</v>
      </c>
      <c r="G39" s="40"/>
      <c r="H39" s="106">
        <v>4.777</v>
      </c>
      <c r="I39" s="107">
        <v>4.75</v>
      </c>
      <c r="J39" s="107">
        <v>8.3</v>
      </c>
      <c r="K39" s="41">
        <f>IF(I39&gt;0,100*J39/I39,0)</f>
        <v>174.73684210526318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>
        <v>1005</v>
      </c>
      <c r="D41" s="30">
        <v>1038</v>
      </c>
      <c r="E41" s="30">
        <v>1050</v>
      </c>
      <c r="F41" s="31"/>
      <c r="G41" s="31"/>
      <c r="H41" s="105">
        <v>59.883</v>
      </c>
      <c r="I41" s="105">
        <v>54.495</v>
      </c>
      <c r="J41" s="105">
        <v>53.057</v>
      </c>
      <c r="K41" s="32"/>
    </row>
    <row r="42" spans="1:11" s="33" customFormat="1" ht="11.25" customHeight="1">
      <c r="A42" s="35" t="s">
        <v>32</v>
      </c>
      <c r="B42" s="29"/>
      <c r="C42" s="30">
        <v>1588</v>
      </c>
      <c r="D42" s="30">
        <v>1578</v>
      </c>
      <c r="E42" s="30">
        <v>1556</v>
      </c>
      <c r="F42" s="31"/>
      <c r="G42" s="31"/>
      <c r="H42" s="105">
        <v>55.58</v>
      </c>
      <c r="I42" s="105">
        <v>59.964</v>
      </c>
      <c r="J42" s="105">
        <v>59.128</v>
      </c>
      <c r="K42" s="32"/>
    </row>
    <row r="43" spans="1:11" s="33" customFormat="1" ht="11.25" customHeight="1">
      <c r="A43" s="35" t="s">
        <v>33</v>
      </c>
      <c r="B43" s="29"/>
      <c r="C43" s="30">
        <v>1700</v>
      </c>
      <c r="D43" s="30">
        <v>1481</v>
      </c>
      <c r="E43" s="30">
        <v>1550</v>
      </c>
      <c r="F43" s="31"/>
      <c r="G43" s="31"/>
      <c r="H43" s="105">
        <v>82.45</v>
      </c>
      <c r="I43" s="105">
        <v>62.202</v>
      </c>
      <c r="J43" s="105">
        <v>54.25</v>
      </c>
      <c r="K43" s="32"/>
    </row>
    <row r="44" spans="1:11" s="33" customFormat="1" ht="11.25" customHeight="1">
      <c r="A44" s="35" t="s">
        <v>34</v>
      </c>
      <c r="B44" s="29"/>
      <c r="C44" s="30">
        <v>944</v>
      </c>
      <c r="D44" s="30">
        <v>971</v>
      </c>
      <c r="E44" s="30">
        <v>905</v>
      </c>
      <c r="F44" s="31"/>
      <c r="G44" s="31"/>
      <c r="H44" s="105">
        <v>40.831</v>
      </c>
      <c r="I44" s="105">
        <v>39.847</v>
      </c>
      <c r="J44" s="105">
        <v>35.275</v>
      </c>
      <c r="K44" s="32"/>
    </row>
    <row r="45" spans="1:11" s="33" customFormat="1" ht="11.25" customHeight="1">
      <c r="A45" s="35" t="s">
        <v>35</v>
      </c>
      <c r="B45" s="29"/>
      <c r="C45" s="30">
        <v>3600</v>
      </c>
      <c r="D45" s="30">
        <v>1700</v>
      </c>
      <c r="E45" s="30">
        <v>2451</v>
      </c>
      <c r="F45" s="31"/>
      <c r="G45" s="31"/>
      <c r="H45" s="105">
        <v>156.6</v>
      </c>
      <c r="I45" s="105">
        <v>81.6</v>
      </c>
      <c r="J45" s="105">
        <v>102.942</v>
      </c>
      <c r="K45" s="32"/>
    </row>
    <row r="46" spans="1:11" s="33" customFormat="1" ht="11.25" customHeight="1">
      <c r="A46" s="35" t="s">
        <v>36</v>
      </c>
      <c r="B46" s="29"/>
      <c r="C46" s="30">
        <v>1786</v>
      </c>
      <c r="D46" s="30">
        <v>1630</v>
      </c>
      <c r="E46" s="30">
        <v>1726</v>
      </c>
      <c r="F46" s="31"/>
      <c r="G46" s="31"/>
      <c r="H46" s="105">
        <v>97.33</v>
      </c>
      <c r="I46" s="105">
        <v>65.2</v>
      </c>
      <c r="J46" s="105">
        <v>73.355</v>
      </c>
      <c r="K46" s="32"/>
    </row>
    <row r="47" spans="1:11" s="33" customFormat="1" ht="11.25" customHeight="1">
      <c r="A47" s="35" t="s">
        <v>37</v>
      </c>
      <c r="B47" s="29"/>
      <c r="C47" s="30">
        <v>518</v>
      </c>
      <c r="D47" s="30">
        <v>457</v>
      </c>
      <c r="E47" s="30">
        <v>443</v>
      </c>
      <c r="F47" s="31"/>
      <c r="G47" s="31"/>
      <c r="H47" s="105">
        <v>20.72</v>
      </c>
      <c r="I47" s="105">
        <v>17.138</v>
      </c>
      <c r="J47" s="105">
        <v>18.163</v>
      </c>
      <c r="K47" s="32"/>
    </row>
    <row r="48" spans="1:11" s="33" customFormat="1" ht="11.25" customHeight="1">
      <c r="A48" s="35" t="s">
        <v>38</v>
      </c>
      <c r="B48" s="29"/>
      <c r="C48" s="30">
        <v>4054</v>
      </c>
      <c r="D48" s="30">
        <v>3593</v>
      </c>
      <c r="E48" s="30">
        <v>3911</v>
      </c>
      <c r="F48" s="31"/>
      <c r="G48" s="31"/>
      <c r="H48" s="105">
        <v>219.561</v>
      </c>
      <c r="I48" s="105">
        <v>168.871</v>
      </c>
      <c r="J48" s="105">
        <v>170.52</v>
      </c>
      <c r="K48" s="32"/>
    </row>
    <row r="49" spans="1:11" s="33" customFormat="1" ht="11.25" customHeight="1">
      <c r="A49" s="35" t="s">
        <v>39</v>
      </c>
      <c r="B49" s="29"/>
      <c r="C49" s="30">
        <v>547</v>
      </c>
      <c r="D49" s="30">
        <v>500</v>
      </c>
      <c r="E49" s="30">
        <v>700</v>
      </c>
      <c r="F49" s="31"/>
      <c r="G49" s="31"/>
      <c r="H49" s="105">
        <v>26.91</v>
      </c>
      <c r="I49" s="105">
        <v>25</v>
      </c>
      <c r="J49" s="105">
        <v>42</v>
      </c>
      <c r="K49" s="32"/>
    </row>
    <row r="50" spans="1:11" s="42" customFormat="1" ht="11.25" customHeight="1">
      <c r="A50" s="43" t="s">
        <v>40</v>
      </c>
      <c r="B50" s="37"/>
      <c r="C50" s="38">
        <v>15742</v>
      </c>
      <c r="D50" s="38">
        <v>12948</v>
      </c>
      <c r="E50" s="38">
        <v>14292</v>
      </c>
      <c r="F50" s="39">
        <f>IF(D50&gt;0,100*E50/D50,0)</f>
        <v>110.37998146431882</v>
      </c>
      <c r="G50" s="40"/>
      <c r="H50" s="106">
        <v>759.865</v>
      </c>
      <c r="I50" s="107">
        <v>574.317</v>
      </c>
      <c r="J50" s="107">
        <v>608.69</v>
      </c>
      <c r="K50" s="41">
        <f>IF(I50&gt;0,100*J50/I50,0)</f>
        <v>105.98502220898912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>
        <v>28</v>
      </c>
      <c r="D52" s="38">
        <v>31</v>
      </c>
      <c r="E52" s="38">
        <v>31</v>
      </c>
      <c r="F52" s="39">
        <f>IF(D52&gt;0,100*E52/D52,0)</f>
        <v>100</v>
      </c>
      <c r="G52" s="40"/>
      <c r="H52" s="106">
        <v>0.656</v>
      </c>
      <c r="I52" s="107">
        <v>0.725</v>
      </c>
      <c r="J52" s="107">
        <v>0.725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>
        <v>270</v>
      </c>
      <c r="D54" s="30">
        <v>200</v>
      </c>
      <c r="E54" s="30">
        <v>300</v>
      </c>
      <c r="F54" s="31"/>
      <c r="G54" s="31"/>
      <c r="H54" s="105">
        <v>7.83</v>
      </c>
      <c r="I54" s="105">
        <v>5.6</v>
      </c>
      <c r="J54" s="105">
        <v>9</v>
      </c>
      <c r="K54" s="32"/>
    </row>
    <row r="55" spans="1:11" s="33" customFormat="1" ht="11.25" customHeight="1">
      <c r="A55" s="35" t="s">
        <v>43</v>
      </c>
      <c r="B55" s="29"/>
      <c r="C55" s="30">
        <v>286</v>
      </c>
      <c r="D55" s="30">
        <v>301</v>
      </c>
      <c r="E55" s="30">
        <v>291</v>
      </c>
      <c r="F55" s="31"/>
      <c r="G55" s="31"/>
      <c r="H55" s="105">
        <v>8.58</v>
      </c>
      <c r="I55" s="105">
        <v>9.03</v>
      </c>
      <c r="J55" s="105">
        <v>8.73</v>
      </c>
      <c r="K55" s="32"/>
    </row>
    <row r="56" spans="1:11" s="33" customFormat="1" ht="11.25" customHeight="1">
      <c r="A56" s="35" t="s">
        <v>44</v>
      </c>
      <c r="B56" s="29"/>
      <c r="C56" s="30">
        <v>80</v>
      </c>
      <c r="D56" s="30">
        <v>90</v>
      </c>
      <c r="E56" s="30">
        <v>92</v>
      </c>
      <c r="F56" s="31"/>
      <c r="G56" s="31"/>
      <c r="H56" s="105">
        <v>1.059</v>
      </c>
      <c r="I56" s="105">
        <v>1.1</v>
      </c>
      <c r="J56" s="105">
        <v>1.1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05"/>
      <c r="I57" s="105"/>
      <c r="J57" s="105"/>
      <c r="K57" s="32"/>
    </row>
    <row r="58" spans="1:11" s="33" customFormat="1" ht="11.25" customHeight="1">
      <c r="A58" s="35" t="s">
        <v>46</v>
      </c>
      <c r="B58" s="29"/>
      <c r="C58" s="30">
        <v>194</v>
      </c>
      <c r="D58" s="30">
        <v>134</v>
      </c>
      <c r="E58" s="30">
        <v>205</v>
      </c>
      <c r="F58" s="31"/>
      <c r="G58" s="31"/>
      <c r="H58" s="105">
        <v>3.996</v>
      </c>
      <c r="I58" s="105">
        <v>2.881</v>
      </c>
      <c r="J58" s="105">
        <v>5.33</v>
      </c>
      <c r="K58" s="32"/>
    </row>
    <row r="59" spans="1:11" s="42" customFormat="1" ht="11.25" customHeight="1">
      <c r="A59" s="36" t="s">
        <v>47</v>
      </c>
      <c r="B59" s="37"/>
      <c r="C59" s="38">
        <v>830</v>
      </c>
      <c r="D59" s="38">
        <v>725</v>
      </c>
      <c r="E59" s="38">
        <v>888</v>
      </c>
      <c r="F59" s="39">
        <f>IF(D59&gt;0,100*E59/D59,0)</f>
        <v>122.48275862068965</v>
      </c>
      <c r="G59" s="40"/>
      <c r="H59" s="106">
        <v>21.465</v>
      </c>
      <c r="I59" s="107">
        <v>18.610999999999997</v>
      </c>
      <c r="J59" s="107">
        <v>24.16</v>
      </c>
      <c r="K59" s="41">
        <f>IF(I59&gt;0,100*J59/I59,0)</f>
        <v>129.81570039224115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>
        <v>274</v>
      </c>
      <c r="D61" s="30">
        <v>150</v>
      </c>
      <c r="E61" s="30">
        <v>250</v>
      </c>
      <c r="F61" s="31"/>
      <c r="G61" s="31"/>
      <c r="H61" s="105">
        <v>6.028</v>
      </c>
      <c r="I61" s="105">
        <v>3.3</v>
      </c>
      <c r="J61" s="105">
        <v>5</v>
      </c>
      <c r="K61" s="32"/>
    </row>
    <row r="62" spans="1:11" s="33" customFormat="1" ht="11.25" customHeight="1">
      <c r="A62" s="35" t="s">
        <v>49</v>
      </c>
      <c r="B62" s="29"/>
      <c r="C62" s="30">
        <v>144</v>
      </c>
      <c r="D62" s="30">
        <v>107</v>
      </c>
      <c r="E62" s="30">
        <v>97</v>
      </c>
      <c r="F62" s="31"/>
      <c r="G62" s="31"/>
      <c r="H62" s="105">
        <v>1.632</v>
      </c>
      <c r="I62" s="105">
        <v>1.3</v>
      </c>
      <c r="J62" s="105">
        <v>1.198</v>
      </c>
      <c r="K62" s="32"/>
    </row>
    <row r="63" spans="1:11" s="33" customFormat="1" ht="11.25" customHeight="1">
      <c r="A63" s="35" t="s">
        <v>50</v>
      </c>
      <c r="B63" s="29"/>
      <c r="C63" s="30">
        <v>67</v>
      </c>
      <c r="D63" s="30">
        <v>74</v>
      </c>
      <c r="E63" s="30">
        <v>87</v>
      </c>
      <c r="F63" s="31"/>
      <c r="G63" s="31"/>
      <c r="H63" s="105">
        <v>2.804</v>
      </c>
      <c r="I63" s="105">
        <v>2.706</v>
      </c>
      <c r="J63" s="105">
        <v>0.8874</v>
      </c>
      <c r="K63" s="32"/>
    </row>
    <row r="64" spans="1:11" s="42" customFormat="1" ht="11.25" customHeight="1">
      <c r="A64" s="36" t="s">
        <v>51</v>
      </c>
      <c r="B64" s="37"/>
      <c r="C64" s="38">
        <v>485</v>
      </c>
      <c r="D64" s="38">
        <v>331</v>
      </c>
      <c r="E64" s="38">
        <v>434</v>
      </c>
      <c r="F64" s="39">
        <f>IF(D64&gt;0,100*E64/D64,0)</f>
        <v>131.1178247734139</v>
      </c>
      <c r="G64" s="40"/>
      <c r="H64" s="106">
        <v>10.463999999999999</v>
      </c>
      <c r="I64" s="107">
        <v>7.305999999999999</v>
      </c>
      <c r="J64" s="107">
        <v>7.0854</v>
      </c>
      <c r="K64" s="41">
        <f>IF(I64&gt;0,100*J64/I64,0)</f>
        <v>96.9805639200657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>
        <v>381</v>
      </c>
      <c r="D66" s="38">
        <v>305</v>
      </c>
      <c r="E66" s="38">
        <v>330</v>
      </c>
      <c r="F66" s="39">
        <f>IF(D66&gt;0,100*E66/D66,0)</f>
        <v>108.19672131147541</v>
      </c>
      <c r="G66" s="40"/>
      <c r="H66" s="106">
        <v>10.025</v>
      </c>
      <c r="I66" s="107">
        <v>5.49</v>
      </c>
      <c r="J66" s="107">
        <v>5.9</v>
      </c>
      <c r="K66" s="41">
        <f>IF(I66&gt;0,100*J66/I66,0)</f>
        <v>107.46812386156648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05"/>
      <c r="I68" s="105"/>
      <c r="J68" s="10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05"/>
      <c r="I69" s="105"/>
      <c r="J69" s="10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06"/>
      <c r="I70" s="107"/>
      <c r="J70" s="10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>
        <v>81</v>
      </c>
      <c r="D72" s="30">
        <v>77</v>
      </c>
      <c r="E72" s="30">
        <v>77</v>
      </c>
      <c r="F72" s="31"/>
      <c r="G72" s="31"/>
      <c r="H72" s="105">
        <v>1.538</v>
      </c>
      <c r="I72" s="105">
        <v>1.713</v>
      </c>
      <c r="J72" s="105">
        <v>1.713</v>
      </c>
      <c r="K72" s="32"/>
    </row>
    <row r="73" spans="1:11" s="33" customFormat="1" ht="11.25" customHeight="1">
      <c r="A73" s="35" t="s">
        <v>57</v>
      </c>
      <c r="B73" s="29"/>
      <c r="C73" s="30">
        <v>218</v>
      </c>
      <c r="D73" s="30">
        <v>305</v>
      </c>
      <c r="E73" s="30">
        <v>300</v>
      </c>
      <c r="F73" s="31"/>
      <c r="G73" s="31"/>
      <c r="H73" s="105">
        <v>4.122</v>
      </c>
      <c r="I73" s="105">
        <v>7.69</v>
      </c>
      <c r="J73" s="105">
        <v>7.2</v>
      </c>
      <c r="K73" s="32"/>
    </row>
    <row r="74" spans="1:11" s="33" customFormat="1" ht="11.25" customHeight="1">
      <c r="A74" s="35" t="s">
        <v>58</v>
      </c>
      <c r="B74" s="29"/>
      <c r="C74" s="30">
        <v>70</v>
      </c>
      <c r="D74" s="30">
        <v>70</v>
      </c>
      <c r="E74" s="30">
        <v>70</v>
      </c>
      <c r="F74" s="31"/>
      <c r="G74" s="31"/>
      <c r="H74" s="105">
        <v>2.45</v>
      </c>
      <c r="I74" s="105">
        <v>2.45</v>
      </c>
      <c r="J74" s="105">
        <v>2.45</v>
      </c>
      <c r="K74" s="32"/>
    </row>
    <row r="75" spans="1:11" s="33" customFormat="1" ht="11.25" customHeight="1">
      <c r="A75" s="35" t="s">
        <v>59</v>
      </c>
      <c r="B75" s="29"/>
      <c r="C75" s="30">
        <v>130</v>
      </c>
      <c r="D75" s="30">
        <v>130</v>
      </c>
      <c r="E75" s="30">
        <v>92</v>
      </c>
      <c r="F75" s="31"/>
      <c r="G75" s="31"/>
      <c r="H75" s="105">
        <v>1.988</v>
      </c>
      <c r="I75" s="105">
        <v>1.988</v>
      </c>
      <c r="J75" s="105">
        <v>2.2525</v>
      </c>
      <c r="K75" s="32"/>
    </row>
    <row r="76" spans="1:11" s="33" customFormat="1" ht="11.25" customHeight="1">
      <c r="A76" s="35" t="s">
        <v>60</v>
      </c>
      <c r="B76" s="29"/>
      <c r="C76" s="30">
        <v>80</v>
      </c>
      <c r="D76" s="30">
        <v>80</v>
      </c>
      <c r="E76" s="30">
        <v>75</v>
      </c>
      <c r="F76" s="31"/>
      <c r="G76" s="31"/>
      <c r="H76" s="105">
        <v>1.92</v>
      </c>
      <c r="I76" s="105">
        <v>1.76</v>
      </c>
      <c r="J76" s="105">
        <v>2.25</v>
      </c>
      <c r="K76" s="32"/>
    </row>
    <row r="77" spans="1:11" s="33" customFormat="1" ht="11.25" customHeight="1">
      <c r="A77" s="35" t="s">
        <v>61</v>
      </c>
      <c r="B77" s="29"/>
      <c r="C77" s="30">
        <v>80</v>
      </c>
      <c r="D77" s="30">
        <v>80</v>
      </c>
      <c r="E77" s="30">
        <v>30</v>
      </c>
      <c r="F77" s="31"/>
      <c r="G77" s="31"/>
      <c r="H77" s="105">
        <v>1.682</v>
      </c>
      <c r="I77" s="105">
        <v>1.5</v>
      </c>
      <c r="J77" s="105">
        <v>0.66</v>
      </c>
      <c r="K77" s="32"/>
    </row>
    <row r="78" spans="1:11" s="33" customFormat="1" ht="11.25" customHeight="1">
      <c r="A78" s="35" t="s">
        <v>62</v>
      </c>
      <c r="B78" s="29"/>
      <c r="C78" s="30">
        <v>366</v>
      </c>
      <c r="D78" s="30">
        <v>350</v>
      </c>
      <c r="E78" s="30">
        <v>310</v>
      </c>
      <c r="F78" s="31"/>
      <c r="G78" s="31"/>
      <c r="H78" s="105">
        <v>6.344</v>
      </c>
      <c r="I78" s="105">
        <v>9.45</v>
      </c>
      <c r="J78" s="105">
        <v>7.75</v>
      </c>
      <c r="K78" s="32"/>
    </row>
    <row r="79" spans="1:11" s="33" customFormat="1" ht="11.25" customHeight="1">
      <c r="A79" s="35" t="s">
        <v>63</v>
      </c>
      <c r="B79" s="29"/>
      <c r="C79" s="30">
        <v>67</v>
      </c>
      <c r="D79" s="30">
        <v>100</v>
      </c>
      <c r="E79" s="30">
        <v>97</v>
      </c>
      <c r="F79" s="31"/>
      <c r="G79" s="31"/>
      <c r="H79" s="105">
        <v>1.273</v>
      </c>
      <c r="I79" s="105">
        <v>3</v>
      </c>
      <c r="J79" s="105">
        <v>2.657</v>
      </c>
      <c r="K79" s="32"/>
    </row>
    <row r="80" spans="1:11" s="42" customFormat="1" ht="11.25" customHeight="1">
      <c r="A80" s="43" t="s">
        <v>64</v>
      </c>
      <c r="B80" s="37"/>
      <c r="C80" s="38">
        <v>1092</v>
      </c>
      <c r="D80" s="38">
        <v>1192</v>
      </c>
      <c r="E80" s="38">
        <v>1051</v>
      </c>
      <c r="F80" s="39">
        <f>IF(D80&gt;0,100*E80/D80,0)</f>
        <v>88.17114093959732</v>
      </c>
      <c r="G80" s="40"/>
      <c r="H80" s="106">
        <v>21.317</v>
      </c>
      <c r="I80" s="107">
        <v>29.551</v>
      </c>
      <c r="J80" s="107">
        <v>26.932499999999997</v>
      </c>
      <c r="K80" s="41">
        <f>IF(I80&gt;0,100*J80/I80,0)</f>
        <v>91.13904774796114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>
        <v>313</v>
      </c>
      <c r="D82" s="30">
        <v>314</v>
      </c>
      <c r="E82" s="30">
        <v>302</v>
      </c>
      <c r="F82" s="31"/>
      <c r="G82" s="31"/>
      <c r="H82" s="105">
        <v>4.436</v>
      </c>
      <c r="I82" s="105">
        <v>4.436</v>
      </c>
      <c r="J82" s="105">
        <v>4.077</v>
      </c>
      <c r="K82" s="32"/>
    </row>
    <row r="83" spans="1:11" s="33" customFormat="1" ht="11.25" customHeight="1">
      <c r="A83" s="35" t="s">
        <v>66</v>
      </c>
      <c r="B83" s="29"/>
      <c r="C83" s="30">
        <v>533</v>
      </c>
      <c r="D83" s="30">
        <v>533</v>
      </c>
      <c r="E83" s="30">
        <v>560</v>
      </c>
      <c r="F83" s="31"/>
      <c r="G83" s="31"/>
      <c r="H83" s="105">
        <v>9.921</v>
      </c>
      <c r="I83" s="105">
        <v>9.921</v>
      </c>
      <c r="J83" s="105">
        <v>9.6</v>
      </c>
      <c r="K83" s="32"/>
    </row>
    <row r="84" spans="1:11" s="42" customFormat="1" ht="11.25" customHeight="1">
      <c r="A84" s="36" t="s">
        <v>67</v>
      </c>
      <c r="B84" s="37"/>
      <c r="C84" s="38">
        <v>846</v>
      </c>
      <c r="D84" s="38">
        <v>847</v>
      </c>
      <c r="E84" s="38">
        <v>862</v>
      </c>
      <c r="F84" s="39">
        <f>IF(D84&gt;0,100*E84/D84,0)</f>
        <v>101.77095631641086</v>
      </c>
      <c r="G84" s="40"/>
      <c r="H84" s="106">
        <v>14.357</v>
      </c>
      <c r="I84" s="107">
        <v>14.357</v>
      </c>
      <c r="J84" s="107">
        <v>13.677</v>
      </c>
      <c r="K84" s="41">
        <f>IF(I84&gt;0,100*J84/I84,0)</f>
        <v>95.26363446402452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>
        <v>23388</v>
      </c>
      <c r="D87" s="53">
        <v>20049</v>
      </c>
      <c r="E87" s="53">
        <v>21567</v>
      </c>
      <c r="F87" s="54">
        <f>IF(D87&gt;0,100*E87/D87,0)</f>
        <v>107.57144994762831</v>
      </c>
      <c r="G87" s="40"/>
      <c r="H87" s="110">
        <v>949.52</v>
      </c>
      <c r="I87" s="111">
        <v>743.0740000000001</v>
      </c>
      <c r="J87" s="111">
        <v>789.9619000000001</v>
      </c>
      <c r="K87" s="54">
        <f>IF(I87&gt;0,100*J87/I87,0)</f>
        <v>106.30999066041876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70" zoomScaleNormal="70" zoomScaleSheetLayoutView="70" zoomScalePageLayoutView="0" workbookViewId="0" topLeftCell="A1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 t="s">
        <v>300</v>
      </c>
      <c r="D7" s="21" t="s">
        <v>7</v>
      </c>
      <c r="E7" s="21">
        <v>12</v>
      </c>
      <c r="F7" s="22" t="str">
        <f>CONCATENATE(D6,"=100")</f>
        <v>2015=100</v>
      </c>
      <c r="G7" s="23"/>
      <c r="H7" s="20" t="s">
        <v>300</v>
      </c>
      <c r="I7" s="21" t="s">
        <v>7</v>
      </c>
      <c r="J7" s="21">
        <v>12</v>
      </c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6017</v>
      </c>
      <c r="D9" s="30">
        <v>6022</v>
      </c>
      <c r="E9" s="30">
        <v>6022</v>
      </c>
      <c r="F9" s="31"/>
      <c r="G9" s="31"/>
      <c r="H9" s="105">
        <v>129.80700000000002</v>
      </c>
      <c r="I9" s="105">
        <v>130.252</v>
      </c>
      <c r="J9" s="105">
        <v>129.996</v>
      </c>
      <c r="K9" s="32"/>
    </row>
    <row r="10" spans="1:11" s="33" customFormat="1" ht="11.25" customHeight="1">
      <c r="A10" s="35" t="s">
        <v>9</v>
      </c>
      <c r="B10" s="29"/>
      <c r="C10" s="30">
        <v>4201</v>
      </c>
      <c r="D10" s="30">
        <v>4212</v>
      </c>
      <c r="E10" s="30">
        <v>4211</v>
      </c>
      <c r="F10" s="31"/>
      <c r="G10" s="31"/>
      <c r="H10" s="105">
        <v>84.809</v>
      </c>
      <c r="I10" s="105">
        <v>85.02</v>
      </c>
      <c r="J10" s="105">
        <v>80.344</v>
      </c>
      <c r="K10" s="32"/>
    </row>
    <row r="11" spans="1:11" s="33" customFormat="1" ht="11.25" customHeight="1">
      <c r="A11" s="28" t="s">
        <v>10</v>
      </c>
      <c r="B11" s="29"/>
      <c r="C11" s="30">
        <v>6882</v>
      </c>
      <c r="D11" s="30">
        <v>6882</v>
      </c>
      <c r="E11" s="30">
        <v>6880</v>
      </c>
      <c r="F11" s="31"/>
      <c r="G11" s="31"/>
      <c r="H11" s="105">
        <v>249.303</v>
      </c>
      <c r="I11" s="105">
        <v>171.19</v>
      </c>
      <c r="J11" s="105">
        <v>171.081</v>
      </c>
      <c r="K11" s="32"/>
    </row>
    <row r="12" spans="1:11" s="33" customFormat="1" ht="11.25" customHeight="1">
      <c r="A12" s="35" t="s">
        <v>11</v>
      </c>
      <c r="B12" s="29"/>
      <c r="C12" s="30">
        <v>3159</v>
      </c>
      <c r="D12" s="30">
        <v>3157</v>
      </c>
      <c r="E12" s="30">
        <v>3158</v>
      </c>
      <c r="F12" s="31"/>
      <c r="G12" s="31"/>
      <c r="H12" s="105">
        <v>71.247</v>
      </c>
      <c r="I12" s="105">
        <v>71.179</v>
      </c>
      <c r="J12" s="105">
        <v>59.7125</v>
      </c>
      <c r="K12" s="32"/>
    </row>
    <row r="13" spans="1:11" s="42" customFormat="1" ht="11.25" customHeight="1">
      <c r="A13" s="36" t="s">
        <v>12</v>
      </c>
      <c r="B13" s="37"/>
      <c r="C13" s="38">
        <v>20259</v>
      </c>
      <c r="D13" s="38">
        <v>20273</v>
      </c>
      <c r="E13" s="38">
        <v>20271</v>
      </c>
      <c r="F13" s="39">
        <f>IF(D13&gt;0,100*E13/D13,0)</f>
        <v>99.99013466186554</v>
      </c>
      <c r="G13" s="40"/>
      <c r="H13" s="106">
        <v>535.1659999999999</v>
      </c>
      <c r="I13" s="107">
        <v>457.64099999999996</v>
      </c>
      <c r="J13" s="107">
        <v>441.13349999999997</v>
      </c>
      <c r="K13" s="41">
        <f>IF(I13&gt;0,100*J13/I13,0)</f>
        <v>96.39291497046813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>
        <v>1010</v>
      </c>
      <c r="D15" s="38">
        <v>1010</v>
      </c>
      <c r="E15" s="38">
        <v>900</v>
      </c>
      <c r="F15" s="39">
        <f>IF(D15&gt;0,100*E15/D15,0)</f>
        <v>89.10891089108911</v>
      </c>
      <c r="G15" s="40"/>
      <c r="H15" s="106">
        <v>22.22</v>
      </c>
      <c r="I15" s="107">
        <v>22.22</v>
      </c>
      <c r="J15" s="107">
        <v>18</v>
      </c>
      <c r="K15" s="41">
        <f>IF(I15&gt;0,100*J15/I15,0)</f>
        <v>81.00810081008102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>
        <v>280</v>
      </c>
      <c r="D17" s="38">
        <v>142</v>
      </c>
      <c r="E17" s="38">
        <v>200</v>
      </c>
      <c r="F17" s="39">
        <f>IF(D17&gt;0,100*E17/D17,0)</f>
        <v>140.8450704225352</v>
      </c>
      <c r="G17" s="40"/>
      <c r="H17" s="106">
        <v>7</v>
      </c>
      <c r="I17" s="107">
        <v>2.272</v>
      </c>
      <c r="J17" s="107">
        <v>3.2</v>
      </c>
      <c r="K17" s="41">
        <f>IF(I17&gt;0,100*J17/I17,0)</f>
        <v>140.84507042253523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>
        <v>1275</v>
      </c>
      <c r="D19" s="30">
        <v>1233</v>
      </c>
      <c r="E19" s="30">
        <v>1182</v>
      </c>
      <c r="F19" s="31"/>
      <c r="G19" s="31"/>
      <c r="H19" s="105">
        <v>44.214</v>
      </c>
      <c r="I19" s="105">
        <v>41.184</v>
      </c>
      <c r="J19" s="105">
        <v>48.5</v>
      </c>
      <c r="K19" s="32"/>
    </row>
    <row r="20" spans="1:11" s="33" customFormat="1" ht="11.25" customHeight="1">
      <c r="A20" s="35" t="s">
        <v>16</v>
      </c>
      <c r="B20" s="29"/>
      <c r="C20" s="30">
        <v>165</v>
      </c>
      <c r="D20" s="30">
        <v>165</v>
      </c>
      <c r="E20" s="30">
        <v>165</v>
      </c>
      <c r="F20" s="31"/>
      <c r="G20" s="31"/>
      <c r="H20" s="105">
        <v>3.645</v>
      </c>
      <c r="I20" s="105">
        <v>4.016</v>
      </c>
      <c r="J20" s="105">
        <v>3.673</v>
      </c>
      <c r="K20" s="32"/>
    </row>
    <row r="21" spans="1:11" s="33" customFormat="1" ht="11.25" customHeight="1">
      <c r="A21" s="35" t="s">
        <v>17</v>
      </c>
      <c r="B21" s="29"/>
      <c r="C21" s="30">
        <v>210</v>
      </c>
      <c r="D21" s="30">
        <v>210</v>
      </c>
      <c r="E21" s="30">
        <v>210</v>
      </c>
      <c r="F21" s="31"/>
      <c r="G21" s="31"/>
      <c r="H21" s="105">
        <v>4.69</v>
      </c>
      <c r="I21" s="105">
        <v>5.027</v>
      </c>
      <c r="J21" s="105">
        <v>4.941</v>
      </c>
      <c r="K21" s="32"/>
    </row>
    <row r="22" spans="1:11" s="42" customFormat="1" ht="11.25" customHeight="1">
      <c r="A22" s="36" t="s">
        <v>18</v>
      </c>
      <c r="B22" s="37"/>
      <c r="C22" s="38">
        <v>1650</v>
      </c>
      <c r="D22" s="38">
        <v>1608</v>
      </c>
      <c r="E22" s="38">
        <v>1557</v>
      </c>
      <c r="F22" s="39">
        <f>IF(D22&gt;0,100*E22/D22,0)</f>
        <v>96.82835820895522</v>
      </c>
      <c r="G22" s="40"/>
      <c r="H22" s="106">
        <v>52.549</v>
      </c>
      <c r="I22" s="107">
        <v>50.227</v>
      </c>
      <c r="J22" s="107">
        <v>57.114000000000004</v>
      </c>
      <c r="K22" s="41">
        <f>IF(I22&gt;0,100*J22/I22,0)</f>
        <v>113.71174866107872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>
        <v>537</v>
      </c>
      <c r="D24" s="38">
        <v>442</v>
      </c>
      <c r="E24" s="38">
        <v>338</v>
      </c>
      <c r="F24" s="39">
        <f>IF(D24&gt;0,100*E24/D24,0)</f>
        <v>76.47058823529412</v>
      </c>
      <c r="G24" s="40"/>
      <c r="H24" s="106">
        <v>13.826</v>
      </c>
      <c r="I24" s="107">
        <v>11.731</v>
      </c>
      <c r="J24" s="107">
        <v>9.477</v>
      </c>
      <c r="K24" s="41">
        <f>IF(I24&gt;0,100*J24/I24,0)</f>
        <v>80.78595175176882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>
        <v>1528</v>
      </c>
      <c r="D26" s="38">
        <v>1260</v>
      </c>
      <c r="E26" s="38">
        <v>1220</v>
      </c>
      <c r="F26" s="39">
        <f>IF(D26&gt;0,100*E26/D26,0)</f>
        <v>96.82539682539682</v>
      </c>
      <c r="G26" s="40"/>
      <c r="H26" s="106">
        <v>74.62</v>
      </c>
      <c r="I26" s="107">
        <v>59.5</v>
      </c>
      <c r="J26" s="107">
        <v>57.2</v>
      </c>
      <c r="K26" s="41">
        <f>IF(I26&gt;0,100*J26/I26,0)</f>
        <v>96.1344537815126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/>
      <c r="D28" s="30">
        <v>65</v>
      </c>
      <c r="E28" s="30">
        <v>49</v>
      </c>
      <c r="F28" s="31"/>
      <c r="G28" s="31"/>
      <c r="H28" s="105"/>
      <c r="I28" s="105">
        <v>1.549</v>
      </c>
      <c r="J28" s="105">
        <v>1.687</v>
      </c>
      <c r="K28" s="32"/>
    </row>
    <row r="29" spans="1:11" s="33" customFormat="1" ht="11.25" customHeight="1">
      <c r="A29" s="35" t="s">
        <v>22</v>
      </c>
      <c r="B29" s="29"/>
      <c r="C29" s="30">
        <v>240</v>
      </c>
      <c r="D29" s="30">
        <v>239</v>
      </c>
      <c r="E29" s="30">
        <v>231</v>
      </c>
      <c r="F29" s="31"/>
      <c r="G29" s="31"/>
      <c r="H29" s="105">
        <v>6.9</v>
      </c>
      <c r="I29" s="105">
        <v>4.612</v>
      </c>
      <c r="J29" s="105">
        <v>4.884</v>
      </c>
      <c r="K29" s="32"/>
    </row>
    <row r="30" spans="1:11" s="33" customFormat="1" ht="11.25" customHeight="1">
      <c r="A30" s="35" t="s">
        <v>23</v>
      </c>
      <c r="B30" s="29"/>
      <c r="C30" s="30">
        <v>89</v>
      </c>
      <c r="D30" s="30">
        <v>290</v>
      </c>
      <c r="E30" s="30">
        <v>401</v>
      </c>
      <c r="F30" s="31"/>
      <c r="G30" s="31"/>
      <c r="H30" s="105">
        <v>3.454</v>
      </c>
      <c r="I30" s="105">
        <v>7.736</v>
      </c>
      <c r="J30" s="105">
        <v>10.63</v>
      </c>
      <c r="K30" s="32"/>
    </row>
    <row r="31" spans="1:11" s="42" customFormat="1" ht="11.25" customHeight="1">
      <c r="A31" s="43" t="s">
        <v>24</v>
      </c>
      <c r="B31" s="37"/>
      <c r="C31" s="38">
        <v>329</v>
      </c>
      <c r="D31" s="38">
        <v>594</v>
      </c>
      <c r="E31" s="38">
        <v>681</v>
      </c>
      <c r="F31" s="39">
        <f>IF(D31&gt;0,100*E31/D31,0)</f>
        <v>114.64646464646465</v>
      </c>
      <c r="G31" s="40"/>
      <c r="H31" s="106">
        <v>10.354000000000001</v>
      </c>
      <c r="I31" s="107">
        <v>13.896999999999998</v>
      </c>
      <c r="J31" s="107">
        <v>17.201</v>
      </c>
      <c r="K31" s="41">
        <f>IF(I31&gt;0,100*J31/I31,0)</f>
        <v>123.77491544937759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>
        <v>357</v>
      </c>
      <c r="D33" s="30">
        <v>315</v>
      </c>
      <c r="E33" s="30">
        <v>350</v>
      </c>
      <c r="F33" s="31"/>
      <c r="G33" s="31"/>
      <c r="H33" s="105">
        <v>6.640000000000001</v>
      </c>
      <c r="I33" s="105">
        <v>5.738</v>
      </c>
      <c r="J33" s="105">
        <v>6.7</v>
      </c>
      <c r="K33" s="32"/>
    </row>
    <row r="34" spans="1:11" s="33" customFormat="1" ht="11.25" customHeight="1">
      <c r="A34" s="35" t="s">
        <v>26</v>
      </c>
      <c r="B34" s="29"/>
      <c r="C34" s="30">
        <v>252</v>
      </c>
      <c r="D34" s="30">
        <v>187</v>
      </c>
      <c r="E34" s="30">
        <v>244</v>
      </c>
      <c r="F34" s="31"/>
      <c r="G34" s="31"/>
      <c r="H34" s="105">
        <v>6.652</v>
      </c>
      <c r="I34" s="105">
        <v>4.51</v>
      </c>
      <c r="J34" s="105">
        <v>6</v>
      </c>
      <c r="K34" s="32"/>
    </row>
    <row r="35" spans="1:11" s="33" customFormat="1" ht="11.25" customHeight="1">
      <c r="A35" s="35" t="s">
        <v>27</v>
      </c>
      <c r="B35" s="29"/>
      <c r="C35" s="30">
        <v>325</v>
      </c>
      <c r="D35" s="30">
        <v>325</v>
      </c>
      <c r="E35" s="30">
        <v>320</v>
      </c>
      <c r="F35" s="31"/>
      <c r="G35" s="31"/>
      <c r="H35" s="105">
        <v>7.728999999999999</v>
      </c>
      <c r="I35" s="105">
        <v>6.16</v>
      </c>
      <c r="J35" s="105">
        <v>6.065</v>
      </c>
      <c r="K35" s="32"/>
    </row>
    <row r="36" spans="1:11" s="33" customFormat="1" ht="11.25" customHeight="1">
      <c r="A36" s="35" t="s">
        <v>28</v>
      </c>
      <c r="B36" s="29"/>
      <c r="C36" s="30">
        <v>243</v>
      </c>
      <c r="D36" s="30">
        <v>243</v>
      </c>
      <c r="E36" s="30">
        <v>219</v>
      </c>
      <c r="F36" s="31"/>
      <c r="G36" s="31"/>
      <c r="H36" s="105">
        <v>4.86</v>
      </c>
      <c r="I36" s="105">
        <v>4.86</v>
      </c>
      <c r="J36" s="105">
        <v>4.38</v>
      </c>
      <c r="K36" s="32"/>
    </row>
    <row r="37" spans="1:11" s="42" customFormat="1" ht="11.25" customHeight="1">
      <c r="A37" s="36" t="s">
        <v>29</v>
      </c>
      <c r="B37" s="37"/>
      <c r="C37" s="38">
        <v>1177</v>
      </c>
      <c r="D37" s="38">
        <v>1070</v>
      </c>
      <c r="E37" s="38">
        <v>1133</v>
      </c>
      <c r="F37" s="39">
        <f>IF(D37&gt;0,100*E37/D37,0)</f>
        <v>105.88785046728972</v>
      </c>
      <c r="G37" s="40"/>
      <c r="H37" s="106">
        <v>25.881</v>
      </c>
      <c r="I37" s="107">
        <v>21.268</v>
      </c>
      <c r="J37" s="107">
        <v>23.145</v>
      </c>
      <c r="K37" s="41">
        <f>IF(I37&gt;0,100*J37/I37,0)</f>
        <v>108.82546548805718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>
        <v>1565</v>
      </c>
      <c r="D39" s="38">
        <v>1551</v>
      </c>
      <c r="E39" s="38">
        <v>1705</v>
      </c>
      <c r="F39" s="39">
        <f>IF(D39&gt;0,100*E39/D39,0)</f>
        <v>109.9290780141844</v>
      </c>
      <c r="G39" s="40"/>
      <c r="H39" s="106">
        <v>60.445</v>
      </c>
      <c r="I39" s="107">
        <v>60.29</v>
      </c>
      <c r="J39" s="107">
        <v>60.24</v>
      </c>
      <c r="K39" s="41">
        <f>IF(I39&gt;0,100*J39/I39,0)</f>
        <v>99.91706750704927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>
        <v>1263</v>
      </c>
      <c r="D41" s="30">
        <v>1291</v>
      </c>
      <c r="E41" s="30">
        <v>1338</v>
      </c>
      <c r="F41" s="31"/>
      <c r="G41" s="31"/>
      <c r="H41" s="105">
        <v>71.87700000000001</v>
      </c>
      <c r="I41" s="105">
        <v>65.025</v>
      </c>
      <c r="J41" s="105">
        <v>65.073</v>
      </c>
      <c r="K41" s="32"/>
    </row>
    <row r="42" spans="1:11" s="33" customFormat="1" ht="11.25" customHeight="1">
      <c r="A42" s="35" t="s">
        <v>32</v>
      </c>
      <c r="B42" s="29"/>
      <c r="C42" s="30">
        <v>2438</v>
      </c>
      <c r="D42" s="30">
        <v>2278</v>
      </c>
      <c r="E42" s="30">
        <v>2230</v>
      </c>
      <c r="F42" s="31"/>
      <c r="G42" s="31"/>
      <c r="H42" s="105">
        <v>87.88</v>
      </c>
      <c r="I42" s="105">
        <v>87.964</v>
      </c>
      <c r="J42" s="105">
        <v>86.088</v>
      </c>
      <c r="K42" s="32"/>
    </row>
    <row r="43" spans="1:11" s="33" customFormat="1" ht="11.25" customHeight="1">
      <c r="A43" s="35" t="s">
        <v>33</v>
      </c>
      <c r="B43" s="29"/>
      <c r="C43" s="30">
        <v>1760</v>
      </c>
      <c r="D43" s="30">
        <v>1530</v>
      </c>
      <c r="E43" s="30">
        <v>1600</v>
      </c>
      <c r="F43" s="31"/>
      <c r="G43" s="31"/>
      <c r="H43" s="105">
        <v>84.37</v>
      </c>
      <c r="I43" s="105">
        <v>63.77</v>
      </c>
      <c r="J43" s="105">
        <v>55.85</v>
      </c>
      <c r="K43" s="32"/>
    </row>
    <row r="44" spans="1:11" s="33" customFormat="1" ht="11.25" customHeight="1">
      <c r="A44" s="35" t="s">
        <v>34</v>
      </c>
      <c r="B44" s="29"/>
      <c r="C44" s="30">
        <v>944</v>
      </c>
      <c r="D44" s="30">
        <v>971</v>
      </c>
      <c r="E44" s="30">
        <v>905</v>
      </c>
      <c r="F44" s="31"/>
      <c r="G44" s="31"/>
      <c r="H44" s="105">
        <v>40.831</v>
      </c>
      <c r="I44" s="105">
        <v>39.847</v>
      </c>
      <c r="J44" s="105">
        <v>35.275</v>
      </c>
      <c r="K44" s="32"/>
    </row>
    <row r="45" spans="1:11" s="33" customFormat="1" ht="11.25" customHeight="1">
      <c r="A45" s="35" t="s">
        <v>35</v>
      </c>
      <c r="B45" s="29"/>
      <c r="C45" s="30">
        <v>4800</v>
      </c>
      <c r="D45" s="30">
        <v>4119</v>
      </c>
      <c r="E45" s="30">
        <v>4526</v>
      </c>
      <c r="F45" s="31"/>
      <c r="G45" s="31"/>
      <c r="H45" s="105">
        <v>208.8</v>
      </c>
      <c r="I45" s="105">
        <v>183.198</v>
      </c>
      <c r="J45" s="105">
        <v>191.13</v>
      </c>
      <c r="K45" s="32"/>
    </row>
    <row r="46" spans="1:11" s="33" customFormat="1" ht="11.25" customHeight="1">
      <c r="A46" s="35" t="s">
        <v>36</v>
      </c>
      <c r="B46" s="29"/>
      <c r="C46" s="30">
        <v>2286</v>
      </c>
      <c r="D46" s="30">
        <v>2130</v>
      </c>
      <c r="E46" s="30">
        <v>2176</v>
      </c>
      <c r="F46" s="31"/>
      <c r="G46" s="31"/>
      <c r="H46" s="105">
        <v>119.83</v>
      </c>
      <c r="I46" s="105">
        <v>87.7</v>
      </c>
      <c r="J46" s="105">
        <v>93.605</v>
      </c>
      <c r="K46" s="32"/>
    </row>
    <row r="47" spans="1:11" s="33" customFormat="1" ht="11.25" customHeight="1">
      <c r="A47" s="35" t="s">
        <v>37</v>
      </c>
      <c r="B47" s="29"/>
      <c r="C47" s="30">
        <v>518</v>
      </c>
      <c r="D47" s="30">
        <v>457</v>
      </c>
      <c r="E47" s="30">
        <v>443</v>
      </c>
      <c r="F47" s="31"/>
      <c r="G47" s="31"/>
      <c r="H47" s="105">
        <v>20.72</v>
      </c>
      <c r="I47" s="105">
        <v>17.138</v>
      </c>
      <c r="J47" s="105">
        <v>18.163</v>
      </c>
      <c r="K47" s="32"/>
    </row>
    <row r="48" spans="1:11" s="33" customFormat="1" ht="11.25" customHeight="1">
      <c r="A48" s="35" t="s">
        <v>38</v>
      </c>
      <c r="B48" s="29"/>
      <c r="C48" s="30">
        <v>5779</v>
      </c>
      <c r="D48" s="30">
        <v>5093</v>
      </c>
      <c r="E48" s="30">
        <v>5611</v>
      </c>
      <c r="F48" s="31"/>
      <c r="G48" s="31"/>
      <c r="H48" s="105">
        <v>297.18600000000004</v>
      </c>
      <c r="I48" s="105">
        <v>236.371</v>
      </c>
      <c r="J48" s="105">
        <v>249.23</v>
      </c>
      <c r="K48" s="32"/>
    </row>
    <row r="49" spans="1:11" s="33" customFormat="1" ht="11.25" customHeight="1">
      <c r="A49" s="35" t="s">
        <v>39</v>
      </c>
      <c r="B49" s="29"/>
      <c r="C49" s="30">
        <v>911</v>
      </c>
      <c r="D49" s="30">
        <v>958</v>
      </c>
      <c r="E49" s="30">
        <v>1050</v>
      </c>
      <c r="F49" s="31"/>
      <c r="G49" s="31"/>
      <c r="H49" s="105">
        <v>41.96</v>
      </c>
      <c r="I49" s="105">
        <v>47.9</v>
      </c>
      <c r="J49" s="105">
        <v>59.5</v>
      </c>
      <c r="K49" s="32"/>
    </row>
    <row r="50" spans="1:11" s="42" customFormat="1" ht="11.25" customHeight="1">
      <c r="A50" s="43" t="s">
        <v>40</v>
      </c>
      <c r="B50" s="37"/>
      <c r="C50" s="38">
        <v>20699</v>
      </c>
      <c r="D50" s="38">
        <v>18827</v>
      </c>
      <c r="E50" s="38">
        <v>19879</v>
      </c>
      <c r="F50" s="39">
        <f>IF(D50&gt;0,100*E50/D50,0)</f>
        <v>105.58771976416848</v>
      </c>
      <c r="G50" s="40"/>
      <c r="H50" s="106">
        <v>973.4540000000002</v>
      </c>
      <c r="I50" s="107">
        <v>828.913</v>
      </c>
      <c r="J50" s="107">
        <v>853.914</v>
      </c>
      <c r="K50" s="41">
        <f>IF(I50&gt;0,100*J50/I50,0)</f>
        <v>103.01611870003245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>
        <v>89</v>
      </c>
      <c r="D52" s="38">
        <v>100</v>
      </c>
      <c r="E52" s="38">
        <v>100</v>
      </c>
      <c r="F52" s="39">
        <f>IF(D52&gt;0,100*E52/D52,0)</f>
        <v>100</v>
      </c>
      <c r="G52" s="40"/>
      <c r="H52" s="106">
        <v>2.23</v>
      </c>
      <c r="I52" s="107">
        <v>2.464</v>
      </c>
      <c r="J52" s="107">
        <v>2.464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>
        <v>1270</v>
      </c>
      <c r="D54" s="30">
        <v>1085</v>
      </c>
      <c r="E54" s="30">
        <v>1175</v>
      </c>
      <c r="F54" s="31"/>
      <c r="G54" s="31"/>
      <c r="H54" s="105">
        <v>37.83</v>
      </c>
      <c r="I54" s="105">
        <v>31.708</v>
      </c>
      <c r="J54" s="105">
        <v>37</v>
      </c>
      <c r="K54" s="32"/>
    </row>
    <row r="55" spans="1:11" s="33" customFormat="1" ht="11.25" customHeight="1">
      <c r="A55" s="35" t="s">
        <v>43</v>
      </c>
      <c r="B55" s="29"/>
      <c r="C55" s="30">
        <v>462</v>
      </c>
      <c r="D55" s="30">
        <v>473</v>
      </c>
      <c r="E55" s="30">
        <v>452</v>
      </c>
      <c r="F55" s="31"/>
      <c r="G55" s="31"/>
      <c r="H55" s="105">
        <v>13.86</v>
      </c>
      <c r="I55" s="105">
        <v>14.19</v>
      </c>
      <c r="J55" s="105">
        <v>13.56</v>
      </c>
      <c r="K55" s="32"/>
    </row>
    <row r="56" spans="1:11" s="33" customFormat="1" ht="11.25" customHeight="1">
      <c r="A56" s="35" t="s">
        <v>44</v>
      </c>
      <c r="B56" s="29"/>
      <c r="C56" s="30">
        <v>139</v>
      </c>
      <c r="D56" s="30">
        <v>165</v>
      </c>
      <c r="E56" s="30">
        <v>142</v>
      </c>
      <c r="F56" s="31"/>
      <c r="G56" s="31"/>
      <c r="H56" s="105">
        <v>1.918</v>
      </c>
      <c r="I56" s="105">
        <v>2.038</v>
      </c>
      <c r="J56" s="105">
        <v>1.725</v>
      </c>
      <c r="K56" s="32"/>
    </row>
    <row r="57" spans="1:11" s="33" customFormat="1" ht="11.25" customHeight="1">
      <c r="A57" s="35" t="s">
        <v>45</v>
      </c>
      <c r="B57" s="29"/>
      <c r="C57" s="30">
        <v>11</v>
      </c>
      <c r="D57" s="30">
        <v>27</v>
      </c>
      <c r="E57" s="30">
        <v>70</v>
      </c>
      <c r="F57" s="31"/>
      <c r="G57" s="31"/>
      <c r="H57" s="105">
        <v>0.264</v>
      </c>
      <c r="I57" s="105">
        <v>0.648</v>
      </c>
      <c r="J57" s="105">
        <v>1.68</v>
      </c>
      <c r="K57" s="32"/>
    </row>
    <row r="58" spans="1:11" s="33" customFormat="1" ht="11.25" customHeight="1">
      <c r="A58" s="35" t="s">
        <v>46</v>
      </c>
      <c r="B58" s="29"/>
      <c r="C58" s="30">
        <v>512</v>
      </c>
      <c r="D58" s="30">
        <v>323</v>
      </c>
      <c r="E58" s="30">
        <v>405</v>
      </c>
      <c r="F58" s="31"/>
      <c r="G58" s="31"/>
      <c r="H58" s="105">
        <v>12.576</v>
      </c>
      <c r="I58" s="105">
        <v>8.041</v>
      </c>
      <c r="J58" s="105">
        <v>11.744</v>
      </c>
      <c r="K58" s="32"/>
    </row>
    <row r="59" spans="1:11" s="42" customFormat="1" ht="11.25" customHeight="1">
      <c r="A59" s="36" t="s">
        <v>47</v>
      </c>
      <c r="B59" s="37"/>
      <c r="C59" s="38">
        <v>2394</v>
      </c>
      <c r="D59" s="38">
        <v>2073</v>
      </c>
      <c r="E59" s="38">
        <v>2244</v>
      </c>
      <c r="F59" s="39">
        <f>IF(D59&gt;0,100*E59/D59,0)</f>
        <v>108.24891461649783</v>
      </c>
      <c r="G59" s="40"/>
      <c r="H59" s="106">
        <v>66.44800000000001</v>
      </c>
      <c r="I59" s="107">
        <v>56.625</v>
      </c>
      <c r="J59" s="107">
        <v>65.709</v>
      </c>
      <c r="K59" s="41">
        <f>IF(I59&gt;0,100*J59/I59,0)</f>
        <v>116.04238410596028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>
        <v>692</v>
      </c>
      <c r="D61" s="30">
        <v>570</v>
      </c>
      <c r="E61" s="30">
        <v>760</v>
      </c>
      <c r="F61" s="31"/>
      <c r="G61" s="31"/>
      <c r="H61" s="105">
        <v>17.314</v>
      </c>
      <c r="I61" s="105">
        <v>14.86</v>
      </c>
      <c r="J61" s="105">
        <v>17.75</v>
      </c>
      <c r="K61" s="32"/>
    </row>
    <row r="62" spans="1:11" s="33" customFormat="1" ht="11.25" customHeight="1">
      <c r="A62" s="35" t="s">
        <v>49</v>
      </c>
      <c r="B62" s="29"/>
      <c r="C62" s="30">
        <v>544</v>
      </c>
      <c r="D62" s="30">
        <v>452</v>
      </c>
      <c r="E62" s="30">
        <v>319</v>
      </c>
      <c r="F62" s="31"/>
      <c r="G62" s="31"/>
      <c r="H62" s="105">
        <v>9.706</v>
      </c>
      <c r="I62" s="105">
        <v>8.17</v>
      </c>
      <c r="J62" s="105">
        <v>7.15</v>
      </c>
      <c r="K62" s="32"/>
    </row>
    <row r="63" spans="1:11" s="33" customFormat="1" ht="11.25" customHeight="1">
      <c r="A63" s="35" t="s">
        <v>50</v>
      </c>
      <c r="B63" s="29"/>
      <c r="C63" s="30">
        <v>924</v>
      </c>
      <c r="D63" s="30">
        <v>1048</v>
      </c>
      <c r="E63" s="30">
        <v>1047</v>
      </c>
      <c r="F63" s="31"/>
      <c r="G63" s="31"/>
      <c r="H63" s="105">
        <v>34.026</v>
      </c>
      <c r="I63" s="105">
        <v>34.907</v>
      </c>
      <c r="J63" s="105">
        <v>40.0954</v>
      </c>
      <c r="K63" s="32"/>
    </row>
    <row r="64" spans="1:11" s="42" customFormat="1" ht="11.25" customHeight="1">
      <c r="A64" s="36" t="s">
        <v>51</v>
      </c>
      <c r="B64" s="37"/>
      <c r="C64" s="38">
        <v>2160</v>
      </c>
      <c r="D64" s="38">
        <v>2070</v>
      </c>
      <c r="E64" s="38">
        <v>2126</v>
      </c>
      <c r="F64" s="39">
        <f>IF(D64&gt;0,100*E64/D64,0)</f>
        <v>102.70531400966183</v>
      </c>
      <c r="G64" s="40"/>
      <c r="H64" s="106">
        <v>61.04600000000001</v>
      </c>
      <c r="I64" s="107">
        <v>57.937</v>
      </c>
      <c r="J64" s="107">
        <v>64.99539999999999</v>
      </c>
      <c r="K64" s="41">
        <f>IF(I64&gt;0,100*J64/I64,0)</f>
        <v>112.18288830971571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>
        <v>5164</v>
      </c>
      <c r="D66" s="38">
        <v>4713</v>
      </c>
      <c r="E66" s="38">
        <v>5189</v>
      </c>
      <c r="F66" s="39">
        <f>IF(D66&gt;0,100*E66/D66,0)</f>
        <v>110.09972416719711</v>
      </c>
      <c r="G66" s="40"/>
      <c r="H66" s="106">
        <v>175.01700000000002</v>
      </c>
      <c r="I66" s="107">
        <v>159.698</v>
      </c>
      <c r="J66" s="107">
        <v>171.283</v>
      </c>
      <c r="K66" s="41">
        <f>IF(I66&gt;0,100*J66/I66,0)</f>
        <v>107.25431752432716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>
        <v>602</v>
      </c>
      <c r="D68" s="30">
        <v>580</v>
      </c>
      <c r="E68" s="30">
        <v>440</v>
      </c>
      <c r="F68" s="31"/>
      <c r="G68" s="31"/>
      <c r="H68" s="105">
        <v>24.389</v>
      </c>
      <c r="I68" s="105">
        <v>25</v>
      </c>
      <c r="J68" s="105">
        <v>16.5</v>
      </c>
      <c r="K68" s="32"/>
    </row>
    <row r="69" spans="1:11" s="33" customFormat="1" ht="11.25" customHeight="1">
      <c r="A69" s="35" t="s">
        <v>54</v>
      </c>
      <c r="B69" s="29"/>
      <c r="C69" s="30">
        <v>380</v>
      </c>
      <c r="D69" s="30">
        <v>300</v>
      </c>
      <c r="E69" s="30">
        <v>120</v>
      </c>
      <c r="F69" s="31"/>
      <c r="G69" s="31"/>
      <c r="H69" s="105">
        <v>14.524</v>
      </c>
      <c r="I69" s="105">
        <v>12</v>
      </c>
      <c r="J69" s="105">
        <v>4</v>
      </c>
      <c r="K69" s="32"/>
    </row>
    <row r="70" spans="1:11" s="42" customFormat="1" ht="11.25" customHeight="1">
      <c r="A70" s="36" t="s">
        <v>55</v>
      </c>
      <c r="B70" s="37"/>
      <c r="C70" s="38">
        <v>982</v>
      </c>
      <c r="D70" s="38">
        <v>880</v>
      </c>
      <c r="E70" s="38">
        <v>560</v>
      </c>
      <c r="F70" s="39">
        <f>IF(D70&gt;0,100*E70/D70,0)</f>
        <v>63.63636363636363</v>
      </c>
      <c r="G70" s="40"/>
      <c r="H70" s="106">
        <v>38.913</v>
      </c>
      <c r="I70" s="107">
        <v>37</v>
      </c>
      <c r="J70" s="107">
        <v>20.5</v>
      </c>
      <c r="K70" s="41">
        <f>IF(I70&gt;0,100*J70/I70,0)</f>
        <v>55.4054054054054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>
        <v>535</v>
      </c>
      <c r="D72" s="30">
        <v>510</v>
      </c>
      <c r="E72" s="30">
        <v>509</v>
      </c>
      <c r="F72" s="31"/>
      <c r="G72" s="31"/>
      <c r="H72" s="105">
        <v>12.015</v>
      </c>
      <c r="I72" s="105">
        <v>12.409</v>
      </c>
      <c r="J72" s="105">
        <v>12.267</v>
      </c>
      <c r="K72" s="32"/>
    </row>
    <row r="73" spans="1:11" s="33" customFormat="1" ht="11.25" customHeight="1">
      <c r="A73" s="35" t="s">
        <v>57</v>
      </c>
      <c r="B73" s="29"/>
      <c r="C73" s="30">
        <v>1741</v>
      </c>
      <c r="D73" s="30">
        <v>1811</v>
      </c>
      <c r="E73" s="30">
        <v>1840</v>
      </c>
      <c r="F73" s="31"/>
      <c r="G73" s="31"/>
      <c r="H73" s="105">
        <v>38.388</v>
      </c>
      <c r="I73" s="105">
        <v>40.542</v>
      </c>
      <c r="J73" s="105">
        <v>47</v>
      </c>
      <c r="K73" s="32"/>
    </row>
    <row r="74" spans="1:11" s="33" customFormat="1" ht="11.25" customHeight="1">
      <c r="A74" s="35" t="s">
        <v>58</v>
      </c>
      <c r="B74" s="29"/>
      <c r="C74" s="30">
        <v>695</v>
      </c>
      <c r="D74" s="30">
        <v>695</v>
      </c>
      <c r="E74" s="30">
        <v>555</v>
      </c>
      <c r="F74" s="31"/>
      <c r="G74" s="31"/>
      <c r="H74" s="105">
        <v>26.749999999999996</v>
      </c>
      <c r="I74" s="105">
        <v>26.75</v>
      </c>
      <c r="J74" s="105">
        <v>21.35</v>
      </c>
      <c r="K74" s="32"/>
    </row>
    <row r="75" spans="1:11" s="33" customFormat="1" ht="11.25" customHeight="1">
      <c r="A75" s="35" t="s">
        <v>59</v>
      </c>
      <c r="B75" s="29"/>
      <c r="C75" s="30">
        <v>1076</v>
      </c>
      <c r="D75" s="30">
        <v>1076</v>
      </c>
      <c r="E75" s="30">
        <v>914</v>
      </c>
      <c r="F75" s="31"/>
      <c r="G75" s="31"/>
      <c r="H75" s="105">
        <v>26.678</v>
      </c>
      <c r="I75" s="105">
        <v>26.678399000000002</v>
      </c>
      <c r="J75" s="105">
        <v>24.86665</v>
      </c>
      <c r="K75" s="32"/>
    </row>
    <row r="76" spans="1:11" s="33" customFormat="1" ht="11.25" customHeight="1">
      <c r="A76" s="35" t="s">
        <v>60</v>
      </c>
      <c r="B76" s="29"/>
      <c r="C76" s="30">
        <v>466</v>
      </c>
      <c r="D76" s="30">
        <v>560</v>
      </c>
      <c r="E76" s="30">
        <v>480</v>
      </c>
      <c r="F76" s="31"/>
      <c r="G76" s="31"/>
      <c r="H76" s="105">
        <v>14.031999999999998</v>
      </c>
      <c r="I76" s="105">
        <v>20.075</v>
      </c>
      <c r="J76" s="105">
        <v>15.672</v>
      </c>
      <c r="K76" s="32"/>
    </row>
    <row r="77" spans="1:11" s="33" customFormat="1" ht="11.25" customHeight="1">
      <c r="A77" s="35" t="s">
        <v>61</v>
      </c>
      <c r="B77" s="29"/>
      <c r="C77" s="30">
        <v>213</v>
      </c>
      <c r="D77" s="30">
        <v>212</v>
      </c>
      <c r="E77" s="30">
        <v>54</v>
      </c>
      <c r="F77" s="31"/>
      <c r="G77" s="31"/>
      <c r="H77" s="105">
        <v>4.628</v>
      </c>
      <c r="I77" s="105">
        <v>4.557</v>
      </c>
      <c r="J77" s="105">
        <v>1.188</v>
      </c>
      <c r="K77" s="32"/>
    </row>
    <row r="78" spans="1:11" s="33" customFormat="1" ht="11.25" customHeight="1">
      <c r="A78" s="35" t="s">
        <v>62</v>
      </c>
      <c r="B78" s="29"/>
      <c r="C78" s="30">
        <v>1529</v>
      </c>
      <c r="D78" s="30">
        <v>1296</v>
      </c>
      <c r="E78" s="30">
        <v>1315</v>
      </c>
      <c r="F78" s="31"/>
      <c r="G78" s="31"/>
      <c r="H78" s="105">
        <v>39.646</v>
      </c>
      <c r="I78" s="105">
        <v>35.943</v>
      </c>
      <c r="J78" s="105">
        <v>36.185</v>
      </c>
      <c r="K78" s="32"/>
    </row>
    <row r="79" spans="1:11" s="33" customFormat="1" ht="11.25" customHeight="1">
      <c r="A79" s="35" t="s">
        <v>63</v>
      </c>
      <c r="B79" s="29"/>
      <c r="C79" s="30">
        <v>4590</v>
      </c>
      <c r="D79" s="30">
        <v>3950</v>
      </c>
      <c r="E79" s="30">
        <v>3964</v>
      </c>
      <c r="F79" s="31"/>
      <c r="G79" s="31"/>
      <c r="H79" s="105">
        <v>157.981</v>
      </c>
      <c r="I79" s="105">
        <v>130</v>
      </c>
      <c r="J79" s="105">
        <v>118.934</v>
      </c>
      <c r="K79" s="32"/>
    </row>
    <row r="80" spans="1:11" s="42" customFormat="1" ht="11.25" customHeight="1">
      <c r="A80" s="43" t="s">
        <v>64</v>
      </c>
      <c r="B80" s="37"/>
      <c r="C80" s="38">
        <v>10845</v>
      </c>
      <c r="D80" s="38">
        <v>10110</v>
      </c>
      <c r="E80" s="38">
        <v>9631</v>
      </c>
      <c r="F80" s="39">
        <f>IF(D80&gt;0,100*E80/D80,0)</f>
        <v>95.26211671612265</v>
      </c>
      <c r="G80" s="40"/>
      <c r="H80" s="106">
        <v>320.118</v>
      </c>
      <c r="I80" s="107">
        <v>296.95439899999997</v>
      </c>
      <c r="J80" s="107">
        <v>277.46264999999994</v>
      </c>
      <c r="K80" s="41">
        <f>IF(I80&gt;0,100*J80/I80,0)</f>
        <v>93.43611373812313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>
        <v>2081</v>
      </c>
      <c r="D82" s="30">
        <v>2182</v>
      </c>
      <c r="E82" s="30">
        <v>2052</v>
      </c>
      <c r="F82" s="31"/>
      <c r="G82" s="31"/>
      <c r="H82" s="105">
        <v>43.033</v>
      </c>
      <c r="I82" s="105">
        <v>48.592</v>
      </c>
      <c r="J82" s="105">
        <v>41.546</v>
      </c>
      <c r="K82" s="32"/>
    </row>
    <row r="83" spans="1:11" s="33" customFormat="1" ht="11.25" customHeight="1">
      <c r="A83" s="35" t="s">
        <v>66</v>
      </c>
      <c r="B83" s="29"/>
      <c r="C83" s="30">
        <v>3379</v>
      </c>
      <c r="D83" s="30">
        <v>3152</v>
      </c>
      <c r="E83" s="30">
        <v>3410</v>
      </c>
      <c r="F83" s="31"/>
      <c r="G83" s="31"/>
      <c r="H83" s="105">
        <v>61.689</v>
      </c>
      <c r="I83" s="105">
        <v>57.564</v>
      </c>
      <c r="J83" s="105">
        <v>59.75</v>
      </c>
      <c r="K83" s="32"/>
    </row>
    <row r="84" spans="1:11" s="42" customFormat="1" ht="11.25" customHeight="1">
      <c r="A84" s="36" t="s">
        <v>67</v>
      </c>
      <c r="B84" s="37"/>
      <c r="C84" s="38">
        <v>5460</v>
      </c>
      <c r="D84" s="38">
        <v>5334</v>
      </c>
      <c r="E84" s="38">
        <v>5462</v>
      </c>
      <c r="F84" s="39">
        <f>IF(D84&gt;0,100*E84/D84,0)</f>
        <v>102.39970003749531</v>
      </c>
      <c r="G84" s="40"/>
      <c r="H84" s="106">
        <v>104.72200000000001</v>
      </c>
      <c r="I84" s="107">
        <v>106.156</v>
      </c>
      <c r="J84" s="107">
        <v>101.29599999999999</v>
      </c>
      <c r="K84" s="41">
        <f>IF(I84&gt;0,100*J84/I84,0)</f>
        <v>95.42183202079956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>
        <v>76128</v>
      </c>
      <c r="D87" s="53">
        <v>72057</v>
      </c>
      <c r="E87" s="53">
        <v>73196</v>
      </c>
      <c r="F87" s="54">
        <f>IF(D87&gt;0,100*E87/D87,0)</f>
        <v>101.58069306243668</v>
      </c>
      <c r="G87" s="40"/>
      <c r="H87" s="110">
        <v>2544.0090000000005</v>
      </c>
      <c r="I87" s="111">
        <v>2244.793399</v>
      </c>
      <c r="J87" s="111">
        <v>2244.3345499999996</v>
      </c>
      <c r="K87" s="112">
        <f>IF(I87&gt;0,100*J87/I87,0)</f>
        <v>99.97955941066982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53"/>
  <dimension ref="A1:S630"/>
  <sheetViews>
    <sheetView showZeros="0" view="pageBreakPreview" zoomScale="80" zoomScaleNormal="80" zoomScaleSheetLayoutView="80" zoomScalePageLayoutView="0" workbookViewId="0" topLeftCell="A1">
      <selection activeCell="G18" sqref="G1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0.57421875" style="62" customWidth="1"/>
    <col min="4" max="7" width="10.00390625" style="62" customWidth="1"/>
    <col min="8" max="8" width="0.5625" style="62" customWidth="1"/>
    <col min="9" max="9" width="11.140625" style="62" customWidth="1"/>
    <col min="10" max="13" width="10.00390625" style="62" customWidth="1"/>
    <col min="14" max="14" width="9.8515625" style="62" customWidth="1"/>
    <col min="15" max="15" width="1.421875" style="62" customWidth="1"/>
    <col min="16" max="20" width="10.8515625" style="0" customWidth="1"/>
    <col min="21" max="16384" width="9.8515625" style="62" customWidth="1"/>
  </cols>
  <sheetData>
    <row r="1" spans="1:19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P1" s="2"/>
      <c r="Q1" s="2"/>
      <c r="R1" s="2"/>
      <c r="S1" s="2"/>
    </row>
    <row r="2" spans="1:19" s="1" customFormat="1" ht="11.25" customHeight="1">
      <c r="A2" s="3" t="s">
        <v>286</v>
      </c>
      <c r="B2" s="4"/>
      <c r="C2" s="4"/>
      <c r="D2" s="4"/>
      <c r="E2" s="5"/>
      <c r="F2" s="5"/>
      <c r="G2" s="4"/>
      <c r="H2" s="4"/>
      <c r="I2" s="4"/>
      <c r="J2" s="6"/>
      <c r="L2" s="219" t="s">
        <v>70</v>
      </c>
      <c r="M2" s="219"/>
      <c r="P2"/>
      <c r="Q2"/>
      <c r="R2"/>
      <c r="S2"/>
    </row>
    <row r="3" spans="1:19" s="1" customFormat="1" ht="11.25" customHeight="1" thickBot="1">
      <c r="A3" s="139" t="s">
        <v>287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/>
      <c r="Q3"/>
      <c r="R3"/>
      <c r="S3"/>
    </row>
    <row r="4" spans="1:19" s="10" customFormat="1" ht="11.25" customHeight="1">
      <c r="A4" s="7" t="s">
        <v>2</v>
      </c>
      <c r="B4" s="8"/>
      <c r="C4" s="213" t="s">
        <v>3</v>
      </c>
      <c r="D4" s="214"/>
      <c r="E4" s="214"/>
      <c r="F4" s="214"/>
      <c r="G4" s="215"/>
      <c r="H4" s="9"/>
      <c r="I4" s="216" t="s">
        <v>4</v>
      </c>
      <c r="J4" s="217"/>
      <c r="K4" s="217"/>
      <c r="L4" s="217"/>
      <c r="M4" s="218"/>
      <c r="P4"/>
      <c r="Q4"/>
      <c r="R4"/>
      <c r="S4"/>
    </row>
    <row r="5" spans="1:19" s="10" customFormat="1" ht="11.25" customHeight="1" thickBot="1">
      <c r="A5" s="11" t="s">
        <v>5</v>
      </c>
      <c r="B5" s="8"/>
      <c r="C5" s="12"/>
      <c r="D5" s="13"/>
      <c r="E5" s="13"/>
      <c r="F5" s="13"/>
      <c r="G5" s="14"/>
      <c r="H5" s="9"/>
      <c r="I5" s="12"/>
      <c r="J5" s="13"/>
      <c r="K5" s="13"/>
      <c r="L5" s="13"/>
      <c r="M5" s="14"/>
      <c r="P5"/>
      <c r="Q5"/>
      <c r="R5"/>
      <c r="S5"/>
    </row>
    <row r="6" spans="1:19" s="10" customFormat="1" ht="11.25" customHeight="1">
      <c r="A6" s="11" t="s">
        <v>6</v>
      </c>
      <c r="B6" s="8"/>
      <c r="C6" s="15" t="s">
        <v>288</v>
      </c>
      <c r="D6" s="16" t="s">
        <v>288</v>
      </c>
      <c r="E6" s="16" t="s">
        <v>288</v>
      </c>
      <c r="F6" s="16" t="s">
        <v>288</v>
      </c>
      <c r="G6" s="17" t="s">
        <v>288</v>
      </c>
      <c r="H6" s="18"/>
      <c r="I6" s="15" t="s">
        <v>288</v>
      </c>
      <c r="J6" s="16" t="s">
        <v>288</v>
      </c>
      <c r="K6" s="16" t="s">
        <v>288</v>
      </c>
      <c r="L6" s="16" t="s">
        <v>288</v>
      </c>
      <c r="M6" s="17" t="s">
        <v>288</v>
      </c>
      <c r="P6"/>
      <c r="Q6"/>
      <c r="R6"/>
      <c r="S6"/>
    </row>
    <row r="7" spans="1:19" s="10" customFormat="1" ht="11.25" customHeight="1" thickBot="1">
      <c r="A7" s="19"/>
      <c r="B7" s="8"/>
      <c r="C7" s="20" t="s">
        <v>322</v>
      </c>
      <c r="D7" s="21" t="s">
        <v>289</v>
      </c>
      <c r="E7" s="21" t="s">
        <v>290</v>
      </c>
      <c r="F7" s="21" t="s">
        <v>291</v>
      </c>
      <c r="G7" s="22" t="s">
        <v>292</v>
      </c>
      <c r="H7" s="23" t="s">
        <v>300</v>
      </c>
      <c r="I7" s="20" t="s">
        <v>322</v>
      </c>
      <c r="J7" s="21" t="s">
        <v>289</v>
      </c>
      <c r="K7" s="21" t="s">
        <v>290</v>
      </c>
      <c r="L7" s="21" t="s">
        <v>291</v>
      </c>
      <c r="M7" s="22" t="s">
        <v>292</v>
      </c>
      <c r="P7"/>
      <c r="Q7"/>
      <c r="R7"/>
      <c r="S7"/>
    </row>
    <row r="8" spans="1:19" s="1" customFormat="1" ht="11.25" customHeight="1">
      <c r="A8" s="24"/>
      <c r="B8" s="25"/>
      <c r="C8" s="25"/>
      <c r="D8" s="25"/>
      <c r="E8" s="25"/>
      <c r="F8" s="25"/>
      <c r="G8" s="25"/>
      <c r="H8" s="2"/>
      <c r="I8" s="26"/>
      <c r="J8" s="26"/>
      <c r="K8" s="26"/>
      <c r="L8" s="26"/>
      <c r="M8" s="27"/>
      <c r="P8"/>
      <c r="Q8"/>
      <c r="R8"/>
      <c r="S8"/>
    </row>
    <row r="9" spans="1:19" s="33" customFormat="1" ht="11.25" customHeight="1">
      <c r="A9" s="28" t="s">
        <v>8</v>
      </c>
      <c r="B9" s="29"/>
      <c r="C9" s="30">
        <f>'[3]cabeceras_patata'!B9</f>
        <v>31</v>
      </c>
      <c r="D9" s="30">
        <f>'[3]cabeceras_patata'!C9</f>
        <v>612</v>
      </c>
      <c r="E9" s="30">
        <f>'[3]cabeceras_patata'!D9</f>
        <v>5319</v>
      </c>
      <c r="F9" s="30">
        <f>'[3]cabeceras_patata'!E9</f>
        <v>60</v>
      </c>
      <c r="G9" s="30">
        <f>'[3]cabeceras_patata'!F9</f>
        <v>6022</v>
      </c>
      <c r="H9" s="31"/>
      <c r="I9" s="140"/>
      <c r="J9" s="140">
        <f>'[3]cabeceras_patata'!H9</f>
        <v>12.062</v>
      </c>
      <c r="K9" s="140">
        <f>'[3]cabeceras_patata'!I9</f>
        <v>116.432</v>
      </c>
      <c r="L9" s="140">
        <f>'[3]cabeceras_patata'!J9</f>
        <v>0.965</v>
      </c>
      <c r="M9" s="32">
        <f>'[3]cabeceras_patata'!K9</f>
        <v>129.996</v>
      </c>
      <c r="P9"/>
      <c r="Q9"/>
      <c r="R9"/>
      <c r="S9"/>
    </row>
    <row r="10" spans="1:19" s="33" customFormat="1" ht="11.25" customHeight="1">
      <c r="A10" s="35" t="s">
        <v>9</v>
      </c>
      <c r="B10" s="29"/>
      <c r="C10" s="30">
        <f>'[3]cabeceras_patata'!B10</f>
        <v>0</v>
      </c>
      <c r="D10" s="30">
        <f>'[3]cabeceras_patata'!C10</f>
        <v>142</v>
      </c>
      <c r="E10" s="30">
        <f>'[3]cabeceras_patata'!D10</f>
        <v>3451</v>
      </c>
      <c r="F10" s="30">
        <f>'[3]cabeceras_patata'!E10</f>
        <v>618</v>
      </c>
      <c r="G10" s="30">
        <f>'[3]cabeceras_patata'!F10</f>
        <v>4211</v>
      </c>
      <c r="H10" s="31"/>
      <c r="I10" s="140">
        <f>'[3]cabeceras_patata'!G10</f>
        <v>0</v>
      </c>
      <c r="J10" s="140">
        <f>'[3]cabeceras_patata'!H10</f>
        <v>2.58</v>
      </c>
      <c r="K10" s="140">
        <f>'[3]cabeceras_patata'!I10</f>
        <v>66.808</v>
      </c>
      <c r="L10" s="140">
        <f>'[3]cabeceras_patata'!J10</f>
        <v>10.956</v>
      </c>
      <c r="M10" s="32">
        <f>'[3]cabeceras_patata'!K10</f>
        <v>80.344</v>
      </c>
      <c r="P10"/>
      <c r="Q10"/>
      <c r="R10"/>
      <c r="S10"/>
    </row>
    <row r="11" spans="1:19" s="33" customFormat="1" ht="11.25" customHeight="1">
      <c r="A11" s="28" t="s">
        <v>10</v>
      </c>
      <c r="B11" s="29"/>
      <c r="C11" s="30">
        <f>'[3]cabeceras_patata'!B11</f>
        <v>0</v>
      </c>
      <c r="D11" s="30">
        <f>'[3]cabeceras_patata'!C11</f>
        <v>88</v>
      </c>
      <c r="E11" s="30">
        <f>'[3]cabeceras_patata'!D11</f>
        <v>6115</v>
      </c>
      <c r="F11" s="30">
        <f>'[3]cabeceras_patata'!E11</f>
        <v>677</v>
      </c>
      <c r="G11" s="30">
        <f>'[3]cabeceras_patata'!F11</f>
        <v>6880</v>
      </c>
      <c r="H11" s="31"/>
      <c r="I11" s="140">
        <f>'[3]cabeceras_patata'!G11</f>
        <v>0</v>
      </c>
      <c r="J11" s="140">
        <f>'[3]cabeceras_patata'!H11</f>
        <v>2.135</v>
      </c>
      <c r="K11" s="140">
        <f>'[3]cabeceras_patata'!I11</f>
        <v>155.845</v>
      </c>
      <c r="L11" s="140">
        <f>'[3]cabeceras_patata'!J11</f>
        <v>13.101</v>
      </c>
      <c r="M11" s="32">
        <f>'[3]cabeceras_patata'!K11</f>
        <v>171.081</v>
      </c>
      <c r="P11"/>
      <c r="Q11"/>
      <c r="R11"/>
      <c r="S11"/>
    </row>
    <row r="12" spans="1:19" s="33" customFormat="1" ht="11.25" customHeight="1">
      <c r="A12" s="35" t="s">
        <v>11</v>
      </c>
      <c r="B12" s="29"/>
      <c r="C12" s="30">
        <f>'[3]cabeceras_patata'!B12</f>
        <v>37</v>
      </c>
      <c r="D12" s="30">
        <f>'[3]cabeceras_patata'!C12</f>
        <v>762</v>
      </c>
      <c r="E12" s="30">
        <f>'[3]cabeceras_patata'!D12</f>
        <v>2335</v>
      </c>
      <c r="F12" s="30">
        <f>'[3]cabeceras_patata'!E12</f>
        <v>24</v>
      </c>
      <c r="G12" s="30">
        <f>'[3]cabeceras_patata'!F12</f>
        <v>3158</v>
      </c>
      <c r="H12" s="31"/>
      <c r="I12" s="140">
        <f>'[3]cabeceras_patata'!G12</f>
        <v>0.6475</v>
      </c>
      <c r="J12" s="140">
        <f>'[3]cabeceras_patata'!H12</f>
        <v>13.95</v>
      </c>
      <c r="K12" s="140">
        <f>'[3]cabeceras_patata'!I12</f>
        <v>44.8</v>
      </c>
      <c r="L12" s="140">
        <f>'[3]cabeceras_patata'!J12</f>
        <v>0.315</v>
      </c>
      <c r="M12" s="32">
        <f>'[3]cabeceras_patata'!K12</f>
        <v>59.7125</v>
      </c>
      <c r="P12"/>
      <c r="Q12"/>
      <c r="R12"/>
      <c r="S12"/>
    </row>
    <row r="13" spans="1:19" s="42" customFormat="1" ht="11.25" customHeight="1">
      <c r="A13" s="36" t="s">
        <v>12</v>
      </c>
      <c r="B13" s="37"/>
      <c r="C13" s="38">
        <f>'[3]cabeceras_patata'!B13</f>
        <v>68</v>
      </c>
      <c r="D13" s="38">
        <f>'[3]cabeceras_patata'!C13</f>
        <v>1604</v>
      </c>
      <c r="E13" s="38">
        <f>'[3]cabeceras_patata'!D13</f>
        <v>17220</v>
      </c>
      <c r="F13" s="38">
        <f>'[3]cabeceras_patata'!E13</f>
        <v>1379</v>
      </c>
      <c r="G13" s="141">
        <f>'[3]cabeceras_patata'!F13</f>
        <v>20271</v>
      </c>
      <c r="H13" s="40"/>
      <c r="I13" s="142">
        <f>'[3]cabeceras_patata'!G13</f>
        <v>1.1844999999999999</v>
      </c>
      <c r="J13" s="143">
        <f>'[3]cabeceras_patata'!H13</f>
        <v>30.727</v>
      </c>
      <c r="K13" s="143">
        <f>'[3]cabeceras_patata'!I13</f>
        <v>383.88500000000005</v>
      </c>
      <c r="L13" s="143">
        <f>'[3]cabeceras_patata'!J13</f>
        <v>25.337</v>
      </c>
      <c r="M13" s="41">
        <f>'[3]cabeceras_patata'!K13</f>
        <v>441.13349999999997</v>
      </c>
      <c r="P13"/>
      <c r="Q13"/>
      <c r="R13"/>
      <c r="S13"/>
    </row>
    <row r="14" spans="1:19" s="33" customFormat="1" ht="11.25" customHeight="1">
      <c r="A14" s="35"/>
      <c r="B14" s="29"/>
      <c r="C14" s="30"/>
      <c r="D14" s="30"/>
      <c r="E14" s="30"/>
      <c r="F14" s="30"/>
      <c r="G14" s="30"/>
      <c r="H14" s="31"/>
      <c r="I14" s="140"/>
      <c r="J14" s="140"/>
      <c r="K14" s="140"/>
      <c r="L14" s="140"/>
      <c r="M14" s="32"/>
      <c r="P14"/>
      <c r="Q14"/>
      <c r="R14"/>
      <c r="S14"/>
    </row>
    <row r="15" spans="1:19" s="42" customFormat="1" ht="11.25" customHeight="1">
      <c r="A15" s="36" t="s">
        <v>13</v>
      </c>
      <c r="B15" s="37"/>
      <c r="C15" s="38">
        <f>'[3]cabeceras_patata'!B15</f>
        <v>0</v>
      </c>
      <c r="D15" s="38">
        <f>'[3]cabeceras_patata'!C15</f>
        <v>0</v>
      </c>
      <c r="E15" s="38">
        <f>'[3]cabeceras_patata'!D15</f>
        <v>900</v>
      </c>
      <c r="F15" s="38">
        <f>'[3]cabeceras_patata'!E15</f>
        <v>0</v>
      </c>
      <c r="G15" s="141">
        <f>'[3]cabeceras_patata'!F15</f>
        <v>900</v>
      </c>
      <c r="H15" s="40"/>
      <c r="I15" s="142">
        <f>'[3]cabeceras_patata'!G15</f>
        <v>0</v>
      </c>
      <c r="J15" s="143">
        <f>'[3]cabeceras_patata'!H15</f>
        <v>0</v>
      </c>
      <c r="K15" s="143">
        <f>'[3]cabeceras_patata'!I15</f>
        <v>18</v>
      </c>
      <c r="L15" s="143">
        <f>'[3]cabeceras_patata'!J15</f>
        <v>0</v>
      </c>
      <c r="M15" s="41">
        <f>'[3]cabeceras_patata'!K15</f>
        <v>18</v>
      </c>
      <c r="P15"/>
      <c r="Q15"/>
      <c r="R15"/>
      <c r="S15"/>
    </row>
    <row r="16" spans="1:19" s="33" customFormat="1" ht="11.25" customHeight="1">
      <c r="A16" s="34"/>
      <c r="B16" s="29"/>
      <c r="C16" s="30"/>
      <c r="D16" s="30"/>
      <c r="E16" s="30"/>
      <c r="F16" s="30"/>
      <c r="G16" s="30"/>
      <c r="H16" s="31"/>
      <c r="I16" s="140"/>
      <c r="J16" s="140"/>
      <c r="K16" s="140"/>
      <c r="L16" s="140"/>
      <c r="M16" s="32"/>
      <c r="P16"/>
      <c r="Q16"/>
      <c r="R16"/>
      <c r="S16"/>
    </row>
    <row r="17" spans="1:19" s="42" customFormat="1" ht="11.25" customHeight="1">
      <c r="A17" s="36" t="s">
        <v>14</v>
      </c>
      <c r="B17" s="37"/>
      <c r="C17" s="38">
        <f>'[3]cabeceras_patata'!B17</f>
        <v>0</v>
      </c>
      <c r="D17" s="38">
        <f>'[3]cabeceras_patata'!C17</f>
        <v>0</v>
      </c>
      <c r="E17" s="38">
        <f>'[3]cabeceras_patata'!D17</f>
        <v>0</v>
      </c>
      <c r="F17" s="38">
        <f>'[3]cabeceras_patata'!E17</f>
        <v>200</v>
      </c>
      <c r="G17" s="141">
        <f>'[3]cabeceras_patata'!F17</f>
        <v>200</v>
      </c>
      <c r="H17" s="40"/>
      <c r="I17" s="142">
        <f>'[3]cabeceras_patata'!G17</f>
        <v>0</v>
      </c>
      <c r="J17" s="143">
        <f>'[3]cabeceras_patata'!H17</f>
        <v>0</v>
      </c>
      <c r="K17" s="143">
        <f>'[3]cabeceras_patata'!I17</f>
        <v>0</v>
      </c>
      <c r="L17" s="143">
        <f>'[3]cabeceras_patata'!J17</f>
        <v>3.2</v>
      </c>
      <c r="M17" s="41">
        <f>'[3]cabeceras_patata'!K17</f>
        <v>3.2</v>
      </c>
      <c r="P17"/>
      <c r="Q17"/>
      <c r="R17"/>
      <c r="S17"/>
    </row>
    <row r="18" spans="1:19" s="33" customFormat="1" ht="11.25" customHeight="1">
      <c r="A18" s="35"/>
      <c r="B18" s="29"/>
      <c r="C18" s="30"/>
      <c r="D18" s="30"/>
      <c r="E18" s="30"/>
      <c r="F18" s="30"/>
      <c r="G18" s="30"/>
      <c r="H18" s="31"/>
      <c r="I18" s="140"/>
      <c r="J18" s="140"/>
      <c r="K18" s="140"/>
      <c r="L18" s="140"/>
      <c r="M18" s="32"/>
      <c r="P18"/>
      <c r="Q18"/>
      <c r="R18"/>
      <c r="S18"/>
    </row>
    <row r="19" spans="1:19" s="33" customFormat="1" ht="11.25" customHeight="1">
      <c r="A19" s="28" t="s">
        <v>15</v>
      </c>
      <c r="B19" s="29"/>
      <c r="C19" s="30">
        <f>'[3]cabeceras_patata'!B19</f>
        <v>0</v>
      </c>
      <c r="D19" s="30">
        <f>'[3]cabeceras_patata'!C19</f>
        <v>0</v>
      </c>
      <c r="E19" s="30">
        <f>'[3]cabeceras_patata'!D19</f>
        <v>366</v>
      </c>
      <c r="F19" s="30">
        <f>'[3]cabeceras_patata'!E19</f>
        <v>816</v>
      </c>
      <c r="G19" s="30">
        <f>'[3]cabeceras_patata'!F19</f>
        <v>1182</v>
      </c>
      <c r="H19" s="31"/>
      <c r="I19" s="140">
        <f>'[3]cabeceras_patata'!G19</f>
        <v>0</v>
      </c>
      <c r="J19" s="140">
        <f>'[3]cabeceras_patata'!H19</f>
        <v>0</v>
      </c>
      <c r="K19" s="140">
        <f>'[3]cabeceras_patata'!I19</f>
        <v>15.925</v>
      </c>
      <c r="L19" s="140">
        <f>'[3]cabeceras_patata'!J19</f>
        <v>32.575</v>
      </c>
      <c r="M19" s="32">
        <f>'[3]cabeceras_patata'!K19</f>
        <v>48.5</v>
      </c>
      <c r="P19"/>
      <c r="Q19"/>
      <c r="R19"/>
      <c r="S19"/>
    </row>
    <row r="20" spans="1:13" s="33" customFormat="1" ht="11.25" customHeight="1">
      <c r="A20" s="35" t="s">
        <v>16</v>
      </c>
      <c r="B20" s="29"/>
      <c r="C20" s="30">
        <f>'[3]cabeceras_patata'!B20</f>
        <v>0</v>
      </c>
      <c r="D20" s="30">
        <f>'[3]cabeceras_patata'!C20</f>
        <v>25</v>
      </c>
      <c r="E20" s="30">
        <f>'[3]cabeceras_patata'!D20</f>
        <v>140</v>
      </c>
      <c r="F20" s="30">
        <f>'[3]cabeceras_patata'!E20</f>
        <v>0</v>
      </c>
      <c r="G20" s="30">
        <f>'[3]cabeceras_patata'!F20</f>
        <v>165</v>
      </c>
      <c r="H20" s="31"/>
      <c r="I20" s="140">
        <f>'[3]cabeceras_patata'!G20</f>
        <v>0</v>
      </c>
      <c r="J20" s="140">
        <f>'[3]cabeceras_patata'!H20</f>
        <v>0.565</v>
      </c>
      <c r="K20" s="140">
        <f>'[3]cabeceras_patata'!I20</f>
        <v>3.108</v>
      </c>
      <c r="L20" s="140">
        <f>'[3]cabeceras_patata'!J20</f>
        <v>0</v>
      </c>
      <c r="M20" s="32">
        <f>'[3]cabeceras_patata'!K20</f>
        <v>3.673</v>
      </c>
    </row>
    <row r="21" spans="1:13" s="33" customFormat="1" ht="11.25" customHeight="1">
      <c r="A21" s="35" t="s">
        <v>17</v>
      </c>
      <c r="B21" s="29"/>
      <c r="C21" s="30">
        <f>'[3]cabeceras_patata'!B21</f>
        <v>0</v>
      </c>
      <c r="D21" s="30">
        <f>'[3]cabeceras_patata'!C21</f>
        <v>80</v>
      </c>
      <c r="E21" s="30">
        <f>'[3]cabeceras_patata'!D21</f>
        <v>120</v>
      </c>
      <c r="F21" s="30">
        <f>'[3]cabeceras_patata'!E21</f>
        <v>10</v>
      </c>
      <c r="G21" s="30">
        <f>'[3]cabeceras_patata'!F21</f>
        <v>210</v>
      </c>
      <c r="H21" s="31"/>
      <c r="I21" s="140">
        <f>'[3]cabeceras_patata'!G21</f>
        <v>0</v>
      </c>
      <c r="J21" s="140">
        <f>'[3]cabeceras_patata'!H21</f>
        <v>1.8</v>
      </c>
      <c r="K21" s="140">
        <f>'[3]cabeceras_patata'!I21</f>
        <v>2.916</v>
      </c>
      <c r="L21" s="140">
        <f>'[3]cabeceras_patata'!J21</f>
        <v>0.225</v>
      </c>
      <c r="M21" s="32">
        <f>'[3]cabeceras_patata'!K21</f>
        <v>4.941</v>
      </c>
    </row>
    <row r="22" spans="1:13" s="42" customFormat="1" ht="11.25" customHeight="1">
      <c r="A22" s="36" t="s">
        <v>18</v>
      </c>
      <c r="B22" s="37"/>
      <c r="C22" s="38">
        <f>'[3]cabeceras_patata'!B22</f>
        <v>0</v>
      </c>
      <c r="D22" s="38">
        <f>'[3]cabeceras_patata'!C22</f>
        <v>105</v>
      </c>
      <c r="E22" s="38">
        <f>'[3]cabeceras_patata'!D22</f>
        <v>626</v>
      </c>
      <c r="F22" s="38">
        <f>'[3]cabeceras_patata'!E22</f>
        <v>826</v>
      </c>
      <c r="G22" s="141">
        <f>'[3]cabeceras_patata'!F22</f>
        <v>1557</v>
      </c>
      <c r="H22" s="144"/>
      <c r="I22" s="142">
        <f>'[3]cabeceras_patata'!G22</f>
        <v>0</v>
      </c>
      <c r="J22" s="143">
        <f>'[3]cabeceras_patata'!H22</f>
        <v>2.365</v>
      </c>
      <c r="K22" s="143">
        <f>'[3]cabeceras_patata'!I22</f>
        <v>21.949</v>
      </c>
      <c r="L22" s="143">
        <f>'[3]cabeceras_patata'!J22</f>
        <v>32.800000000000004</v>
      </c>
      <c r="M22" s="41">
        <f>'[3]cabeceras_patata'!K22</f>
        <v>57.114000000000004</v>
      </c>
    </row>
    <row r="23" spans="1:13" s="33" customFormat="1" ht="11.25" customHeight="1">
      <c r="A23" s="35"/>
      <c r="B23" s="29"/>
      <c r="C23" s="30"/>
      <c r="D23" s="30"/>
      <c r="E23" s="30"/>
      <c r="F23" s="30"/>
      <c r="G23" s="30"/>
      <c r="H23" s="31"/>
      <c r="I23" s="140"/>
      <c r="J23" s="140"/>
      <c r="K23" s="140"/>
      <c r="L23" s="140"/>
      <c r="M23" s="32"/>
    </row>
    <row r="24" spans="1:13" s="42" customFormat="1" ht="11.25" customHeight="1">
      <c r="A24" s="36" t="s">
        <v>19</v>
      </c>
      <c r="B24" s="37"/>
      <c r="C24" s="38">
        <f>'[3]cabeceras_patata'!B24</f>
        <v>0</v>
      </c>
      <c r="D24" s="38">
        <f>'[3]cabeceras_patata'!C24</f>
        <v>0</v>
      </c>
      <c r="E24" s="38">
        <f>'[3]cabeceras_patata'!D24</f>
        <v>168</v>
      </c>
      <c r="F24" s="38">
        <f>'[3]cabeceras_patata'!E24</f>
        <v>170</v>
      </c>
      <c r="G24" s="141">
        <f>'[3]cabeceras_patata'!F24</f>
        <v>338</v>
      </c>
      <c r="H24" s="40"/>
      <c r="I24" s="142">
        <f>'[3]cabeceras_patata'!G24</f>
        <v>0</v>
      </c>
      <c r="J24" s="143">
        <f>'[3]cabeceras_patata'!H24</f>
        <v>0</v>
      </c>
      <c r="K24" s="143">
        <f>'[3]cabeceras_patata'!I24</f>
        <v>5.909</v>
      </c>
      <c r="L24" s="143">
        <f>'[3]cabeceras_patata'!J24</f>
        <v>3.568</v>
      </c>
      <c r="M24" s="41">
        <f>'[3]cabeceras_patata'!K24</f>
        <v>9.477</v>
      </c>
    </row>
    <row r="25" spans="1:13" s="33" customFormat="1" ht="11.25" customHeight="1">
      <c r="A25" s="35"/>
      <c r="B25" s="29"/>
      <c r="C25" s="30"/>
      <c r="D25" s="30"/>
      <c r="E25" s="30"/>
      <c r="F25" s="30"/>
      <c r="G25" s="30"/>
      <c r="H25" s="31"/>
      <c r="I25" s="140"/>
      <c r="J25" s="140"/>
      <c r="K25" s="140"/>
      <c r="L25" s="140"/>
      <c r="M25" s="32"/>
    </row>
    <row r="26" spans="1:13" s="42" customFormat="1" ht="11.25" customHeight="1">
      <c r="A26" s="36" t="s">
        <v>20</v>
      </c>
      <c r="B26" s="37"/>
      <c r="C26" s="38">
        <f>'[3]cabeceras_patata'!B26</f>
        <v>0</v>
      </c>
      <c r="D26" s="38">
        <f>'[3]cabeceras_patata'!C26</f>
        <v>0</v>
      </c>
      <c r="E26" s="38">
        <f>'[3]cabeceras_patata'!D26</f>
        <v>820</v>
      </c>
      <c r="F26" s="38">
        <f>'[3]cabeceras_patata'!E26</f>
        <v>400</v>
      </c>
      <c r="G26" s="141">
        <f>'[3]cabeceras_patata'!F26</f>
        <v>1220</v>
      </c>
      <c r="H26" s="40"/>
      <c r="I26" s="142">
        <f>'[3]cabeceras_patata'!G26</f>
        <v>0</v>
      </c>
      <c r="J26" s="143">
        <f>'[3]cabeceras_patata'!H26</f>
        <v>0</v>
      </c>
      <c r="K26" s="143">
        <f>'[3]cabeceras_patata'!I26</f>
        <v>37</v>
      </c>
      <c r="L26" s="143">
        <f>'[3]cabeceras_patata'!J26</f>
        <v>20.2</v>
      </c>
      <c r="M26" s="41">
        <f>'[3]cabeceras_patata'!K26</f>
        <v>57.2</v>
      </c>
    </row>
    <row r="27" spans="1:13" s="33" customFormat="1" ht="11.25" customHeight="1">
      <c r="A27" s="35"/>
      <c r="B27" s="29"/>
      <c r="C27" s="30"/>
      <c r="D27" s="30"/>
      <c r="E27" s="30"/>
      <c r="F27" s="30"/>
      <c r="G27" s="30"/>
      <c r="H27" s="31"/>
      <c r="I27" s="140"/>
      <c r="J27" s="140"/>
      <c r="K27" s="140"/>
      <c r="L27" s="140"/>
      <c r="M27" s="32"/>
    </row>
    <row r="28" spans="1:13" s="33" customFormat="1" ht="11.25" customHeight="1">
      <c r="A28" s="35" t="s">
        <v>21</v>
      </c>
      <c r="B28" s="29"/>
      <c r="C28" s="30">
        <f>'[3]cabeceras_patata'!B28</f>
        <v>0</v>
      </c>
      <c r="D28" s="30">
        <f>'[3]cabeceras_patata'!C28</f>
        <v>5</v>
      </c>
      <c r="E28" s="30">
        <f>'[3]cabeceras_patata'!D28</f>
        <v>44</v>
      </c>
      <c r="F28" s="30">
        <f>'[3]cabeceras_patata'!E28</f>
        <v>0</v>
      </c>
      <c r="G28" s="30">
        <f>'[3]cabeceras_patata'!F28</f>
        <v>49</v>
      </c>
      <c r="H28" s="31"/>
      <c r="I28" s="140">
        <f>'[3]cabeceras_patata'!G28</f>
        <v>0</v>
      </c>
      <c r="J28" s="140">
        <f>'[3]cabeceras_patata'!H28</f>
        <v>0.152</v>
      </c>
      <c r="K28" s="140">
        <f>'[3]cabeceras_patata'!I28</f>
        <v>1.535</v>
      </c>
      <c r="L28" s="140">
        <f>'[3]cabeceras_patata'!J28</f>
        <v>0</v>
      </c>
      <c r="M28" s="32">
        <f>'[3]cabeceras_patata'!K28</f>
        <v>1.687</v>
      </c>
    </row>
    <row r="29" spans="1:13" s="33" customFormat="1" ht="11.25" customHeight="1">
      <c r="A29" s="35" t="s">
        <v>22</v>
      </c>
      <c r="B29" s="29"/>
      <c r="C29" s="30">
        <f>'[3]cabeceras_patata'!B29</f>
        <v>0</v>
      </c>
      <c r="D29" s="30">
        <f>'[3]cabeceras_patata'!C29</f>
        <v>0</v>
      </c>
      <c r="E29" s="30">
        <f>'[3]cabeceras_patata'!D29</f>
        <v>2</v>
      </c>
      <c r="F29" s="30">
        <f>'[3]cabeceras_patata'!E29</f>
        <v>229</v>
      </c>
      <c r="G29" s="30">
        <f>'[3]cabeceras_patata'!F29</f>
        <v>231</v>
      </c>
      <c r="H29" s="31"/>
      <c r="I29" s="140">
        <f>'[3]cabeceras_patata'!G29</f>
        <v>0</v>
      </c>
      <c r="J29" s="140">
        <f>'[3]cabeceras_patata'!H29</f>
        <v>0</v>
      </c>
      <c r="K29" s="140">
        <f>'[3]cabeceras_patata'!I29</f>
        <v>0.012</v>
      </c>
      <c r="L29" s="140">
        <f>'[3]cabeceras_patata'!J29</f>
        <v>4.872</v>
      </c>
      <c r="M29" s="32">
        <f>'[3]cabeceras_patata'!K29</f>
        <v>4.884</v>
      </c>
    </row>
    <row r="30" spans="1:13" s="33" customFormat="1" ht="11.25" customHeight="1">
      <c r="A30" s="35" t="s">
        <v>23</v>
      </c>
      <c r="B30" s="29"/>
      <c r="C30" s="30">
        <f>'[3]cabeceras_patata'!B30</f>
        <v>0</v>
      </c>
      <c r="D30" s="30">
        <f>'[3]cabeceras_patata'!C30</f>
        <v>21</v>
      </c>
      <c r="E30" s="30">
        <f>'[3]cabeceras_patata'!D30</f>
        <v>328</v>
      </c>
      <c r="F30" s="30">
        <f>'[3]cabeceras_patata'!E30</f>
        <v>52</v>
      </c>
      <c r="G30" s="30">
        <f>'[3]cabeceras_patata'!F30</f>
        <v>401</v>
      </c>
      <c r="H30" s="31"/>
      <c r="I30" s="140">
        <f>'[3]cabeceras_patata'!G30</f>
        <v>0</v>
      </c>
      <c r="J30" s="140">
        <f>'[3]cabeceras_patata'!H30</f>
        <v>0.451</v>
      </c>
      <c r="K30" s="140">
        <f>'[3]cabeceras_patata'!I30</f>
        <v>8.904</v>
      </c>
      <c r="L30" s="140">
        <f>'[3]cabeceras_patata'!J30</f>
        <v>1.275</v>
      </c>
      <c r="M30" s="32">
        <f>'[3]cabeceras_patata'!K30</f>
        <v>10.63</v>
      </c>
    </row>
    <row r="31" spans="1:13" s="42" customFormat="1" ht="11.25" customHeight="1">
      <c r="A31" s="43" t="s">
        <v>24</v>
      </c>
      <c r="B31" s="37"/>
      <c r="C31" s="38">
        <f>'[3]cabeceras_patata'!B31</f>
        <v>0</v>
      </c>
      <c r="D31" s="38">
        <f>'[3]cabeceras_patata'!C31</f>
        <v>26</v>
      </c>
      <c r="E31" s="38">
        <f>'[3]cabeceras_patata'!D31</f>
        <v>374</v>
      </c>
      <c r="F31" s="38">
        <f>'[3]cabeceras_patata'!E31</f>
        <v>281</v>
      </c>
      <c r="G31" s="141">
        <f>'[3]cabeceras_patata'!F31</f>
        <v>681</v>
      </c>
      <c r="H31" s="40"/>
      <c r="I31" s="142">
        <f>'[3]cabeceras_patata'!G31</f>
        <v>0</v>
      </c>
      <c r="J31" s="143">
        <f>'[3]cabeceras_patata'!H31</f>
        <v>0.603</v>
      </c>
      <c r="K31" s="143">
        <f>'[3]cabeceras_patata'!I31</f>
        <v>10.451</v>
      </c>
      <c r="L31" s="143">
        <f>'[3]cabeceras_patata'!J31</f>
        <v>6.147</v>
      </c>
      <c r="M31" s="41">
        <f>'[3]cabeceras_patata'!K31</f>
        <v>17.201</v>
      </c>
    </row>
    <row r="32" spans="1:13" s="33" customFormat="1" ht="11.25" customHeight="1">
      <c r="A32" s="35"/>
      <c r="B32" s="29"/>
      <c r="C32" s="30"/>
      <c r="D32" s="30"/>
      <c r="E32" s="30"/>
      <c r="F32" s="30"/>
      <c r="G32" s="30"/>
      <c r="H32" s="31"/>
      <c r="I32" s="140"/>
      <c r="J32" s="140"/>
      <c r="K32" s="140"/>
      <c r="L32" s="140"/>
      <c r="M32" s="32"/>
    </row>
    <row r="33" spans="1:13" s="33" customFormat="1" ht="11.25" customHeight="1">
      <c r="A33" s="35" t="s">
        <v>25</v>
      </c>
      <c r="B33" s="29"/>
      <c r="C33" s="30">
        <f>'[3]cabeceras_patata'!B33</f>
        <v>0</v>
      </c>
      <c r="D33" s="30">
        <f>'[3]cabeceras_patata'!C33</f>
        <v>100</v>
      </c>
      <c r="E33" s="30">
        <f>'[3]cabeceras_patata'!D33</f>
        <v>200</v>
      </c>
      <c r="F33" s="30">
        <f>'[3]cabeceras_patata'!E33</f>
        <v>50</v>
      </c>
      <c r="G33" s="30">
        <f>'[3]cabeceras_patata'!F33</f>
        <v>350</v>
      </c>
      <c r="H33" s="31"/>
      <c r="I33" s="140">
        <f>'[3]cabeceras_patata'!G33</f>
        <v>0</v>
      </c>
      <c r="J33" s="140">
        <f>'[3]cabeceras_patata'!H33</f>
        <v>2.5</v>
      </c>
      <c r="K33" s="140">
        <f>'[3]cabeceras_patata'!I33</f>
        <v>3.1</v>
      </c>
      <c r="L33" s="140">
        <f>'[3]cabeceras_patata'!J33</f>
        <v>1.1</v>
      </c>
      <c r="M33" s="32">
        <f>'[3]cabeceras_patata'!K33</f>
        <v>6.7</v>
      </c>
    </row>
    <row r="34" spans="1:13" s="33" customFormat="1" ht="11.25" customHeight="1">
      <c r="A34" s="35" t="s">
        <v>26</v>
      </c>
      <c r="B34" s="29"/>
      <c r="C34" s="30">
        <f>'[3]cabeceras_patata'!B34</f>
        <v>9</v>
      </c>
      <c r="D34" s="30">
        <f>'[3]cabeceras_patata'!C34</f>
        <v>12</v>
      </c>
      <c r="E34" s="30">
        <f>'[3]cabeceras_patata'!D34</f>
        <v>130</v>
      </c>
      <c r="F34" s="30">
        <f>'[3]cabeceras_patata'!E34</f>
        <v>93</v>
      </c>
      <c r="G34" s="30">
        <f>'[3]cabeceras_patata'!F34</f>
        <v>244</v>
      </c>
      <c r="H34" s="31"/>
      <c r="I34" s="140">
        <f>'[3]cabeceras_patata'!G34</f>
        <v>0.21</v>
      </c>
      <c r="J34" s="140">
        <f>'[3]cabeceras_patata'!H34</f>
        <v>0.29</v>
      </c>
      <c r="K34" s="140">
        <f>'[3]cabeceras_patata'!I34</f>
        <v>3.55</v>
      </c>
      <c r="L34" s="140">
        <f>'[3]cabeceras_patata'!J34</f>
        <v>1.95</v>
      </c>
      <c r="M34" s="32">
        <f>'[3]cabeceras_patata'!K34</f>
        <v>6</v>
      </c>
    </row>
    <row r="35" spans="1:13" s="33" customFormat="1" ht="11.25" customHeight="1">
      <c r="A35" s="35" t="s">
        <v>27</v>
      </c>
      <c r="B35" s="29"/>
      <c r="C35" s="30">
        <f>'[3]cabeceras_patata'!B35</f>
        <v>0</v>
      </c>
      <c r="D35" s="30">
        <f>'[3]cabeceras_patata'!C35</f>
        <v>10</v>
      </c>
      <c r="E35" s="30">
        <f>'[3]cabeceras_patata'!D35</f>
        <v>300</v>
      </c>
      <c r="F35" s="30">
        <f>'[3]cabeceras_patata'!E35</f>
        <v>10</v>
      </c>
      <c r="G35" s="30">
        <f>'[3]cabeceras_patata'!F35</f>
        <v>320</v>
      </c>
      <c r="H35" s="31"/>
      <c r="I35" s="140">
        <f>'[3]cabeceras_patata'!G35</f>
        <v>0</v>
      </c>
      <c r="J35" s="140">
        <f>'[3]cabeceras_patata'!H35</f>
        <v>0.175</v>
      </c>
      <c r="K35" s="140">
        <f>'[3]cabeceras_patata'!I35</f>
        <v>5.7</v>
      </c>
      <c r="L35" s="140">
        <f>'[3]cabeceras_patata'!J35</f>
        <v>0.19</v>
      </c>
      <c r="M35" s="32">
        <f>'[3]cabeceras_patata'!K35</f>
        <v>6.065</v>
      </c>
    </row>
    <row r="36" spans="1:13" s="33" customFormat="1" ht="11.25" customHeight="1">
      <c r="A36" s="35" t="s">
        <v>28</v>
      </c>
      <c r="B36" s="29"/>
      <c r="C36" s="30">
        <f>'[3]cabeceras_patata'!B36</f>
        <v>0</v>
      </c>
      <c r="D36" s="30">
        <f>'[3]cabeceras_patata'!C36</f>
        <v>39</v>
      </c>
      <c r="E36" s="30">
        <f>'[3]cabeceras_patata'!D36</f>
        <v>180</v>
      </c>
      <c r="F36" s="30">
        <f>'[3]cabeceras_patata'!E36</f>
        <v>0</v>
      </c>
      <c r="G36" s="30">
        <f>'[3]cabeceras_patata'!F36</f>
        <v>219</v>
      </c>
      <c r="H36" s="31"/>
      <c r="I36" s="140">
        <f>'[3]cabeceras_patata'!G36</f>
        <v>0</v>
      </c>
      <c r="J36" s="140">
        <f>'[3]cabeceras_patata'!H36</f>
        <v>0.78</v>
      </c>
      <c r="K36" s="140">
        <f>'[3]cabeceras_patata'!I36</f>
        <v>3.6</v>
      </c>
      <c r="L36" s="140">
        <f>'[3]cabeceras_patata'!J36</f>
        <v>0</v>
      </c>
      <c r="M36" s="32">
        <f>'[3]cabeceras_patata'!K36</f>
        <v>4.38</v>
      </c>
    </row>
    <row r="37" spans="1:13" s="42" customFormat="1" ht="11.25" customHeight="1">
      <c r="A37" s="36" t="s">
        <v>29</v>
      </c>
      <c r="B37" s="37"/>
      <c r="C37" s="38">
        <f>'[3]cabeceras_patata'!B37</f>
        <v>9</v>
      </c>
      <c r="D37" s="38">
        <f>'[3]cabeceras_patata'!C37</f>
        <v>161</v>
      </c>
      <c r="E37" s="38">
        <f>'[3]cabeceras_patata'!D37</f>
        <v>810</v>
      </c>
      <c r="F37" s="38">
        <f>'[3]cabeceras_patata'!E37</f>
        <v>153</v>
      </c>
      <c r="G37" s="141">
        <f>'[3]cabeceras_patata'!F37</f>
        <v>1133</v>
      </c>
      <c r="H37" s="40"/>
      <c r="I37" s="142">
        <f>'[3]cabeceras_patata'!G37</f>
        <v>0.21</v>
      </c>
      <c r="J37" s="143">
        <f>'[3]cabeceras_patata'!H37</f>
        <v>3.745</v>
      </c>
      <c r="K37" s="143">
        <f>'[3]cabeceras_patata'!I37</f>
        <v>15.950000000000001</v>
      </c>
      <c r="L37" s="143">
        <f>'[3]cabeceras_patata'!J37</f>
        <v>3.2399999999999998</v>
      </c>
      <c r="M37" s="41">
        <f>'[3]cabeceras_patata'!K37</f>
        <v>23.145</v>
      </c>
    </row>
    <row r="38" spans="1:13" s="33" customFormat="1" ht="11.25" customHeight="1">
      <c r="A38" s="35"/>
      <c r="B38" s="29"/>
      <c r="C38" s="30"/>
      <c r="D38" s="30"/>
      <c r="E38" s="30"/>
      <c r="F38" s="30"/>
      <c r="G38" s="30"/>
      <c r="H38" s="31"/>
      <c r="I38" s="140"/>
      <c r="J38" s="140"/>
      <c r="K38" s="140"/>
      <c r="L38" s="140"/>
      <c r="M38" s="32"/>
    </row>
    <row r="39" spans="1:13" s="42" customFormat="1" ht="11.25" customHeight="1">
      <c r="A39" s="36" t="s">
        <v>30</v>
      </c>
      <c r="B39" s="37"/>
      <c r="C39" s="38">
        <f>'[3]cabeceras_patata'!B39</f>
        <v>235</v>
      </c>
      <c r="D39" s="38">
        <f>'[3]cabeceras_patata'!C39</f>
        <v>1200</v>
      </c>
      <c r="E39" s="38">
        <f>'[3]cabeceras_patata'!D39</f>
        <v>0</v>
      </c>
      <c r="F39" s="38">
        <f>'[3]cabeceras_patata'!E39</f>
        <v>270</v>
      </c>
      <c r="G39" s="141">
        <f>'[3]cabeceras_patata'!F39</f>
        <v>1705</v>
      </c>
      <c r="H39" s="40"/>
      <c r="I39" s="142">
        <f>'[3]cabeceras_patata'!G39</f>
        <v>7.24</v>
      </c>
      <c r="J39" s="143">
        <f>'[3]cabeceras_patata'!H39</f>
        <v>44.7</v>
      </c>
      <c r="K39" s="143">
        <f>'[3]cabeceras_patata'!I39</f>
        <v>0</v>
      </c>
      <c r="L39" s="143">
        <f>'[3]cabeceras_patata'!J39</f>
        <v>8.3</v>
      </c>
      <c r="M39" s="41">
        <f>'[3]cabeceras_patata'!K39</f>
        <v>60.24</v>
      </c>
    </row>
    <row r="40" spans="1:13" s="33" customFormat="1" ht="11.25" customHeight="1">
      <c r="A40" s="35"/>
      <c r="B40" s="29"/>
      <c r="C40" s="30"/>
      <c r="D40" s="30"/>
      <c r="E40" s="30"/>
      <c r="F40" s="30"/>
      <c r="G40" s="30"/>
      <c r="H40" s="31"/>
      <c r="I40" s="140"/>
      <c r="J40" s="140"/>
      <c r="K40" s="140"/>
      <c r="L40" s="140"/>
      <c r="M40" s="32"/>
    </row>
    <row r="41" spans="1:13" s="33" customFormat="1" ht="11.25" customHeight="1">
      <c r="A41" s="28" t="s">
        <v>31</v>
      </c>
      <c r="B41" s="29"/>
      <c r="C41" s="30">
        <f>'[3]cabeceras_patata'!B41</f>
        <v>0</v>
      </c>
      <c r="D41" s="30">
        <f>'[3]cabeceras_patata'!C41</f>
        <v>8</v>
      </c>
      <c r="E41" s="30">
        <f>'[3]cabeceras_patata'!D41</f>
        <v>280</v>
      </c>
      <c r="F41" s="30">
        <f>'[3]cabeceras_patata'!E41</f>
        <v>1050</v>
      </c>
      <c r="G41" s="30">
        <f>'[3]cabeceras_patata'!F41</f>
        <v>1338</v>
      </c>
      <c r="H41" s="31"/>
      <c r="I41" s="140">
        <f>'[3]cabeceras_patata'!G41</f>
        <v>0</v>
      </c>
      <c r="J41" s="140">
        <f>'[3]cabeceras_patata'!H41</f>
        <v>0.256</v>
      </c>
      <c r="K41" s="140">
        <f>'[3]cabeceras_patata'!I41</f>
        <v>11.76</v>
      </c>
      <c r="L41" s="140">
        <f>'[3]cabeceras_patata'!J41</f>
        <v>53.057</v>
      </c>
      <c r="M41" s="32">
        <f>'[3]cabeceras_patata'!K41</f>
        <v>65.073</v>
      </c>
    </row>
    <row r="42" spans="1:13" s="33" customFormat="1" ht="11.25" customHeight="1">
      <c r="A42" s="35" t="s">
        <v>32</v>
      </c>
      <c r="B42" s="29"/>
      <c r="C42" s="30">
        <f>'[3]cabeceras_patata'!B42</f>
        <v>0</v>
      </c>
      <c r="D42" s="30">
        <f>'[3]cabeceras_patata'!C42</f>
        <v>0</v>
      </c>
      <c r="E42" s="30">
        <f>'[3]cabeceras_patata'!D42</f>
        <v>674</v>
      </c>
      <c r="F42" s="30">
        <f>'[3]cabeceras_patata'!E42</f>
        <v>1556</v>
      </c>
      <c r="G42" s="30">
        <f>'[3]cabeceras_patata'!F42</f>
        <v>2230</v>
      </c>
      <c r="H42" s="31"/>
      <c r="I42" s="140">
        <f>'[3]cabeceras_patata'!G42</f>
        <v>0</v>
      </c>
      <c r="J42" s="140">
        <f>'[3]cabeceras_patata'!H42</f>
        <v>0</v>
      </c>
      <c r="K42" s="140">
        <f>'[3]cabeceras_patata'!I42</f>
        <v>26.96</v>
      </c>
      <c r="L42" s="140">
        <f>'[3]cabeceras_patata'!J42</f>
        <v>59.128</v>
      </c>
      <c r="M42" s="32">
        <f>'[3]cabeceras_patata'!K42</f>
        <v>86.088</v>
      </c>
    </row>
    <row r="43" spans="1:13" s="33" customFormat="1" ht="11.25" customHeight="1">
      <c r="A43" s="35" t="s">
        <v>33</v>
      </c>
      <c r="B43" s="29"/>
      <c r="C43" s="30">
        <f>'[3]cabeceras_patata'!B43</f>
        <v>0</v>
      </c>
      <c r="D43" s="30">
        <f>'[3]cabeceras_patata'!C43</f>
        <v>0</v>
      </c>
      <c r="E43" s="30">
        <f>'[3]cabeceras_patata'!D43</f>
        <v>50</v>
      </c>
      <c r="F43" s="30">
        <f>'[3]cabeceras_patata'!E43</f>
        <v>1550</v>
      </c>
      <c r="G43" s="30">
        <f>'[3]cabeceras_patata'!F43</f>
        <v>1600</v>
      </c>
      <c r="H43" s="31"/>
      <c r="I43" s="140">
        <f>'[3]cabeceras_patata'!G43</f>
        <v>0</v>
      </c>
      <c r="J43" s="140">
        <f>'[3]cabeceras_patata'!H43</f>
        <v>0</v>
      </c>
      <c r="K43" s="140">
        <f>'[3]cabeceras_patata'!I43</f>
        <v>1.6</v>
      </c>
      <c r="L43" s="140">
        <f>'[3]cabeceras_patata'!J43</f>
        <v>54.25</v>
      </c>
      <c r="M43" s="32">
        <f>'[3]cabeceras_patata'!K43</f>
        <v>55.85</v>
      </c>
    </row>
    <row r="44" spans="1:13" s="33" customFormat="1" ht="11.25" customHeight="1">
      <c r="A44" s="35" t="s">
        <v>34</v>
      </c>
      <c r="B44" s="29"/>
      <c r="C44" s="30">
        <f>'[3]cabeceras_patata'!B44</f>
        <v>0</v>
      </c>
      <c r="D44" s="30">
        <f>'[3]cabeceras_patata'!C44</f>
        <v>0</v>
      </c>
      <c r="E44" s="30">
        <f>'[3]cabeceras_patata'!D44</f>
        <v>0</v>
      </c>
      <c r="F44" s="30">
        <f>'[3]cabeceras_patata'!E44</f>
        <v>905</v>
      </c>
      <c r="G44" s="30">
        <f>'[3]cabeceras_patata'!F44</f>
        <v>905</v>
      </c>
      <c r="H44" s="31"/>
      <c r="I44" s="140">
        <f>'[3]cabeceras_patata'!G44</f>
        <v>0</v>
      </c>
      <c r="J44" s="140">
        <f>'[3]cabeceras_patata'!H44</f>
        <v>0</v>
      </c>
      <c r="K44" s="140">
        <f>'[3]cabeceras_patata'!I44</f>
        <v>0</v>
      </c>
      <c r="L44" s="140">
        <f>'[3]cabeceras_patata'!J44</f>
        <v>35.275</v>
      </c>
      <c r="M44" s="32">
        <f>'[3]cabeceras_patata'!K44</f>
        <v>35.275</v>
      </c>
    </row>
    <row r="45" spans="1:13" s="33" customFormat="1" ht="11.25" customHeight="1">
      <c r="A45" s="35" t="s">
        <v>35</v>
      </c>
      <c r="B45" s="29"/>
      <c r="C45" s="30">
        <f>'[3]cabeceras_patata'!B45</f>
        <v>0</v>
      </c>
      <c r="D45" s="30">
        <f>'[3]cabeceras_patata'!C45</f>
        <v>0</v>
      </c>
      <c r="E45" s="30">
        <f>'[3]cabeceras_patata'!D45</f>
        <v>2075</v>
      </c>
      <c r="F45" s="30">
        <f>'[3]cabeceras_patata'!E45</f>
        <v>2451</v>
      </c>
      <c r="G45" s="30">
        <f>'[3]cabeceras_patata'!F45</f>
        <v>4526</v>
      </c>
      <c r="H45" s="31"/>
      <c r="I45" s="140">
        <f>'[3]cabeceras_patata'!G45</f>
        <v>0</v>
      </c>
      <c r="J45" s="140">
        <f>'[3]cabeceras_patata'!H45</f>
        <v>0</v>
      </c>
      <c r="K45" s="140">
        <f>'[3]cabeceras_patata'!I45</f>
        <v>88.188</v>
      </c>
      <c r="L45" s="140">
        <f>'[3]cabeceras_patata'!J45</f>
        <v>102.942</v>
      </c>
      <c r="M45" s="32">
        <f>'[3]cabeceras_patata'!K45</f>
        <v>191.13</v>
      </c>
    </row>
    <row r="46" spans="1:13" s="33" customFormat="1" ht="11.25" customHeight="1">
      <c r="A46" s="35" t="s">
        <v>36</v>
      </c>
      <c r="B46" s="29"/>
      <c r="C46" s="30">
        <f>'[3]cabeceras_patata'!B46</f>
        <v>0</v>
      </c>
      <c r="D46" s="30">
        <f>'[3]cabeceras_patata'!C46</f>
        <v>0</v>
      </c>
      <c r="E46" s="30">
        <f>'[3]cabeceras_patata'!D46</f>
        <v>450</v>
      </c>
      <c r="F46" s="30">
        <f>'[3]cabeceras_patata'!E46</f>
        <v>1726</v>
      </c>
      <c r="G46" s="30">
        <f>'[3]cabeceras_patata'!F46</f>
        <v>2176</v>
      </c>
      <c r="H46" s="31"/>
      <c r="I46" s="140">
        <f>'[3]cabeceras_patata'!G46</f>
        <v>0</v>
      </c>
      <c r="J46" s="140">
        <f>'[3]cabeceras_patata'!H46</f>
        <v>0</v>
      </c>
      <c r="K46" s="140">
        <f>'[3]cabeceras_patata'!I46</f>
        <v>20.25</v>
      </c>
      <c r="L46" s="140">
        <f>'[3]cabeceras_patata'!J46</f>
        <v>73.355</v>
      </c>
      <c r="M46" s="32">
        <f>'[3]cabeceras_patata'!K46</f>
        <v>93.605</v>
      </c>
    </row>
    <row r="47" spans="1:13" s="33" customFormat="1" ht="11.25" customHeight="1">
      <c r="A47" s="35" t="s">
        <v>37</v>
      </c>
      <c r="B47" s="29"/>
      <c r="C47" s="30">
        <f>'[3]cabeceras_patata'!B47</f>
        <v>0</v>
      </c>
      <c r="D47" s="30">
        <f>'[3]cabeceras_patata'!C47</f>
        <v>0</v>
      </c>
      <c r="E47" s="30">
        <f>'[3]cabeceras_patata'!D47</f>
        <v>0</v>
      </c>
      <c r="F47" s="30">
        <f>'[3]cabeceras_patata'!E47</f>
        <v>443</v>
      </c>
      <c r="G47" s="30">
        <f>'[3]cabeceras_patata'!F47</f>
        <v>443</v>
      </c>
      <c r="H47" s="31"/>
      <c r="I47" s="140">
        <f>'[3]cabeceras_patata'!G47</f>
        <v>0</v>
      </c>
      <c r="J47" s="140">
        <f>'[3]cabeceras_patata'!H47</f>
        <v>0</v>
      </c>
      <c r="K47" s="140">
        <f>'[3]cabeceras_patata'!I47</f>
        <v>0</v>
      </c>
      <c r="L47" s="140">
        <f>'[3]cabeceras_patata'!J47</f>
        <v>18.163</v>
      </c>
      <c r="M47" s="32">
        <f>'[3]cabeceras_patata'!K47</f>
        <v>18.163</v>
      </c>
    </row>
    <row r="48" spans="1:13" s="33" customFormat="1" ht="11.25" customHeight="1">
      <c r="A48" s="35" t="s">
        <v>38</v>
      </c>
      <c r="B48" s="29"/>
      <c r="C48" s="30">
        <f>'[3]cabeceras_patata'!B48</f>
        <v>0</v>
      </c>
      <c r="D48" s="30">
        <f>'[3]cabeceras_patata'!C48</f>
        <v>0</v>
      </c>
      <c r="E48" s="30">
        <f>'[3]cabeceras_patata'!D48</f>
        <v>1700</v>
      </c>
      <c r="F48" s="30">
        <f>'[3]cabeceras_patata'!E48</f>
        <v>3911</v>
      </c>
      <c r="G48" s="30">
        <f>'[3]cabeceras_patata'!F48</f>
        <v>5611</v>
      </c>
      <c r="H48" s="31"/>
      <c r="I48" s="140">
        <f>'[3]cabeceras_patata'!G48</f>
        <v>0</v>
      </c>
      <c r="J48" s="140">
        <f>'[3]cabeceras_patata'!H48</f>
        <v>0</v>
      </c>
      <c r="K48" s="140">
        <f>'[3]cabeceras_patata'!I48</f>
        <v>78.71</v>
      </c>
      <c r="L48" s="140">
        <f>'[3]cabeceras_patata'!J48</f>
        <v>170.52</v>
      </c>
      <c r="M48" s="32">
        <f>'[3]cabeceras_patata'!K48</f>
        <v>249.23</v>
      </c>
    </row>
    <row r="49" spans="1:13" s="33" customFormat="1" ht="11.25" customHeight="1">
      <c r="A49" s="35" t="s">
        <v>39</v>
      </c>
      <c r="B49" s="29"/>
      <c r="C49" s="30">
        <f>'[3]cabeceras_patata'!B49</f>
        <v>0</v>
      </c>
      <c r="D49" s="30">
        <f>'[3]cabeceras_patata'!C49</f>
        <v>0</v>
      </c>
      <c r="E49" s="30">
        <f>'[3]cabeceras_patata'!D49</f>
        <v>350</v>
      </c>
      <c r="F49" s="30">
        <f>'[3]cabeceras_patata'!E49</f>
        <v>700</v>
      </c>
      <c r="G49" s="30">
        <f>'[3]cabeceras_patata'!F49</f>
        <v>1050</v>
      </c>
      <c r="H49" s="31"/>
      <c r="I49" s="140">
        <f>'[3]cabeceras_patata'!G49</f>
        <v>0</v>
      </c>
      <c r="J49" s="140">
        <f>'[3]cabeceras_patata'!H49</f>
        <v>0</v>
      </c>
      <c r="K49" s="140">
        <f>'[3]cabeceras_patata'!I49</f>
        <v>17.5</v>
      </c>
      <c r="L49" s="140">
        <f>'[3]cabeceras_patata'!J49</f>
        <v>42</v>
      </c>
      <c r="M49" s="32">
        <f>'[3]cabeceras_patata'!K49</f>
        <v>59.5</v>
      </c>
    </row>
    <row r="50" spans="1:13" s="42" customFormat="1" ht="11.25" customHeight="1">
      <c r="A50" s="43" t="s">
        <v>40</v>
      </c>
      <c r="B50" s="37"/>
      <c r="C50" s="38">
        <f>'[3]cabeceras_patata'!B50</f>
        <v>0</v>
      </c>
      <c r="D50" s="38">
        <f>'[3]cabeceras_patata'!C50</f>
        <v>8</v>
      </c>
      <c r="E50" s="38">
        <f>'[3]cabeceras_patata'!D50</f>
        <v>5579</v>
      </c>
      <c r="F50" s="38">
        <f>'[3]cabeceras_patata'!E50</f>
        <v>14292</v>
      </c>
      <c r="G50" s="141">
        <f>'[3]cabeceras_patata'!F50</f>
        <v>19879</v>
      </c>
      <c r="H50" s="40"/>
      <c r="I50" s="142">
        <f>'[3]cabeceras_patata'!G50</f>
        <v>0</v>
      </c>
      <c r="J50" s="143">
        <f>'[3]cabeceras_patata'!H50</f>
        <v>0.256</v>
      </c>
      <c r="K50" s="143">
        <f>'[3]cabeceras_patata'!I50</f>
        <v>244.96800000000002</v>
      </c>
      <c r="L50" s="143">
        <f>'[3]cabeceras_patata'!J50</f>
        <v>608.69</v>
      </c>
      <c r="M50" s="41">
        <f>'[3]cabeceras_patata'!K50</f>
        <v>853.914</v>
      </c>
    </row>
    <row r="51" spans="1:13" s="33" customFormat="1" ht="11.25" customHeight="1">
      <c r="A51" s="35"/>
      <c r="B51" s="44"/>
      <c r="C51" s="45"/>
      <c r="D51" s="45"/>
      <c r="E51" s="45"/>
      <c r="F51" s="45"/>
      <c r="G51" s="45"/>
      <c r="H51" s="31"/>
      <c r="I51" s="140"/>
      <c r="J51" s="140"/>
      <c r="K51" s="140"/>
      <c r="L51" s="140"/>
      <c r="M51" s="32"/>
    </row>
    <row r="52" spans="1:13" s="42" customFormat="1" ht="11.25" customHeight="1">
      <c r="A52" s="36" t="s">
        <v>41</v>
      </c>
      <c r="B52" s="37"/>
      <c r="C52" s="38">
        <f>'[3]cabeceras_patata'!B52</f>
        <v>0</v>
      </c>
      <c r="D52" s="38">
        <f>'[3]cabeceras_patata'!C52</f>
        <v>0</v>
      </c>
      <c r="E52" s="38">
        <f>'[3]cabeceras_patata'!D52</f>
        <v>69</v>
      </c>
      <c r="F52" s="38">
        <f>'[3]cabeceras_patata'!E52</f>
        <v>31</v>
      </c>
      <c r="G52" s="141">
        <f>'[3]cabeceras_patata'!F52</f>
        <v>100</v>
      </c>
      <c r="H52" s="40"/>
      <c r="I52" s="142">
        <f>'[3]cabeceras_patata'!G52</f>
        <v>0</v>
      </c>
      <c r="J52" s="143">
        <f>'[3]cabeceras_patata'!H52</f>
        <v>0</v>
      </c>
      <c r="K52" s="143">
        <f>'[3]cabeceras_patata'!I52</f>
        <v>1.739</v>
      </c>
      <c r="L52" s="143">
        <f>'[3]cabeceras_patata'!J52</f>
        <v>0.725</v>
      </c>
      <c r="M52" s="41">
        <f>'[3]cabeceras_patata'!K52</f>
        <v>2.464</v>
      </c>
    </row>
    <row r="53" spans="1:13" s="33" customFormat="1" ht="11.25" customHeight="1">
      <c r="A53" s="35"/>
      <c r="B53" s="29"/>
      <c r="C53" s="30"/>
      <c r="D53" s="30"/>
      <c r="E53" s="30"/>
      <c r="F53" s="30"/>
      <c r="G53" s="30"/>
      <c r="H53" s="31"/>
      <c r="I53" s="140"/>
      <c r="J53" s="140"/>
      <c r="K53" s="140"/>
      <c r="L53" s="140"/>
      <c r="M53" s="32"/>
    </row>
    <row r="54" spans="1:13" s="33" customFormat="1" ht="11.25" customHeight="1">
      <c r="A54" s="35" t="s">
        <v>42</v>
      </c>
      <c r="B54" s="29"/>
      <c r="C54" s="30">
        <f>'[3]cabeceras_patata'!B54</f>
        <v>0</v>
      </c>
      <c r="D54" s="30">
        <f>'[3]cabeceras_patata'!C54</f>
        <v>0</v>
      </c>
      <c r="E54" s="30">
        <f>'[3]cabeceras_patata'!D54</f>
        <v>875</v>
      </c>
      <c r="F54" s="30">
        <f>'[3]cabeceras_patata'!E54</f>
        <v>300</v>
      </c>
      <c r="G54" s="30">
        <f>'[3]cabeceras_patata'!F54</f>
        <v>1175</v>
      </c>
      <c r="H54" s="31"/>
      <c r="I54" s="140">
        <f>'[3]cabeceras_patata'!G54</f>
        <v>0</v>
      </c>
      <c r="J54" s="140">
        <f>'[3]cabeceras_patata'!H54</f>
        <v>0</v>
      </c>
      <c r="K54" s="140">
        <f>'[3]cabeceras_patata'!I54</f>
        <v>28</v>
      </c>
      <c r="L54" s="140">
        <f>'[3]cabeceras_patata'!J54</f>
        <v>9</v>
      </c>
      <c r="M54" s="32">
        <f>'[3]cabeceras_patata'!K54</f>
        <v>37</v>
      </c>
    </row>
    <row r="55" spans="1:13" s="33" customFormat="1" ht="11.25" customHeight="1">
      <c r="A55" s="35" t="s">
        <v>43</v>
      </c>
      <c r="B55" s="29"/>
      <c r="C55" s="30">
        <f>'[3]cabeceras_patata'!B55</f>
        <v>0</v>
      </c>
      <c r="D55" s="30">
        <f>'[3]cabeceras_patata'!C55</f>
        <v>15</v>
      </c>
      <c r="E55" s="30">
        <f>'[3]cabeceras_patata'!D55</f>
        <v>146</v>
      </c>
      <c r="F55" s="30">
        <f>'[3]cabeceras_patata'!E55</f>
        <v>291</v>
      </c>
      <c r="G55" s="30">
        <f>'[3]cabeceras_patata'!F55</f>
        <v>452</v>
      </c>
      <c r="H55" s="31"/>
      <c r="I55" s="140">
        <f>'[3]cabeceras_patata'!G55</f>
        <v>0</v>
      </c>
      <c r="J55" s="140">
        <f>'[3]cabeceras_patata'!H55</f>
        <v>0.45</v>
      </c>
      <c r="K55" s="140">
        <f>'[3]cabeceras_patata'!I55</f>
        <v>4.38</v>
      </c>
      <c r="L55" s="140">
        <f>'[3]cabeceras_patata'!J55</f>
        <v>8.73</v>
      </c>
      <c r="M55" s="32">
        <f>'[3]cabeceras_patata'!K55</f>
        <v>13.56</v>
      </c>
    </row>
    <row r="56" spans="1:13" s="33" customFormat="1" ht="11.25" customHeight="1">
      <c r="A56" s="35" t="s">
        <v>44</v>
      </c>
      <c r="B56" s="29"/>
      <c r="C56" s="30">
        <f>'[3]cabeceras_patata'!B56</f>
        <v>0</v>
      </c>
      <c r="D56" s="30">
        <f>'[3]cabeceras_patata'!C56</f>
        <v>0</v>
      </c>
      <c r="E56" s="30">
        <f>'[3]cabeceras_patata'!D56</f>
        <v>50</v>
      </c>
      <c r="F56" s="30">
        <f>'[3]cabeceras_patata'!E56</f>
        <v>92</v>
      </c>
      <c r="G56" s="30">
        <f>'[3]cabeceras_patata'!F56</f>
        <v>142</v>
      </c>
      <c r="H56" s="31"/>
      <c r="I56" s="140">
        <f>'[3]cabeceras_patata'!G56</f>
        <v>0</v>
      </c>
      <c r="J56" s="140">
        <f>'[3]cabeceras_patata'!H56</f>
        <v>0</v>
      </c>
      <c r="K56" s="140">
        <f>'[3]cabeceras_patata'!I56</f>
        <v>0.625</v>
      </c>
      <c r="L56" s="140">
        <f>'[3]cabeceras_patata'!J56</f>
        <v>1.1</v>
      </c>
      <c r="M56" s="32">
        <f>'[3]cabeceras_patata'!K56</f>
        <v>1.725</v>
      </c>
    </row>
    <row r="57" spans="1:13" s="33" customFormat="1" ht="11.25" customHeight="1">
      <c r="A57" s="35" t="s">
        <v>45</v>
      </c>
      <c r="B57" s="29"/>
      <c r="C57" s="30">
        <f>'[3]cabeceras_patata'!B57</f>
        <v>0</v>
      </c>
      <c r="D57" s="30">
        <f>'[3]cabeceras_patata'!C57</f>
        <v>0</v>
      </c>
      <c r="E57" s="30">
        <f>'[3]cabeceras_patata'!D57</f>
        <v>70</v>
      </c>
      <c r="F57" s="30">
        <f>'[3]cabeceras_patata'!E57</f>
        <v>0</v>
      </c>
      <c r="G57" s="30">
        <f>'[3]cabeceras_patata'!F57</f>
        <v>70</v>
      </c>
      <c r="H57" s="31"/>
      <c r="I57" s="140">
        <f>'[3]cabeceras_patata'!G57</f>
        <v>0</v>
      </c>
      <c r="J57" s="140">
        <f>'[3]cabeceras_patata'!H57</f>
        <v>0</v>
      </c>
      <c r="K57" s="140">
        <f>'[3]cabeceras_patata'!I57</f>
        <v>1.68</v>
      </c>
      <c r="L57" s="140">
        <f>'[3]cabeceras_patata'!J57</f>
        <v>0</v>
      </c>
      <c r="M57" s="32">
        <f>'[3]cabeceras_patata'!K57</f>
        <v>1.68</v>
      </c>
    </row>
    <row r="58" spans="1:13" s="33" customFormat="1" ht="11.25" customHeight="1">
      <c r="A58" s="35" t="s">
        <v>46</v>
      </c>
      <c r="B58" s="29"/>
      <c r="C58" s="30">
        <f>'[3]cabeceras_patata'!B58</f>
        <v>0</v>
      </c>
      <c r="D58" s="30">
        <f>'[3]cabeceras_patata'!C58</f>
        <v>138</v>
      </c>
      <c r="E58" s="30">
        <f>'[3]cabeceras_patata'!D58</f>
        <v>62</v>
      </c>
      <c r="F58" s="30">
        <f>'[3]cabeceras_patata'!E58</f>
        <v>205</v>
      </c>
      <c r="G58" s="30">
        <f>'[3]cabeceras_patata'!F58</f>
        <v>405</v>
      </c>
      <c r="H58" s="31"/>
      <c r="I58" s="140">
        <f>'[3]cabeceras_patata'!G58</f>
        <v>0</v>
      </c>
      <c r="J58" s="140">
        <f>'[3]cabeceras_patata'!H58</f>
        <v>4.554</v>
      </c>
      <c r="K58" s="140">
        <f>'[3]cabeceras_patata'!I58</f>
        <v>1.86</v>
      </c>
      <c r="L58" s="140">
        <f>'[3]cabeceras_patata'!J58</f>
        <v>5.33</v>
      </c>
      <c r="M58" s="32">
        <f>'[3]cabeceras_patata'!K58</f>
        <v>11.744</v>
      </c>
    </row>
    <row r="59" spans="1:13" s="42" customFormat="1" ht="11.25" customHeight="1">
      <c r="A59" s="36" t="s">
        <v>47</v>
      </c>
      <c r="B59" s="37"/>
      <c r="C59" s="38">
        <f>'[3]cabeceras_patata'!B59</f>
        <v>0</v>
      </c>
      <c r="D59" s="38">
        <f>'[3]cabeceras_patata'!C59</f>
        <v>153</v>
      </c>
      <c r="E59" s="38">
        <f>'[3]cabeceras_patata'!D59</f>
        <v>1203</v>
      </c>
      <c r="F59" s="38">
        <f>'[3]cabeceras_patata'!E59</f>
        <v>888</v>
      </c>
      <c r="G59" s="141">
        <f>'[3]cabeceras_patata'!F59</f>
        <v>2244</v>
      </c>
      <c r="H59" s="40"/>
      <c r="I59" s="142">
        <f>'[3]cabeceras_patata'!G59</f>
        <v>0</v>
      </c>
      <c r="J59" s="143">
        <f>'[3]cabeceras_patata'!H59</f>
        <v>5.0040000000000004</v>
      </c>
      <c r="K59" s="143">
        <f>'[3]cabeceras_patata'!I59</f>
        <v>36.545</v>
      </c>
      <c r="L59" s="143">
        <f>'[3]cabeceras_patata'!J59</f>
        <v>24.160000000000004</v>
      </c>
      <c r="M59" s="41">
        <f>'[3]cabeceras_patata'!K59</f>
        <v>65.709</v>
      </c>
    </row>
    <row r="60" spans="1:13" s="33" customFormat="1" ht="11.25" customHeight="1">
      <c r="A60" s="35"/>
      <c r="B60" s="29"/>
      <c r="C60" s="30"/>
      <c r="D60" s="30"/>
      <c r="E60" s="30"/>
      <c r="F60" s="30"/>
      <c r="G60" s="30"/>
      <c r="H60" s="31"/>
      <c r="I60" s="140"/>
      <c r="J60" s="140"/>
      <c r="K60" s="140"/>
      <c r="L60" s="140"/>
      <c r="M60" s="32"/>
    </row>
    <row r="61" spans="1:13" s="33" customFormat="1" ht="11.25" customHeight="1">
      <c r="A61" s="35" t="s">
        <v>48</v>
      </c>
      <c r="B61" s="29"/>
      <c r="C61" s="30">
        <f>'[3]cabeceras_patata'!B61</f>
        <v>0</v>
      </c>
      <c r="D61" s="30">
        <f>'[3]cabeceras_patata'!C61</f>
        <v>210</v>
      </c>
      <c r="E61" s="30">
        <f>'[3]cabeceras_patata'!D61</f>
        <v>300</v>
      </c>
      <c r="F61" s="30">
        <f>'[3]cabeceras_patata'!E61</f>
        <v>250</v>
      </c>
      <c r="G61" s="30">
        <f>'[3]cabeceras_patata'!F61</f>
        <v>760</v>
      </c>
      <c r="H61" s="31"/>
      <c r="I61" s="140">
        <f>'[3]cabeceras_patata'!G61</f>
        <v>0</v>
      </c>
      <c r="J61" s="140">
        <f>'[3]cabeceras_patata'!H61</f>
        <v>5.25</v>
      </c>
      <c r="K61" s="140">
        <f>'[3]cabeceras_patata'!I61</f>
        <v>7.5</v>
      </c>
      <c r="L61" s="140">
        <f>'[3]cabeceras_patata'!J61</f>
        <v>5</v>
      </c>
      <c r="M61" s="32">
        <f>'[3]cabeceras_patata'!K61</f>
        <v>17.75</v>
      </c>
    </row>
    <row r="62" spans="1:13" s="33" customFormat="1" ht="11.25" customHeight="1">
      <c r="A62" s="35" t="s">
        <v>49</v>
      </c>
      <c r="B62" s="29"/>
      <c r="C62" s="30">
        <f>'[3]cabeceras_patata'!B62</f>
        <v>0</v>
      </c>
      <c r="D62" s="30">
        <f>'[3]cabeceras_patata'!C62</f>
        <v>125</v>
      </c>
      <c r="E62" s="30">
        <f>'[3]cabeceras_patata'!D62</f>
        <v>97</v>
      </c>
      <c r="F62" s="30">
        <f>'[3]cabeceras_patata'!E62</f>
        <v>97</v>
      </c>
      <c r="G62" s="30">
        <f>'[3]cabeceras_patata'!F62</f>
        <v>319</v>
      </c>
      <c r="H62" s="31"/>
      <c r="I62" s="140">
        <f>'[3]cabeceras_patata'!G62</f>
        <v>0</v>
      </c>
      <c r="J62" s="140">
        <f>'[3]cabeceras_patata'!H62</f>
        <v>4</v>
      </c>
      <c r="K62" s="140">
        <f>'[3]cabeceras_patata'!I62</f>
        <v>1.952</v>
      </c>
      <c r="L62" s="140">
        <f>'[3]cabeceras_patata'!J62</f>
        <v>1.198</v>
      </c>
      <c r="M62" s="32">
        <f>'[3]cabeceras_patata'!K62</f>
        <v>7.15</v>
      </c>
    </row>
    <row r="63" spans="1:13" s="33" customFormat="1" ht="11.25" customHeight="1">
      <c r="A63" s="35" t="s">
        <v>50</v>
      </c>
      <c r="B63" s="29"/>
      <c r="C63" s="30">
        <f>'[3]cabeceras_patata'!B63</f>
        <v>21</v>
      </c>
      <c r="D63" s="30">
        <f>'[3]cabeceras_patata'!C63</f>
        <v>851</v>
      </c>
      <c r="E63" s="30">
        <f>'[3]cabeceras_patata'!D63</f>
        <v>88</v>
      </c>
      <c r="F63" s="30">
        <f>'[3]cabeceras_patata'!E63</f>
        <v>87</v>
      </c>
      <c r="G63" s="30">
        <f>'[3]cabeceras_patata'!F63</f>
        <v>1047</v>
      </c>
      <c r="H63" s="31"/>
      <c r="I63" s="140">
        <f>'[3]cabeceras_patata'!G63</f>
        <v>0.158</v>
      </c>
      <c r="J63" s="140">
        <f>'[3]cabeceras_patata'!H63</f>
        <v>35.97</v>
      </c>
      <c r="K63" s="140">
        <f>'[3]cabeceras_patata'!I63</f>
        <v>3.08</v>
      </c>
      <c r="L63" s="140">
        <f>'[3]cabeceras_patata'!J63</f>
        <v>0.8874</v>
      </c>
      <c r="M63" s="32">
        <f>'[3]cabeceras_patata'!K63</f>
        <v>40.0954</v>
      </c>
    </row>
    <row r="64" spans="1:13" s="42" customFormat="1" ht="11.25" customHeight="1">
      <c r="A64" s="36" t="s">
        <v>51</v>
      </c>
      <c r="B64" s="37"/>
      <c r="C64" s="38">
        <f>'[3]cabeceras_patata'!B64</f>
        <v>21</v>
      </c>
      <c r="D64" s="38">
        <f>'[3]cabeceras_patata'!C64</f>
        <v>1186</v>
      </c>
      <c r="E64" s="38">
        <f>'[3]cabeceras_patata'!D64</f>
        <v>485</v>
      </c>
      <c r="F64" s="38">
        <f>'[3]cabeceras_patata'!E64</f>
        <v>434</v>
      </c>
      <c r="G64" s="141">
        <f>'[3]cabeceras_patata'!F64</f>
        <v>2126</v>
      </c>
      <c r="H64" s="40"/>
      <c r="I64" s="142">
        <f>'[3]cabeceras_patata'!G64</f>
        <v>0.158</v>
      </c>
      <c r="J64" s="143">
        <f>'[3]cabeceras_patata'!H64</f>
        <v>45.22</v>
      </c>
      <c r="K64" s="143">
        <f>'[3]cabeceras_patata'!I64</f>
        <v>12.532</v>
      </c>
      <c r="L64" s="143">
        <f>'[3]cabeceras_patata'!J64</f>
        <v>7.0854</v>
      </c>
      <c r="M64" s="41">
        <f>'[3]cabeceras_patata'!K64</f>
        <v>64.99539999999999</v>
      </c>
    </row>
    <row r="65" spans="1:13" s="33" customFormat="1" ht="11.25" customHeight="1">
      <c r="A65" s="35"/>
      <c r="B65" s="29"/>
      <c r="C65" s="30"/>
      <c r="D65" s="30"/>
      <c r="E65" s="30"/>
      <c r="F65" s="30"/>
      <c r="G65" s="30"/>
      <c r="H65" s="31"/>
      <c r="I65" s="140"/>
      <c r="J65" s="140"/>
      <c r="K65" s="140"/>
      <c r="L65" s="140"/>
      <c r="M65" s="32"/>
    </row>
    <row r="66" spans="1:13" s="42" customFormat="1" ht="11.25" customHeight="1">
      <c r="A66" s="36" t="s">
        <v>52</v>
      </c>
      <c r="B66" s="37"/>
      <c r="C66" s="38">
        <f>'[3]cabeceras_patata'!B66</f>
        <v>1099</v>
      </c>
      <c r="D66" s="38">
        <f>'[3]cabeceras_patata'!C66</f>
        <v>2840</v>
      </c>
      <c r="E66" s="38">
        <f>'[3]cabeceras_patata'!D66</f>
        <v>920</v>
      </c>
      <c r="F66" s="38">
        <f>'[3]cabeceras_patata'!E66</f>
        <v>330</v>
      </c>
      <c r="G66" s="141">
        <f>'[3]cabeceras_patata'!F66</f>
        <v>5189</v>
      </c>
      <c r="H66" s="40"/>
      <c r="I66" s="142">
        <f>'[3]cabeceras_patata'!G66</f>
        <v>34.76</v>
      </c>
      <c r="J66" s="143">
        <f>'[3]cabeceras_patata'!H66</f>
        <v>94</v>
      </c>
      <c r="K66" s="143">
        <f>'[3]cabeceras_patata'!I66</f>
        <v>36.623</v>
      </c>
      <c r="L66" s="143">
        <f>'[3]cabeceras_patata'!J66</f>
        <v>5.9</v>
      </c>
      <c r="M66" s="41">
        <f>'[3]cabeceras_patata'!K66</f>
        <v>171.283</v>
      </c>
    </row>
    <row r="67" spans="1:13" s="33" customFormat="1" ht="11.25" customHeight="1">
      <c r="A67" s="35"/>
      <c r="B67" s="29"/>
      <c r="C67" s="30"/>
      <c r="D67" s="30"/>
      <c r="E67" s="30"/>
      <c r="F67" s="30"/>
      <c r="G67" s="30"/>
      <c r="H67" s="31"/>
      <c r="I67" s="140"/>
      <c r="J67" s="140"/>
      <c r="K67" s="140"/>
      <c r="L67" s="140"/>
      <c r="M67" s="32"/>
    </row>
    <row r="68" spans="1:13" s="33" customFormat="1" ht="11.25" customHeight="1">
      <c r="A68" s="35" t="s">
        <v>53</v>
      </c>
      <c r="B68" s="29"/>
      <c r="C68" s="30">
        <f>'[3]cabeceras_patata'!B68</f>
        <v>0</v>
      </c>
      <c r="D68" s="30">
        <f>'[3]cabeceras_patata'!C68</f>
        <v>0</v>
      </c>
      <c r="E68" s="30">
        <f>'[3]cabeceras_patata'!D68</f>
        <v>440</v>
      </c>
      <c r="F68" s="30">
        <f>'[3]cabeceras_patata'!E68</f>
        <v>0</v>
      </c>
      <c r="G68" s="30">
        <f>'[3]cabeceras_patata'!F68</f>
        <v>440</v>
      </c>
      <c r="H68" s="31"/>
      <c r="I68" s="140">
        <f>'[3]cabeceras_patata'!G68</f>
        <v>0</v>
      </c>
      <c r="J68" s="140">
        <f>'[3]cabeceras_patata'!H68</f>
        <v>0</v>
      </c>
      <c r="K68" s="140">
        <f>'[3]cabeceras_patata'!I68</f>
        <v>16.5</v>
      </c>
      <c r="L68" s="140">
        <f>'[3]cabeceras_patata'!J68</f>
        <v>0</v>
      </c>
      <c r="M68" s="32">
        <f>'[3]cabeceras_patata'!K68</f>
        <v>16.5</v>
      </c>
    </row>
    <row r="69" spans="1:13" s="33" customFormat="1" ht="11.25" customHeight="1">
      <c r="A69" s="35" t="s">
        <v>54</v>
      </c>
      <c r="B69" s="29"/>
      <c r="C69" s="30">
        <f>'[3]cabeceras_patata'!B69</f>
        <v>0</v>
      </c>
      <c r="D69" s="30">
        <f>'[3]cabeceras_patata'!C69</f>
        <v>0</v>
      </c>
      <c r="E69" s="30">
        <f>'[3]cabeceras_patata'!D69</f>
        <v>120</v>
      </c>
      <c r="F69" s="30">
        <f>'[3]cabeceras_patata'!E69</f>
        <v>0</v>
      </c>
      <c r="G69" s="30">
        <f>'[3]cabeceras_patata'!F69</f>
        <v>120</v>
      </c>
      <c r="H69" s="31"/>
      <c r="I69" s="140">
        <f>'[3]cabeceras_patata'!G69</f>
        <v>0</v>
      </c>
      <c r="J69" s="140">
        <f>'[3]cabeceras_patata'!H69</f>
        <v>0</v>
      </c>
      <c r="K69" s="140">
        <f>'[3]cabeceras_patata'!I69</f>
        <v>4</v>
      </c>
      <c r="L69" s="140">
        <f>'[3]cabeceras_patata'!J69</f>
        <v>0</v>
      </c>
      <c r="M69" s="32">
        <f>'[3]cabeceras_patata'!K69</f>
        <v>4</v>
      </c>
    </row>
    <row r="70" spans="1:13" s="42" customFormat="1" ht="11.25" customHeight="1">
      <c r="A70" s="36" t="s">
        <v>55</v>
      </c>
      <c r="B70" s="37"/>
      <c r="C70" s="38">
        <f>'[3]cabeceras_patata'!B70</f>
        <v>0</v>
      </c>
      <c r="D70" s="38">
        <f>'[3]cabeceras_patata'!C70</f>
        <v>0</v>
      </c>
      <c r="E70" s="38">
        <f>'[3]cabeceras_patata'!D70</f>
        <v>560</v>
      </c>
      <c r="F70" s="38">
        <f>'[3]cabeceras_patata'!E70</f>
        <v>0</v>
      </c>
      <c r="G70" s="141">
        <f>'[3]cabeceras_patata'!F70</f>
        <v>560</v>
      </c>
      <c r="H70" s="40"/>
      <c r="I70" s="142">
        <f>'[3]cabeceras_patata'!G70</f>
        <v>0</v>
      </c>
      <c r="J70" s="143">
        <f>'[3]cabeceras_patata'!H70</f>
        <v>0</v>
      </c>
      <c r="K70" s="143">
        <f>'[3]cabeceras_patata'!I70</f>
        <v>20.5</v>
      </c>
      <c r="L70" s="143">
        <f>'[3]cabeceras_patata'!J70</f>
        <v>0</v>
      </c>
      <c r="M70" s="41">
        <f>'[3]cabeceras_patata'!K70</f>
        <v>20.5</v>
      </c>
    </row>
    <row r="71" spans="1:13" s="33" customFormat="1" ht="11.25" customHeight="1">
      <c r="A71" s="35"/>
      <c r="B71" s="29"/>
      <c r="C71" s="30"/>
      <c r="D71" s="30"/>
      <c r="E71" s="30"/>
      <c r="F71" s="30"/>
      <c r="G71" s="30"/>
      <c r="H71" s="31"/>
      <c r="I71" s="140"/>
      <c r="J71" s="140"/>
      <c r="K71" s="140"/>
      <c r="L71" s="140"/>
      <c r="M71" s="32"/>
    </row>
    <row r="72" spans="1:13" s="33" customFormat="1" ht="11.25" customHeight="1">
      <c r="A72" s="35" t="s">
        <v>56</v>
      </c>
      <c r="B72" s="29"/>
      <c r="C72" s="30">
        <f>'[3]cabeceras_patata'!B72</f>
        <v>67</v>
      </c>
      <c r="D72" s="30">
        <f>'[3]cabeceras_patata'!C72</f>
        <v>150</v>
      </c>
      <c r="E72" s="30">
        <f>'[3]cabeceras_patata'!D72</f>
        <v>215</v>
      </c>
      <c r="F72" s="30">
        <f>'[3]cabeceras_patata'!E72</f>
        <v>77</v>
      </c>
      <c r="G72" s="30">
        <f>'[3]cabeceras_patata'!F72</f>
        <v>509</v>
      </c>
      <c r="H72" s="31"/>
      <c r="I72" s="140">
        <f>'[3]cabeceras_patata'!G72</f>
        <v>1.41</v>
      </c>
      <c r="J72" s="140">
        <f>'[3]cabeceras_patata'!H72</f>
        <v>3.542</v>
      </c>
      <c r="K72" s="140">
        <f>'[3]cabeceras_patata'!I72</f>
        <v>5.602</v>
      </c>
      <c r="L72" s="140">
        <f>'[3]cabeceras_patata'!J72</f>
        <v>1.713</v>
      </c>
      <c r="M72" s="32">
        <f>'[3]cabeceras_patata'!K72</f>
        <v>12.267</v>
      </c>
    </row>
    <row r="73" spans="1:13" s="33" customFormat="1" ht="11.25" customHeight="1">
      <c r="A73" s="35" t="s">
        <v>57</v>
      </c>
      <c r="B73" s="29"/>
      <c r="C73" s="30">
        <f>'[3]cabeceras_patata'!B73</f>
        <v>500</v>
      </c>
      <c r="D73" s="30">
        <f>'[3]cabeceras_patata'!C73</f>
        <v>400</v>
      </c>
      <c r="E73" s="30">
        <f>'[3]cabeceras_patata'!D73</f>
        <v>640</v>
      </c>
      <c r="F73" s="30">
        <f>'[3]cabeceras_patata'!E73</f>
        <v>300</v>
      </c>
      <c r="G73" s="30">
        <f>'[3]cabeceras_patata'!F73</f>
        <v>1840</v>
      </c>
      <c r="H73" s="31"/>
      <c r="I73" s="140">
        <f>'[3]cabeceras_patata'!G73</f>
        <v>12</v>
      </c>
      <c r="J73" s="140">
        <f>'[3]cabeceras_patata'!H73</f>
        <v>11.5</v>
      </c>
      <c r="K73" s="140">
        <f>'[3]cabeceras_patata'!I73</f>
        <v>16.3</v>
      </c>
      <c r="L73" s="140">
        <f>'[3]cabeceras_patata'!J73</f>
        <v>7.2</v>
      </c>
      <c r="M73" s="32">
        <f>'[3]cabeceras_patata'!K73</f>
        <v>47</v>
      </c>
    </row>
    <row r="74" spans="1:13" s="33" customFormat="1" ht="11.25" customHeight="1">
      <c r="A74" s="35" t="s">
        <v>58</v>
      </c>
      <c r="B74" s="29"/>
      <c r="C74" s="30">
        <f>'[3]cabeceras_patata'!B74</f>
        <v>0</v>
      </c>
      <c r="D74" s="30">
        <f>'[3]cabeceras_patata'!C74</f>
        <v>100</v>
      </c>
      <c r="E74" s="30">
        <f>'[3]cabeceras_patata'!D74</f>
        <v>385</v>
      </c>
      <c r="F74" s="30">
        <f>'[3]cabeceras_patata'!E74</f>
        <v>70</v>
      </c>
      <c r="G74" s="30">
        <f>'[3]cabeceras_patata'!F74</f>
        <v>555</v>
      </c>
      <c r="H74" s="31"/>
      <c r="I74" s="140">
        <f>'[3]cabeceras_patata'!G74</f>
        <v>0</v>
      </c>
      <c r="J74" s="140">
        <f>'[3]cabeceras_patata'!H74</f>
        <v>3.5</v>
      </c>
      <c r="K74" s="140">
        <f>'[3]cabeceras_patata'!I74</f>
        <v>15.4</v>
      </c>
      <c r="L74" s="140">
        <f>'[3]cabeceras_patata'!J74</f>
        <v>2.45</v>
      </c>
      <c r="M74" s="32">
        <f>'[3]cabeceras_patata'!K74</f>
        <v>21.35</v>
      </c>
    </row>
    <row r="75" spans="1:13" s="33" customFormat="1" ht="11.25" customHeight="1">
      <c r="A75" s="35" t="s">
        <v>59</v>
      </c>
      <c r="B75" s="29"/>
      <c r="C75" s="30">
        <f>'[3]cabeceras_patata'!B75</f>
        <v>117</v>
      </c>
      <c r="D75" s="30">
        <f>'[3]cabeceras_patata'!C75</f>
        <v>60</v>
      </c>
      <c r="E75" s="30">
        <f>'[3]cabeceras_patata'!D75</f>
        <v>645</v>
      </c>
      <c r="F75" s="30">
        <f>'[3]cabeceras_patata'!E75</f>
        <v>92</v>
      </c>
      <c r="G75" s="30">
        <f>'[3]cabeceras_patata'!F75</f>
        <v>914</v>
      </c>
      <c r="H75" s="31"/>
      <c r="I75" s="140">
        <f>'[3]cabeceras_patata'!G75</f>
        <v>5.06</v>
      </c>
      <c r="J75" s="140">
        <f>'[3]cabeceras_patata'!H75</f>
        <v>1.176</v>
      </c>
      <c r="K75" s="140">
        <f>'[3]cabeceras_patata'!I75</f>
        <v>16.378149999999998</v>
      </c>
      <c r="L75" s="140">
        <f>'[3]cabeceras_patata'!J75</f>
        <v>2.2525</v>
      </c>
      <c r="M75" s="32">
        <f>'[3]cabeceras_patata'!K75</f>
        <v>24.86665</v>
      </c>
    </row>
    <row r="76" spans="1:13" s="33" customFormat="1" ht="11.25" customHeight="1">
      <c r="A76" s="35" t="s">
        <v>60</v>
      </c>
      <c r="B76" s="29"/>
      <c r="C76" s="30">
        <f>'[3]cabeceras_patata'!B76</f>
        <v>25</v>
      </c>
      <c r="D76" s="30">
        <f>'[3]cabeceras_patata'!C76</f>
        <v>255</v>
      </c>
      <c r="E76" s="30">
        <f>'[3]cabeceras_patata'!D76</f>
        <v>125</v>
      </c>
      <c r="F76" s="30">
        <f>'[3]cabeceras_patata'!E76</f>
        <v>75</v>
      </c>
      <c r="G76" s="30">
        <f>'[3]cabeceras_patata'!F76</f>
        <v>480</v>
      </c>
      <c r="H76" s="31"/>
      <c r="I76" s="140">
        <f>'[3]cabeceras_patata'!G76</f>
        <v>0.8</v>
      </c>
      <c r="J76" s="140">
        <f>'[3]cabeceras_patata'!H76</f>
        <v>8.747</v>
      </c>
      <c r="K76" s="140">
        <f>'[3]cabeceras_patata'!I76</f>
        <v>3.875</v>
      </c>
      <c r="L76" s="140">
        <f>'[3]cabeceras_patata'!J76</f>
        <v>2.25</v>
      </c>
      <c r="M76" s="32">
        <f>'[3]cabeceras_patata'!K76</f>
        <v>15.672</v>
      </c>
    </row>
    <row r="77" spans="1:13" s="33" customFormat="1" ht="11.25" customHeight="1">
      <c r="A77" s="35" t="s">
        <v>61</v>
      </c>
      <c r="B77" s="29"/>
      <c r="C77" s="30">
        <f>'[3]cabeceras_patata'!B77</f>
        <v>0</v>
      </c>
      <c r="D77" s="30">
        <f>'[3]cabeceras_patata'!C77</f>
        <v>0</v>
      </c>
      <c r="E77" s="30">
        <f>'[3]cabeceras_patata'!D77</f>
        <v>24</v>
      </c>
      <c r="F77" s="30">
        <f>'[3]cabeceras_patata'!E77</f>
        <v>30</v>
      </c>
      <c r="G77" s="30">
        <f>'[3]cabeceras_patata'!F77</f>
        <v>54</v>
      </c>
      <c r="H77" s="31"/>
      <c r="I77" s="140">
        <f>'[3]cabeceras_patata'!G77</f>
        <v>0</v>
      </c>
      <c r="J77" s="140">
        <f>'[3]cabeceras_patata'!H77</f>
        <v>0</v>
      </c>
      <c r="K77" s="140">
        <f>'[3]cabeceras_patata'!I77</f>
        <v>0.528</v>
      </c>
      <c r="L77" s="140">
        <f>'[3]cabeceras_patata'!J77</f>
        <v>0.66</v>
      </c>
      <c r="M77" s="32">
        <f>'[3]cabeceras_patata'!K77</f>
        <v>1.188</v>
      </c>
    </row>
    <row r="78" spans="1:13" s="33" customFormat="1" ht="11.25" customHeight="1">
      <c r="A78" s="35" t="s">
        <v>62</v>
      </c>
      <c r="B78" s="29"/>
      <c r="C78" s="30">
        <f>'[3]cabeceras_patata'!B78</f>
        <v>300</v>
      </c>
      <c r="D78" s="30">
        <f>'[3]cabeceras_patata'!C78</f>
        <v>290</v>
      </c>
      <c r="E78" s="30">
        <f>'[3]cabeceras_patata'!D78</f>
        <v>415</v>
      </c>
      <c r="F78" s="30">
        <f>'[3]cabeceras_patata'!E78</f>
        <v>310</v>
      </c>
      <c r="G78" s="30">
        <f>'[3]cabeceras_patata'!F78</f>
        <v>1315</v>
      </c>
      <c r="H78" s="31"/>
      <c r="I78" s="140">
        <f>'[3]cabeceras_patata'!G78</f>
        <v>8.01</v>
      </c>
      <c r="J78" s="140">
        <f>'[3]cabeceras_patata'!H78</f>
        <v>7.975</v>
      </c>
      <c r="K78" s="140">
        <f>'[3]cabeceras_patata'!I78</f>
        <v>12.45</v>
      </c>
      <c r="L78" s="140">
        <f>'[3]cabeceras_patata'!J78</f>
        <v>7.75</v>
      </c>
      <c r="M78" s="32">
        <f>'[3]cabeceras_patata'!K78</f>
        <v>36.185</v>
      </c>
    </row>
    <row r="79" spans="1:13" s="33" customFormat="1" ht="11.25" customHeight="1">
      <c r="A79" s="35" t="s">
        <v>63</v>
      </c>
      <c r="B79" s="29"/>
      <c r="C79" s="30">
        <f>'[3]cabeceras_patata'!B79</f>
        <v>250</v>
      </c>
      <c r="D79" s="30">
        <f>'[3]cabeceras_patata'!C79</f>
        <v>3017</v>
      </c>
      <c r="E79" s="30">
        <f>'[3]cabeceras_patata'!D79</f>
        <v>600</v>
      </c>
      <c r="F79" s="30">
        <f>'[3]cabeceras_patata'!E79</f>
        <v>97</v>
      </c>
      <c r="G79" s="30">
        <f>'[3]cabeceras_patata'!F79</f>
        <v>3964</v>
      </c>
      <c r="H79" s="31"/>
      <c r="I79" s="140">
        <f>'[3]cabeceras_patata'!G79</f>
        <v>4</v>
      </c>
      <c r="J79" s="140">
        <f>'[3]cabeceras_patata'!H79</f>
        <v>93.277</v>
      </c>
      <c r="K79" s="140">
        <f>'[3]cabeceras_patata'!I79</f>
        <v>19</v>
      </c>
      <c r="L79" s="140">
        <f>'[3]cabeceras_patata'!J79</f>
        <v>2.657</v>
      </c>
      <c r="M79" s="32">
        <f>'[3]cabeceras_patata'!K79</f>
        <v>118.934</v>
      </c>
    </row>
    <row r="80" spans="1:13" s="42" customFormat="1" ht="11.25" customHeight="1">
      <c r="A80" s="43" t="s">
        <v>64</v>
      </c>
      <c r="B80" s="37"/>
      <c r="C80" s="38">
        <f>'[3]cabeceras_patata'!B80</f>
        <v>1259</v>
      </c>
      <c r="D80" s="38">
        <f>'[3]cabeceras_patata'!C80</f>
        <v>4272</v>
      </c>
      <c r="E80" s="38">
        <f>'[3]cabeceras_patata'!D80</f>
        <v>3049</v>
      </c>
      <c r="F80" s="38">
        <f>'[3]cabeceras_patata'!E80</f>
        <v>1051</v>
      </c>
      <c r="G80" s="141">
        <f>'[3]cabeceras_patata'!F80</f>
        <v>9631</v>
      </c>
      <c r="H80" s="40"/>
      <c r="I80" s="142">
        <f>'[3]cabeceras_patata'!G80</f>
        <v>31.28</v>
      </c>
      <c r="J80" s="143">
        <f>'[3]cabeceras_patata'!H80</f>
        <v>129.71699999999998</v>
      </c>
      <c r="K80" s="143">
        <f>'[3]cabeceras_patata'!I80</f>
        <v>89.53314999999999</v>
      </c>
      <c r="L80" s="143">
        <f>'[3]cabeceras_patata'!J80</f>
        <v>26.932499999999997</v>
      </c>
      <c r="M80" s="41">
        <f>'[3]cabeceras_patata'!K80</f>
        <v>277.46264999999994</v>
      </c>
    </row>
    <row r="81" spans="1:13" s="33" customFormat="1" ht="11.25" customHeight="1">
      <c r="A81" s="35"/>
      <c r="B81" s="29"/>
      <c r="C81" s="30"/>
      <c r="D81" s="30"/>
      <c r="E81" s="30"/>
      <c r="F81" s="30"/>
      <c r="G81" s="30"/>
      <c r="H81" s="31"/>
      <c r="I81" s="140"/>
      <c r="J81" s="140"/>
      <c r="K81" s="140"/>
      <c r="L81" s="140"/>
      <c r="M81" s="32"/>
    </row>
    <row r="82" spans="1:13" s="33" customFormat="1" ht="11.25" customHeight="1">
      <c r="A82" s="35" t="s">
        <v>65</v>
      </c>
      <c r="B82" s="29"/>
      <c r="C82" s="30">
        <f>'[3]cabeceras_patata'!B82</f>
        <v>827</v>
      </c>
      <c r="D82" s="30">
        <f>'[3]cabeceras_patata'!C82</f>
        <v>695</v>
      </c>
      <c r="E82" s="30">
        <f>'[3]cabeceras_patata'!D82</f>
        <v>228</v>
      </c>
      <c r="F82" s="30">
        <f>'[3]cabeceras_patata'!E82</f>
        <v>302</v>
      </c>
      <c r="G82" s="30">
        <f>'[3]cabeceras_patata'!F82</f>
        <v>2052</v>
      </c>
      <c r="H82" s="31"/>
      <c r="I82" s="140">
        <f>'[3]cabeceras_patata'!G82</f>
        <v>16.633</v>
      </c>
      <c r="J82" s="140">
        <f>'[3]cabeceras_patata'!H82</f>
        <v>17.208</v>
      </c>
      <c r="K82" s="140">
        <f>'[3]cabeceras_patata'!I82</f>
        <v>3.628</v>
      </c>
      <c r="L82" s="140">
        <f>'[3]cabeceras_patata'!J82</f>
        <v>4.077</v>
      </c>
      <c r="M82" s="32">
        <f>'[3]cabeceras_patata'!K82</f>
        <v>41.546</v>
      </c>
    </row>
    <row r="83" spans="1:13" s="33" customFormat="1" ht="11.25" customHeight="1">
      <c r="A83" s="35" t="s">
        <v>66</v>
      </c>
      <c r="B83" s="29"/>
      <c r="C83" s="30">
        <f>'[3]cabeceras_patata'!B83</f>
        <v>790</v>
      </c>
      <c r="D83" s="30">
        <f>'[3]cabeceras_patata'!C83</f>
        <v>1980</v>
      </c>
      <c r="E83" s="30">
        <f>'[3]cabeceras_patata'!D83</f>
        <v>80</v>
      </c>
      <c r="F83" s="30">
        <f>'[3]cabeceras_patata'!E83</f>
        <v>560</v>
      </c>
      <c r="G83" s="30">
        <f>'[3]cabeceras_patata'!F83</f>
        <v>3410</v>
      </c>
      <c r="H83" s="31"/>
      <c r="I83" s="140">
        <f>'[3]cabeceras_patata'!G83</f>
        <v>14.05</v>
      </c>
      <c r="J83" s="140">
        <f>'[3]cabeceras_patata'!H83</f>
        <v>34.5</v>
      </c>
      <c r="K83" s="140">
        <f>'[3]cabeceras_patata'!I83</f>
        <v>1.6</v>
      </c>
      <c r="L83" s="140">
        <f>'[3]cabeceras_patata'!J83</f>
        <v>9.6</v>
      </c>
      <c r="M83" s="32">
        <f>'[3]cabeceras_patata'!K83</f>
        <v>59.75</v>
      </c>
    </row>
    <row r="84" spans="1:13" s="42" customFormat="1" ht="11.25" customHeight="1">
      <c r="A84" s="36" t="s">
        <v>67</v>
      </c>
      <c r="B84" s="37"/>
      <c r="C84" s="38">
        <f>'[3]cabeceras_patata'!B84</f>
        <v>1617</v>
      </c>
      <c r="D84" s="38">
        <f>'[3]cabeceras_patata'!C84</f>
        <v>2675</v>
      </c>
      <c r="E84" s="38">
        <f>'[3]cabeceras_patata'!D84</f>
        <v>308</v>
      </c>
      <c r="F84" s="38">
        <f>'[3]cabeceras_patata'!E84</f>
        <v>862</v>
      </c>
      <c r="G84" s="141">
        <f>'[3]cabeceras_patata'!F84</f>
        <v>5462</v>
      </c>
      <c r="H84" s="40"/>
      <c r="I84" s="142">
        <f>'[3]cabeceras_patata'!G84</f>
        <v>30.683</v>
      </c>
      <c r="J84" s="143">
        <f>'[3]cabeceras_patata'!H84</f>
        <v>51.708</v>
      </c>
      <c r="K84" s="143">
        <f>'[3]cabeceras_patata'!I84</f>
        <v>5.228</v>
      </c>
      <c r="L84" s="143">
        <f>'[3]cabeceras_patata'!J84</f>
        <v>13.677</v>
      </c>
      <c r="M84" s="41">
        <f>'[3]cabeceras_patata'!K84</f>
        <v>101.29599999999999</v>
      </c>
    </row>
    <row r="85" spans="1:13" s="33" customFormat="1" ht="11.25" customHeight="1">
      <c r="A85" s="35"/>
      <c r="B85" s="29"/>
      <c r="C85" s="30"/>
      <c r="D85" s="30"/>
      <c r="E85" s="30"/>
      <c r="F85" s="30"/>
      <c r="G85" s="30"/>
      <c r="H85" s="31"/>
      <c r="I85" s="140"/>
      <c r="J85" s="140"/>
      <c r="K85" s="140"/>
      <c r="L85" s="140"/>
      <c r="M85" s="32"/>
    </row>
    <row r="86" spans="1:13" s="33" customFormat="1" ht="11.25" customHeight="1">
      <c r="A86" s="35" t="s">
        <v>293</v>
      </c>
      <c r="B86" s="29"/>
      <c r="C86" s="30">
        <f>'[3]cabeceras_patata'!B86</f>
        <v>4308</v>
      </c>
      <c r="D86" s="30">
        <f>'[3]cabeceras_patata'!C86</f>
        <v>14230</v>
      </c>
      <c r="E86" s="30">
        <f>'[3]cabeceras_patata'!D86</f>
        <v>33091</v>
      </c>
      <c r="F86" s="30">
        <f>'[3]cabeceras_patata'!E86</f>
        <v>21567</v>
      </c>
      <c r="G86" s="30">
        <f>'[3]cabeceras_patata'!F86</f>
        <v>73196</v>
      </c>
      <c r="H86" s="31"/>
      <c r="I86" s="140">
        <f>'[3]cabeceras_patata'!G86</f>
        <v>105.5155</v>
      </c>
      <c r="J86" s="140">
        <f>'[3]cabeceras_patata'!H86</f>
        <v>408.045</v>
      </c>
      <c r="K86" s="140">
        <f>'[3]cabeceras_patata'!I86</f>
        <v>940.8121500000001</v>
      </c>
      <c r="L86" s="140">
        <f>'[3]cabeceras_patata'!J86</f>
        <v>789.9619000000001</v>
      </c>
      <c r="M86" s="32">
        <f>'[3]cabeceras_patata'!K86</f>
        <v>2244.3345499999996</v>
      </c>
    </row>
    <row r="87" spans="1:13" s="33" customFormat="1" ht="11.25" customHeight="1" thickBot="1">
      <c r="A87" s="35" t="s">
        <v>294</v>
      </c>
      <c r="B87" s="29"/>
      <c r="C87" s="30">
        <f>'[3]cabeceras_patata'!B87</f>
        <v>0</v>
      </c>
      <c r="D87" s="30">
        <f>'[3]cabeceras_patata'!C87</f>
        <v>0</v>
      </c>
      <c r="E87" s="30">
        <f>'[3]cabeceras_patata'!D87</f>
        <v>0</v>
      </c>
      <c r="F87" s="30">
        <f>'[3]cabeceras_patata'!E87</f>
        <v>0</v>
      </c>
      <c r="G87" s="30">
        <f>'[3]cabeceras_patata'!F87</f>
        <v>0</v>
      </c>
      <c r="H87" s="31"/>
      <c r="I87" s="140">
        <f>'[3]cabeceras_patata'!G87</f>
        <v>0</v>
      </c>
      <c r="J87" s="140">
        <f>'[3]cabeceras_patata'!H87</f>
        <v>0</v>
      </c>
      <c r="K87" s="140">
        <f>'[3]cabeceras_patata'!I87</f>
        <v>0</v>
      </c>
      <c r="L87" s="140">
        <f>'[3]cabeceras_patata'!J87</f>
        <v>0</v>
      </c>
      <c r="M87" s="32">
        <f>'[3]cabeceras_patata'!K87</f>
        <v>0</v>
      </c>
    </row>
    <row r="88" spans="1:13" s="33" customFormat="1" ht="11.25" customHeight="1">
      <c r="A88" s="47"/>
      <c r="B88" s="48"/>
      <c r="C88" s="49"/>
      <c r="D88" s="49"/>
      <c r="E88" s="49"/>
      <c r="F88" s="49"/>
      <c r="G88" s="145"/>
      <c r="H88" s="31"/>
      <c r="I88" s="146"/>
      <c r="J88" s="147"/>
      <c r="K88" s="147"/>
      <c r="L88" s="147"/>
      <c r="M88" s="50"/>
    </row>
    <row r="89" spans="1:13" s="42" customFormat="1" ht="11.25" customHeight="1">
      <c r="A89" s="51" t="str">
        <f>'[3]cabeceras_patata'!A89</f>
        <v>ESPAÑA 2016</v>
      </c>
      <c r="B89" s="52"/>
      <c r="C89" s="53">
        <f>'[3]cabeceras_patata'!B89</f>
        <v>4308</v>
      </c>
      <c r="D89" s="53">
        <f>'[3]cabeceras_patata'!C89</f>
        <v>14230</v>
      </c>
      <c r="E89" s="53">
        <f>'[3]cabeceras_patata'!D89</f>
        <v>33091</v>
      </c>
      <c r="F89" s="53">
        <f>'[3]cabeceras_patata'!E89</f>
        <v>21567</v>
      </c>
      <c r="G89" s="148">
        <f>'[3]cabeceras_patata'!F89</f>
        <v>73196</v>
      </c>
      <c r="H89" s="40"/>
      <c r="I89" s="149">
        <f>'[3]cabeceras_patata'!G89</f>
        <v>105.5155</v>
      </c>
      <c r="J89" s="150">
        <f>'[3]cabeceras_patata'!H89</f>
        <v>408.045</v>
      </c>
      <c r="K89" s="150">
        <f>'[3]cabeceras_patata'!I89</f>
        <v>940.8121500000001</v>
      </c>
      <c r="L89" s="150">
        <f>'[3]cabeceras_patata'!J89</f>
        <v>789.9619000000001</v>
      </c>
      <c r="M89" s="54">
        <f>'[3]cabeceras_patata'!K89</f>
        <v>2244.3345499999996</v>
      </c>
    </row>
    <row r="90" spans="1:13" s="42" customFormat="1" ht="11.25" customHeight="1">
      <c r="A90" s="51" t="str">
        <f>'[3]cabeceras_patata'!A90</f>
        <v>ESPAÑA 2015</v>
      </c>
      <c r="B90" s="52"/>
      <c r="C90" s="53">
        <f>'[3]cabeceras_patata'!B90</f>
        <v>4269</v>
      </c>
      <c r="D90" s="53">
        <f>'[3]cabeceras_patata'!C90</f>
        <v>13902</v>
      </c>
      <c r="E90" s="53">
        <f>'[3]cabeceras_patata'!D90</f>
        <v>33837</v>
      </c>
      <c r="F90" s="53">
        <f>'[3]cabeceras_patata'!E90</f>
        <v>20049</v>
      </c>
      <c r="G90" s="148">
        <f>'[3]cabeceras_patata'!F90</f>
        <v>72057</v>
      </c>
      <c r="H90" s="40"/>
      <c r="I90" s="149">
        <f>'[3]cabeceras_patata'!G90</f>
        <v>104.03899999999999</v>
      </c>
      <c r="J90" s="150">
        <f>'[3]cabeceras_patata'!H90</f>
        <v>419.692</v>
      </c>
      <c r="K90" s="150">
        <f>'[3]cabeceras_patata'!I90</f>
        <v>977.9883990000001</v>
      </c>
      <c r="L90" s="150">
        <f>'[3]cabeceras_patata'!J90</f>
        <v>743.0740000000001</v>
      </c>
      <c r="M90" s="54">
        <f>'[3]cabeceras_patata'!K90</f>
        <v>2244.793399</v>
      </c>
    </row>
    <row r="91" spans="1:13" s="42" customFormat="1" ht="11.25" customHeight="1">
      <c r="A91" s="51" t="str">
        <f>'[3]cabeceras_patata'!A91</f>
        <v>ESPAÑA 2016/2015=100</v>
      </c>
      <c r="B91" s="52"/>
      <c r="C91" s="150">
        <f>'[3]cabeceras_patata'!B91</f>
        <v>100.91356289529163</v>
      </c>
      <c r="D91" s="150">
        <f>'[3]cabeceras_patata'!C91</f>
        <v>102.359372752122</v>
      </c>
      <c r="E91" s="150">
        <f>'[3]cabeceras_patata'!D91</f>
        <v>97.79531282324083</v>
      </c>
      <c r="F91" s="150">
        <f>'[3]cabeceras_patata'!E91</f>
        <v>107.57144994762831</v>
      </c>
      <c r="G91" s="151">
        <f>'[3]cabeceras_patata'!F91</f>
        <v>101.58069306243668</v>
      </c>
      <c r="H91" s="40"/>
      <c r="I91" s="149">
        <f>'[3]cabeceras_patata'!G91</f>
        <v>101.41917934620673</v>
      </c>
      <c r="J91" s="150">
        <f>'[3]cabeceras_patata'!H91</f>
        <v>97.22486966632674</v>
      </c>
      <c r="K91" s="150">
        <f>'[3]cabeceras_patata'!I91</f>
        <v>96.19870245516073</v>
      </c>
      <c r="L91" s="150">
        <f>'[3]cabeceras_patata'!J91</f>
        <v>106.30999066041876</v>
      </c>
      <c r="M91" s="151">
        <f>'[3]cabeceras_patata'!K91</f>
        <v>99.97955941066982</v>
      </c>
    </row>
    <row r="92" spans="1:13" ht="11.25" customHeight="1" thickBot="1">
      <c r="A92" s="55"/>
      <c r="B92" s="56"/>
      <c r="C92" s="57"/>
      <c r="D92" s="57"/>
      <c r="E92" s="57"/>
      <c r="F92" s="57"/>
      <c r="G92" s="152"/>
      <c r="H92" s="59"/>
      <c r="I92" s="60"/>
      <c r="J92" s="61"/>
      <c r="K92" s="61"/>
      <c r="L92" s="61"/>
      <c r="M92" s="58"/>
    </row>
    <row r="627" ht="11.25" customHeight="1">
      <c r="B627" s="153"/>
    </row>
    <row r="628" ht="11.25" customHeight="1">
      <c r="B628" s="153"/>
    </row>
    <row r="629" ht="11.25" customHeight="1">
      <c r="B629" s="153"/>
    </row>
    <row r="630" ht="11.25" customHeight="1">
      <c r="B630" s="153"/>
    </row>
  </sheetData>
  <sheetProtection/>
  <mergeCells count="4">
    <mergeCell ref="A1:M1"/>
    <mergeCell ref="L2:M2"/>
    <mergeCell ref="C4:G4"/>
    <mergeCell ref="I4:M4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70" zoomScaleNormal="70" zoomScaleSheetLayoutView="70" zoomScalePageLayoutView="0" workbookViewId="0" topLeftCell="A1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7</v>
      </c>
      <c r="D7" s="21" t="s">
        <v>7</v>
      </c>
      <c r="E7" s="21">
        <v>12</v>
      </c>
      <c r="F7" s="22" t="str">
        <f>CONCATENATE(D6,"=100")</f>
        <v>2016=100</v>
      </c>
      <c r="G7" s="23"/>
      <c r="H7" s="20" t="s">
        <v>7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05"/>
      <c r="I9" s="105"/>
      <c r="J9" s="10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05"/>
      <c r="I10" s="105"/>
      <c r="J10" s="10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05"/>
      <c r="I11" s="105"/>
      <c r="J11" s="10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05"/>
      <c r="I12" s="105"/>
      <c r="J12" s="10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06"/>
      <c r="I13" s="107"/>
      <c r="J13" s="10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06"/>
      <c r="I15" s="107"/>
      <c r="J15" s="10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06"/>
      <c r="I17" s="107"/>
      <c r="J17" s="10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05"/>
      <c r="I19" s="105"/>
      <c r="J19" s="10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05"/>
      <c r="I20" s="105"/>
      <c r="J20" s="10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05"/>
      <c r="I21" s="105"/>
      <c r="J21" s="10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06"/>
      <c r="I22" s="107"/>
      <c r="J22" s="10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06"/>
      <c r="I24" s="107"/>
      <c r="J24" s="10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06"/>
      <c r="I26" s="107"/>
      <c r="J26" s="10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05"/>
      <c r="I28" s="105"/>
      <c r="J28" s="10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05"/>
      <c r="I29" s="105"/>
      <c r="J29" s="105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05"/>
      <c r="I30" s="105"/>
      <c r="J30" s="105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06"/>
      <c r="I31" s="107"/>
      <c r="J31" s="10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05"/>
      <c r="I33" s="105"/>
      <c r="J33" s="105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05"/>
      <c r="I34" s="105"/>
      <c r="J34" s="105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05"/>
      <c r="I35" s="105"/>
      <c r="J35" s="105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05"/>
      <c r="I36" s="105"/>
      <c r="J36" s="105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06"/>
      <c r="I37" s="107"/>
      <c r="J37" s="10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06"/>
      <c r="I39" s="107"/>
      <c r="J39" s="10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05"/>
      <c r="I41" s="105"/>
      <c r="J41" s="10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05"/>
      <c r="I42" s="105"/>
      <c r="J42" s="10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05"/>
      <c r="I43" s="105"/>
      <c r="J43" s="10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05"/>
      <c r="I44" s="105"/>
      <c r="J44" s="10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05"/>
      <c r="I45" s="105"/>
      <c r="J45" s="10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05"/>
      <c r="I46" s="105"/>
      <c r="J46" s="10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05"/>
      <c r="I47" s="105"/>
      <c r="J47" s="10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05"/>
      <c r="I48" s="105"/>
      <c r="J48" s="10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05"/>
      <c r="I49" s="105"/>
      <c r="J49" s="105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06"/>
      <c r="I50" s="107"/>
      <c r="J50" s="10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06"/>
      <c r="I52" s="107"/>
      <c r="J52" s="10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05"/>
      <c r="I54" s="105"/>
      <c r="J54" s="105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05"/>
      <c r="I55" s="105"/>
      <c r="J55" s="10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05"/>
      <c r="I56" s="105"/>
      <c r="J56" s="10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05"/>
      <c r="I57" s="105"/>
      <c r="J57" s="10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05"/>
      <c r="I58" s="105"/>
      <c r="J58" s="105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06"/>
      <c r="I59" s="107"/>
      <c r="J59" s="10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05"/>
      <c r="I61" s="105"/>
      <c r="J61" s="105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05"/>
      <c r="I62" s="105"/>
      <c r="J62" s="105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05"/>
      <c r="I63" s="105"/>
      <c r="J63" s="105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06"/>
      <c r="I64" s="107"/>
      <c r="J64" s="10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06"/>
      <c r="I66" s="107"/>
      <c r="J66" s="10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>
        <v>12</v>
      </c>
      <c r="D68" s="30"/>
      <c r="E68" s="30"/>
      <c r="F68" s="31"/>
      <c r="G68" s="31"/>
      <c r="H68" s="105">
        <v>0.696</v>
      </c>
      <c r="I68" s="105"/>
      <c r="J68" s="10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05"/>
      <c r="I69" s="105"/>
      <c r="J69" s="105"/>
      <c r="K69" s="32"/>
    </row>
    <row r="70" spans="1:11" s="42" customFormat="1" ht="11.25" customHeight="1">
      <c r="A70" s="36" t="s">
        <v>55</v>
      </c>
      <c r="B70" s="37"/>
      <c r="C70" s="38">
        <v>12</v>
      </c>
      <c r="D70" s="38"/>
      <c r="E70" s="38"/>
      <c r="F70" s="39"/>
      <c r="G70" s="40"/>
      <c r="H70" s="106">
        <v>0.696</v>
      </c>
      <c r="I70" s="107"/>
      <c r="J70" s="10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05"/>
      <c r="I72" s="105"/>
      <c r="J72" s="105"/>
      <c r="K72" s="32"/>
    </row>
    <row r="73" spans="1:11" s="33" customFormat="1" ht="11.25" customHeight="1">
      <c r="A73" s="35" t="s">
        <v>57</v>
      </c>
      <c r="B73" s="29"/>
      <c r="C73" s="30">
        <v>2871</v>
      </c>
      <c r="D73" s="30">
        <v>1900</v>
      </c>
      <c r="E73" s="30">
        <v>1900</v>
      </c>
      <c r="F73" s="31"/>
      <c r="G73" s="31"/>
      <c r="H73" s="105">
        <v>239.8</v>
      </c>
      <c r="I73" s="105">
        <v>153.9</v>
      </c>
      <c r="J73" s="105"/>
      <c r="K73" s="32"/>
    </row>
    <row r="74" spans="1:11" s="33" customFormat="1" ht="11.25" customHeight="1">
      <c r="A74" s="35" t="s">
        <v>58</v>
      </c>
      <c r="B74" s="29"/>
      <c r="C74" s="30">
        <v>62</v>
      </c>
      <c r="D74" s="30">
        <v>75</v>
      </c>
      <c r="E74" s="30">
        <v>75</v>
      </c>
      <c r="F74" s="31"/>
      <c r="G74" s="31"/>
      <c r="H74" s="105">
        <v>3.41</v>
      </c>
      <c r="I74" s="105">
        <v>4.125</v>
      </c>
      <c r="J74" s="105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05"/>
      <c r="I75" s="105"/>
      <c r="J75" s="105"/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05"/>
      <c r="I76" s="105"/>
      <c r="J76" s="105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05"/>
      <c r="I77" s="105"/>
      <c r="J77" s="105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05"/>
      <c r="I78" s="105"/>
      <c r="J78" s="105"/>
      <c r="K78" s="32"/>
    </row>
    <row r="79" spans="1:11" s="33" customFormat="1" ht="11.25" customHeight="1">
      <c r="A79" s="35" t="s">
        <v>63</v>
      </c>
      <c r="B79" s="29"/>
      <c r="C79" s="30">
        <v>5800</v>
      </c>
      <c r="D79" s="30">
        <v>5254</v>
      </c>
      <c r="E79" s="30">
        <v>5217</v>
      </c>
      <c r="F79" s="31"/>
      <c r="G79" s="31"/>
      <c r="H79" s="105">
        <v>439.1</v>
      </c>
      <c r="I79" s="105">
        <v>496.193</v>
      </c>
      <c r="J79" s="105"/>
      <c r="K79" s="32"/>
    </row>
    <row r="80" spans="1:11" s="42" customFormat="1" ht="11.25" customHeight="1">
      <c r="A80" s="43" t="s">
        <v>64</v>
      </c>
      <c r="B80" s="37"/>
      <c r="C80" s="38">
        <v>8733</v>
      </c>
      <c r="D80" s="38">
        <v>7229</v>
      </c>
      <c r="E80" s="38">
        <v>7192</v>
      </c>
      <c r="F80" s="39">
        <f>IF(D80&gt;0,100*E80/D80,0)</f>
        <v>99.48817263798588</v>
      </c>
      <c r="G80" s="40"/>
      <c r="H80" s="106">
        <v>682.31</v>
      </c>
      <c r="I80" s="107">
        <v>654.218</v>
      </c>
      <c r="J80" s="10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05"/>
      <c r="I82" s="105"/>
      <c r="J82" s="105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05"/>
      <c r="I83" s="105"/>
      <c r="J83" s="105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06"/>
      <c r="I84" s="107"/>
      <c r="J84" s="10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>
        <v>8745</v>
      </c>
      <c r="D87" s="53">
        <v>7229</v>
      </c>
      <c r="E87" s="53">
        <v>7192</v>
      </c>
      <c r="F87" s="54">
        <f>IF(D87&gt;0,100*E87/D87,0)</f>
        <v>99.48817263798588</v>
      </c>
      <c r="G87" s="40"/>
      <c r="H87" s="110">
        <v>683.0060000000001</v>
      </c>
      <c r="I87" s="111">
        <v>654.218</v>
      </c>
      <c r="J87" s="11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70" zoomScaleNormal="70" zoomScaleSheetLayoutView="70" zoomScalePageLayoutView="0" workbookViewId="0" topLeftCell="A1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 t="s">
        <v>300</v>
      </c>
      <c r="D7" s="21" t="s">
        <v>7</v>
      </c>
      <c r="E7" s="21">
        <v>12</v>
      </c>
      <c r="F7" s="22" t="str">
        <f>CONCATENATE(D6,"=100")</f>
        <v>2015=100</v>
      </c>
      <c r="G7" s="23"/>
      <c r="H7" s="20" t="s">
        <v>300</v>
      </c>
      <c r="I7" s="21" t="s">
        <v>7</v>
      </c>
      <c r="J7" s="21">
        <v>12</v>
      </c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05"/>
      <c r="I9" s="105"/>
      <c r="J9" s="10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05"/>
      <c r="I10" s="105"/>
      <c r="J10" s="10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05"/>
      <c r="I11" s="105"/>
      <c r="J11" s="10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05"/>
      <c r="I12" s="105"/>
      <c r="J12" s="10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06"/>
      <c r="I13" s="107"/>
      <c r="J13" s="10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06"/>
      <c r="I15" s="107"/>
      <c r="J15" s="10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06"/>
      <c r="I17" s="107"/>
      <c r="J17" s="10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>
        <v>2045</v>
      </c>
      <c r="D19" s="30">
        <v>2017</v>
      </c>
      <c r="E19" s="30">
        <v>1659</v>
      </c>
      <c r="F19" s="31"/>
      <c r="G19" s="31"/>
      <c r="H19" s="105">
        <v>203.304</v>
      </c>
      <c r="I19" s="105">
        <v>192.623</v>
      </c>
      <c r="J19" s="105">
        <v>156.776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05"/>
      <c r="I20" s="105"/>
      <c r="J20" s="10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05"/>
      <c r="I21" s="105"/>
      <c r="J21" s="105"/>
      <c r="K21" s="32"/>
    </row>
    <row r="22" spans="1:11" s="42" customFormat="1" ht="11.25" customHeight="1">
      <c r="A22" s="36" t="s">
        <v>18</v>
      </c>
      <c r="B22" s="37"/>
      <c r="C22" s="38">
        <v>2045</v>
      </c>
      <c r="D22" s="38">
        <v>2017</v>
      </c>
      <c r="E22" s="38">
        <v>1659</v>
      </c>
      <c r="F22" s="39">
        <f>IF(D22&gt;0,100*E22/D22,0)</f>
        <v>82.25086762518592</v>
      </c>
      <c r="G22" s="40"/>
      <c r="H22" s="106">
        <v>203.304</v>
      </c>
      <c r="I22" s="107">
        <v>192.623</v>
      </c>
      <c r="J22" s="107">
        <v>156.776</v>
      </c>
      <c r="K22" s="41">
        <f>IF(I22&gt;0,100*J22/I22,0)</f>
        <v>81.39007283657715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>
        <v>289</v>
      </c>
      <c r="D24" s="38">
        <v>331</v>
      </c>
      <c r="E24" s="38">
        <v>174</v>
      </c>
      <c r="F24" s="39">
        <f>IF(D24&gt;0,100*E24/D24,0)</f>
        <v>52.56797583081571</v>
      </c>
      <c r="G24" s="40"/>
      <c r="H24" s="106">
        <v>31.146</v>
      </c>
      <c r="I24" s="107">
        <v>16.53</v>
      </c>
      <c r="J24" s="107">
        <v>16.716</v>
      </c>
      <c r="K24" s="41">
        <f>IF(I24&gt;0,100*J24/I24,0)</f>
        <v>101.12522686025409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>
        <v>1334</v>
      </c>
      <c r="D26" s="38">
        <v>1350</v>
      </c>
      <c r="E26" s="38">
        <v>1350</v>
      </c>
      <c r="F26" s="39">
        <f>IF(D26&gt;0,100*E26/D26,0)</f>
        <v>100</v>
      </c>
      <c r="G26" s="40"/>
      <c r="H26" s="106">
        <v>146.565</v>
      </c>
      <c r="I26" s="107">
        <v>135.033</v>
      </c>
      <c r="J26" s="107">
        <v>130</v>
      </c>
      <c r="K26" s="41">
        <f>IF(I26&gt;0,100*J26/I26,0)</f>
        <v>96.27276295424082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05"/>
      <c r="I28" s="105"/>
      <c r="J28" s="105"/>
      <c r="K28" s="32"/>
    </row>
    <row r="29" spans="1:11" s="33" customFormat="1" ht="11.25" customHeight="1">
      <c r="A29" s="35" t="s">
        <v>22</v>
      </c>
      <c r="B29" s="29"/>
      <c r="C29" s="30">
        <v>3</v>
      </c>
      <c r="D29" s="30"/>
      <c r="E29" s="30"/>
      <c r="F29" s="31"/>
      <c r="G29" s="31"/>
      <c r="H29" s="105">
        <v>0.09</v>
      </c>
      <c r="I29" s="105"/>
      <c r="J29" s="105"/>
      <c r="K29" s="32"/>
    </row>
    <row r="30" spans="1:11" s="33" customFormat="1" ht="11.25" customHeight="1">
      <c r="A30" s="35" t="s">
        <v>23</v>
      </c>
      <c r="B30" s="29"/>
      <c r="C30" s="30"/>
      <c r="D30" s="30">
        <v>1</v>
      </c>
      <c r="E30" s="30"/>
      <c r="F30" s="31"/>
      <c r="G30" s="31"/>
      <c r="H30" s="105"/>
      <c r="I30" s="105">
        <v>0.05</v>
      </c>
      <c r="J30" s="105"/>
      <c r="K30" s="32"/>
    </row>
    <row r="31" spans="1:11" s="42" customFormat="1" ht="11.25" customHeight="1">
      <c r="A31" s="43" t="s">
        <v>24</v>
      </c>
      <c r="B31" s="37"/>
      <c r="C31" s="38">
        <v>3</v>
      </c>
      <c r="D31" s="38">
        <v>1</v>
      </c>
      <c r="E31" s="38"/>
      <c r="F31" s="39"/>
      <c r="G31" s="40"/>
      <c r="H31" s="106">
        <v>0.09</v>
      </c>
      <c r="I31" s="107">
        <v>0.05</v>
      </c>
      <c r="J31" s="10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05"/>
      <c r="I33" s="105"/>
      <c r="J33" s="105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05"/>
      <c r="I34" s="105"/>
      <c r="J34" s="105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05"/>
      <c r="I35" s="105"/>
      <c r="J35" s="105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05"/>
      <c r="I36" s="105"/>
      <c r="J36" s="105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06"/>
      <c r="I37" s="107"/>
      <c r="J37" s="10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06"/>
      <c r="I39" s="107"/>
      <c r="J39" s="10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>
        <v>2030</v>
      </c>
      <c r="D41" s="30">
        <v>1893</v>
      </c>
      <c r="E41" s="30">
        <v>1611</v>
      </c>
      <c r="F41" s="31"/>
      <c r="G41" s="31"/>
      <c r="H41" s="105">
        <v>212.198</v>
      </c>
      <c r="I41" s="105">
        <v>156.75</v>
      </c>
      <c r="J41" s="105">
        <v>153.045</v>
      </c>
      <c r="K41" s="32"/>
    </row>
    <row r="42" spans="1:11" s="33" customFormat="1" ht="11.25" customHeight="1">
      <c r="A42" s="35" t="s">
        <v>32</v>
      </c>
      <c r="B42" s="29"/>
      <c r="C42" s="30">
        <v>1755</v>
      </c>
      <c r="D42" s="30">
        <v>1720</v>
      </c>
      <c r="E42" s="30">
        <v>1531</v>
      </c>
      <c r="F42" s="31"/>
      <c r="G42" s="31"/>
      <c r="H42" s="105">
        <v>191.498</v>
      </c>
      <c r="I42" s="105">
        <v>155.9</v>
      </c>
      <c r="J42" s="105">
        <v>153.1</v>
      </c>
      <c r="K42" s="32"/>
    </row>
    <row r="43" spans="1:11" s="33" customFormat="1" ht="11.25" customHeight="1">
      <c r="A43" s="35" t="s">
        <v>33</v>
      </c>
      <c r="B43" s="29"/>
      <c r="C43" s="30">
        <v>5961</v>
      </c>
      <c r="D43" s="30">
        <v>5652</v>
      </c>
      <c r="E43" s="30">
        <v>4613</v>
      </c>
      <c r="F43" s="31"/>
      <c r="G43" s="31"/>
      <c r="H43" s="105">
        <v>498.059</v>
      </c>
      <c r="I43" s="105">
        <v>401.104</v>
      </c>
      <c r="J43" s="105">
        <v>396.718</v>
      </c>
      <c r="K43" s="32"/>
    </row>
    <row r="44" spans="1:11" s="33" customFormat="1" ht="11.25" customHeight="1">
      <c r="A44" s="35" t="s">
        <v>34</v>
      </c>
      <c r="B44" s="29"/>
      <c r="C44" s="30">
        <v>2234</v>
      </c>
      <c r="D44" s="30">
        <v>2060</v>
      </c>
      <c r="E44" s="30">
        <v>1853</v>
      </c>
      <c r="F44" s="31"/>
      <c r="G44" s="31"/>
      <c r="H44" s="105">
        <v>205.182</v>
      </c>
      <c r="I44" s="105">
        <v>185.915</v>
      </c>
      <c r="J44" s="105">
        <v>176.035</v>
      </c>
      <c r="K44" s="32"/>
    </row>
    <row r="45" spans="1:11" s="33" customFormat="1" ht="11.25" customHeight="1">
      <c r="A45" s="35" t="s">
        <v>35</v>
      </c>
      <c r="B45" s="29"/>
      <c r="C45" s="30">
        <v>1750</v>
      </c>
      <c r="D45" s="30">
        <v>1754</v>
      </c>
      <c r="E45" s="30">
        <v>1793</v>
      </c>
      <c r="F45" s="31"/>
      <c r="G45" s="31"/>
      <c r="H45" s="105">
        <v>171.516</v>
      </c>
      <c r="I45" s="105">
        <v>161.19</v>
      </c>
      <c r="J45" s="105">
        <v>161.37</v>
      </c>
      <c r="K45" s="32"/>
    </row>
    <row r="46" spans="1:11" s="33" customFormat="1" ht="11.25" customHeight="1">
      <c r="A46" s="35" t="s">
        <v>36</v>
      </c>
      <c r="B46" s="29"/>
      <c r="C46" s="30">
        <v>1312</v>
      </c>
      <c r="D46" s="30">
        <v>1146</v>
      </c>
      <c r="E46" s="30">
        <v>1170</v>
      </c>
      <c r="F46" s="31"/>
      <c r="G46" s="31"/>
      <c r="H46" s="105">
        <v>142.758</v>
      </c>
      <c r="I46" s="105">
        <v>109.25</v>
      </c>
      <c r="J46" s="105">
        <v>111.15</v>
      </c>
      <c r="K46" s="32"/>
    </row>
    <row r="47" spans="1:11" s="33" customFormat="1" ht="11.25" customHeight="1">
      <c r="A47" s="35" t="s">
        <v>37</v>
      </c>
      <c r="B47" s="29"/>
      <c r="C47" s="30">
        <v>279</v>
      </c>
      <c r="D47" s="30">
        <v>199</v>
      </c>
      <c r="E47" s="30">
        <v>197</v>
      </c>
      <c r="F47" s="31"/>
      <c r="G47" s="31"/>
      <c r="H47" s="105">
        <v>25.828</v>
      </c>
      <c r="I47" s="105">
        <v>18.617</v>
      </c>
      <c r="J47" s="105">
        <v>19.7</v>
      </c>
      <c r="K47" s="32"/>
    </row>
    <row r="48" spans="1:11" s="33" customFormat="1" ht="11.25" customHeight="1">
      <c r="A48" s="35" t="s">
        <v>38</v>
      </c>
      <c r="B48" s="29"/>
      <c r="C48" s="30">
        <v>7880</v>
      </c>
      <c r="D48" s="30">
        <v>7834</v>
      </c>
      <c r="E48" s="30">
        <v>7147</v>
      </c>
      <c r="F48" s="31"/>
      <c r="G48" s="31"/>
      <c r="H48" s="105">
        <v>842.727</v>
      </c>
      <c r="I48" s="105">
        <v>772.97</v>
      </c>
      <c r="J48" s="105">
        <v>750.435</v>
      </c>
      <c r="K48" s="32"/>
    </row>
    <row r="49" spans="1:11" s="33" customFormat="1" ht="11.25" customHeight="1">
      <c r="A49" s="35" t="s">
        <v>39</v>
      </c>
      <c r="B49" s="29"/>
      <c r="C49" s="30">
        <v>2906</v>
      </c>
      <c r="D49" s="30">
        <v>2844</v>
      </c>
      <c r="E49" s="30">
        <v>2578</v>
      </c>
      <c r="F49" s="31"/>
      <c r="G49" s="31"/>
      <c r="H49" s="105">
        <v>299.655</v>
      </c>
      <c r="I49" s="105">
        <v>246.715</v>
      </c>
      <c r="J49" s="105">
        <v>252.644</v>
      </c>
      <c r="K49" s="32"/>
    </row>
    <row r="50" spans="1:11" s="42" customFormat="1" ht="11.25" customHeight="1">
      <c r="A50" s="43" t="s">
        <v>40</v>
      </c>
      <c r="B50" s="37"/>
      <c r="C50" s="38">
        <v>26107</v>
      </c>
      <c r="D50" s="38">
        <v>25102</v>
      </c>
      <c r="E50" s="38">
        <v>22493</v>
      </c>
      <c r="F50" s="39">
        <f>IF(D50&gt;0,100*E50/D50,0)</f>
        <v>89.60640586407457</v>
      </c>
      <c r="G50" s="40"/>
      <c r="H50" s="106">
        <v>2589.4210000000003</v>
      </c>
      <c r="I50" s="107">
        <v>2208.411</v>
      </c>
      <c r="J50" s="107">
        <v>2174.197</v>
      </c>
      <c r="K50" s="41">
        <f>IF(I50&gt;0,100*J50/I50,0)</f>
        <v>98.45074127958972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06"/>
      <c r="I52" s="107"/>
      <c r="J52" s="10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05"/>
      <c r="I54" s="105"/>
      <c r="J54" s="105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05"/>
      <c r="I55" s="105"/>
      <c r="J55" s="10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05"/>
      <c r="I56" s="105"/>
      <c r="J56" s="10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05"/>
      <c r="I57" s="105"/>
      <c r="J57" s="10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05"/>
      <c r="I58" s="105"/>
      <c r="J58" s="105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06"/>
      <c r="I59" s="107"/>
      <c r="J59" s="10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05"/>
      <c r="I61" s="105"/>
      <c r="J61" s="105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05"/>
      <c r="I62" s="105"/>
      <c r="J62" s="105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05"/>
      <c r="I63" s="105"/>
      <c r="J63" s="105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06"/>
      <c r="I64" s="107"/>
      <c r="J64" s="10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06"/>
      <c r="I66" s="107"/>
      <c r="J66" s="10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05"/>
      <c r="I68" s="105"/>
      <c r="J68" s="10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05"/>
      <c r="I69" s="105"/>
      <c r="J69" s="10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06"/>
      <c r="I70" s="107"/>
      <c r="J70" s="10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05"/>
      <c r="I72" s="105"/>
      <c r="J72" s="105"/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05"/>
      <c r="I73" s="105"/>
      <c r="J73" s="105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05"/>
      <c r="I74" s="105"/>
      <c r="J74" s="105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05"/>
      <c r="I75" s="105"/>
      <c r="J75" s="105"/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05"/>
      <c r="I76" s="105"/>
      <c r="J76" s="105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05"/>
      <c r="I77" s="105"/>
      <c r="J77" s="105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05"/>
      <c r="I78" s="105"/>
      <c r="J78" s="105"/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05"/>
      <c r="I79" s="105"/>
      <c r="J79" s="105"/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06"/>
      <c r="I80" s="107"/>
      <c r="J80" s="10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05"/>
      <c r="I82" s="105"/>
      <c r="J82" s="105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05"/>
      <c r="I83" s="105"/>
      <c r="J83" s="105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06"/>
      <c r="I84" s="107"/>
      <c r="J84" s="10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>
        <v>29778</v>
      </c>
      <c r="D87" s="53">
        <v>28801</v>
      </c>
      <c r="E87" s="53">
        <v>25676</v>
      </c>
      <c r="F87" s="54">
        <f>IF(D87&gt;0,100*E87/D87,0)</f>
        <v>89.14968230269783</v>
      </c>
      <c r="G87" s="40"/>
      <c r="H87" s="110">
        <v>2970.5260000000003</v>
      </c>
      <c r="I87" s="111">
        <v>2552.647</v>
      </c>
      <c r="J87" s="111">
        <v>2477.6890000000003</v>
      </c>
      <c r="K87" s="54">
        <f>IF(I87&gt;0,100*J87/I87,0)</f>
        <v>97.06351877090724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9"/>
  <dimension ref="A1:N87"/>
  <sheetViews>
    <sheetView view="pageBreakPreview" zoomScale="80" zoomScaleSheetLayoutView="80" zoomScalePageLayoutView="0" workbookViewId="0" topLeftCell="A43">
      <selection activeCell="P70" sqref="P70"/>
    </sheetView>
  </sheetViews>
  <sheetFormatPr defaultColWidth="11.57421875" defaultRowHeight="12.75"/>
  <cols>
    <col min="1" max="1" width="9.57421875" style="119" customWidth="1"/>
    <col min="2" max="2" width="12.140625" style="119" customWidth="1"/>
    <col min="3" max="3" width="13.421875" style="119" customWidth="1"/>
    <col min="4" max="4" width="11.57421875" style="119" customWidth="1"/>
    <col min="5" max="5" width="1.57421875" style="119" customWidth="1"/>
    <col min="6" max="6" width="12.57421875" style="119" customWidth="1"/>
    <col min="7" max="7" width="11.421875" style="119" customWidth="1"/>
    <col min="8" max="8" width="10.57421875" style="119" customWidth="1"/>
    <col min="9" max="9" width="9.00390625" style="119" customWidth="1"/>
    <col min="10" max="10" width="1.1484375" style="119" customWidth="1"/>
    <col min="11" max="11" width="1.421875" style="119" customWidth="1"/>
    <col min="12" max="12" width="2.140625" style="119" customWidth="1"/>
    <col min="13" max="16384" width="11.57421875" style="119" customWidth="1"/>
  </cols>
  <sheetData>
    <row r="1" spans="1:9" ht="12">
      <c r="A1" s="118"/>
      <c r="B1" s="118"/>
      <c r="C1" s="118"/>
      <c r="D1" s="118"/>
      <c r="E1" s="118"/>
      <c r="F1" s="118"/>
      <c r="G1" s="118"/>
      <c r="H1" s="118"/>
      <c r="I1" s="118"/>
    </row>
    <row r="2" spans="1:9" ht="12">
      <c r="A2" s="118"/>
      <c r="B2" s="118"/>
      <c r="C2" s="118"/>
      <c r="D2" s="118"/>
      <c r="E2" s="118"/>
      <c r="F2" s="118"/>
      <c r="G2" s="118"/>
      <c r="H2" s="118"/>
      <c r="I2" s="118"/>
    </row>
    <row r="3" spans="1:9" ht="15">
      <c r="A3" s="200" t="s">
        <v>225</v>
      </c>
      <c r="B3" s="200"/>
      <c r="C3" s="200"/>
      <c r="D3" s="200"/>
      <c r="E3" s="200"/>
      <c r="F3" s="200"/>
      <c r="G3" s="200"/>
      <c r="H3" s="200"/>
      <c r="I3" s="200"/>
    </row>
    <row r="4" spans="1:9" ht="12">
      <c r="A4" s="118"/>
      <c r="B4" s="118"/>
      <c r="C4" s="118"/>
      <c r="D4" s="118"/>
      <c r="E4" s="118"/>
      <c r="F4" s="118"/>
      <c r="G4" s="118"/>
      <c r="H4" s="118"/>
      <c r="I4" s="118"/>
    </row>
    <row r="5" spans="1:9" ht="12">
      <c r="A5" s="118"/>
      <c r="B5" s="118"/>
      <c r="C5" s="118"/>
      <c r="D5" s="118"/>
      <c r="E5" s="118"/>
      <c r="F5" s="118"/>
      <c r="G5" s="118"/>
      <c r="H5" s="118"/>
      <c r="I5" s="118"/>
    </row>
    <row r="6" spans="1:9" ht="12">
      <c r="A6" s="118"/>
      <c r="B6" s="118"/>
      <c r="C6" s="118"/>
      <c r="D6" s="118"/>
      <c r="E6" s="118"/>
      <c r="F6" s="118"/>
      <c r="G6" s="118"/>
      <c r="H6" s="118"/>
      <c r="I6" s="118"/>
    </row>
    <row r="7" spans="1:9" ht="12">
      <c r="A7" s="120" t="s">
        <v>283</v>
      </c>
      <c r="B7" s="121"/>
      <c r="C7" s="121"/>
      <c r="D7" s="122"/>
      <c r="E7" s="122"/>
      <c r="F7" s="122"/>
      <c r="G7" s="122"/>
      <c r="H7" s="122"/>
      <c r="I7" s="122"/>
    </row>
    <row r="8" spans="1:9" ht="12">
      <c r="A8" s="118"/>
      <c r="B8" s="118"/>
      <c r="C8" s="118"/>
      <c r="D8" s="118"/>
      <c r="E8" s="118"/>
      <c r="F8" s="118"/>
      <c r="G8" s="118"/>
      <c r="H8" s="118"/>
      <c r="I8" s="118"/>
    </row>
    <row r="9" spans="1:9" ht="12">
      <c r="A9" s="123" t="s">
        <v>226</v>
      </c>
      <c r="B9" s="118"/>
      <c r="C9" s="118"/>
      <c r="D9" s="118"/>
      <c r="E9" s="118"/>
      <c r="F9" s="118"/>
      <c r="G9" s="118"/>
      <c r="H9" s="118"/>
      <c r="I9" s="118"/>
    </row>
    <row r="10" spans="1:9" ht="12">
      <c r="A10" s="118"/>
      <c r="B10" s="118"/>
      <c r="C10" s="118"/>
      <c r="D10" s="118"/>
      <c r="E10" s="118"/>
      <c r="F10" s="118"/>
      <c r="G10" s="118"/>
      <c r="H10" s="118"/>
      <c r="I10" s="118"/>
    </row>
    <row r="11" spans="1:9" ht="12">
      <c r="A11" s="124"/>
      <c r="B11" s="125"/>
      <c r="C11" s="125"/>
      <c r="D11" s="126" t="s">
        <v>227</v>
      </c>
      <c r="E11" s="127"/>
      <c r="F11" s="124"/>
      <c r="G11" s="125"/>
      <c r="H11" s="125"/>
      <c r="I11" s="126" t="s">
        <v>227</v>
      </c>
    </row>
    <row r="12" spans="1:9" ht="12">
      <c r="A12" s="128"/>
      <c r="B12" s="129"/>
      <c r="C12" s="129"/>
      <c r="D12" s="130"/>
      <c r="E12" s="131"/>
      <c r="F12" s="128"/>
      <c r="G12" s="129"/>
      <c r="H12" s="129"/>
      <c r="I12" s="130"/>
    </row>
    <row r="13" spans="1:9" ht="5.25" customHeight="1">
      <c r="A13" s="132"/>
      <c r="B13" s="133"/>
      <c r="C13" s="133"/>
      <c r="D13" s="134"/>
      <c r="E13" s="131"/>
      <c r="F13" s="132"/>
      <c r="G13" s="133"/>
      <c r="H13" s="133"/>
      <c r="I13" s="134"/>
    </row>
    <row r="14" spans="1:9" ht="12">
      <c r="A14" s="128" t="s">
        <v>228</v>
      </c>
      <c r="B14" s="129"/>
      <c r="C14" s="129"/>
      <c r="D14" s="130">
        <v>9</v>
      </c>
      <c r="E14" s="131"/>
      <c r="F14" s="128" t="s">
        <v>258</v>
      </c>
      <c r="G14" s="129"/>
      <c r="H14" s="129"/>
      <c r="I14" s="130">
        <v>41</v>
      </c>
    </row>
    <row r="15" spans="1:9" ht="5.25" customHeight="1">
      <c r="A15" s="132"/>
      <c r="B15" s="133"/>
      <c r="C15" s="133"/>
      <c r="D15" s="134"/>
      <c r="E15" s="131"/>
      <c r="F15" s="132"/>
      <c r="G15" s="133"/>
      <c r="H15" s="133"/>
      <c r="I15" s="134"/>
    </row>
    <row r="16" spans="1:9" ht="12">
      <c r="A16" s="128" t="s">
        <v>229</v>
      </c>
      <c r="B16" s="129"/>
      <c r="C16" s="129"/>
      <c r="D16" s="130">
        <v>10</v>
      </c>
      <c r="E16" s="131"/>
      <c r="F16" s="128" t="s">
        <v>259</v>
      </c>
      <c r="G16" s="129"/>
      <c r="H16" s="129"/>
      <c r="I16" s="130">
        <v>42</v>
      </c>
    </row>
    <row r="17" spans="1:9" ht="5.25" customHeight="1">
      <c r="A17" s="132"/>
      <c r="B17" s="133"/>
      <c r="C17" s="133"/>
      <c r="D17" s="134"/>
      <c r="E17" s="131"/>
      <c r="F17" s="132"/>
      <c r="G17" s="133"/>
      <c r="H17" s="133"/>
      <c r="I17" s="134"/>
    </row>
    <row r="18" spans="1:9" ht="12">
      <c r="A18" s="128" t="s">
        <v>230</v>
      </c>
      <c r="B18" s="129"/>
      <c r="C18" s="129"/>
      <c r="D18" s="130">
        <v>11</v>
      </c>
      <c r="E18" s="131"/>
      <c r="F18" s="128" t="s">
        <v>260</v>
      </c>
      <c r="G18" s="129"/>
      <c r="H18" s="129"/>
      <c r="I18" s="130">
        <v>43</v>
      </c>
    </row>
    <row r="19" spans="1:9" ht="5.25" customHeight="1">
      <c r="A19" s="132"/>
      <c r="B19" s="133"/>
      <c r="C19" s="133"/>
      <c r="D19" s="134"/>
      <c r="E19" s="131"/>
      <c r="F19" s="132"/>
      <c r="G19" s="133"/>
      <c r="H19" s="133"/>
      <c r="I19" s="134"/>
    </row>
    <row r="20" spans="1:9" ht="12">
      <c r="A20" s="128" t="s">
        <v>231</v>
      </c>
      <c r="B20" s="129"/>
      <c r="C20" s="129"/>
      <c r="D20" s="130">
        <v>12</v>
      </c>
      <c r="E20" s="131"/>
      <c r="F20" s="128" t="s">
        <v>261</v>
      </c>
      <c r="G20" s="129"/>
      <c r="H20" s="129"/>
      <c r="I20" s="130">
        <v>44</v>
      </c>
    </row>
    <row r="21" spans="1:9" ht="5.25" customHeight="1">
      <c r="A21" s="132"/>
      <c r="B21" s="133"/>
      <c r="C21" s="133"/>
      <c r="D21" s="134"/>
      <c r="E21" s="131"/>
      <c r="F21" s="132"/>
      <c r="G21" s="133"/>
      <c r="H21" s="133"/>
      <c r="I21" s="134"/>
    </row>
    <row r="22" spans="1:9" ht="12">
      <c r="A22" s="128" t="s">
        <v>232</v>
      </c>
      <c r="B22" s="129"/>
      <c r="C22" s="129"/>
      <c r="D22" s="130">
        <v>13</v>
      </c>
      <c r="E22" s="131"/>
      <c r="F22" s="128" t="s">
        <v>262</v>
      </c>
      <c r="G22" s="129"/>
      <c r="H22" s="129"/>
      <c r="I22" s="130">
        <v>45</v>
      </c>
    </row>
    <row r="23" spans="1:9" ht="5.25" customHeight="1">
      <c r="A23" s="132"/>
      <c r="B23" s="133"/>
      <c r="C23" s="133"/>
      <c r="D23" s="134"/>
      <c r="E23" s="131"/>
      <c r="F23" s="132"/>
      <c r="G23" s="133"/>
      <c r="H23" s="133"/>
      <c r="I23" s="134"/>
    </row>
    <row r="24" spans="1:9" ht="12">
      <c r="A24" s="128" t="s">
        <v>233</v>
      </c>
      <c r="B24" s="129"/>
      <c r="C24" s="129"/>
      <c r="D24" s="130">
        <v>14</v>
      </c>
      <c r="E24" s="131"/>
      <c r="F24" s="128" t="s">
        <v>263</v>
      </c>
      <c r="G24" s="129"/>
      <c r="H24" s="129"/>
      <c r="I24" s="130">
        <v>46</v>
      </c>
    </row>
    <row r="25" spans="1:9" ht="5.25" customHeight="1">
      <c r="A25" s="132"/>
      <c r="B25" s="133"/>
      <c r="C25" s="133"/>
      <c r="D25" s="134"/>
      <c r="E25" s="131"/>
      <c r="F25" s="132"/>
      <c r="G25" s="133"/>
      <c r="H25" s="133"/>
      <c r="I25" s="134"/>
    </row>
    <row r="26" spans="1:9" ht="12">
      <c r="A26" s="128" t="s">
        <v>234</v>
      </c>
      <c r="B26" s="129"/>
      <c r="C26" s="129"/>
      <c r="D26" s="130">
        <v>15</v>
      </c>
      <c r="E26" s="131"/>
      <c r="F26" s="128" t="s">
        <v>264</v>
      </c>
      <c r="G26" s="129"/>
      <c r="H26" s="129"/>
      <c r="I26" s="130">
        <v>47</v>
      </c>
    </row>
    <row r="27" spans="1:9" ht="5.25" customHeight="1">
      <c r="A27" s="132"/>
      <c r="B27" s="133"/>
      <c r="C27" s="133"/>
      <c r="D27" s="134"/>
      <c r="E27" s="131"/>
      <c r="F27" s="132"/>
      <c r="G27" s="133"/>
      <c r="H27" s="133"/>
      <c r="I27" s="134"/>
    </row>
    <row r="28" spans="1:9" ht="12">
      <c r="A28" s="128" t="s">
        <v>235</v>
      </c>
      <c r="B28" s="129"/>
      <c r="C28" s="129"/>
      <c r="D28" s="130">
        <v>16</v>
      </c>
      <c r="E28" s="131"/>
      <c r="F28" s="128" t="s">
        <v>265</v>
      </c>
      <c r="G28" s="129"/>
      <c r="H28" s="129"/>
      <c r="I28" s="130">
        <v>48</v>
      </c>
    </row>
    <row r="29" spans="1:9" ht="5.25" customHeight="1">
      <c r="A29" s="132"/>
      <c r="B29" s="133"/>
      <c r="C29" s="133"/>
      <c r="D29" s="134"/>
      <c r="E29" s="131"/>
      <c r="F29" s="132"/>
      <c r="G29" s="133"/>
      <c r="H29" s="133"/>
      <c r="I29" s="134"/>
    </row>
    <row r="30" spans="1:9" ht="12">
      <c r="A30" s="128" t="s">
        <v>236</v>
      </c>
      <c r="B30" s="129"/>
      <c r="C30" s="129"/>
      <c r="D30" s="130">
        <v>17</v>
      </c>
      <c r="E30" s="131"/>
      <c r="F30" s="128" t="s">
        <v>266</v>
      </c>
      <c r="G30" s="129"/>
      <c r="H30" s="129"/>
      <c r="I30" s="130">
        <v>49</v>
      </c>
    </row>
    <row r="31" spans="1:9" ht="5.25" customHeight="1">
      <c r="A31" s="132"/>
      <c r="B31" s="133"/>
      <c r="C31" s="133"/>
      <c r="D31" s="134"/>
      <c r="E31" s="131"/>
      <c r="F31" s="132"/>
      <c r="G31" s="133"/>
      <c r="H31" s="133"/>
      <c r="I31" s="134"/>
    </row>
    <row r="32" spans="1:9" ht="12">
      <c r="A32" s="128" t="s">
        <v>237</v>
      </c>
      <c r="B32" s="129"/>
      <c r="C32" s="129"/>
      <c r="D32" s="130">
        <v>18</v>
      </c>
      <c r="E32" s="131"/>
      <c r="F32" s="128" t="s">
        <v>267</v>
      </c>
      <c r="G32" s="129"/>
      <c r="H32" s="129"/>
      <c r="I32" s="130">
        <v>50</v>
      </c>
    </row>
    <row r="33" spans="1:9" ht="5.25" customHeight="1">
      <c r="A33" s="132"/>
      <c r="B33" s="133"/>
      <c r="C33" s="133"/>
      <c r="D33" s="134"/>
      <c r="E33" s="131"/>
      <c r="F33" s="132"/>
      <c r="G33" s="133"/>
      <c r="H33" s="133"/>
      <c r="I33" s="134"/>
    </row>
    <row r="34" spans="1:9" ht="12">
      <c r="A34" s="128" t="s">
        <v>238</v>
      </c>
      <c r="B34" s="129"/>
      <c r="C34" s="129"/>
      <c r="D34" s="130">
        <v>19</v>
      </c>
      <c r="E34" s="131"/>
      <c r="F34" s="128" t="s">
        <v>268</v>
      </c>
      <c r="G34" s="129"/>
      <c r="H34" s="129"/>
      <c r="I34" s="130">
        <v>51</v>
      </c>
    </row>
    <row r="35" spans="1:9" ht="5.25" customHeight="1">
      <c r="A35" s="132"/>
      <c r="B35" s="133"/>
      <c r="C35" s="133"/>
      <c r="D35" s="134"/>
      <c r="E35" s="131"/>
      <c r="F35" s="132"/>
      <c r="G35" s="133"/>
      <c r="H35" s="133"/>
      <c r="I35" s="134"/>
    </row>
    <row r="36" spans="1:9" ht="12">
      <c r="A36" s="128" t="s">
        <v>239</v>
      </c>
      <c r="B36" s="129"/>
      <c r="C36" s="129"/>
      <c r="D36" s="130">
        <v>20</v>
      </c>
      <c r="E36" s="131"/>
      <c r="F36" s="128" t="s">
        <v>318</v>
      </c>
      <c r="G36" s="129"/>
      <c r="H36" s="129"/>
      <c r="I36" s="130">
        <v>52</v>
      </c>
    </row>
    <row r="37" spans="1:9" ht="5.25" customHeight="1">
      <c r="A37" s="132"/>
      <c r="B37" s="133"/>
      <c r="C37" s="133"/>
      <c r="D37" s="134"/>
      <c r="E37" s="131"/>
      <c r="F37" s="132"/>
      <c r="G37" s="133"/>
      <c r="H37" s="133"/>
      <c r="I37" s="134"/>
    </row>
    <row r="38" spans="1:9" ht="12">
      <c r="A38" s="128" t="s">
        <v>240</v>
      </c>
      <c r="B38" s="129"/>
      <c r="C38" s="129"/>
      <c r="D38" s="130">
        <v>21</v>
      </c>
      <c r="E38" s="131"/>
      <c r="F38" s="128" t="s">
        <v>269</v>
      </c>
      <c r="G38" s="129"/>
      <c r="H38" s="129"/>
      <c r="I38" s="130"/>
    </row>
    <row r="39" spans="1:9" ht="5.25" customHeight="1">
      <c r="A39" s="132"/>
      <c r="B39" s="133"/>
      <c r="C39" s="133"/>
      <c r="D39" s="134"/>
      <c r="E39" s="131"/>
      <c r="F39" s="132"/>
      <c r="G39" s="133"/>
      <c r="H39" s="133"/>
      <c r="I39" s="134"/>
    </row>
    <row r="40" spans="1:9" ht="12">
      <c r="A40" s="128" t="s">
        <v>284</v>
      </c>
      <c r="B40" s="129"/>
      <c r="C40" s="129"/>
      <c r="D40" s="130">
        <v>22</v>
      </c>
      <c r="E40" s="131"/>
      <c r="F40" s="128"/>
      <c r="G40" s="129"/>
      <c r="H40" s="129"/>
      <c r="I40" s="130"/>
    </row>
    <row r="41" spans="1:9" ht="5.25" customHeight="1">
      <c r="A41" s="132"/>
      <c r="B41" s="133"/>
      <c r="C41" s="133"/>
      <c r="D41" s="134"/>
      <c r="E41" s="131"/>
      <c r="F41" s="132"/>
      <c r="G41" s="133"/>
      <c r="H41" s="133"/>
      <c r="I41" s="134"/>
    </row>
    <row r="42" spans="1:9" ht="12">
      <c r="A42" s="128" t="s">
        <v>241</v>
      </c>
      <c r="B42" s="129"/>
      <c r="C42" s="129"/>
      <c r="D42" s="130">
        <v>23</v>
      </c>
      <c r="E42" s="131"/>
      <c r="F42" s="128"/>
      <c r="G42" s="129"/>
      <c r="H42" s="129"/>
      <c r="I42" s="130"/>
    </row>
    <row r="43" spans="1:9" ht="5.25" customHeight="1">
      <c r="A43" s="132"/>
      <c r="B43" s="133"/>
      <c r="C43" s="133"/>
      <c r="D43" s="134"/>
      <c r="E43" s="131"/>
      <c r="F43" s="132"/>
      <c r="G43" s="133"/>
      <c r="H43" s="133"/>
      <c r="I43" s="134"/>
    </row>
    <row r="44" spans="1:9" ht="12">
      <c r="A44" s="128" t="s">
        <v>242</v>
      </c>
      <c r="B44" s="129"/>
      <c r="C44" s="129"/>
      <c r="D44" s="130">
        <v>24</v>
      </c>
      <c r="E44" s="131"/>
      <c r="F44" s="128"/>
      <c r="G44" s="129"/>
      <c r="H44" s="129"/>
      <c r="I44" s="130"/>
    </row>
    <row r="45" spans="1:9" ht="5.25" customHeight="1">
      <c r="A45" s="132"/>
      <c r="B45" s="133"/>
      <c r="C45" s="133"/>
      <c r="D45" s="134"/>
      <c r="E45" s="131"/>
      <c r="F45" s="132"/>
      <c r="G45" s="133"/>
      <c r="H45" s="133"/>
      <c r="I45" s="134"/>
    </row>
    <row r="46" spans="1:9" ht="12">
      <c r="A46" s="128" t="s">
        <v>243</v>
      </c>
      <c r="B46" s="129"/>
      <c r="C46" s="129"/>
      <c r="D46" s="130">
        <v>25</v>
      </c>
      <c r="E46" s="131"/>
      <c r="F46" s="128"/>
      <c r="G46" s="129"/>
      <c r="H46" s="129"/>
      <c r="I46" s="130"/>
    </row>
    <row r="47" spans="1:9" ht="5.25" customHeight="1">
      <c r="A47" s="132"/>
      <c r="B47" s="133"/>
      <c r="C47" s="133"/>
      <c r="D47" s="134"/>
      <c r="E47" s="131"/>
      <c r="F47" s="132"/>
      <c r="G47" s="133"/>
      <c r="H47" s="133"/>
      <c r="I47" s="134"/>
    </row>
    <row r="48" spans="1:9" ht="12">
      <c r="A48" s="128" t="s">
        <v>244</v>
      </c>
      <c r="B48" s="129"/>
      <c r="C48" s="129"/>
      <c r="D48" s="130">
        <v>26</v>
      </c>
      <c r="E48" s="131"/>
      <c r="F48" s="128"/>
      <c r="G48" s="129"/>
      <c r="H48" s="129"/>
      <c r="I48" s="130"/>
    </row>
    <row r="49" spans="1:9" ht="5.25" customHeight="1">
      <c r="A49" s="132"/>
      <c r="B49" s="133"/>
      <c r="C49" s="133"/>
      <c r="D49" s="134"/>
      <c r="E49" s="131"/>
      <c r="F49" s="132"/>
      <c r="G49" s="133"/>
      <c r="H49" s="133"/>
      <c r="I49" s="134"/>
    </row>
    <row r="50" spans="1:9" ht="12">
      <c r="A50" s="128" t="s">
        <v>245</v>
      </c>
      <c r="B50" s="129"/>
      <c r="C50" s="129"/>
      <c r="D50" s="130">
        <v>27</v>
      </c>
      <c r="E50" s="131"/>
      <c r="F50" s="128"/>
      <c r="G50" s="129"/>
      <c r="H50" s="129"/>
      <c r="I50" s="130"/>
    </row>
    <row r="51" spans="1:9" ht="5.25" customHeight="1">
      <c r="A51" s="132"/>
      <c r="B51" s="133"/>
      <c r="C51" s="133"/>
      <c r="D51" s="134"/>
      <c r="E51" s="131"/>
      <c r="F51" s="132"/>
      <c r="G51" s="133"/>
      <c r="H51" s="133"/>
      <c r="I51" s="134"/>
    </row>
    <row r="52" spans="1:9" ht="12">
      <c r="A52" s="128" t="s">
        <v>246</v>
      </c>
      <c r="B52" s="129"/>
      <c r="C52" s="129"/>
      <c r="D52" s="130">
        <v>28</v>
      </c>
      <c r="E52" s="131"/>
      <c r="F52" s="128"/>
      <c r="G52" s="129"/>
      <c r="H52" s="129"/>
      <c r="I52" s="130"/>
    </row>
    <row r="53" spans="1:9" ht="5.25" customHeight="1">
      <c r="A53" s="132"/>
      <c r="B53" s="133"/>
      <c r="C53" s="133"/>
      <c r="D53" s="134"/>
      <c r="E53" s="131"/>
      <c r="F53" s="132"/>
      <c r="G53" s="133"/>
      <c r="H53" s="133"/>
      <c r="I53" s="134"/>
    </row>
    <row r="54" spans="1:9" ht="12">
      <c r="A54" s="128" t="s">
        <v>285</v>
      </c>
      <c r="B54" s="129"/>
      <c r="C54" s="129"/>
      <c r="D54" s="130">
        <v>29</v>
      </c>
      <c r="E54" s="131"/>
      <c r="F54" s="128"/>
      <c r="G54" s="129"/>
      <c r="H54" s="129"/>
      <c r="I54" s="130"/>
    </row>
    <row r="55" spans="1:9" ht="5.25" customHeight="1">
      <c r="A55" s="132"/>
      <c r="B55" s="133"/>
      <c r="C55" s="133"/>
      <c r="D55" s="134"/>
      <c r="E55" s="131"/>
      <c r="F55" s="132"/>
      <c r="G55" s="133"/>
      <c r="H55" s="133"/>
      <c r="I55" s="134"/>
    </row>
    <row r="56" spans="1:9" ht="12">
      <c r="A56" s="128" t="s">
        <v>247</v>
      </c>
      <c r="B56" s="129"/>
      <c r="C56" s="129"/>
      <c r="D56" s="130">
        <v>30</v>
      </c>
      <c r="E56" s="131"/>
      <c r="F56" s="128"/>
      <c r="G56" s="129"/>
      <c r="H56" s="129"/>
      <c r="I56" s="130"/>
    </row>
    <row r="57" spans="1:9" ht="5.25" customHeight="1">
      <c r="A57" s="132"/>
      <c r="B57" s="133"/>
      <c r="C57" s="133"/>
      <c r="D57" s="134"/>
      <c r="E57" s="131"/>
      <c r="F57" s="132"/>
      <c r="G57" s="133"/>
      <c r="H57" s="133"/>
      <c r="I57" s="134"/>
    </row>
    <row r="58" spans="1:9" ht="12">
      <c r="A58" s="128" t="s">
        <v>248</v>
      </c>
      <c r="B58" s="129"/>
      <c r="C58" s="129"/>
      <c r="D58" s="130">
        <v>31</v>
      </c>
      <c r="E58" s="131"/>
      <c r="F58" s="128"/>
      <c r="G58" s="129"/>
      <c r="H58" s="129"/>
      <c r="I58" s="130"/>
    </row>
    <row r="59" spans="1:9" ht="5.25" customHeight="1">
      <c r="A59" s="132"/>
      <c r="B59" s="133"/>
      <c r="C59" s="133"/>
      <c r="D59" s="134"/>
      <c r="E59" s="131"/>
      <c r="F59" s="132"/>
      <c r="G59" s="133"/>
      <c r="H59" s="133"/>
      <c r="I59" s="134"/>
    </row>
    <row r="60" spans="1:9" ht="12">
      <c r="A60" s="128" t="s">
        <v>249</v>
      </c>
      <c r="B60" s="129"/>
      <c r="C60" s="129"/>
      <c r="D60" s="130">
        <v>32</v>
      </c>
      <c r="E60" s="131"/>
      <c r="F60" s="128"/>
      <c r="G60" s="129"/>
      <c r="H60" s="129"/>
      <c r="I60" s="130"/>
    </row>
    <row r="61" spans="1:9" ht="5.25" customHeight="1">
      <c r="A61" s="132"/>
      <c r="B61" s="133"/>
      <c r="C61" s="133"/>
      <c r="D61" s="134"/>
      <c r="E61" s="131"/>
      <c r="F61" s="132"/>
      <c r="G61" s="133"/>
      <c r="H61" s="133"/>
      <c r="I61" s="134"/>
    </row>
    <row r="62" spans="1:9" ht="12">
      <c r="A62" s="128" t="s">
        <v>250</v>
      </c>
      <c r="B62" s="129"/>
      <c r="C62" s="129"/>
      <c r="D62" s="130">
        <v>33</v>
      </c>
      <c r="E62" s="131"/>
      <c r="F62" s="128"/>
      <c r="G62" s="129"/>
      <c r="H62" s="129"/>
      <c r="I62" s="130"/>
    </row>
    <row r="63" spans="1:9" ht="5.25" customHeight="1">
      <c r="A63" s="132"/>
      <c r="B63" s="133"/>
      <c r="C63" s="133"/>
      <c r="D63" s="134"/>
      <c r="E63" s="131"/>
      <c r="F63" s="132"/>
      <c r="G63" s="133"/>
      <c r="H63" s="133"/>
      <c r="I63" s="134"/>
    </row>
    <row r="64" spans="1:9" ht="12">
      <c r="A64" s="128" t="s">
        <v>251</v>
      </c>
      <c r="B64" s="129"/>
      <c r="C64" s="129"/>
      <c r="D64" s="130">
        <v>34</v>
      </c>
      <c r="E64" s="131"/>
      <c r="F64" s="128"/>
      <c r="G64" s="129"/>
      <c r="H64" s="129"/>
      <c r="I64" s="130"/>
    </row>
    <row r="65" spans="1:9" ht="5.25" customHeight="1">
      <c r="A65" s="132"/>
      <c r="B65" s="133"/>
      <c r="C65" s="133"/>
      <c r="D65" s="134"/>
      <c r="E65" s="131"/>
      <c r="F65" s="132"/>
      <c r="G65" s="133"/>
      <c r="H65" s="133"/>
      <c r="I65" s="134"/>
    </row>
    <row r="66" spans="1:9" ht="12">
      <c r="A66" s="128" t="s">
        <v>252</v>
      </c>
      <c r="B66" s="129"/>
      <c r="C66" s="129"/>
      <c r="D66" s="130">
        <v>35</v>
      </c>
      <c r="E66" s="131"/>
      <c r="F66" s="128"/>
      <c r="G66" s="129"/>
      <c r="H66" s="129"/>
      <c r="I66" s="130"/>
    </row>
    <row r="67" spans="1:9" ht="5.25" customHeight="1">
      <c r="A67" s="132"/>
      <c r="B67" s="133"/>
      <c r="C67" s="133"/>
      <c r="D67" s="134"/>
      <c r="E67" s="131"/>
      <c r="F67" s="132"/>
      <c r="G67" s="133"/>
      <c r="H67" s="133"/>
      <c r="I67" s="134"/>
    </row>
    <row r="68" spans="1:9" ht="12">
      <c r="A68" s="128" t="s">
        <v>253</v>
      </c>
      <c r="B68" s="129"/>
      <c r="C68" s="129"/>
      <c r="D68" s="130">
        <v>36</v>
      </c>
      <c r="E68" s="131"/>
      <c r="F68" s="128"/>
      <c r="G68" s="129"/>
      <c r="H68" s="129"/>
      <c r="I68" s="130"/>
    </row>
    <row r="69" spans="1:9" ht="5.25" customHeight="1">
      <c r="A69" s="132"/>
      <c r="B69" s="133"/>
      <c r="C69" s="133"/>
      <c r="D69" s="134"/>
      <c r="E69" s="131"/>
      <c r="F69" s="132"/>
      <c r="G69" s="133"/>
      <c r="H69" s="133"/>
      <c r="I69" s="134"/>
    </row>
    <row r="70" spans="1:9" ht="12">
      <c r="A70" s="128" t="s">
        <v>254</v>
      </c>
      <c r="B70" s="129"/>
      <c r="C70" s="129"/>
      <c r="D70" s="130">
        <v>37</v>
      </c>
      <c r="E70" s="131"/>
      <c r="F70" s="128"/>
      <c r="G70" s="129"/>
      <c r="H70" s="129"/>
      <c r="I70" s="130"/>
    </row>
    <row r="71" spans="1:9" ht="5.25" customHeight="1">
      <c r="A71" s="132"/>
      <c r="B71" s="133"/>
      <c r="C71" s="133"/>
      <c r="D71" s="134"/>
      <c r="E71" s="131"/>
      <c r="F71" s="132"/>
      <c r="G71" s="133"/>
      <c r="H71" s="133"/>
      <c r="I71" s="134"/>
    </row>
    <row r="72" spans="1:9" ht="12">
      <c r="A72" s="128" t="s">
        <v>255</v>
      </c>
      <c r="B72" s="129"/>
      <c r="C72" s="129"/>
      <c r="D72" s="130">
        <v>38</v>
      </c>
      <c r="E72" s="131"/>
      <c r="F72" s="128"/>
      <c r="G72" s="129"/>
      <c r="H72" s="129"/>
      <c r="I72" s="130"/>
    </row>
    <row r="73" spans="1:9" ht="5.25" customHeight="1">
      <c r="A73" s="132"/>
      <c r="B73" s="133"/>
      <c r="C73" s="133"/>
      <c r="D73" s="134"/>
      <c r="E73" s="118"/>
      <c r="F73" s="132"/>
      <c r="G73" s="133"/>
      <c r="H73" s="133"/>
      <c r="I73" s="134"/>
    </row>
    <row r="74" spans="1:9" ht="12">
      <c r="A74" s="128" t="s">
        <v>256</v>
      </c>
      <c r="B74" s="129"/>
      <c r="C74" s="129"/>
      <c r="D74" s="130">
        <v>39</v>
      </c>
      <c r="E74" s="118"/>
      <c r="F74" s="128"/>
      <c r="G74" s="129"/>
      <c r="H74" s="129"/>
      <c r="I74" s="130"/>
    </row>
    <row r="75" spans="1:9" ht="5.25" customHeight="1">
      <c r="A75" s="132"/>
      <c r="B75" s="133"/>
      <c r="C75" s="133"/>
      <c r="D75" s="134"/>
      <c r="E75" s="118"/>
      <c r="F75" s="132"/>
      <c r="G75" s="133"/>
      <c r="H75" s="133"/>
      <c r="I75" s="134"/>
    </row>
    <row r="76" spans="1:9" ht="12">
      <c r="A76" s="128" t="s">
        <v>257</v>
      </c>
      <c r="B76" s="129"/>
      <c r="C76" s="129"/>
      <c r="D76" s="130">
        <v>40</v>
      </c>
      <c r="E76" s="118"/>
      <c r="F76" s="128"/>
      <c r="G76" s="129"/>
      <c r="H76" s="129"/>
      <c r="I76" s="130"/>
    </row>
    <row r="77" spans="1:9" ht="5.25" customHeight="1">
      <c r="A77" s="135"/>
      <c r="B77" s="136"/>
      <c r="C77" s="136"/>
      <c r="D77" s="137"/>
      <c r="E77" s="118"/>
      <c r="F77" s="135"/>
      <c r="G77" s="136"/>
      <c r="H77" s="136"/>
      <c r="I77" s="137"/>
    </row>
    <row r="78" spans="1:4" ht="12">
      <c r="A78" s="138"/>
      <c r="B78" s="138"/>
      <c r="C78" s="138"/>
      <c r="D78" s="138"/>
    </row>
    <row r="79" spans="1:14" ht="12" customHeight="1">
      <c r="A79" s="205" t="s">
        <v>319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</row>
    <row r="80" spans="1:4" ht="12">
      <c r="A80" s="138"/>
      <c r="B80" s="138"/>
      <c r="C80" s="138"/>
      <c r="D80" s="138"/>
    </row>
    <row r="81" spans="1:4" ht="12">
      <c r="A81" s="138"/>
      <c r="B81" s="138"/>
      <c r="C81" s="138"/>
      <c r="D81" s="138"/>
    </row>
    <row r="82" spans="1:13" ht="12">
      <c r="A82" s="201"/>
      <c r="B82" s="202"/>
      <c r="C82" s="202"/>
      <c r="D82" s="202"/>
      <c r="E82" s="202"/>
      <c r="F82" s="202"/>
      <c r="G82" s="202"/>
      <c r="H82" s="202"/>
      <c r="I82" s="202"/>
      <c r="J82" s="203"/>
      <c r="K82" s="203"/>
      <c r="L82" s="204"/>
      <c r="M82" s="204"/>
    </row>
    <row r="83" spans="1:4" ht="12">
      <c r="A83" s="138"/>
      <c r="B83" s="138"/>
      <c r="C83" s="138"/>
      <c r="D83" s="138"/>
    </row>
    <row r="84" spans="1:4" ht="12">
      <c r="A84" s="138"/>
      <c r="B84" s="138"/>
      <c r="C84" s="138"/>
      <c r="D84" s="138"/>
    </row>
    <row r="85" spans="1:4" ht="12">
      <c r="A85" s="138"/>
      <c r="B85" s="138"/>
      <c r="C85" s="138"/>
      <c r="D85" s="138"/>
    </row>
    <row r="86" spans="1:4" ht="12">
      <c r="A86" s="138"/>
      <c r="B86" s="138"/>
      <c r="C86" s="138"/>
      <c r="D86" s="138"/>
    </row>
    <row r="87" spans="1:4" ht="12">
      <c r="A87" s="138"/>
      <c r="B87" s="138"/>
      <c r="C87" s="138"/>
      <c r="D87" s="138"/>
    </row>
  </sheetData>
  <sheetProtection/>
  <mergeCells count="3">
    <mergeCell ref="A3:I3"/>
    <mergeCell ref="A82:M82"/>
    <mergeCell ref="A79:N79"/>
  </mergeCells>
  <printOptions horizontalCentered="1"/>
  <pageMargins left="0.5118110236220472" right="0.2362204724409449" top="0.4330708661417323" bottom="0.4330708661417323" header="0.2362204724409449" footer="0.2362204724409449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70" zoomScaleNormal="70" zoomScaleSheetLayoutView="70" zoomScalePageLayoutView="0" workbookViewId="0" topLeftCell="A1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 t="s">
        <v>300</v>
      </c>
      <c r="D7" s="21" t="s">
        <v>7</v>
      </c>
      <c r="E7" s="21">
        <v>7</v>
      </c>
      <c r="F7" s="22" t="str">
        <f>CONCATENATE(D6,"=100")</f>
        <v>2015=100</v>
      </c>
      <c r="G7" s="23"/>
      <c r="H7" s="20" t="s">
        <v>300</v>
      </c>
      <c r="I7" s="21" t="s">
        <v>7</v>
      </c>
      <c r="J7" s="21">
        <v>12</v>
      </c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05"/>
      <c r="I9" s="105"/>
      <c r="J9" s="10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05"/>
      <c r="I10" s="105"/>
      <c r="J10" s="10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05"/>
      <c r="I11" s="105"/>
      <c r="J11" s="10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05"/>
      <c r="I12" s="105"/>
      <c r="J12" s="10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06"/>
      <c r="I13" s="107"/>
      <c r="J13" s="10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06"/>
      <c r="I15" s="107"/>
      <c r="J15" s="10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06"/>
      <c r="I17" s="107"/>
      <c r="J17" s="10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05"/>
      <c r="I19" s="105"/>
      <c r="J19" s="10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05"/>
      <c r="I20" s="105"/>
      <c r="J20" s="10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05"/>
      <c r="I21" s="105"/>
      <c r="J21" s="10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06"/>
      <c r="I22" s="107"/>
      <c r="J22" s="10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06"/>
      <c r="I24" s="107"/>
      <c r="J24" s="10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06"/>
      <c r="I26" s="107"/>
      <c r="J26" s="10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05"/>
      <c r="I28" s="105"/>
      <c r="J28" s="10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05"/>
      <c r="I29" s="105"/>
      <c r="J29" s="105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05"/>
      <c r="I30" s="105"/>
      <c r="J30" s="105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06"/>
      <c r="I31" s="107"/>
      <c r="J31" s="10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05"/>
      <c r="I33" s="105"/>
      <c r="J33" s="105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05"/>
      <c r="I34" s="105"/>
      <c r="J34" s="105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05"/>
      <c r="I35" s="105"/>
      <c r="J35" s="105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05"/>
      <c r="I36" s="105"/>
      <c r="J36" s="105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06"/>
      <c r="I37" s="107"/>
      <c r="J37" s="10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06"/>
      <c r="I39" s="107"/>
      <c r="J39" s="10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05"/>
      <c r="I41" s="105"/>
      <c r="J41" s="10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05"/>
      <c r="I42" s="105"/>
      <c r="J42" s="10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05"/>
      <c r="I43" s="105"/>
      <c r="J43" s="10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05"/>
      <c r="I44" s="105"/>
      <c r="J44" s="10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05"/>
      <c r="I45" s="105"/>
      <c r="J45" s="10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05"/>
      <c r="I46" s="105"/>
      <c r="J46" s="10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05"/>
      <c r="I47" s="105"/>
      <c r="J47" s="10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05"/>
      <c r="I48" s="105"/>
      <c r="J48" s="10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05"/>
      <c r="I49" s="105"/>
      <c r="J49" s="105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06"/>
      <c r="I50" s="107"/>
      <c r="J50" s="10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06"/>
      <c r="I52" s="107"/>
      <c r="J52" s="10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05"/>
      <c r="I54" s="105"/>
      <c r="J54" s="105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05"/>
      <c r="I55" s="105"/>
      <c r="J55" s="10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05"/>
      <c r="I56" s="105"/>
      <c r="J56" s="10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05"/>
      <c r="I57" s="105"/>
      <c r="J57" s="10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05"/>
      <c r="I58" s="105"/>
      <c r="J58" s="105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06"/>
      <c r="I59" s="107"/>
      <c r="J59" s="10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05"/>
      <c r="I61" s="105"/>
      <c r="J61" s="105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05"/>
      <c r="I62" s="105"/>
      <c r="J62" s="105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05"/>
      <c r="I63" s="105"/>
      <c r="J63" s="105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06"/>
      <c r="I64" s="107"/>
      <c r="J64" s="10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>
        <v>64</v>
      </c>
      <c r="D66" s="38">
        <v>52</v>
      </c>
      <c r="E66" s="38">
        <v>52</v>
      </c>
      <c r="F66" s="39">
        <f>IF(D66&gt;0,100*E66/D66,0)</f>
        <v>100</v>
      </c>
      <c r="G66" s="40"/>
      <c r="H66" s="106">
        <v>0.166</v>
      </c>
      <c r="I66" s="107">
        <v>0.1</v>
      </c>
      <c r="J66" s="107">
        <v>0.096</v>
      </c>
      <c r="K66" s="41">
        <f>IF(I66&gt;0,100*J66/I66,0)</f>
        <v>95.99999999999999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05"/>
      <c r="I68" s="105"/>
      <c r="J68" s="10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05"/>
      <c r="I69" s="105"/>
      <c r="J69" s="10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06"/>
      <c r="I70" s="107"/>
      <c r="J70" s="10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05"/>
      <c r="I72" s="105"/>
      <c r="J72" s="105"/>
      <c r="K72" s="32"/>
    </row>
    <row r="73" spans="1:11" s="33" customFormat="1" ht="11.25" customHeight="1">
      <c r="A73" s="35" t="s">
        <v>57</v>
      </c>
      <c r="B73" s="29"/>
      <c r="C73" s="30">
        <v>15036</v>
      </c>
      <c r="D73" s="30">
        <v>13368</v>
      </c>
      <c r="E73" s="30">
        <v>12914</v>
      </c>
      <c r="F73" s="31"/>
      <c r="G73" s="31"/>
      <c r="H73" s="105">
        <v>40.145</v>
      </c>
      <c r="I73" s="105">
        <v>36.362</v>
      </c>
      <c r="J73" s="105">
        <v>36.908</v>
      </c>
      <c r="K73" s="32"/>
    </row>
    <row r="74" spans="1:11" s="33" customFormat="1" ht="11.25" customHeight="1">
      <c r="A74" s="35" t="s">
        <v>58</v>
      </c>
      <c r="B74" s="29"/>
      <c r="C74" s="30">
        <v>6497</v>
      </c>
      <c r="D74" s="30">
        <v>5396</v>
      </c>
      <c r="E74" s="30">
        <v>5012</v>
      </c>
      <c r="F74" s="31"/>
      <c r="G74" s="31"/>
      <c r="H74" s="105">
        <v>17.518</v>
      </c>
      <c r="I74" s="105">
        <v>11.705</v>
      </c>
      <c r="J74" s="105">
        <v>12.006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05"/>
      <c r="I75" s="105"/>
      <c r="J75" s="105"/>
      <c r="K75" s="32"/>
    </row>
    <row r="76" spans="1:11" s="33" customFormat="1" ht="11.25" customHeight="1">
      <c r="A76" s="35" t="s">
        <v>60</v>
      </c>
      <c r="B76" s="29"/>
      <c r="C76" s="30">
        <v>435</v>
      </c>
      <c r="D76" s="30">
        <v>345</v>
      </c>
      <c r="E76" s="30">
        <v>350</v>
      </c>
      <c r="F76" s="31"/>
      <c r="G76" s="31"/>
      <c r="H76" s="105">
        <v>1.128</v>
      </c>
      <c r="I76" s="105">
        <v>0.557</v>
      </c>
      <c r="J76" s="105">
        <v>0.577</v>
      </c>
      <c r="K76" s="32"/>
    </row>
    <row r="77" spans="1:11" s="33" customFormat="1" ht="11.25" customHeight="1">
      <c r="A77" s="35" t="s">
        <v>61</v>
      </c>
      <c r="B77" s="29"/>
      <c r="C77" s="30">
        <v>5068</v>
      </c>
      <c r="D77" s="30">
        <v>4793</v>
      </c>
      <c r="E77" s="30">
        <v>4451</v>
      </c>
      <c r="F77" s="31"/>
      <c r="G77" s="31"/>
      <c r="H77" s="105">
        <v>14.9</v>
      </c>
      <c r="I77" s="105">
        <v>9.145</v>
      </c>
      <c r="J77" s="105">
        <v>11.102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05"/>
      <c r="I78" s="105"/>
      <c r="J78" s="105"/>
      <c r="K78" s="32"/>
    </row>
    <row r="79" spans="1:11" s="33" customFormat="1" ht="11.25" customHeight="1">
      <c r="A79" s="35" t="s">
        <v>63</v>
      </c>
      <c r="B79" s="29"/>
      <c r="C79" s="30">
        <v>47165</v>
      </c>
      <c r="D79" s="30">
        <v>39315</v>
      </c>
      <c r="E79" s="30">
        <v>38053</v>
      </c>
      <c r="F79" s="31"/>
      <c r="G79" s="31"/>
      <c r="H79" s="105">
        <v>150.877</v>
      </c>
      <c r="I79" s="105">
        <v>102.14</v>
      </c>
      <c r="J79" s="105">
        <v>117.774</v>
      </c>
      <c r="K79" s="32"/>
    </row>
    <row r="80" spans="1:11" s="42" customFormat="1" ht="11.25" customHeight="1">
      <c r="A80" s="43" t="s">
        <v>64</v>
      </c>
      <c r="B80" s="37"/>
      <c r="C80" s="38">
        <v>74201</v>
      </c>
      <c r="D80" s="38">
        <v>63217</v>
      </c>
      <c r="E80" s="38">
        <v>60780</v>
      </c>
      <c r="F80" s="39">
        <f>IF(D80&gt;0,100*E80/D80,0)</f>
        <v>96.14502428144328</v>
      </c>
      <c r="G80" s="40"/>
      <c r="H80" s="106">
        <v>224.568</v>
      </c>
      <c r="I80" s="107">
        <v>159.909</v>
      </c>
      <c r="J80" s="107">
        <v>178.36700000000002</v>
      </c>
      <c r="K80" s="41">
        <f>IF(I80&gt;0,100*J80/I80,0)</f>
        <v>111.54281497601762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05"/>
      <c r="I82" s="105"/>
      <c r="J82" s="105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05"/>
      <c r="I83" s="105"/>
      <c r="J83" s="105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06"/>
      <c r="I84" s="107"/>
      <c r="J84" s="10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>
        <v>74265</v>
      </c>
      <c r="D87" s="53">
        <v>63269</v>
      </c>
      <c r="E87" s="53">
        <v>60832</v>
      </c>
      <c r="F87" s="54">
        <f>IF(D87&gt;0,100*E87/D87,0)</f>
        <v>96.1481926377847</v>
      </c>
      <c r="G87" s="40"/>
      <c r="H87" s="110">
        <v>224.734</v>
      </c>
      <c r="I87" s="111">
        <v>160.009</v>
      </c>
      <c r="J87" s="111">
        <v>178.46300000000002</v>
      </c>
      <c r="K87" s="54">
        <f>IF(I87&gt;0,100*J87/I87,0)</f>
        <v>111.53310126305398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70" zoomScaleNormal="70" zoomScaleSheetLayoutView="70" zoomScalePageLayoutView="0" workbookViewId="0" topLeftCell="A1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7</v>
      </c>
      <c r="D7" s="21" t="s">
        <v>7</v>
      </c>
      <c r="E7" s="21">
        <v>12</v>
      </c>
      <c r="F7" s="22" t="str">
        <f>CONCATENATE(D6,"=100")</f>
        <v>2016=100</v>
      </c>
      <c r="G7" s="23"/>
      <c r="H7" s="20" t="s">
        <v>7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7</v>
      </c>
      <c r="D9" s="30">
        <v>8</v>
      </c>
      <c r="E9" s="30">
        <v>8</v>
      </c>
      <c r="F9" s="31"/>
      <c r="G9" s="31"/>
      <c r="H9" s="105">
        <v>0.517</v>
      </c>
      <c r="I9" s="105">
        <v>0.555</v>
      </c>
      <c r="J9" s="105"/>
      <c r="K9" s="32"/>
    </row>
    <row r="10" spans="1:11" s="33" customFormat="1" ht="11.25" customHeight="1">
      <c r="A10" s="35" t="s">
        <v>9</v>
      </c>
      <c r="B10" s="29"/>
      <c r="C10" s="30">
        <v>4</v>
      </c>
      <c r="D10" s="30">
        <v>4</v>
      </c>
      <c r="E10" s="30">
        <v>4</v>
      </c>
      <c r="F10" s="31"/>
      <c r="G10" s="31"/>
      <c r="H10" s="105">
        <v>0.344</v>
      </c>
      <c r="I10" s="105">
        <v>0.208</v>
      </c>
      <c r="J10" s="105"/>
      <c r="K10" s="32"/>
    </row>
    <row r="11" spans="1:11" s="33" customFormat="1" ht="11.25" customHeight="1">
      <c r="A11" s="28" t="s">
        <v>10</v>
      </c>
      <c r="B11" s="29"/>
      <c r="C11" s="30">
        <v>4</v>
      </c>
      <c r="D11" s="30">
        <v>4</v>
      </c>
      <c r="E11" s="30">
        <v>4</v>
      </c>
      <c r="F11" s="31"/>
      <c r="G11" s="31"/>
      <c r="H11" s="105">
        <v>0.273</v>
      </c>
      <c r="I11" s="105">
        <v>0.331</v>
      </c>
      <c r="J11" s="105"/>
      <c r="K11" s="32"/>
    </row>
    <row r="12" spans="1:11" s="33" customFormat="1" ht="11.25" customHeight="1">
      <c r="A12" s="35" t="s">
        <v>11</v>
      </c>
      <c r="B12" s="29"/>
      <c r="C12" s="30">
        <v>10</v>
      </c>
      <c r="D12" s="30">
        <v>10</v>
      </c>
      <c r="E12" s="30">
        <v>10</v>
      </c>
      <c r="F12" s="31"/>
      <c r="G12" s="31"/>
      <c r="H12" s="105">
        <v>0.83</v>
      </c>
      <c r="I12" s="105">
        <v>0.81</v>
      </c>
      <c r="J12" s="105"/>
      <c r="K12" s="32"/>
    </row>
    <row r="13" spans="1:11" s="42" customFormat="1" ht="11.25" customHeight="1">
      <c r="A13" s="36" t="s">
        <v>12</v>
      </c>
      <c r="B13" s="37"/>
      <c r="C13" s="38">
        <v>25</v>
      </c>
      <c r="D13" s="38">
        <v>26</v>
      </c>
      <c r="E13" s="38">
        <v>26</v>
      </c>
      <c r="F13" s="39">
        <f>IF(D13&gt;0,100*E13/D13,0)</f>
        <v>100</v>
      </c>
      <c r="G13" s="40"/>
      <c r="H13" s="106">
        <v>1.964</v>
      </c>
      <c r="I13" s="107">
        <v>1.9040000000000001</v>
      </c>
      <c r="J13" s="10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06"/>
      <c r="I15" s="107"/>
      <c r="J15" s="10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06"/>
      <c r="I17" s="107"/>
      <c r="J17" s="10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05"/>
      <c r="I19" s="105"/>
      <c r="J19" s="105"/>
      <c r="K19" s="32"/>
    </row>
    <row r="20" spans="1:11" s="33" customFormat="1" ht="11.25" customHeight="1">
      <c r="A20" s="35" t="s">
        <v>16</v>
      </c>
      <c r="B20" s="29"/>
      <c r="C20" s="30">
        <v>5</v>
      </c>
      <c r="D20" s="30">
        <v>5</v>
      </c>
      <c r="E20" s="30">
        <v>5</v>
      </c>
      <c r="F20" s="31"/>
      <c r="G20" s="31"/>
      <c r="H20" s="105">
        <v>0.272</v>
      </c>
      <c r="I20" s="105">
        <v>0.286</v>
      </c>
      <c r="J20" s="10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05"/>
      <c r="I21" s="105"/>
      <c r="J21" s="105"/>
      <c r="K21" s="32"/>
    </row>
    <row r="22" spans="1:11" s="42" customFormat="1" ht="11.25" customHeight="1">
      <c r="A22" s="36" t="s">
        <v>18</v>
      </c>
      <c r="B22" s="37"/>
      <c r="C22" s="38">
        <v>5</v>
      </c>
      <c r="D22" s="38">
        <v>5</v>
      </c>
      <c r="E22" s="38">
        <v>5</v>
      </c>
      <c r="F22" s="39">
        <f>IF(D22&gt;0,100*E22/D22,0)</f>
        <v>100</v>
      </c>
      <c r="G22" s="40"/>
      <c r="H22" s="106">
        <v>0.272</v>
      </c>
      <c r="I22" s="107">
        <v>0.286</v>
      </c>
      <c r="J22" s="10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06"/>
      <c r="I24" s="107"/>
      <c r="J24" s="10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06"/>
      <c r="I26" s="107"/>
      <c r="J26" s="10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05"/>
      <c r="I28" s="105"/>
      <c r="J28" s="105"/>
      <c r="K28" s="32"/>
    </row>
    <row r="29" spans="1:11" s="33" customFormat="1" ht="11.25" customHeight="1">
      <c r="A29" s="35" t="s">
        <v>22</v>
      </c>
      <c r="B29" s="29"/>
      <c r="C29" s="30"/>
      <c r="D29" s="30">
        <v>1</v>
      </c>
      <c r="E29" s="30">
        <v>3</v>
      </c>
      <c r="F29" s="31"/>
      <c r="G29" s="31"/>
      <c r="H29" s="105"/>
      <c r="I29" s="105">
        <v>0.069</v>
      </c>
      <c r="J29" s="105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05"/>
      <c r="I30" s="105"/>
      <c r="J30" s="105"/>
      <c r="K30" s="32"/>
    </row>
    <row r="31" spans="1:11" s="42" customFormat="1" ht="11.25" customHeight="1">
      <c r="A31" s="43" t="s">
        <v>24</v>
      </c>
      <c r="B31" s="37"/>
      <c r="C31" s="38"/>
      <c r="D31" s="38">
        <v>1</v>
      </c>
      <c r="E31" s="38">
        <v>3</v>
      </c>
      <c r="F31" s="39">
        <f>IF(D31&gt;0,100*E31/D31,0)</f>
        <v>300</v>
      </c>
      <c r="G31" s="40"/>
      <c r="H31" s="106">
        <v>0</v>
      </c>
      <c r="I31" s="107">
        <v>0.069</v>
      </c>
      <c r="J31" s="10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>
        <v>30</v>
      </c>
      <c r="D33" s="30">
        <v>30</v>
      </c>
      <c r="E33" s="30">
        <v>30</v>
      </c>
      <c r="F33" s="31"/>
      <c r="G33" s="31"/>
      <c r="H33" s="105">
        <v>1.6</v>
      </c>
      <c r="I33" s="105">
        <v>1.6</v>
      </c>
      <c r="J33" s="105"/>
      <c r="K33" s="32"/>
    </row>
    <row r="34" spans="1:11" s="33" customFormat="1" ht="11.25" customHeight="1">
      <c r="A34" s="35" t="s">
        <v>26</v>
      </c>
      <c r="B34" s="29"/>
      <c r="C34" s="30">
        <v>27</v>
      </c>
      <c r="D34" s="30">
        <v>28</v>
      </c>
      <c r="E34" s="30">
        <v>28</v>
      </c>
      <c r="F34" s="31"/>
      <c r="G34" s="31"/>
      <c r="H34" s="105">
        <v>0.952</v>
      </c>
      <c r="I34" s="105">
        <v>0.975</v>
      </c>
      <c r="J34" s="105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05"/>
      <c r="I35" s="105"/>
      <c r="J35" s="105"/>
      <c r="K35" s="32"/>
    </row>
    <row r="36" spans="1:11" s="33" customFormat="1" ht="11.25" customHeight="1">
      <c r="A36" s="35" t="s">
        <v>28</v>
      </c>
      <c r="B36" s="29"/>
      <c r="C36" s="30">
        <v>7</v>
      </c>
      <c r="D36" s="30">
        <v>8</v>
      </c>
      <c r="E36" s="30">
        <v>8</v>
      </c>
      <c r="F36" s="31"/>
      <c r="G36" s="31"/>
      <c r="H36" s="105">
        <v>0.279</v>
      </c>
      <c r="I36" s="105">
        <v>0.288</v>
      </c>
      <c r="J36" s="105"/>
      <c r="K36" s="32"/>
    </row>
    <row r="37" spans="1:11" s="42" customFormat="1" ht="11.25" customHeight="1">
      <c r="A37" s="36" t="s">
        <v>29</v>
      </c>
      <c r="B37" s="37"/>
      <c r="C37" s="38">
        <v>64</v>
      </c>
      <c r="D37" s="38">
        <v>66</v>
      </c>
      <c r="E37" s="38">
        <v>66</v>
      </c>
      <c r="F37" s="39">
        <f>IF(D37&gt;0,100*E37/D37,0)</f>
        <v>100</v>
      </c>
      <c r="G37" s="40"/>
      <c r="H37" s="106">
        <v>2.831</v>
      </c>
      <c r="I37" s="107">
        <v>2.863</v>
      </c>
      <c r="J37" s="10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>
        <v>87</v>
      </c>
      <c r="D39" s="38">
        <v>54</v>
      </c>
      <c r="E39" s="38">
        <v>40</v>
      </c>
      <c r="F39" s="39">
        <f>IF(D39&gt;0,100*E39/D39,0)</f>
        <v>74.07407407407408</v>
      </c>
      <c r="G39" s="40"/>
      <c r="H39" s="106">
        <v>1.253</v>
      </c>
      <c r="I39" s="107">
        <v>2</v>
      </c>
      <c r="J39" s="10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05"/>
      <c r="I41" s="105"/>
      <c r="J41" s="10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05"/>
      <c r="I42" s="105"/>
      <c r="J42" s="10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05"/>
      <c r="I43" s="105"/>
      <c r="J43" s="10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05"/>
      <c r="I44" s="105"/>
      <c r="J44" s="10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05"/>
      <c r="I45" s="105"/>
      <c r="J45" s="10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05"/>
      <c r="I46" s="105"/>
      <c r="J46" s="10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05"/>
      <c r="I47" s="105"/>
      <c r="J47" s="10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05"/>
      <c r="I48" s="105"/>
      <c r="J48" s="10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05"/>
      <c r="I49" s="105"/>
      <c r="J49" s="105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06"/>
      <c r="I50" s="107"/>
      <c r="J50" s="10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>
        <v>1</v>
      </c>
      <c r="D52" s="38">
        <v>1</v>
      </c>
      <c r="E52" s="38">
        <v>1</v>
      </c>
      <c r="F52" s="39">
        <f>IF(D52&gt;0,100*E52/D52,0)</f>
        <v>100</v>
      </c>
      <c r="G52" s="40"/>
      <c r="H52" s="106">
        <v>0.099</v>
      </c>
      <c r="I52" s="107">
        <v>0.099</v>
      </c>
      <c r="J52" s="10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05"/>
      <c r="I54" s="105"/>
      <c r="J54" s="105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05"/>
      <c r="I55" s="105"/>
      <c r="J55" s="10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05"/>
      <c r="I56" s="105"/>
      <c r="J56" s="10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05"/>
      <c r="I57" s="105"/>
      <c r="J57" s="10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05"/>
      <c r="I58" s="105"/>
      <c r="J58" s="105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06"/>
      <c r="I59" s="107"/>
      <c r="J59" s="10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>
        <v>140</v>
      </c>
      <c r="D61" s="30">
        <v>140</v>
      </c>
      <c r="E61" s="30">
        <v>140</v>
      </c>
      <c r="F61" s="31"/>
      <c r="G61" s="31"/>
      <c r="H61" s="105">
        <v>13</v>
      </c>
      <c r="I61" s="105">
        <v>12.5</v>
      </c>
      <c r="J61" s="105"/>
      <c r="K61" s="32"/>
    </row>
    <row r="62" spans="1:11" s="33" customFormat="1" ht="11.25" customHeight="1">
      <c r="A62" s="35" t="s">
        <v>49</v>
      </c>
      <c r="B62" s="29"/>
      <c r="C62" s="30">
        <v>55</v>
      </c>
      <c r="D62" s="30">
        <v>60</v>
      </c>
      <c r="E62" s="30">
        <v>60</v>
      </c>
      <c r="F62" s="31"/>
      <c r="G62" s="31"/>
      <c r="H62" s="105">
        <v>1.025</v>
      </c>
      <c r="I62" s="105">
        <v>1.882</v>
      </c>
      <c r="J62" s="105"/>
      <c r="K62" s="32"/>
    </row>
    <row r="63" spans="1:11" s="33" customFormat="1" ht="11.25" customHeight="1">
      <c r="A63" s="35" t="s">
        <v>50</v>
      </c>
      <c r="B63" s="29"/>
      <c r="C63" s="30">
        <v>19</v>
      </c>
      <c r="D63" s="30">
        <v>19</v>
      </c>
      <c r="E63" s="30">
        <v>19</v>
      </c>
      <c r="F63" s="31"/>
      <c r="G63" s="31"/>
      <c r="H63" s="105">
        <v>0.79</v>
      </c>
      <c r="I63" s="105">
        <v>0.85</v>
      </c>
      <c r="J63" s="105"/>
      <c r="K63" s="32"/>
    </row>
    <row r="64" spans="1:11" s="42" customFormat="1" ht="11.25" customHeight="1">
      <c r="A64" s="36" t="s">
        <v>51</v>
      </c>
      <c r="B64" s="37"/>
      <c r="C64" s="38">
        <v>214</v>
      </c>
      <c r="D64" s="38">
        <v>219</v>
      </c>
      <c r="E64" s="38">
        <v>219</v>
      </c>
      <c r="F64" s="39">
        <f>IF(D64&gt;0,100*E64/D64,0)</f>
        <v>100</v>
      </c>
      <c r="G64" s="40"/>
      <c r="H64" s="106">
        <v>14.815</v>
      </c>
      <c r="I64" s="107">
        <v>15.232</v>
      </c>
      <c r="J64" s="10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>
        <v>921</v>
      </c>
      <c r="D66" s="38">
        <v>958</v>
      </c>
      <c r="E66" s="38">
        <v>958</v>
      </c>
      <c r="F66" s="39">
        <f>IF(D66&gt;0,100*E66/D66,0)</f>
        <v>100</v>
      </c>
      <c r="G66" s="40"/>
      <c r="H66" s="106">
        <v>115.052</v>
      </c>
      <c r="I66" s="107">
        <v>129.261</v>
      </c>
      <c r="J66" s="10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05"/>
      <c r="I68" s="105"/>
      <c r="J68" s="10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05"/>
      <c r="I69" s="105"/>
      <c r="J69" s="10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06"/>
      <c r="I70" s="107"/>
      <c r="J70" s="10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>
        <v>7000</v>
      </c>
      <c r="D72" s="30">
        <v>7450</v>
      </c>
      <c r="E72" s="30">
        <v>7450</v>
      </c>
      <c r="F72" s="31"/>
      <c r="G72" s="31"/>
      <c r="H72" s="105">
        <v>659.787</v>
      </c>
      <c r="I72" s="105">
        <v>711.583</v>
      </c>
      <c r="J72" s="105"/>
      <c r="K72" s="32"/>
    </row>
    <row r="73" spans="1:11" s="33" customFormat="1" ht="11.25" customHeight="1">
      <c r="A73" s="35" t="s">
        <v>57</v>
      </c>
      <c r="B73" s="29"/>
      <c r="C73" s="30">
        <v>410</v>
      </c>
      <c r="D73" s="30">
        <v>325</v>
      </c>
      <c r="E73" s="30">
        <v>385</v>
      </c>
      <c r="F73" s="31"/>
      <c r="G73" s="31"/>
      <c r="H73" s="105">
        <v>12.95</v>
      </c>
      <c r="I73" s="105">
        <v>11.925</v>
      </c>
      <c r="J73" s="105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05"/>
      <c r="I74" s="105"/>
      <c r="J74" s="105"/>
      <c r="K74" s="32"/>
    </row>
    <row r="75" spans="1:11" s="33" customFormat="1" ht="11.25" customHeight="1">
      <c r="A75" s="35" t="s">
        <v>59</v>
      </c>
      <c r="B75" s="29"/>
      <c r="C75" s="30">
        <v>1466</v>
      </c>
      <c r="D75" s="30">
        <v>1324</v>
      </c>
      <c r="E75" s="30">
        <v>1324</v>
      </c>
      <c r="F75" s="31"/>
      <c r="G75" s="31"/>
      <c r="H75" s="105">
        <v>142.187</v>
      </c>
      <c r="I75" s="105">
        <v>134.33695799999998</v>
      </c>
      <c r="J75" s="105"/>
      <c r="K75" s="32"/>
    </row>
    <row r="76" spans="1:11" s="33" customFormat="1" ht="11.25" customHeight="1">
      <c r="A76" s="35" t="s">
        <v>60</v>
      </c>
      <c r="B76" s="29"/>
      <c r="C76" s="30">
        <v>15</v>
      </c>
      <c r="D76" s="30">
        <v>17</v>
      </c>
      <c r="E76" s="30">
        <v>15</v>
      </c>
      <c r="F76" s="31"/>
      <c r="G76" s="31"/>
      <c r="H76" s="105">
        <v>0.525</v>
      </c>
      <c r="I76" s="105">
        <v>0.595</v>
      </c>
      <c r="J76" s="105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05"/>
      <c r="I77" s="105"/>
      <c r="J77" s="105"/>
      <c r="K77" s="32"/>
    </row>
    <row r="78" spans="1:11" s="33" customFormat="1" ht="11.25" customHeight="1">
      <c r="A78" s="35" t="s">
        <v>62</v>
      </c>
      <c r="B78" s="29"/>
      <c r="C78" s="30">
        <v>406</v>
      </c>
      <c r="D78" s="30">
        <v>400</v>
      </c>
      <c r="E78" s="30">
        <v>380</v>
      </c>
      <c r="F78" s="31"/>
      <c r="G78" s="31"/>
      <c r="H78" s="105">
        <v>28.42</v>
      </c>
      <c r="I78" s="105">
        <v>29.232</v>
      </c>
      <c r="J78" s="105"/>
      <c r="K78" s="32"/>
    </row>
    <row r="79" spans="1:11" s="33" customFormat="1" ht="11.25" customHeight="1">
      <c r="A79" s="35" t="s">
        <v>63</v>
      </c>
      <c r="B79" s="29"/>
      <c r="C79" s="30">
        <v>45</v>
      </c>
      <c r="D79" s="30">
        <v>45</v>
      </c>
      <c r="E79" s="30">
        <v>45</v>
      </c>
      <c r="F79" s="31"/>
      <c r="G79" s="31"/>
      <c r="H79" s="105">
        <v>3.825</v>
      </c>
      <c r="I79" s="105">
        <v>4.25</v>
      </c>
      <c r="J79" s="105"/>
      <c r="K79" s="32"/>
    </row>
    <row r="80" spans="1:11" s="42" customFormat="1" ht="11.25" customHeight="1">
      <c r="A80" s="43" t="s">
        <v>64</v>
      </c>
      <c r="B80" s="37"/>
      <c r="C80" s="38">
        <v>9342</v>
      </c>
      <c r="D80" s="38">
        <v>9561</v>
      </c>
      <c r="E80" s="38">
        <v>9599</v>
      </c>
      <c r="F80" s="39">
        <f>IF(D80&gt;0,100*E80/D80,0)</f>
        <v>100.39744796569397</v>
      </c>
      <c r="G80" s="40"/>
      <c r="H80" s="106">
        <v>847.6940000000001</v>
      </c>
      <c r="I80" s="107">
        <v>891.9219579999999</v>
      </c>
      <c r="J80" s="10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>
        <v>398</v>
      </c>
      <c r="D82" s="30">
        <v>319</v>
      </c>
      <c r="E82" s="30">
        <v>328</v>
      </c>
      <c r="F82" s="31"/>
      <c r="G82" s="31"/>
      <c r="H82" s="105">
        <v>46.092</v>
      </c>
      <c r="I82" s="105">
        <v>35.042</v>
      </c>
      <c r="J82" s="105"/>
      <c r="K82" s="32"/>
    </row>
    <row r="83" spans="1:11" s="33" customFormat="1" ht="11.25" customHeight="1">
      <c r="A83" s="35" t="s">
        <v>66</v>
      </c>
      <c r="B83" s="29"/>
      <c r="C83" s="30">
        <v>113</v>
      </c>
      <c r="D83" s="30">
        <v>87</v>
      </c>
      <c r="E83" s="30">
        <v>95</v>
      </c>
      <c r="F83" s="31"/>
      <c r="G83" s="31"/>
      <c r="H83" s="105">
        <v>8.199</v>
      </c>
      <c r="I83" s="105">
        <v>5.9</v>
      </c>
      <c r="J83" s="105"/>
      <c r="K83" s="32"/>
    </row>
    <row r="84" spans="1:11" s="42" customFormat="1" ht="11.25" customHeight="1">
      <c r="A84" s="36" t="s">
        <v>67</v>
      </c>
      <c r="B84" s="37"/>
      <c r="C84" s="38">
        <v>511</v>
      </c>
      <c r="D84" s="38">
        <v>406</v>
      </c>
      <c r="E84" s="38">
        <v>423</v>
      </c>
      <c r="F84" s="39">
        <f>IF(D84&gt;0,100*E84/D84,0)</f>
        <v>104.1871921182266</v>
      </c>
      <c r="G84" s="40"/>
      <c r="H84" s="106">
        <v>54.291</v>
      </c>
      <c r="I84" s="107">
        <v>40.942</v>
      </c>
      <c r="J84" s="10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>
        <v>11170</v>
      </c>
      <c r="D87" s="53">
        <v>11297</v>
      </c>
      <c r="E87" s="53">
        <v>11340</v>
      </c>
      <c r="F87" s="54">
        <f>IF(D87&gt;0,100*E87/D87,0)</f>
        <v>100.38063202620165</v>
      </c>
      <c r="G87" s="40"/>
      <c r="H87" s="110">
        <v>1038.271</v>
      </c>
      <c r="I87" s="111">
        <v>1084.5779579999999</v>
      </c>
      <c r="J87" s="11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70" zoomScaleNormal="70" zoomScaleSheetLayoutView="70" zoomScalePageLayoutView="0" workbookViewId="0" topLeftCell="A1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 t="s">
        <v>300</v>
      </c>
      <c r="D7" s="21" t="s">
        <v>7</v>
      </c>
      <c r="E7" s="21">
        <v>12</v>
      </c>
      <c r="F7" s="22" t="str">
        <f>CONCATENATE(D6,"=100")</f>
        <v>2015=100</v>
      </c>
      <c r="G7" s="23"/>
      <c r="H7" s="20" t="s">
        <v>300</v>
      </c>
      <c r="I7" s="21" t="s">
        <v>7</v>
      </c>
      <c r="J7" s="21">
        <v>12</v>
      </c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7</v>
      </c>
      <c r="D9" s="30">
        <v>5</v>
      </c>
      <c r="E9" s="30">
        <v>5</v>
      </c>
      <c r="F9" s="31"/>
      <c r="G9" s="31"/>
      <c r="H9" s="105">
        <v>0.571</v>
      </c>
      <c r="I9" s="105">
        <v>0.27</v>
      </c>
      <c r="J9" s="105">
        <v>0.257</v>
      </c>
      <c r="K9" s="32"/>
    </row>
    <row r="10" spans="1:11" s="33" customFormat="1" ht="11.25" customHeight="1">
      <c r="A10" s="35" t="s">
        <v>9</v>
      </c>
      <c r="B10" s="29"/>
      <c r="C10" s="30">
        <v>2</v>
      </c>
      <c r="D10" s="30">
        <v>15</v>
      </c>
      <c r="E10" s="30">
        <v>5</v>
      </c>
      <c r="F10" s="31"/>
      <c r="G10" s="31"/>
      <c r="H10" s="105">
        <v>0.172</v>
      </c>
      <c r="I10" s="105">
        <v>0.979</v>
      </c>
      <c r="J10" s="105">
        <v>0.053</v>
      </c>
      <c r="K10" s="32"/>
    </row>
    <row r="11" spans="1:11" s="33" customFormat="1" ht="11.25" customHeight="1">
      <c r="A11" s="28" t="s">
        <v>10</v>
      </c>
      <c r="B11" s="29"/>
      <c r="C11" s="30">
        <v>3</v>
      </c>
      <c r="D11" s="30">
        <v>15</v>
      </c>
      <c r="E11" s="30">
        <v>3</v>
      </c>
      <c r="F11" s="31"/>
      <c r="G11" s="31"/>
      <c r="H11" s="105">
        <v>0.304</v>
      </c>
      <c r="I11" s="105">
        <v>1.394</v>
      </c>
      <c r="J11" s="105">
        <v>0.181</v>
      </c>
      <c r="K11" s="32"/>
    </row>
    <row r="12" spans="1:11" s="33" customFormat="1" ht="11.25" customHeight="1">
      <c r="A12" s="35" t="s">
        <v>11</v>
      </c>
      <c r="B12" s="29"/>
      <c r="C12" s="30">
        <v>8</v>
      </c>
      <c r="D12" s="30">
        <v>15</v>
      </c>
      <c r="E12" s="30">
        <v>15</v>
      </c>
      <c r="F12" s="31"/>
      <c r="G12" s="31"/>
      <c r="H12" s="105">
        <v>0.633</v>
      </c>
      <c r="I12" s="105">
        <v>0.925</v>
      </c>
      <c r="J12" s="105">
        <v>0.932</v>
      </c>
      <c r="K12" s="32"/>
    </row>
    <row r="13" spans="1:11" s="42" customFormat="1" ht="11.25" customHeight="1">
      <c r="A13" s="36" t="s">
        <v>12</v>
      </c>
      <c r="B13" s="37"/>
      <c r="C13" s="38">
        <v>20</v>
      </c>
      <c r="D13" s="38">
        <v>50</v>
      </c>
      <c r="E13" s="38">
        <v>28</v>
      </c>
      <c r="F13" s="39">
        <f>IF(D13&gt;0,100*E13/D13,0)</f>
        <v>56</v>
      </c>
      <c r="G13" s="40"/>
      <c r="H13" s="106">
        <v>1.68</v>
      </c>
      <c r="I13" s="107">
        <v>3.5679999999999996</v>
      </c>
      <c r="J13" s="107">
        <v>1.423</v>
      </c>
      <c r="K13" s="41">
        <f>IF(I13&gt;0,100*J13/I13,0)</f>
        <v>39.882286995515706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06"/>
      <c r="I15" s="107"/>
      <c r="J15" s="10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06"/>
      <c r="I17" s="107"/>
      <c r="J17" s="10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05"/>
      <c r="I19" s="105"/>
      <c r="J19" s="105"/>
      <c r="K19" s="32"/>
    </row>
    <row r="20" spans="1:11" s="33" customFormat="1" ht="11.25" customHeight="1">
      <c r="A20" s="35" t="s">
        <v>16</v>
      </c>
      <c r="B20" s="29"/>
      <c r="C20" s="30">
        <v>3</v>
      </c>
      <c r="D20" s="30">
        <v>3</v>
      </c>
      <c r="E20" s="30">
        <v>4</v>
      </c>
      <c r="F20" s="31"/>
      <c r="G20" s="31"/>
      <c r="H20" s="105">
        <v>0.163</v>
      </c>
      <c r="I20" s="105">
        <v>0.163</v>
      </c>
      <c r="J20" s="105">
        <v>0.229</v>
      </c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05"/>
      <c r="I21" s="105"/>
      <c r="J21" s="105"/>
      <c r="K21" s="32"/>
    </row>
    <row r="22" spans="1:11" s="42" customFormat="1" ht="11.25" customHeight="1">
      <c r="A22" s="36" t="s">
        <v>18</v>
      </c>
      <c r="B22" s="37"/>
      <c r="C22" s="38">
        <v>3</v>
      </c>
      <c r="D22" s="38">
        <v>3</v>
      </c>
      <c r="E22" s="38">
        <v>4</v>
      </c>
      <c r="F22" s="39">
        <f>IF(D22&gt;0,100*E22/D22,0)</f>
        <v>133.33333333333334</v>
      </c>
      <c r="G22" s="40"/>
      <c r="H22" s="106">
        <v>0.163</v>
      </c>
      <c r="I22" s="107">
        <v>0.163</v>
      </c>
      <c r="J22" s="107">
        <v>0.229</v>
      </c>
      <c r="K22" s="41">
        <f>IF(I22&gt;0,100*J22/I22,0)</f>
        <v>140.4907975460123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06"/>
      <c r="I24" s="107"/>
      <c r="J24" s="10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06"/>
      <c r="I26" s="107"/>
      <c r="J26" s="10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05"/>
      <c r="I28" s="105"/>
      <c r="J28" s="105"/>
      <c r="K28" s="32"/>
    </row>
    <row r="29" spans="1:11" s="33" customFormat="1" ht="11.25" customHeight="1">
      <c r="A29" s="35" t="s">
        <v>22</v>
      </c>
      <c r="B29" s="29"/>
      <c r="C29" s="30"/>
      <c r="D29" s="30">
        <v>3</v>
      </c>
      <c r="E29" s="30">
        <v>2</v>
      </c>
      <c r="F29" s="31"/>
      <c r="G29" s="31"/>
      <c r="H29" s="105"/>
      <c r="I29" s="105">
        <v>0.33</v>
      </c>
      <c r="J29" s="105">
        <v>0.103</v>
      </c>
      <c r="K29" s="32"/>
    </row>
    <row r="30" spans="1:11" s="33" customFormat="1" ht="11.25" customHeight="1">
      <c r="A30" s="35" t="s">
        <v>23</v>
      </c>
      <c r="B30" s="29"/>
      <c r="C30" s="30"/>
      <c r="D30" s="30">
        <v>39</v>
      </c>
      <c r="E30" s="30"/>
      <c r="F30" s="31"/>
      <c r="G30" s="31"/>
      <c r="H30" s="105"/>
      <c r="I30" s="105">
        <v>3.172</v>
      </c>
      <c r="J30" s="105"/>
      <c r="K30" s="32"/>
    </row>
    <row r="31" spans="1:11" s="42" customFormat="1" ht="11.25" customHeight="1">
      <c r="A31" s="43" t="s">
        <v>24</v>
      </c>
      <c r="B31" s="37"/>
      <c r="C31" s="38"/>
      <c r="D31" s="38">
        <v>42</v>
      </c>
      <c r="E31" s="38">
        <v>2</v>
      </c>
      <c r="F31" s="39">
        <f>IF(D31&gt;0,100*E31/D31,0)</f>
        <v>4.761904761904762</v>
      </c>
      <c r="G31" s="40"/>
      <c r="H31" s="106"/>
      <c r="I31" s="107">
        <v>3.5020000000000002</v>
      </c>
      <c r="J31" s="107">
        <v>0.103</v>
      </c>
      <c r="K31" s="41">
        <f>IF(I31&gt;0,100*J31/I31,0)</f>
        <v>2.9411764705882346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>
        <v>36</v>
      </c>
      <c r="D33" s="30">
        <v>40</v>
      </c>
      <c r="E33" s="30">
        <v>40</v>
      </c>
      <c r="F33" s="31"/>
      <c r="G33" s="31"/>
      <c r="H33" s="105">
        <v>1.841</v>
      </c>
      <c r="I33" s="105">
        <v>1.99</v>
      </c>
      <c r="J33" s="105">
        <v>2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05"/>
      <c r="I34" s="105"/>
      <c r="J34" s="105"/>
      <c r="K34" s="32"/>
    </row>
    <row r="35" spans="1:11" s="33" customFormat="1" ht="11.25" customHeight="1">
      <c r="A35" s="35" t="s">
        <v>27</v>
      </c>
      <c r="B35" s="29"/>
      <c r="C35" s="30">
        <v>35</v>
      </c>
      <c r="D35" s="30">
        <v>30</v>
      </c>
      <c r="E35" s="30">
        <v>35</v>
      </c>
      <c r="F35" s="31"/>
      <c r="G35" s="31"/>
      <c r="H35" s="105">
        <v>1.271</v>
      </c>
      <c r="I35" s="105">
        <v>1.05</v>
      </c>
      <c r="J35" s="105">
        <v>1.225</v>
      </c>
      <c r="K35" s="32"/>
    </row>
    <row r="36" spans="1:11" s="33" customFormat="1" ht="11.25" customHeight="1">
      <c r="A36" s="35" t="s">
        <v>28</v>
      </c>
      <c r="B36" s="29"/>
      <c r="C36" s="30">
        <v>36</v>
      </c>
      <c r="D36" s="30">
        <v>36</v>
      </c>
      <c r="E36" s="30">
        <v>28</v>
      </c>
      <c r="F36" s="31"/>
      <c r="G36" s="31"/>
      <c r="H36" s="105">
        <v>1.393</v>
      </c>
      <c r="I36" s="105">
        <v>1.393</v>
      </c>
      <c r="J36" s="105">
        <v>0.98</v>
      </c>
      <c r="K36" s="32"/>
    </row>
    <row r="37" spans="1:11" s="42" customFormat="1" ht="11.25" customHeight="1">
      <c r="A37" s="36" t="s">
        <v>29</v>
      </c>
      <c r="B37" s="37"/>
      <c r="C37" s="38">
        <v>107</v>
      </c>
      <c r="D37" s="38">
        <v>106</v>
      </c>
      <c r="E37" s="38">
        <v>103</v>
      </c>
      <c r="F37" s="39">
        <f>IF(D37&gt;0,100*E37/D37,0)</f>
        <v>97.16981132075472</v>
      </c>
      <c r="G37" s="40"/>
      <c r="H37" s="106">
        <v>4.505</v>
      </c>
      <c r="I37" s="107">
        <v>4.433</v>
      </c>
      <c r="J37" s="107">
        <v>4.205</v>
      </c>
      <c r="K37" s="41">
        <f>IF(I37&gt;0,100*J37/I37,0)</f>
        <v>94.85675614707873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>
        <v>104</v>
      </c>
      <c r="D39" s="38">
        <v>100</v>
      </c>
      <c r="E39" s="38">
        <v>50</v>
      </c>
      <c r="F39" s="39">
        <f>IF(D39&gt;0,100*E39/D39,0)</f>
        <v>50</v>
      </c>
      <c r="G39" s="40"/>
      <c r="H39" s="106">
        <v>1.504</v>
      </c>
      <c r="I39" s="107">
        <v>1.5</v>
      </c>
      <c r="J39" s="107">
        <v>1.9</v>
      </c>
      <c r="K39" s="41">
        <f>IF(I39&gt;0,100*J39/I39,0)</f>
        <v>126.66666666666667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05"/>
      <c r="I41" s="105"/>
      <c r="J41" s="10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05"/>
      <c r="I42" s="105"/>
      <c r="J42" s="10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05"/>
      <c r="I43" s="105"/>
      <c r="J43" s="10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05"/>
      <c r="I44" s="105"/>
      <c r="J44" s="105"/>
      <c r="K44" s="32"/>
    </row>
    <row r="45" spans="1:11" s="33" customFormat="1" ht="11.25" customHeight="1">
      <c r="A45" s="35" t="s">
        <v>35</v>
      </c>
      <c r="B45" s="29"/>
      <c r="C45" s="30">
        <v>3</v>
      </c>
      <c r="D45" s="30">
        <v>3</v>
      </c>
      <c r="E45" s="30">
        <v>3</v>
      </c>
      <c r="F45" s="31"/>
      <c r="G45" s="31"/>
      <c r="H45" s="105">
        <v>0.096</v>
      </c>
      <c r="I45" s="105">
        <v>0.114</v>
      </c>
      <c r="J45" s="105">
        <v>0.114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05"/>
      <c r="I46" s="105"/>
      <c r="J46" s="10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05"/>
      <c r="I47" s="105"/>
      <c r="J47" s="10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05"/>
      <c r="I48" s="105"/>
      <c r="J48" s="10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05"/>
      <c r="I49" s="105"/>
      <c r="J49" s="105"/>
      <c r="K49" s="32"/>
    </row>
    <row r="50" spans="1:11" s="42" customFormat="1" ht="11.25" customHeight="1">
      <c r="A50" s="43" t="s">
        <v>40</v>
      </c>
      <c r="B50" s="37"/>
      <c r="C50" s="38">
        <v>3</v>
      </c>
      <c r="D50" s="38">
        <v>3</v>
      </c>
      <c r="E50" s="38">
        <v>3</v>
      </c>
      <c r="F50" s="39">
        <f>IF(D50&gt;0,100*E50/D50,0)</f>
        <v>100</v>
      </c>
      <c r="G50" s="40"/>
      <c r="H50" s="106">
        <v>0.096</v>
      </c>
      <c r="I50" s="107">
        <v>0.114</v>
      </c>
      <c r="J50" s="107">
        <v>0.114</v>
      </c>
      <c r="K50" s="41">
        <f>IF(I50&gt;0,100*J50/I50,0)</f>
        <v>100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>
        <v>5</v>
      </c>
      <c r="D52" s="38">
        <v>5</v>
      </c>
      <c r="E52" s="38">
        <v>5</v>
      </c>
      <c r="F52" s="39">
        <f>IF(D52&gt;0,100*E52/D52,0)</f>
        <v>100</v>
      </c>
      <c r="G52" s="40"/>
      <c r="H52" s="106">
        <v>0.495</v>
      </c>
      <c r="I52" s="107">
        <v>0.495</v>
      </c>
      <c r="J52" s="107">
        <v>0.495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05"/>
      <c r="I54" s="105"/>
      <c r="J54" s="105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05"/>
      <c r="I55" s="105"/>
      <c r="J55" s="10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05"/>
      <c r="I56" s="105"/>
      <c r="J56" s="10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05"/>
      <c r="I57" s="105"/>
      <c r="J57" s="10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05"/>
      <c r="I58" s="105"/>
      <c r="J58" s="105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06"/>
      <c r="I59" s="107"/>
      <c r="J59" s="10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>
        <v>309</v>
      </c>
      <c r="D61" s="30">
        <v>300</v>
      </c>
      <c r="E61" s="30">
        <v>270</v>
      </c>
      <c r="F61" s="31"/>
      <c r="G61" s="31"/>
      <c r="H61" s="105">
        <v>40.17</v>
      </c>
      <c r="I61" s="105">
        <v>36</v>
      </c>
      <c r="J61" s="105">
        <v>29.7</v>
      </c>
      <c r="K61" s="32"/>
    </row>
    <row r="62" spans="1:11" s="33" customFormat="1" ht="11.25" customHeight="1">
      <c r="A62" s="35" t="s">
        <v>49</v>
      </c>
      <c r="B62" s="29"/>
      <c r="C62" s="30">
        <v>76</v>
      </c>
      <c r="D62" s="30">
        <v>70</v>
      </c>
      <c r="E62" s="30">
        <v>75</v>
      </c>
      <c r="F62" s="31"/>
      <c r="G62" s="31"/>
      <c r="H62" s="105">
        <v>1.609</v>
      </c>
      <c r="I62" s="105">
        <v>1.4</v>
      </c>
      <c r="J62" s="105">
        <v>2.179</v>
      </c>
      <c r="K62" s="32"/>
    </row>
    <row r="63" spans="1:11" s="33" customFormat="1" ht="11.25" customHeight="1">
      <c r="A63" s="35" t="s">
        <v>50</v>
      </c>
      <c r="B63" s="29"/>
      <c r="C63" s="30">
        <v>10</v>
      </c>
      <c r="D63" s="30">
        <v>10</v>
      </c>
      <c r="E63" s="30"/>
      <c r="F63" s="31"/>
      <c r="G63" s="31"/>
      <c r="H63" s="105">
        <v>0.2</v>
      </c>
      <c r="I63" s="105">
        <v>0.178</v>
      </c>
      <c r="J63" s="105"/>
      <c r="K63" s="32"/>
    </row>
    <row r="64" spans="1:11" s="42" customFormat="1" ht="11.25" customHeight="1">
      <c r="A64" s="36" t="s">
        <v>51</v>
      </c>
      <c r="B64" s="37"/>
      <c r="C64" s="38">
        <v>395</v>
      </c>
      <c r="D64" s="38">
        <v>380</v>
      </c>
      <c r="E64" s="38">
        <v>345</v>
      </c>
      <c r="F64" s="39">
        <f>IF(D64&gt;0,100*E64/D64,0)</f>
        <v>90.78947368421052</v>
      </c>
      <c r="G64" s="40"/>
      <c r="H64" s="106">
        <v>41.979000000000006</v>
      </c>
      <c r="I64" s="107">
        <v>37.577999999999996</v>
      </c>
      <c r="J64" s="107">
        <v>31.878999999999998</v>
      </c>
      <c r="K64" s="41">
        <f>IF(I64&gt;0,100*J64/I64,0)</f>
        <v>84.83421150673266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>
        <v>1030</v>
      </c>
      <c r="D66" s="38">
        <v>902</v>
      </c>
      <c r="E66" s="38">
        <v>1420</v>
      </c>
      <c r="F66" s="39">
        <f>IF(D66&gt;0,100*E66/D66,0)</f>
        <v>157.4279379157428</v>
      </c>
      <c r="G66" s="40"/>
      <c r="H66" s="106">
        <v>151.057</v>
      </c>
      <c r="I66" s="107">
        <v>41.782</v>
      </c>
      <c r="J66" s="107">
        <v>65.777</v>
      </c>
      <c r="K66" s="41">
        <f>IF(I66&gt;0,100*J66/I66,0)</f>
        <v>157.4290364271696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05"/>
      <c r="I68" s="105"/>
      <c r="J68" s="10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05"/>
      <c r="I69" s="105"/>
      <c r="J69" s="10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06"/>
      <c r="I70" s="107"/>
      <c r="J70" s="10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>
        <v>2406</v>
      </c>
      <c r="D72" s="30">
        <v>2145</v>
      </c>
      <c r="E72" s="30">
        <v>2250</v>
      </c>
      <c r="F72" s="31"/>
      <c r="G72" s="31"/>
      <c r="H72" s="105">
        <v>239.017</v>
      </c>
      <c r="I72" s="105">
        <v>246.189</v>
      </c>
      <c r="J72" s="105">
        <v>266.625</v>
      </c>
      <c r="K72" s="32"/>
    </row>
    <row r="73" spans="1:11" s="33" customFormat="1" ht="11.25" customHeight="1">
      <c r="A73" s="35" t="s">
        <v>57</v>
      </c>
      <c r="B73" s="29"/>
      <c r="C73" s="30">
        <v>185</v>
      </c>
      <c r="D73" s="30">
        <v>185</v>
      </c>
      <c r="E73" s="30">
        <v>185</v>
      </c>
      <c r="F73" s="31"/>
      <c r="G73" s="31"/>
      <c r="H73" s="105">
        <v>6.147</v>
      </c>
      <c r="I73" s="105">
        <v>6.71</v>
      </c>
      <c r="J73" s="105">
        <v>6.7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05"/>
      <c r="I74" s="105"/>
      <c r="J74" s="105"/>
      <c r="K74" s="32"/>
    </row>
    <row r="75" spans="1:11" s="33" customFormat="1" ht="11.25" customHeight="1">
      <c r="A75" s="35" t="s">
        <v>59</v>
      </c>
      <c r="B75" s="29"/>
      <c r="C75" s="30">
        <v>199</v>
      </c>
      <c r="D75" s="30">
        <v>199</v>
      </c>
      <c r="E75" s="30">
        <v>1019</v>
      </c>
      <c r="F75" s="31"/>
      <c r="G75" s="31"/>
      <c r="H75" s="105">
        <v>19.838</v>
      </c>
      <c r="I75" s="105">
        <v>19.838</v>
      </c>
      <c r="J75" s="105">
        <v>107.682935</v>
      </c>
      <c r="K75" s="32"/>
    </row>
    <row r="76" spans="1:11" s="33" customFormat="1" ht="11.25" customHeight="1">
      <c r="A76" s="35" t="s">
        <v>60</v>
      </c>
      <c r="B76" s="29"/>
      <c r="C76" s="30">
        <v>12</v>
      </c>
      <c r="D76" s="30">
        <v>15</v>
      </c>
      <c r="E76" s="30">
        <v>15</v>
      </c>
      <c r="F76" s="31"/>
      <c r="G76" s="31"/>
      <c r="H76" s="105">
        <v>0.3</v>
      </c>
      <c r="I76" s="105">
        <v>0.375</v>
      </c>
      <c r="J76" s="105">
        <v>0.375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05"/>
      <c r="I77" s="105"/>
      <c r="J77" s="105"/>
      <c r="K77" s="32"/>
    </row>
    <row r="78" spans="1:11" s="33" customFormat="1" ht="11.25" customHeight="1">
      <c r="A78" s="35" t="s">
        <v>62</v>
      </c>
      <c r="B78" s="29"/>
      <c r="C78" s="30">
        <v>212</v>
      </c>
      <c r="D78" s="30">
        <v>212</v>
      </c>
      <c r="E78" s="30">
        <v>200</v>
      </c>
      <c r="F78" s="31"/>
      <c r="G78" s="31"/>
      <c r="H78" s="105">
        <v>14.102</v>
      </c>
      <c r="I78" s="105">
        <v>12.296</v>
      </c>
      <c r="J78" s="105">
        <v>12</v>
      </c>
      <c r="K78" s="32"/>
    </row>
    <row r="79" spans="1:11" s="33" customFormat="1" ht="11.25" customHeight="1">
      <c r="A79" s="35" t="s">
        <v>63</v>
      </c>
      <c r="B79" s="29"/>
      <c r="C79" s="30">
        <v>25</v>
      </c>
      <c r="D79" s="30">
        <v>30</v>
      </c>
      <c r="E79" s="30">
        <v>30</v>
      </c>
      <c r="F79" s="31"/>
      <c r="G79" s="31"/>
      <c r="H79" s="105">
        <v>2.125</v>
      </c>
      <c r="I79" s="105">
        <v>2.55</v>
      </c>
      <c r="J79" s="105">
        <v>2.55</v>
      </c>
      <c r="K79" s="32"/>
    </row>
    <row r="80" spans="1:11" s="42" customFormat="1" ht="11.25" customHeight="1">
      <c r="A80" s="43" t="s">
        <v>64</v>
      </c>
      <c r="B80" s="37"/>
      <c r="C80" s="38">
        <v>3039</v>
      </c>
      <c r="D80" s="38">
        <v>2786</v>
      </c>
      <c r="E80" s="38">
        <v>3699</v>
      </c>
      <c r="F80" s="39">
        <f>IF(D80&gt;0,100*E80/D80,0)</f>
        <v>132.77099784637474</v>
      </c>
      <c r="G80" s="40"/>
      <c r="H80" s="106">
        <v>281.529</v>
      </c>
      <c r="I80" s="107">
        <v>287.958</v>
      </c>
      <c r="J80" s="107">
        <v>395.932935</v>
      </c>
      <c r="K80" s="41">
        <f>IF(I80&gt;0,100*J80/I80,0)</f>
        <v>137.49676515325152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>
        <v>178</v>
      </c>
      <c r="D82" s="30">
        <v>179</v>
      </c>
      <c r="E82" s="30">
        <v>180</v>
      </c>
      <c r="F82" s="31"/>
      <c r="G82" s="31"/>
      <c r="H82" s="105">
        <v>16.675</v>
      </c>
      <c r="I82" s="105">
        <v>19.808</v>
      </c>
      <c r="J82" s="105">
        <v>19.807</v>
      </c>
      <c r="K82" s="32"/>
    </row>
    <row r="83" spans="1:11" s="33" customFormat="1" ht="11.25" customHeight="1">
      <c r="A83" s="35" t="s">
        <v>66</v>
      </c>
      <c r="B83" s="29"/>
      <c r="C83" s="30">
        <v>45</v>
      </c>
      <c r="D83" s="30">
        <v>28</v>
      </c>
      <c r="E83" s="30">
        <v>28</v>
      </c>
      <c r="F83" s="31"/>
      <c r="G83" s="31"/>
      <c r="H83" s="105">
        <v>4.375</v>
      </c>
      <c r="I83" s="105">
        <v>2.399</v>
      </c>
      <c r="J83" s="105">
        <v>1.7</v>
      </c>
      <c r="K83" s="32"/>
    </row>
    <row r="84" spans="1:11" s="42" customFormat="1" ht="11.25" customHeight="1">
      <c r="A84" s="36" t="s">
        <v>67</v>
      </c>
      <c r="B84" s="37"/>
      <c r="C84" s="38">
        <v>223</v>
      </c>
      <c r="D84" s="38">
        <v>207</v>
      </c>
      <c r="E84" s="38">
        <v>208</v>
      </c>
      <c r="F84" s="39">
        <f>IF(D84&gt;0,100*E84/D84,0)</f>
        <v>100.48309178743962</v>
      </c>
      <c r="G84" s="40"/>
      <c r="H84" s="106">
        <v>21.05</v>
      </c>
      <c r="I84" s="107">
        <v>22.207</v>
      </c>
      <c r="J84" s="107">
        <v>21.506999999999998</v>
      </c>
      <c r="K84" s="41">
        <f>IF(I84&gt;0,100*J84/I84,0)</f>
        <v>96.84784077092807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>
        <v>4929</v>
      </c>
      <c r="D87" s="53">
        <v>4584</v>
      </c>
      <c r="E87" s="53">
        <v>5867</v>
      </c>
      <c r="F87" s="54">
        <f>IF(D87&gt;0,100*E87/D87,0)</f>
        <v>127.98865619546248</v>
      </c>
      <c r="G87" s="40"/>
      <c r="H87" s="110">
        <v>504.058</v>
      </c>
      <c r="I87" s="111">
        <v>403.3</v>
      </c>
      <c r="J87" s="111">
        <v>523.564935</v>
      </c>
      <c r="K87" s="54">
        <f>IF(I87&gt;0,100*J87/I87,0)</f>
        <v>129.82021696007934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70" zoomScaleNormal="70" zoomScaleSheetLayoutView="70" zoomScalePageLayoutView="0" workbookViewId="0" topLeftCell="A4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 t="s">
        <v>300</v>
      </c>
      <c r="D7" s="21" t="s">
        <v>7</v>
      </c>
      <c r="E7" s="21">
        <v>12</v>
      </c>
      <c r="F7" s="22" t="str">
        <f>CONCATENATE(D6,"=100")</f>
        <v>2015=100</v>
      </c>
      <c r="G7" s="23"/>
      <c r="H7" s="20" t="s">
        <v>300</v>
      </c>
      <c r="I7" s="21" t="s">
        <v>7</v>
      </c>
      <c r="J7" s="21">
        <v>12</v>
      </c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286</v>
      </c>
      <c r="D9" s="30">
        <v>273</v>
      </c>
      <c r="E9" s="30">
        <v>274</v>
      </c>
      <c r="F9" s="31"/>
      <c r="G9" s="31"/>
      <c r="H9" s="105">
        <v>21.815</v>
      </c>
      <c r="I9" s="105">
        <v>23.207</v>
      </c>
      <c r="J9" s="105">
        <v>23.171</v>
      </c>
      <c r="K9" s="32"/>
    </row>
    <row r="10" spans="1:11" s="33" customFormat="1" ht="11.25" customHeight="1">
      <c r="A10" s="35" t="s">
        <v>9</v>
      </c>
      <c r="B10" s="29"/>
      <c r="C10" s="30">
        <v>172</v>
      </c>
      <c r="D10" s="30">
        <v>183</v>
      </c>
      <c r="E10" s="30">
        <v>174</v>
      </c>
      <c r="F10" s="31"/>
      <c r="G10" s="31"/>
      <c r="H10" s="105">
        <v>14.805</v>
      </c>
      <c r="I10" s="105">
        <v>16.268</v>
      </c>
      <c r="J10" s="105">
        <v>15.201</v>
      </c>
      <c r="K10" s="32"/>
    </row>
    <row r="11" spans="1:11" s="33" customFormat="1" ht="11.25" customHeight="1">
      <c r="A11" s="28" t="s">
        <v>10</v>
      </c>
      <c r="B11" s="29"/>
      <c r="C11" s="30">
        <v>226</v>
      </c>
      <c r="D11" s="30">
        <v>239</v>
      </c>
      <c r="E11" s="30">
        <v>227</v>
      </c>
      <c r="F11" s="31"/>
      <c r="G11" s="31"/>
      <c r="H11" s="105">
        <v>22.898</v>
      </c>
      <c r="I11" s="105">
        <v>25.867</v>
      </c>
      <c r="J11" s="105">
        <v>24.722</v>
      </c>
      <c r="K11" s="32"/>
    </row>
    <row r="12" spans="1:11" s="33" customFormat="1" ht="11.25" customHeight="1">
      <c r="A12" s="35" t="s">
        <v>11</v>
      </c>
      <c r="B12" s="29"/>
      <c r="C12" s="30">
        <v>379</v>
      </c>
      <c r="D12" s="30">
        <v>394</v>
      </c>
      <c r="E12" s="30">
        <v>367</v>
      </c>
      <c r="F12" s="31"/>
      <c r="G12" s="31"/>
      <c r="H12" s="105">
        <v>29.988</v>
      </c>
      <c r="I12" s="105">
        <v>32.795</v>
      </c>
      <c r="J12" s="105">
        <v>29.492</v>
      </c>
      <c r="K12" s="32"/>
    </row>
    <row r="13" spans="1:11" s="42" customFormat="1" ht="11.25" customHeight="1">
      <c r="A13" s="36" t="s">
        <v>12</v>
      </c>
      <c r="B13" s="37"/>
      <c r="C13" s="38">
        <v>1063</v>
      </c>
      <c r="D13" s="38">
        <v>1089</v>
      </c>
      <c r="E13" s="38">
        <v>1042</v>
      </c>
      <c r="F13" s="39">
        <f>IF(D13&gt;0,100*E13/D13,0)</f>
        <v>95.68411386593205</v>
      </c>
      <c r="G13" s="40"/>
      <c r="H13" s="106">
        <v>89.506</v>
      </c>
      <c r="I13" s="107">
        <v>98.137</v>
      </c>
      <c r="J13" s="107">
        <v>92.586</v>
      </c>
      <c r="K13" s="41">
        <f>IF(I13&gt;0,100*J13/I13,0)</f>
        <v>94.3436216717446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>
        <v>96</v>
      </c>
      <c r="D15" s="38">
        <v>96</v>
      </c>
      <c r="E15" s="38">
        <v>96</v>
      </c>
      <c r="F15" s="39">
        <f>IF(D15&gt;0,100*E15/D15,0)</f>
        <v>100</v>
      </c>
      <c r="G15" s="40"/>
      <c r="H15" s="106">
        <v>2.36</v>
      </c>
      <c r="I15" s="107">
        <v>2.36</v>
      </c>
      <c r="J15" s="107">
        <v>2.3</v>
      </c>
      <c r="K15" s="41">
        <f>IF(I15&gt;0,100*J15/I15,0)</f>
        <v>97.45762711864406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>
        <v>16</v>
      </c>
      <c r="D17" s="38">
        <v>16</v>
      </c>
      <c r="E17" s="38">
        <v>16</v>
      </c>
      <c r="F17" s="39">
        <f>IF(D17&gt;0,100*E17/D17,0)</f>
        <v>100</v>
      </c>
      <c r="G17" s="40"/>
      <c r="H17" s="106">
        <v>0.324</v>
      </c>
      <c r="I17" s="107">
        <v>0.324</v>
      </c>
      <c r="J17" s="107">
        <v>1.165</v>
      </c>
      <c r="K17" s="41">
        <f>IF(I17&gt;0,100*J17/I17,0)</f>
        <v>359.5679012345679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>
        <v>55</v>
      </c>
      <c r="D19" s="30">
        <v>55</v>
      </c>
      <c r="E19" s="30">
        <v>55</v>
      </c>
      <c r="F19" s="31"/>
      <c r="G19" s="31"/>
      <c r="H19" s="105">
        <v>1.454</v>
      </c>
      <c r="I19" s="105">
        <v>1.63</v>
      </c>
      <c r="J19" s="105">
        <v>1.441</v>
      </c>
      <c r="K19" s="32"/>
    </row>
    <row r="20" spans="1:11" s="33" customFormat="1" ht="11.25" customHeight="1">
      <c r="A20" s="35" t="s">
        <v>16</v>
      </c>
      <c r="B20" s="29"/>
      <c r="C20" s="30">
        <v>70</v>
      </c>
      <c r="D20" s="30">
        <v>78</v>
      </c>
      <c r="E20" s="30">
        <v>84</v>
      </c>
      <c r="F20" s="31"/>
      <c r="G20" s="31"/>
      <c r="H20" s="105">
        <v>1.694</v>
      </c>
      <c r="I20" s="105">
        <v>2.315</v>
      </c>
      <c r="J20" s="105">
        <v>2.368</v>
      </c>
      <c r="K20" s="32"/>
    </row>
    <row r="21" spans="1:11" s="33" customFormat="1" ht="11.25" customHeight="1">
      <c r="A21" s="35" t="s">
        <v>17</v>
      </c>
      <c r="B21" s="29"/>
      <c r="C21" s="30">
        <v>160</v>
      </c>
      <c r="D21" s="30">
        <v>160</v>
      </c>
      <c r="E21" s="30">
        <v>164</v>
      </c>
      <c r="F21" s="31"/>
      <c r="G21" s="31"/>
      <c r="H21" s="105">
        <v>3.812</v>
      </c>
      <c r="I21" s="105">
        <v>3.943</v>
      </c>
      <c r="J21" s="105">
        <v>3.936</v>
      </c>
      <c r="K21" s="32"/>
    </row>
    <row r="22" spans="1:11" s="42" customFormat="1" ht="11.25" customHeight="1">
      <c r="A22" s="36" t="s">
        <v>18</v>
      </c>
      <c r="B22" s="37"/>
      <c r="C22" s="38">
        <v>285</v>
      </c>
      <c r="D22" s="38">
        <v>293</v>
      </c>
      <c r="E22" s="38">
        <v>303</v>
      </c>
      <c r="F22" s="39">
        <f>IF(D22&gt;0,100*E22/D22,0)</f>
        <v>103.41296928327645</v>
      </c>
      <c r="G22" s="40"/>
      <c r="H22" s="106">
        <v>6.96</v>
      </c>
      <c r="I22" s="107">
        <v>7.888</v>
      </c>
      <c r="J22" s="107">
        <v>7.745</v>
      </c>
      <c r="K22" s="41">
        <f>IF(I22&gt;0,100*J22/I22,0)</f>
        <v>98.18711967545639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>
        <v>1815</v>
      </c>
      <c r="D24" s="38">
        <v>2056</v>
      </c>
      <c r="E24" s="38">
        <v>2212</v>
      </c>
      <c r="F24" s="39">
        <f>IF(D24&gt;0,100*E24/D24,0)</f>
        <v>107.58754863813229</v>
      </c>
      <c r="G24" s="40"/>
      <c r="H24" s="106">
        <v>136.949</v>
      </c>
      <c r="I24" s="107">
        <v>163.305</v>
      </c>
      <c r="J24" s="107">
        <v>180.169</v>
      </c>
      <c r="K24" s="41">
        <f>IF(I24&gt;0,100*J24/I24,0)</f>
        <v>110.32668932365819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>
        <v>175</v>
      </c>
      <c r="D26" s="38">
        <v>220</v>
      </c>
      <c r="E26" s="38">
        <v>150</v>
      </c>
      <c r="F26" s="39">
        <f>IF(D26&gt;0,100*E26/D26,0)</f>
        <v>68.18181818181819</v>
      </c>
      <c r="G26" s="40"/>
      <c r="H26" s="106">
        <v>10.88</v>
      </c>
      <c r="I26" s="107">
        <v>14.05</v>
      </c>
      <c r="J26" s="107">
        <v>10</v>
      </c>
      <c r="K26" s="41">
        <f>IF(I26&gt;0,100*J26/I26,0)</f>
        <v>71.17437722419929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>
        <v>38</v>
      </c>
      <c r="D28" s="30">
        <v>42</v>
      </c>
      <c r="E28" s="30">
        <v>31</v>
      </c>
      <c r="F28" s="31"/>
      <c r="G28" s="31"/>
      <c r="H28" s="105">
        <v>3.06</v>
      </c>
      <c r="I28" s="105">
        <v>1.212</v>
      </c>
      <c r="J28" s="105">
        <v>2.35</v>
      </c>
      <c r="K28" s="32"/>
    </row>
    <row r="29" spans="1:11" s="33" customFormat="1" ht="11.25" customHeight="1">
      <c r="A29" s="35" t="s">
        <v>22</v>
      </c>
      <c r="B29" s="29"/>
      <c r="C29" s="30">
        <v>4</v>
      </c>
      <c r="D29" s="30">
        <v>7</v>
      </c>
      <c r="E29" s="30">
        <v>12</v>
      </c>
      <c r="F29" s="31"/>
      <c r="G29" s="31"/>
      <c r="H29" s="105">
        <v>0.66</v>
      </c>
      <c r="I29" s="105">
        <v>0.695</v>
      </c>
      <c r="J29" s="105">
        <v>0.629</v>
      </c>
      <c r="K29" s="32"/>
    </row>
    <row r="30" spans="1:11" s="33" customFormat="1" ht="11.25" customHeight="1">
      <c r="A30" s="35" t="s">
        <v>23</v>
      </c>
      <c r="B30" s="29"/>
      <c r="C30" s="30">
        <v>732</v>
      </c>
      <c r="D30" s="30">
        <v>641</v>
      </c>
      <c r="E30" s="30">
        <v>631</v>
      </c>
      <c r="F30" s="31"/>
      <c r="G30" s="31"/>
      <c r="H30" s="105">
        <v>55</v>
      </c>
      <c r="I30" s="105">
        <v>68.97</v>
      </c>
      <c r="J30" s="105">
        <v>52.1</v>
      </c>
      <c r="K30" s="32"/>
    </row>
    <row r="31" spans="1:11" s="42" customFormat="1" ht="11.25" customHeight="1">
      <c r="A31" s="43" t="s">
        <v>24</v>
      </c>
      <c r="B31" s="37"/>
      <c r="C31" s="38">
        <v>774</v>
      </c>
      <c r="D31" s="38">
        <v>690</v>
      </c>
      <c r="E31" s="38">
        <v>674</v>
      </c>
      <c r="F31" s="39">
        <f>IF(D31&gt;0,100*E31/D31,0)</f>
        <v>97.68115942028986</v>
      </c>
      <c r="G31" s="40"/>
      <c r="H31" s="106">
        <v>58.72</v>
      </c>
      <c r="I31" s="107">
        <v>70.877</v>
      </c>
      <c r="J31" s="107">
        <v>55.079</v>
      </c>
      <c r="K31" s="41">
        <f>IF(I31&gt;0,100*J31/I31,0)</f>
        <v>77.71068188551999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>
        <v>366</v>
      </c>
      <c r="D33" s="30">
        <v>345</v>
      </c>
      <c r="E33" s="30">
        <v>345</v>
      </c>
      <c r="F33" s="31"/>
      <c r="G33" s="31"/>
      <c r="H33" s="105">
        <v>23.014000000000003</v>
      </c>
      <c r="I33" s="105">
        <v>21.59</v>
      </c>
      <c r="J33" s="105">
        <v>19.6</v>
      </c>
      <c r="K33" s="32"/>
    </row>
    <row r="34" spans="1:11" s="33" customFormat="1" ht="11.25" customHeight="1">
      <c r="A34" s="35" t="s">
        <v>26</v>
      </c>
      <c r="B34" s="29"/>
      <c r="C34" s="30">
        <v>255</v>
      </c>
      <c r="D34" s="30">
        <v>255</v>
      </c>
      <c r="E34" s="30">
        <v>266</v>
      </c>
      <c r="F34" s="31"/>
      <c r="G34" s="31"/>
      <c r="H34" s="105">
        <v>9.522</v>
      </c>
      <c r="I34" s="105">
        <v>9.452</v>
      </c>
      <c r="J34" s="105">
        <v>9.675</v>
      </c>
      <c r="K34" s="32"/>
    </row>
    <row r="35" spans="1:11" s="33" customFormat="1" ht="11.25" customHeight="1">
      <c r="A35" s="35" t="s">
        <v>27</v>
      </c>
      <c r="B35" s="29"/>
      <c r="C35" s="30">
        <v>182</v>
      </c>
      <c r="D35" s="30">
        <v>170</v>
      </c>
      <c r="E35" s="30">
        <v>195</v>
      </c>
      <c r="F35" s="31"/>
      <c r="G35" s="31"/>
      <c r="H35" s="105">
        <v>6.354</v>
      </c>
      <c r="I35" s="105">
        <v>5.95</v>
      </c>
      <c r="J35" s="105">
        <v>6.725</v>
      </c>
      <c r="K35" s="32"/>
    </row>
    <row r="36" spans="1:11" s="33" customFormat="1" ht="11.25" customHeight="1">
      <c r="A36" s="35" t="s">
        <v>28</v>
      </c>
      <c r="B36" s="29"/>
      <c r="C36" s="30">
        <v>362</v>
      </c>
      <c r="D36" s="30">
        <v>362</v>
      </c>
      <c r="E36" s="30">
        <v>367</v>
      </c>
      <c r="F36" s="31"/>
      <c r="G36" s="31"/>
      <c r="H36" s="105">
        <v>13.93</v>
      </c>
      <c r="I36" s="105">
        <v>13.93</v>
      </c>
      <c r="J36" s="105">
        <v>12.853</v>
      </c>
      <c r="K36" s="32"/>
    </row>
    <row r="37" spans="1:11" s="42" customFormat="1" ht="11.25" customHeight="1">
      <c r="A37" s="36" t="s">
        <v>29</v>
      </c>
      <c r="B37" s="37"/>
      <c r="C37" s="38">
        <v>1165</v>
      </c>
      <c r="D37" s="38">
        <v>1132</v>
      </c>
      <c r="E37" s="38">
        <v>1173</v>
      </c>
      <c r="F37" s="39">
        <f>IF(D37&gt;0,100*E37/D37,0)</f>
        <v>103.62190812720848</v>
      </c>
      <c r="G37" s="40"/>
      <c r="H37" s="106">
        <v>52.82</v>
      </c>
      <c r="I37" s="107">
        <v>50.922000000000004</v>
      </c>
      <c r="J37" s="107">
        <v>48.853</v>
      </c>
      <c r="K37" s="41">
        <f>IF(I37&gt;0,100*J37/I37,0)</f>
        <v>95.9369231373473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>
        <v>580</v>
      </c>
      <c r="D39" s="38">
        <v>567</v>
      </c>
      <c r="E39" s="38">
        <v>294</v>
      </c>
      <c r="F39" s="39">
        <f>IF(D39&gt;0,100*E39/D39,0)</f>
        <v>51.851851851851855</v>
      </c>
      <c r="G39" s="40"/>
      <c r="H39" s="106">
        <v>8.354000000000001</v>
      </c>
      <c r="I39" s="107">
        <v>8.353</v>
      </c>
      <c r="J39" s="107">
        <v>11</v>
      </c>
      <c r="K39" s="41">
        <f>IF(I39&gt;0,100*J39/I39,0)</f>
        <v>131.68921345624327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>
        <v>18</v>
      </c>
      <c r="D41" s="30">
        <v>16</v>
      </c>
      <c r="E41" s="30">
        <v>15</v>
      </c>
      <c r="F41" s="31"/>
      <c r="G41" s="31"/>
      <c r="H41" s="105">
        <v>1.19</v>
      </c>
      <c r="I41" s="105">
        <v>1.04</v>
      </c>
      <c r="J41" s="105">
        <v>0.923</v>
      </c>
      <c r="K41" s="32"/>
    </row>
    <row r="42" spans="1:11" s="33" customFormat="1" ht="11.25" customHeight="1">
      <c r="A42" s="35" t="s">
        <v>32</v>
      </c>
      <c r="B42" s="29"/>
      <c r="C42" s="30">
        <v>3</v>
      </c>
      <c r="D42" s="30">
        <v>3</v>
      </c>
      <c r="E42" s="30">
        <v>1</v>
      </c>
      <c r="F42" s="31"/>
      <c r="G42" s="31"/>
      <c r="H42" s="105">
        <v>0.15</v>
      </c>
      <c r="I42" s="105">
        <v>0.15</v>
      </c>
      <c r="J42" s="105">
        <v>0.05</v>
      </c>
      <c r="K42" s="32"/>
    </row>
    <row r="43" spans="1:11" s="33" customFormat="1" ht="11.25" customHeight="1">
      <c r="A43" s="35" t="s">
        <v>33</v>
      </c>
      <c r="B43" s="29"/>
      <c r="C43" s="30">
        <v>25</v>
      </c>
      <c r="D43" s="30">
        <v>25</v>
      </c>
      <c r="E43" s="30">
        <v>22</v>
      </c>
      <c r="F43" s="31"/>
      <c r="G43" s="31"/>
      <c r="H43" s="105">
        <v>1.25</v>
      </c>
      <c r="I43" s="105">
        <v>1.25</v>
      </c>
      <c r="J43" s="105">
        <v>1.1</v>
      </c>
      <c r="K43" s="32"/>
    </row>
    <row r="44" spans="1:11" s="33" customFormat="1" ht="11.25" customHeight="1">
      <c r="A44" s="35" t="s">
        <v>34</v>
      </c>
      <c r="B44" s="29"/>
      <c r="C44" s="30">
        <v>10</v>
      </c>
      <c r="D44" s="30">
        <v>10</v>
      </c>
      <c r="E44" s="30">
        <v>5</v>
      </c>
      <c r="F44" s="31"/>
      <c r="G44" s="31"/>
      <c r="H44" s="105">
        <v>0.45</v>
      </c>
      <c r="I44" s="105">
        <v>0.45</v>
      </c>
      <c r="J44" s="105">
        <v>0.225</v>
      </c>
      <c r="K44" s="32"/>
    </row>
    <row r="45" spans="1:11" s="33" customFormat="1" ht="11.25" customHeight="1">
      <c r="A45" s="35" t="s">
        <v>35</v>
      </c>
      <c r="B45" s="29"/>
      <c r="C45" s="30">
        <v>35</v>
      </c>
      <c r="D45" s="30">
        <v>35</v>
      </c>
      <c r="E45" s="30">
        <v>35</v>
      </c>
      <c r="F45" s="31"/>
      <c r="G45" s="31"/>
      <c r="H45" s="105">
        <v>1.12</v>
      </c>
      <c r="I45" s="105">
        <v>1.122</v>
      </c>
      <c r="J45" s="105">
        <v>1.106</v>
      </c>
      <c r="K45" s="32"/>
    </row>
    <row r="46" spans="1:11" s="33" customFormat="1" ht="11.25" customHeight="1">
      <c r="A46" s="35" t="s">
        <v>36</v>
      </c>
      <c r="B46" s="29"/>
      <c r="C46" s="30">
        <v>40</v>
      </c>
      <c r="D46" s="30">
        <v>40</v>
      </c>
      <c r="E46" s="30">
        <v>34</v>
      </c>
      <c r="F46" s="31"/>
      <c r="G46" s="31"/>
      <c r="H46" s="105">
        <v>1.6</v>
      </c>
      <c r="I46" s="105">
        <v>1.6</v>
      </c>
      <c r="J46" s="105">
        <v>1.36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05"/>
      <c r="I47" s="105"/>
      <c r="J47" s="105"/>
      <c r="K47" s="32"/>
    </row>
    <row r="48" spans="1:11" s="33" customFormat="1" ht="11.25" customHeight="1">
      <c r="A48" s="35" t="s">
        <v>38</v>
      </c>
      <c r="B48" s="29"/>
      <c r="C48" s="30">
        <v>9</v>
      </c>
      <c r="D48" s="30">
        <v>11</v>
      </c>
      <c r="E48" s="30">
        <v>11</v>
      </c>
      <c r="F48" s="31"/>
      <c r="G48" s="31"/>
      <c r="H48" s="105">
        <v>0.36</v>
      </c>
      <c r="I48" s="105">
        <v>0.561</v>
      </c>
      <c r="J48" s="105">
        <v>0.418</v>
      </c>
      <c r="K48" s="32"/>
    </row>
    <row r="49" spans="1:11" s="33" customFormat="1" ht="11.25" customHeight="1">
      <c r="A49" s="35" t="s">
        <v>39</v>
      </c>
      <c r="B49" s="29"/>
      <c r="C49" s="30">
        <v>35</v>
      </c>
      <c r="D49" s="30">
        <v>9</v>
      </c>
      <c r="E49" s="30">
        <v>9</v>
      </c>
      <c r="F49" s="31"/>
      <c r="G49" s="31"/>
      <c r="H49" s="105">
        <v>2.03</v>
      </c>
      <c r="I49" s="105">
        <v>0.522</v>
      </c>
      <c r="J49" s="105">
        <v>0.522</v>
      </c>
      <c r="K49" s="32"/>
    </row>
    <row r="50" spans="1:11" s="42" customFormat="1" ht="11.25" customHeight="1">
      <c r="A50" s="43" t="s">
        <v>40</v>
      </c>
      <c r="B50" s="37"/>
      <c r="C50" s="38">
        <v>175</v>
      </c>
      <c r="D50" s="38">
        <v>149</v>
      </c>
      <c r="E50" s="38">
        <v>132</v>
      </c>
      <c r="F50" s="39">
        <f>IF(D50&gt;0,100*E50/D50,0)</f>
        <v>88.59060402684564</v>
      </c>
      <c r="G50" s="40"/>
      <c r="H50" s="106">
        <v>8.15</v>
      </c>
      <c r="I50" s="107">
        <v>6.695</v>
      </c>
      <c r="J50" s="107">
        <v>5.7040000000000015</v>
      </c>
      <c r="K50" s="41">
        <f>IF(I50&gt;0,100*J50/I50,0)</f>
        <v>85.1979088872293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>
        <v>49</v>
      </c>
      <c r="D52" s="38">
        <v>49</v>
      </c>
      <c r="E52" s="38">
        <v>49</v>
      </c>
      <c r="F52" s="39">
        <f>IF(D52&gt;0,100*E52/D52,0)</f>
        <v>100</v>
      </c>
      <c r="G52" s="40"/>
      <c r="H52" s="106">
        <v>4.8500000000000005</v>
      </c>
      <c r="I52" s="107">
        <v>4.85</v>
      </c>
      <c r="J52" s="107">
        <v>4.85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>
        <v>105</v>
      </c>
      <c r="D54" s="30">
        <v>240</v>
      </c>
      <c r="E54" s="30">
        <v>223</v>
      </c>
      <c r="F54" s="31"/>
      <c r="G54" s="31"/>
      <c r="H54" s="105">
        <v>11.101</v>
      </c>
      <c r="I54" s="105">
        <v>22.8</v>
      </c>
      <c r="J54" s="105">
        <v>21.583</v>
      </c>
      <c r="K54" s="32"/>
    </row>
    <row r="55" spans="1:11" s="33" customFormat="1" ht="11.25" customHeight="1">
      <c r="A55" s="35" t="s">
        <v>43</v>
      </c>
      <c r="B55" s="29"/>
      <c r="C55" s="30">
        <v>310</v>
      </c>
      <c r="D55" s="30">
        <v>285</v>
      </c>
      <c r="E55" s="30">
        <v>340</v>
      </c>
      <c r="F55" s="31"/>
      <c r="G55" s="31"/>
      <c r="H55" s="105">
        <v>21.8</v>
      </c>
      <c r="I55" s="105">
        <v>22.35</v>
      </c>
      <c r="J55" s="105">
        <v>26.05</v>
      </c>
      <c r="K55" s="32"/>
    </row>
    <row r="56" spans="1:11" s="33" customFormat="1" ht="11.25" customHeight="1">
      <c r="A56" s="35" t="s">
        <v>44</v>
      </c>
      <c r="B56" s="29"/>
      <c r="C56" s="30">
        <v>7</v>
      </c>
      <c r="D56" s="30">
        <v>9</v>
      </c>
      <c r="E56" s="30">
        <v>8</v>
      </c>
      <c r="F56" s="31"/>
      <c r="G56" s="31"/>
      <c r="H56" s="105">
        <v>0.35</v>
      </c>
      <c r="I56" s="105">
        <v>0.405</v>
      </c>
      <c r="J56" s="105">
        <v>0.475</v>
      </c>
      <c r="K56" s="32"/>
    </row>
    <row r="57" spans="1:11" s="33" customFormat="1" ht="11.25" customHeight="1">
      <c r="A57" s="35" t="s">
        <v>45</v>
      </c>
      <c r="B57" s="29"/>
      <c r="C57" s="30">
        <v>3</v>
      </c>
      <c r="D57" s="30">
        <v>5</v>
      </c>
      <c r="E57" s="30">
        <v>34</v>
      </c>
      <c r="F57" s="31"/>
      <c r="G57" s="31"/>
      <c r="H57" s="105">
        <v>0.06</v>
      </c>
      <c r="I57" s="105">
        <v>0.105</v>
      </c>
      <c r="J57" s="105">
        <v>0.714</v>
      </c>
      <c r="K57" s="32"/>
    </row>
    <row r="58" spans="1:11" s="33" customFormat="1" ht="11.25" customHeight="1">
      <c r="A58" s="35" t="s">
        <v>46</v>
      </c>
      <c r="B58" s="29"/>
      <c r="C58" s="30">
        <v>607</v>
      </c>
      <c r="D58" s="30">
        <v>566</v>
      </c>
      <c r="E58" s="30">
        <v>635</v>
      </c>
      <c r="F58" s="31"/>
      <c r="G58" s="31"/>
      <c r="H58" s="105">
        <v>56.39</v>
      </c>
      <c r="I58" s="105">
        <v>44.19</v>
      </c>
      <c r="J58" s="105">
        <v>43.748</v>
      </c>
      <c r="K58" s="32"/>
    </row>
    <row r="59" spans="1:11" s="42" customFormat="1" ht="11.25" customHeight="1">
      <c r="A59" s="36" t="s">
        <v>47</v>
      </c>
      <c r="B59" s="37"/>
      <c r="C59" s="38">
        <v>1032</v>
      </c>
      <c r="D59" s="38">
        <v>1105</v>
      </c>
      <c r="E59" s="38">
        <v>1240</v>
      </c>
      <c r="F59" s="39">
        <f>IF(D59&gt;0,100*E59/D59,0)</f>
        <v>112.21719457013575</v>
      </c>
      <c r="G59" s="40"/>
      <c r="H59" s="106">
        <v>89.70100000000001</v>
      </c>
      <c r="I59" s="107">
        <v>89.85</v>
      </c>
      <c r="J59" s="107">
        <v>92.57</v>
      </c>
      <c r="K59" s="41">
        <f>IF(I59&gt;0,100*J59/I59,0)</f>
        <v>103.02726766833612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>
        <v>594</v>
      </c>
      <c r="D61" s="30">
        <v>490</v>
      </c>
      <c r="E61" s="30">
        <v>540</v>
      </c>
      <c r="F61" s="31"/>
      <c r="G61" s="31"/>
      <c r="H61" s="105">
        <v>56.895</v>
      </c>
      <c r="I61" s="105">
        <v>51.25</v>
      </c>
      <c r="J61" s="105">
        <v>47.4</v>
      </c>
      <c r="K61" s="32"/>
    </row>
    <row r="62" spans="1:11" s="33" customFormat="1" ht="11.25" customHeight="1">
      <c r="A62" s="35" t="s">
        <v>49</v>
      </c>
      <c r="B62" s="29"/>
      <c r="C62" s="30">
        <v>544</v>
      </c>
      <c r="D62" s="30">
        <v>550</v>
      </c>
      <c r="E62" s="30">
        <v>549</v>
      </c>
      <c r="F62" s="31"/>
      <c r="G62" s="31"/>
      <c r="H62" s="105">
        <v>11.082</v>
      </c>
      <c r="I62" s="105">
        <v>10.025</v>
      </c>
      <c r="J62" s="105">
        <v>18.919</v>
      </c>
      <c r="K62" s="32"/>
    </row>
    <row r="63" spans="1:11" s="33" customFormat="1" ht="11.25" customHeight="1">
      <c r="A63" s="35" t="s">
        <v>50</v>
      </c>
      <c r="B63" s="29"/>
      <c r="C63" s="30">
        <v>152</v>
      </c>
      <c r="D63" s="30">
        <v>146</v>
      </c>
      <c r="E63" s="30">
        <v>150</v>
      </c>
      <c r="F63" s="31"/>
      <c r="G63" s="31"/>
      <c r="H63" s="105">
        <v>6.2</v>
      </c>
      <c r="I63" s="105">
        <v>6.968</v>
      </c>
      <c r="J63" s="105">
        <v>6.179</v>
      </c>
      <c r="K63" s="32"/>
    </row>
    <row r="64" spans="1:11" s="42" customFormat="1" ht="11.25" customHeight="1">
      <c r="A64" s="36" t="s">
        <v>51</v>
      </c>
      <c r="B64" s="37"/>
      <c r="C64" s="38">
        <v>1290</v>
      </c>
      <c r="D64" s="38">
        <v>1186</v>
      </c>
      <c r="E64" s="38">
        <v>1239</v>
      </c>
      <c r="F64" s="39">
        <f>IF(D64&gt;0,100*E64/D64,0)</f>
        <v>104.46880269814503</v>
      </c>
      <c r="G64" s="40"/>
      <c r="H64" s="106">
        <v>74.177</v>
      </c>
      <c r="I64" s="107">
        <v>68.243</v>
      </c>
      <c r="J64" s="107">
        <v>72.498</v>
      </c>
      <c r="K64" s="41">
        <f>IF(I64&gt;0,100*J64/I64,0)</f>
        <v>106.23507172896855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>
        <v>2703</v>
      </c>
      <c r="D66" s="38">
        <v>2397</v>
      </c>
      <c r="E66" s="38">
        <v>3045</v>
      </c>
      <c r="F66" s="39">
        <f>IF(D66&gt;0,100*E66/D66,0)</f>
        <v>127.03379224030037</v>
      </c>
      <c r="G66" s="40"/>
      <c r="H66" s="106">
        <v>323.54200000000003</v>
      </c>
      <c r="I66" s="107">
        <v>190.48399999999998</v>
      </c>
      <c r="J66" s="107">
        <v>236.659</v>
      </c>
      <c r="K66" s="41">
        <f>IF(I66&gt;0,100*J66/I66,0)</f>
        <v>124.24088112387392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>
        <v>17830</v>
      </c>
      <c r="D68" s="30">
        <v>19850</v>
      </c>
      <c r="E68" s="30">
        <v>21500</v>
      </c>
      <c r="F68" s="31"/>
      <c r="G68" s="31"/>
      <c r="H68" s="105">
        <v>1647.974</v>
      </c>
      <c r="I68" s="105">
        <v>1726</v>
      </c>
      <c r="J68" s="105">
        <v>1569.3</v>
      </c>
      <c r="K68" s="32"/>
    </row>
    <row r="69" spans="1:11" s="33" customFormat="1" ht="11.25" customHeight="1">
      <c r="A69" s="35" t="s">
        <v>54</v>
      </c>
      <c r="B69" s="29"/>
      <c r="C69" s="30">
        <v>2308</v>
      </c>
      <c r="D69" s="30">
        <v>2650</v>
      </c>
      <c r="E69" s="30">
        <v>2800</v>
      </c>
      <c r="F69" s="31"/>
      <c r="G69" s="31"/>
      <c r="H69" s="105">
        <v>209.651</v>
      </c>
      <c r="I69" s="105">
        <v>227</v>
      </c>
      <c r="J69" s="105">
        <v>203</v>
      </c>
      <c r="K69" s="32"/>
    </row>
    <row r="70" spans="1:11" s="42" customFormat="1" ht="11.25" customHeight="1">
      <c r="A70" s="36" t="s">
        <v>55</v>
      </c>
      <c r="B70" s="37"/>
      <c r="C70" s="38">
        <v>20138</v>
      </c>
      <c r="D70" s="38">
        <v>22500</v>
      </c>
      <c r="E70" s="38">
        <v>24300</v>
      </c>
      <c r="F70" s="39">
        <f>IF(D70&gt;0,100*E70/D70,0)</f>
        <v>108</v>
      </c>
      <c r="G70" s="40"/>
      <c r="H70" s="106">
        <v>1857.625</v>
      </c>
      <c r="I70" s="107">
        <v>1953</v>
      </c>
      <c r="J70" s="107">
        <v>1772.3</v>
      </c>
      <c r="K70" s="41">
        <f>IF(I70&gt;0,100*J70/I70,0)</f>
        <v>90.74756784434204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>
        <v>11206</v>
      </c>
      <c r="D72" s="30">
        <v>10345</v>
      </c>
      <c r="E72" s="30">
        <v>11000</v>
      </c>
      <c r="F72" s="31"/>
      <c r="G72" s="31"/>
      <c r="H72" s="105">
        <v>1094.897</v>
      </c>
      <c r="I72" s="105">
        <v>984.757</v>
      </c>
      <c r="J72" s="105">
        <v>1132.401</v>
      </c>
      <c r="K72" s="32"/>
    </row>
    <row r="73" spans="1:11" s="33" customFormat="1" ht="11.25" customHeight="1">
      <c r="A73" s="35" t="s">
        <v>57</v>
      </c>
      <c r="B73" s="29"/>
      <c r="C73" s="30">
        <v>1074</v>
      </c>
      <c r="D73" s="30">
        <v>1165</v>
      </c>
      <c r="E73" s="30">
        <v>1125</v>
      </c>
      <c r="F73" s="31"/>
      <c r="G73" s="31"/>
      <c r="H73" s="105">
        <v>35.690999999999995</v>
      </c>
      <c r="I73" s="105">
        <v>53.47</v>
      </c>
      <c r="J73" s="105">
        <v>52.435</v>
      </c>
      <c r="K73" s="32"/>
    </row>
    <row r="74" spans="1:11" s="33" customFormat="1" ht="11.25" customHeight="1">
      <c r="A74" s="35" t="s">
        <v>58</v>
      </c>
      <c r="B74" s="29"/>
      <c r="C74" s="30">
        <v>220</v>
      </c>
      <c r="D74" s="30">
        <v>220</v>
      </c>
      <c r="E74" s="30">
        <v>300</v>
      </c>
      <c r="F74" s="31"/>
      <c r="G74" s="31"/>
      <c r="H74" s="105">
        <v>7.732</v>
      </c>
      <c r="I74" s="105">
        <v>7.7</v>
      </c>
      <c r="J74" s="105">
        <v>10.5</v>
      </c>
      <c r="K74" s="32"/>
    </row>
    <row r="75" spans="1:11" s="33" customFormat="1" ht="11.25" customHeight="1">
      <c r="A75" s="35" t="s">
        <v>59</v>
      </c>
      <c r="B75" s="29"/>
      <c r="C75" s="30">
        <v>4339</v>
      </c>
      <c r="D75" s="30">
        <v>4339</v>
      </c>
      <c r="E75" s="30">
        <v>4262</v>
      </c>
      <c r="F75" s="31"/>
      <c r="G75" s="31"/>
      <c r="H75" s="105">
        <v>387.68</v>
      </c>
      <c r="I75" s="105">
        <v>387.679</v>
      </c>
      <c r="J75" s="105">
        <v>389.294252</v>
      </c>
      <c r="K75" s="32"/>
    </row>
    <row r="76" spans="1:11" s="33" customFormat="1" ht="11.25" customHeight="1">
      <c r="A76" s="35" t="s">
        <v>60</v>
      </c>
      <c r="B76" s="29"/>
      <c r="C76" s="30">
        <v>163</v>
      </c>
      <c r="D76" s="30">
        <v>182</v>
      </c>
      <c r="E76" s="30">
        <v>187</v>
      </c>
      <c r="F76" s="31"/>
      <c r="G76" s="31"/>
      <c r="H76" s="105">
        <v>7.049</v>
      </c>
      <c r="I76" s="105">
        <v>7.316</v>
      </c>
      <c r="J76" s="105">
        <v>5.62</v>
      </c>
      <c r="K76" s="32"/>
    </row>
    <row r="77" spans="1:11" s="33" customFormat="1" ht="11.25" customHeight="1">
      <c r="A77" s="35" t="s">
        <v>61</v>
      </c>
      <c r="B77" s="29"/>
      <c r="C77" s="30">
        <v>187</v>
      </c>
      <c r="D77" s="30">
        <v>187</v>
      </c>
      <c r="E77" s="30">
        <v>46</v>
      </c>
      <c r="F77" s="31"/>
      <c r="G77" s="31"/>
      <c r="H77" s="105">
        <v>6.358</v>
      </c>
      <c r="I77" s="105">
        <v>7.79</v>
      </c>
      <c r="J77" s="105">
        <v>2.703</v>
      </c>
      <c r="K77" s="32"/>
    </row>
    <row r="78" spans="1:11" s="33" customFormat="1" ht="11.25" customHeight="1">
      <c r="A78" s="35" t="s">
        <v>62</v>
      </c>
      <c r="B78" s="29"/>
      <c r="C78" s="30">
        <v>994</v>
      </c>
      <c r="D78" s="30">
        <v>994</v>
      </c>
      <c r="E78" s="30">
        <v>940</v>
      </c>
      <c r="F78" s="31"/>
      <c r="G78" s="31"/>
      <c r="H78" s="105">
        <v>67.152</v>
      </c>
      <c r="I78" s="105">
        <v>65.156</v>
      </c>
      <c r="J78" s="105">
        <v>63.332</v>
      </c>
      <c r="K78" s="32"/>
    </row>
    <row r="79" spans="1:11" s="33" customFormat="1" ht="11.25" customHeight="1">
      <c r="A79" s="35" t="s">
        <v>63</v>
      </c>
      <c r="B79" s="29"/>
      <c r="C79" s="30">
        <v>4090</v>
      </c>
      <c r="D79" s="30">
        <v>6525</v>
      </c>
      <c r="E79" s="30">
        <v>8294</v>
      </c>
      <c r="F79" s="31"/>
      <c r="G79" s="31"/>
      <c r="H79" s="105">
        <v>437.86</v>
      </c>
      <c r="I79" s="105">
        <v>506.375</v>
      </c>
      <c r="J79" s="105">
        <v>816.632</v>
      </c>
      <c r="K79" s="32"/>
    </row>
    <row r="80" spans="1:11" s="42" customFormat="1" ht="11.25" customHeight="1">
      <c r="A80" s="43" t="s">
        <v>64</v>
      </c>
      <c r="B80" s="37"/>
      <c r="C80" s="38">
        <v>22273</v>
      </c>
      <c r="D80" s="38">
        <v>23957</v>
      </c>
      <c r="E80" s="38">
        <v>26154</v>
      </c>
      <c r="F80" s="39">
        <f>IF(D80&gt;0,100*E80/D80,0)</f>
        <v>109.1705973201987</v>
      </c>
      <c r="G80" s="40"/>
      <c r="H80" s="106">
        <v>2044.4189999999999</v>
      </c>
      <c r="I80" s="107">
        <v>2020.2429999999997</v>
      </c>
      <c r="J80" s="107">
        <v>2472.9172519999997</v>
      </c>
      <c r="K80" s="41">
        <f>IF(I80&gt;0,100*J80/I80,0)</f>
        <v>122.40692094960855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>
        <v>686</v>
      </c>
      <c r="D82" s="30">
        <v>710</v>
      </c>
      <c r="E82" s="30">
        <v>651</v>
      </c>
      <c r="F82" s="31"/>
      <c r="G82" s="31"/>
      <c r="H82" s="105">
        <v>62.72200000000001</v>
      </c>
      <c r="I82" s="105">
        <v>76.936</v>
      </c>
      <c r="J82" s="105">
        <v>68.99</v>
      </c>
      <c r="K82" s="32"/>
    </row>
    <row r="83" spans="1:11" s="33" customFormat="1" ht="11.25" customHeight="1">
      <c r="A83" s="35" t="s">
        <v>66</v>
      </c>
      <c r="B83" s="29"/>
      <c r="C83" s="30">
        <v>361</v>
      </c>
      <c r="D83" s="30">
        <v>344</v>
      </c>
      <c r="E83" s="30">
        <v>315</v>
      </c>
      <c r="F83" s="31"/>
      <c r="G83" s="31"/>
      <c r="H83" s="105">
        <v>32.548</v>
      </c>
      <c r="I83" s="105">
        <v>27.655</v>
      </c>
      <c r="J83" s="105">
        <v>22.1</v>
      </c>
      <c r="K83" s="32"/>
    </row>
    <row r="84" spans="1:11" s="42" customFormat="1" ht="11.25" customHeight="1">
      <c r="A84" s="36" t="s">
        <v>67</v>
      </c>
      <c r="B84" s="37"/>
      <c r="C84" s="38">
        <v>1047</v>
      </c>
      <c r="D84" s="38">
        <v>1054</v>
      </c>
      <c r="E84" s="38">
        <v>966</v>
      </c>
      <c r="F84" s="39">
        <f>IF(D84&gt;0,100*E84/D84,0)</f>
        <v>91.65085388994308</v>
      </c>
      <c r="G84" s="40"/>
      <c r="H84" s="106">
        <v>95.27</v>
      </c>
      <c r="I84" s="107">
        <v>104.59100000000001</v>
      </c>
      <c r="J84" s="107">
        <v>91.09</v>
      </c>
      <c r="K84" s="41">
        <f>IF(I84&gt;0,100*J84/I84,0)</f>
        <v>87.09162356225679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>
        <v>54676</v>
      </c>
      <c r="D87" s="53">
        <v>58556</v>
      </c>
      <c r="E87" s="53">
        <v>63085</v>
      </c>
      <c r="F87" s="54">
        <f>IF(D87&gt;0,100*E87/D87,0)</f>
        <v>107.73447639866112</v>
      </c>
      <c r="G87" s="40"/>
      <c r="H87" s="110">
        <v>4864.607</v>
      </c>
      <c r="I87" s="111">
        <v>4854.172</v>
      </c>
      <c r="J87" s="111">
        <v>5157.485252</v>
      </c>
      <c r="K87" s="54">
        <f>IF(I87&gt;0,100*J87/I87,0)</f>
        <v>106.24850648061093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11"/>
  <dimension ref="A1:Q629"/>
  <sheetViews>
    <sheetView showZeros="0" view="pageBreakPreview" zoomScale="80" zoomScaleNormal="70" zoomScaleSheetLayoutView="80" zoomScalePageLayoutView="0" workbookViewId="0" topLeftCell="A1">
      <selection activeCell="E10" sqref="E1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2" width="9.8515625" style="62" customWidth="1"/>
    <col min="13" max="13" width="1.421875" style="62" customWidth="1"/>
    <col min="14" max="21" width="10.8515625" style="0" customWidth="1"/>
    <col min="22" max="16384" width="9.8515625" style="62" customWidth="1"/>
  </cols>
  <sheetData>
    <row r="1" spans="1:17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N1" s="2"/>
      <c r="O1" s="2"/>
      <c r="P1" s="2"/>
      <c r="Q1" s="2"/>
    </row>
    <row r="2" spans="1:17" s="1" customFormat="1" ht="11.25" customHeight="1">
      <c r="A2" s="3" t="s">
        <v>295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  <c r="N2"/>
      <c r="O2"/>
      <c r="P2"/>
      <c r="Q2"/>
    </row>
    <row r="3" spans="1:17" s="1" customFormat="1" ht="11.25" customHeight="1" thickBot="1">
      <c r="A3" s="139" t="s">
        <v>287</v>
      </c>
      <c r="B3" s="4"/>
      <c r="C3" s="4"/>
      <c r="D3" s="4"/>
      <c r="E3" s="4"/>
      <c r="F3" s="4"/>
      <c r="G3" s="4"/>
      <c r="H3" s="4"/>
      <c r="I3" s="4"/>
      <c r="J3" s="4"/>
      <c r="K3" s="4"/>
      <c r="N3"/>
      <c r="O3"/>
      <c r="P3"/>
      <c r="Q3"/>
    </row>
    <row r="4" spans="1:17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  <c r="N4"/>
      <c r="O4"/>
      <c r="P4"/>
      <c r="Q4"/>
    </row>
    <row r="5" spans="1:17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  <c r="N5"/>
      <c r="O5"/>
      <c r="P5"/>
      <c r="Q5"/>
    </row>
    <row r="6" spans="1:17" s="10" customFormat="1" ht="11.25" customHeight="1">
      <c r="A6" s="11" t="s">
        <v>6</v>
      </c>
      <c r="B6" s="8"/>
      <c r="C6" s="15" t="s">
        <v>296</v>
      </c>
      <c r="D6" s="16" t="s">
        <v>296</v>
      </c>
      <c r="E6" s="16" t="s">
        <v>296</v>
      </c>
      <c r="F6" s="17" t="s">
        <v>296</v>
      </c>
      <c r="G6" s="18"/>
      <c r="H6" s="15" t="s">
        <v>296</v>
      </c>
      <c r="I6" s="16" t="s">
        <v>296</v>
      </c>
      <c r="J6" s="16" t="s">
        <v>296</v>
      </c>
      <c r="K6" s="17" t="s">
        <v>296</v>
      </c>
      <c r="N6"/>
      <c r="O6"/>
      <c r="P6"/>
      <c r="Q6"/>
    </row>
    <row r="7" spans="1:17" s="10" customFormat="1" ht="11.25" customHeight="1" thickBot="1">
      <c r="A7" s="19"/>
      <c r="B7" s="8"/>
      <c r="C7" s="20" t="s">
        <v>321</v>
      </c>
      <c r="D7" s="21" t="s">
        <v>297</v>
      </c>
      <c r="E7" s="21" t="s">
        <v>298</v>
      </c>
      <c r="F7" s="22" t="s">
        <v>292</v>
      </c>
      <c r="G7" s="23"/>
      <c r="H7" s="20" t="s">
        <v>321</v>
      </c>
      <c r="I7" s="21" t="s">
        <v>297</v>
      </c>
      <c r="J7" s="21" t="s">
        <v>298</v>
      </c>
      <c r="K7" s="22" t="s">
        <v>292</v>
      </c>
      <c r="N7"/>
      <c r="O7"/>
      <c r="P7"/>
      <c r="Q7"/>
    </row>
    <row r="8" spans="1:17" s="1" customFormat="1" ht="11.25" customHeight="1">
      <c r="A8" s="24"/>
      <c r="B8" s="25"/>
      <c r="C8" s="25"/>
      <c r="D8" s="25"/>
      <c r="E8" s="25"/>
      <c r="F8" s="154"/>
      <c r="G8" s="2"/>
      <c r="H8" s="26"/>
      <c r="I8" s="26"/>
      <c r="J8" s="26"/>
      <c r="K8" s="27"/>
      <c r="N8"/>
      <c r="O8"/>
      <c r="P8"/>
      <c r="Q8"/>
    </row>
    <row r="9" spans="1:17" s="33" customFormat="1" ht="11.25" customHeight="1">
      <c r="A9" s="28" t="s">
        <v>8</v>
      </c>
      <c r="B9" s="29"/>
      <c r="C9" s="30">
        <f>'[3]cabeceras_tomate'!B9</f>
        <v>8</v>
      </c>
      <c r="D9" s="30">
        <f>'[3]cabeceras_tomate'!C9</f>
        <v>261</v>
      </c>
      <c r="E9" s="30">
        <f>'[3]cabeceras_tomate'!D9</f>
        <v>5</v>
      </c>
      <c r="F9" s="30">
        <f>'[3]cabeceras_tomate'!E9</f>
        <v>274</v>
      </c>
      <c r="G9" s="31"/>
      <c r="H9" s="140">
        <f>'[3]cabeceras_tomate'!F9</f>
        <v>0.555</v>
      </c>
      <c r="I9" s="140">
        <f>'[3]cabeceras_tomate'!G9</f>
        <v>22.359</v>
      </c>
      <c r="J9" s="140">
        <f>'[3]cabeceras_tomate'!H9</f>
        <v>0.257</v>
      </c>
      <c r="K9" s="32">
        <f>'[3]cabeceras_tomate'!I9</f>
        <v>23.171</v>
      </c>
      <c r="N9"/>
      <c r="O9"/>
      <c r="P9"/>
      <c r="Q9"/>
    </row>
    <row r="10" spans="1:17" s="33" customFormat="1" ht="11.25" customHeight="1">
      <c r="A10" s="35" t="s">
        <v>9</v>
      </c>
      <c r="B10" s="29"/>
      <c r="C10" s="30">
        <f>'[3]cabeceras_tomate'!B10</f>
        <v>4</v>
      </c>
      <c r="D10" s="30">
        <f>'[3]cabeceras_tomate'!C10</f>
        <v>165</v>
      </c>
      <c r="E10" s="30">
        <f>'[3]cabeceras_tomate'!D10</f>
        <v>5</v>
      </c>
      <c r="F10" s="30">
        <f>'[3]cabeceras_tomate'!E10</f>
        <v>174</v>
      </c>
      <c r="G10" s="31"/>
      <c r="H10" s="140">
        <f>'[3]cabeceras_tomate'!F10</f>
        <v>0.208</v>
      </c>
      <c r="I10" s="140">
        <f>'[3]cabeceras_tomate'!G10</f>
        <v>14.94</v>
      </c>
      <c r="J10" s="140">
        <f>'[3]cabeceras_tomate'!H10</f>
        <v>0.053</v>
      </c>
      <c r="K10" s="32">
        <f>'[3]cabeceras_tomate'!I10</f>
        <v>15.201</v>
      </c>
      <c r="N10"/>
      <c r="O10"/>
      <c r="P10"/>
      <c r="Q10"/>
    </row>
    <row r="11" spans="1:17" s="33" customFormat="1" ht="11.25" customHeight="1">
      <c r="A11" s="28" t="s">
        <v>10</v>
      </c>
      <c r="B11" s="29"/>
      <c r="C11" s="30">
        <f>'[3]cabeceras_tomate'!B11</f>
        <v>4</v>
      </c>
      <c r="D11" s="30">
        <f>'[3]cabeceras_tomate'!C11</f>
        <v>220</v>
      </c>
      <c r="E11" s="30">
        <f>'[3]cabeceras_tomate'!D11</f>
        <v>3</v>
      </c>
      <c r="F11" s="30">
        <f>'[3]cabeceras_tomate'!E11</f>
        <v>227</v>
      </c>
      <c r="G11" s="31"/>
      <c r="H11" s="140">
        <f>'[3]cabeceras_tomate'!F11</f>
        <v>0.331</v>
      </c>
      <c r="I11" s="140">
        <f>'[3]cabeceras_tomate'!G11</f>
        <v>24.21</v>
      </c>
      <c r="J11" s="140">
        <f>'[3]cabeceras_tomate'!H11</f>
        <v>0.181</v>
      </c>
      <c r="K11" s="32">
        <f>'[3]cabeceras_tomate'!I11</f>
        <v>24.722</v>
      </c>
      <c r="N11"/>
      <c r="O11"/>
      <c r="P11"/>
      <c r="Q11"/>
    </row>
    <row r="12" spans="1:17" s="33" customFormat="1" ht="11.25" customHeight="1">
      <c r="A12" s="35" t="s">
        <v>11</v>
      </c>
      <c r="B12" s="29"/>
      <c r="C12" s="30">
        <f>'[3]cabeceras_tomate'!B12</f>
        <v>10</v>
      </c>
      <c r="D12" s="30">
        <f>'[3]cabeceras_tomate'!C12</f>
        <v>342</v>
      </c>
      <c r="E12" s="30">
        <f>'[3]cabeceras_tomate'!D12</f>
        <v>15</v>
      </c>
      <c r="F12" s="30">
        <f>'[3]cabeceras_tomate'!E12</f>
        <v>367</v>
      </c>
      <c r="G12" s="31"/>
      <c r="H12" s="140">
        <f>'[3]cabeceras_tomate'!F12</f>
        <v>0.81</v>
      </c>
      <c r="I12" s="140">
        <f>'[3]cabeceras_tomate'!G12</f>
        <v>27.75</v>
      </c>
      <c r="J12" s="140">
        <f>'[3]cabeceras_tomate'!H12</f>
        <v>0.932</v>
      </c>
      <c r="K12" s="32">
        <f>'[3]cabeceras_tomate'!I12</f>
        <v>29.492</v>
      </c>
      <c r="N12"/>
      <c r="O12"/>
      <c r="P12"/>
      <c r="Q12"/>
    </row>
    <row r="13" spans="1:17" s="42" customFormat="1" ht="11.25" customHeight="1">
      <c r="A13" s="36" t="s">
        <v>12</v>
      </c>
      <c r="B13" s="37"/>
      <c r="C13" s="38">
        <f>'[3]cabeceras_tomate'!B13</f>
        <v>26</v>
      </c>
      <c r="D13" s="38">
        <f>'[3]cabeceras_tomate'!C13</f>
        <v>988</v>
      </c>
      <c r="E13" s="38">
        <f>'[3]cabeceras_tomate'!D13</f>
        <v>28</v>
      </c>
      <c r="F13" s="141">
        <f>'[3]cabeceras_tomate'!E13</f>
        <v>1042</v>
      </c>
      <c r="G13" s="40"/>
      <c r="H13" s="142">
        <f>'[3]cabeceras_tomate'!F13</f>
        <v>1.9040000000000001</v>
      </c>
      <c r="I13" s="143">
        <f>'[3]cabeceras_tomate'!G13</f>
        <v>89.259</v>
      </c>
      <c r="J13" s="143">
        <f>'[3]cabeceras_tomate'!H13</f>
        <v>1.423</v>
      </c>
      <c r="K13" s="41">
        <f>'[3]cabeceras_tomate'!I13</f>
        <v>92.586</v>
      </c>
      <c r="N13"/>
      <c r="O13"/>
      <c r="P13"/>
      <c r="Q13"/>
    </row>
    <row r="14" spans="1:17" s="33" customFormat="1" ht="11.25" customHeight="1">
      <c r="A14" s="35"/>
      <c r="B14" s="29"/>
      <c r="C14" s="30"/>
      <c r="D14" s="30"/>
      <c r="E14" s="30"/>
      <c r="F14" s="30"/>
      <c r="G14" s="31"/>
      <c r="H14" s="140"/>
      <c r="I14" s="140"/>
      <c r="J14" s="140"/>
      <c r="K14" s="32"/>
      <c r="N14"/>
      <c r="O14"/>
      <c r="P14"/>
      <c r="Q14"/>
    </row>
    <row r="15" spans="1:17" s="42" customFormat="1" ht="11.25" customHeight="1">
      <c r="A15" s="36" t="s">
        <v>13</v>
      </c>
      <c r="B15" s="37"/>
      <c r="C15" s="38">
        <f>'[3]cabeceras_tomate'!B15</f>
        <v>0</v>
      </c>
      <c r="D15" s="38">
        <f>'[3]cabeceras_tomate'!C15</f>
        <v>96</v>
      </c>
      <c r="E15" s="38">
        <f>'[3]cabeceras_tomate'!D15</f>
        <v>0</v>
      </c>
      <c r="F15" s="141">
        <f>'[3]cabeceras_tomate'!E15</f>
        <v>96</v>
      </c>
      <c r="G15" s="40"/>
      <c r="H15" s="142">
        <f>'[3]cabeceras_tomate'!F15</f>
        <v>0</v>
      </c>
      <c r="I15" s="143">
        <f>'[3]cabeceras_tomate'!G15</f>
        <v>2.3</v>
      </c>
      <c r="J15" s="143">
        <f>'[3]cabeceras_tomate'!H15</f>
        <v>0</v>
      </c>
      <c r="K15" s="41">
        <f>'[3]cabeceras_tomate'!I15</f>
        <v>2.3</v>
      </c>
      <c r="N15"/>
      <c r="O15"/>
      <c r="P15"/>
      <c r="Q15"/>
    </row>
    <row r="16" spans="1:17" s="33" customFormat="1" ht="11.25" customHeight="1">
      <c r="A16" s="34"/>
      <c r="B16" s="29"/>
      <c r="C16" s="30"/>
      <c r="D16" s="30"/>
      <c r="E16" s="30"/>
      <c r="F16" s="30"/>
      <c r="G16" s="31"/>
      <c r="H16" s="140"/>
      <c r="I16" s="140"/>
      <c r="J16" s="140"/>
      <c r="K16" s="32"/>
      <c r="N16"/>
      <c r="O16"/>
      <c r="P16"/>
      <c r="Q16"/>
    </row>
    <row r="17" spans="1:17" s="42" customFormat="1" ht="11.25" customHeight="1">
      <c r="A17" s="36" t="s">
        <v>14</v>
      </c>
      <c r="B17" s="37"/>
      <c r="C17" s="38">
        <f>'[3]cabeceras_tomate'!B17</f>
        <v>0</v>
      </c>
      <c r="D17" s="38">
        <f>'[3]cabeceras_tomate'!C17</f>
        <v>16</v>
      </c>
      <c r="E17" s="38">
        <f>'[3]cabeceras_tomate'!D17</f>
        <v>0</v>
      </c>
      <c r="F17" s="141">
        <f>'[3]cabeceras_tomate'!E17</f>
        <v>16</v>
      </c>
      <c r="G17" s="40"/>
      <c r="H17" s="142">
        <f>'[3]cabeceras_tomate'!F17</f>
        <v>0</v>
      </c>
      <c r="I17" s="143">
        <f>'[3]cabeceras_tomate'!G17</f>
        <v>1.165</v>
      </c>
      <c r="J17" s="143">
        <f>'[3]cabeceras_tomate'!H17</f>
        <v>0</v>
      </c>
      <c r="K17" s="41">
        <f>'[3]cabeceras_tomate'!I17</f>
        <v>1.165</v>
      </c>
      <c r="N17"/>
      <c r="O17"/>
      <c r="P17"/>
      <c r="Q17"/>
    </row>
    <row r="18" spans="1:17" s="33" customFormat="1" ht="11.25" customHeight="1">
      <c r="A18" s="35"/>
      <c r="B18" s="29"/>
      <c r="C18" s="30"/>
      <c r="D18" s="30"/>
      <c r="E18" s="30"/>
      <c r="F18" s="30"/>
      <c r="G18" s="31"/>
      <c r="H18" s="140"/>
      <c r="I18" s="140"/>
      <c r="J18" s="140"/>
      <c r="K18" s="32"/>
      <c r="N18"/>
      <c r="O18"/>
      <c r="P18"/>
      <c r="Q18"/>
    </row>
    <row r="19" spans="1:17" s="33" customFormat="1" ht="11.25" customHeight="1">
      <c r="A19" s="28" t="s">
        <v>15</v>
      </c>
      <c r="B19" s="29"/>
      <c r="C19" s="30">
        <f>'[3]cabeceras_tomate'!B19</f>
        <v>0</v>
      </c>
      <c r="D19" s="30">
        <f>'[3]cabeceras_tomate'!C19</f>
        <v>55</v>
      </c>
      <c r="E19" s="30">
        <f>'[3]cabeceras_tomate'!D19</f>
        <v>0</v>
      </c>
      <c r="F19" s="30">
        <f>'[3]cabeceras_tomate'!E19</f>
        <v>55</v>
      </c>
      <c r="G19" s="31">
        <f>'[3]cabeceras_tomate'!F19</f>
        <v>0</v>
      </c>
      <c r="H19" s="140">
        <f>'[3]cabeceras_tomate'!F19</f>
        <v>0</v>
      </c>
      <c r="I19" s="140">
        <f>'[3]cabeceras_tomate'!G19</f>
        <v>1.441</v>
      </c>
      <c r="J19" s="140">
        <f>'[3]cabeceras_tomate'!H19</f>
        <v>0</v>
      </c>
      <c r="K19" s="32">
        <f>'[3]cabeceras_tomate'!I19</f>
        <v>1.441</v>
      </c>
      <c r="N19"/>
      <c r="O19"/>
      <c r="P19"/>
      <c r="Q19"/>
    </row>
    <row r="20" spans="1:11" s="33" customFormat="1" ht="11.25" customHeight="1">
      <c r="A20" s="35" t="s">
        <v>16</v>
      </c>
      <c r="B20" s="29"/>
      <c r="C20" s="30">
        <f>'[3]cabeceras_tomate'!B20</f>
        <v>5</v>
      </c>
      <c r="D20" s="30">
        <f>'[3]cabeceras_tomate'!C20</f>
        <v>75</v>
      </c>
      <c r="E20" s="30">
        <f>'[3]cabeceras_tomate'!D20</f>
        <v>4</v>
      </c>
      <c r="F20" s="30">
        <f>'[3]cabeceras_tomate'!E20</f>
        <v>84</v>
      </c>
      <c r="G20" s="31">
        <f>'[3]cabeceras_tomate'!F20</f>
        <v>0.286</v>
      </c>
      <c r="H20" s="140">
        <f>'[3]cabeceras_tomate'!F20</f>
        <v>0.286</v>
      </c>
      <c r="I20" s="140">
        <f>'[3]cabeceras_tomate'!G20</f>
        <v>1.853</v>
      </c>
      <c r="J20" s="140">
        <f>'[3]cabeceras_tomate'!H20</f>
        <v>0.229</v>
      </c>
      <c r="K20" s="32">
        <f>'[3]cabeceras_tomate'!I20</f>
        <v>2.368</v>
      </c>
    </row>
    <row r="21" spans="1:11" s="33" customFormat="1" ht="11.25" customHeight="1">
      <c r="A21" s="35" t="s">
        <v>17</v>
      </c>
      <c r="B21" s="29"/>
      <c r="C21" s="30">
        <f>'[3]cabeceras_tomate'!B21</f>
        <v>0</v>
      </c>
      <c r="D21" s="30">
        <f>'[3]cabeceras_tomate'!C21</f>
        <v>164</v>
      </c>
      <c r="E21" s="30">
        <f>'[3]cabeceras_tomate'!D21</f>
        <v>0</v>
      </c>
      <c r="F21" s="30">
        <f>'[3]cabeceras_tomate'!E21</f>
        <v>164</v>
      </c>
      <c r="G21" s="31">
        <f>'[3]cabeceras_tomate'!F21</f>
        <v>0</v>
      </c>
      <c r="H21" s="140">
        <f>'[3]cabeceras_tomate'!F21</f>
        <v>0</v>
      </c>
      <c r="I21" s="140">
        <f>'[3]cabeceras_tomate'!G21</f>
        <v>3.936</v>
      </c>
      <c r="J21" s="140">
        <f>'[3]cabeceras_tomate'!H21</f>
        <v>0</v>
      </c>
      <c r="K21" s="32">
        <f>'[3]cabeceras_tomate'!I21</f>
        <v>3.936</v>
      </c>
    </row>
    <row r="22" spans="1:11" s="42" customFormat="1" ht="11.25" customHeight="1">
      <c r="A22" s="36" t="s">
        <v>18</v>
      </c>
      <c r="B22" s="37"/>
      <c r="C22" s="38">
        <f>'[3]cabeceras_tomate'!B22</f>
        <v>5</v>
      </c>
      <c r="D22" s="38">
        <f>'[3]cabeceras_tomate'!C22</f>
        <v>294</v>
      </c>
      <c r="E22" s="38">
        <f>'[3]cabeceras_tomate'!D22</f>
        <v>4</v>
      </c>
      <c r="F22" s="141">
        <f>'[3]cabeceras_tomate'!E22</f>
        <v>303</v>
      </c>
      <c r="G22" s="40"/>
      <c r="H22" s="142">
        <f>'[3]cabeceras_tomate'!F22</f>
        <v>0.286</v>
      </c>
      <c r="I22" s="143">
        <f>'[3]cabeceras_tomate'!G22</f>
        <v>7.23</v>
      </c>
      <c r="J22" s="143">
        <f>'[3]cabeceras_tomate'!H22</f>
        <v>0.229</v>
      </c>
      <c r="K22" s="41">
        <f>'[3]cabeceras_tomate'!I22</f>
        <v>7.745</v>
      </c>
    </row>
    <row r="23" spans="1:11" s="33" customFormat="1" ht="11.25" customHeight="1">
      <c r="A23" s="35"/>
      <c r="B23" s="29"/>
      <c r="C23" s="30"/>
      <c r="D23" s="30"/>
      <c r="E23" s="30"/>
      <c r="F23" s="30"/>
      <c r="G23" s="31"/>
      <c r="H23" s="140"/>
      <c r="I23" s="140"/>
      <c r="J23" s="140"/>
      <c r="K23" s="32"/>
    </row>
    <row r="24" spans="1:11" s="42" customFormat="1" ht="11.25" customHeight="1">
      <c r="A24" s="36" t="s">
        <v>19</v>
      </c>
      <c r="B24" s="37"/>
      <c r="C24" s="38">
        <f>'[3]cabeceras_tomate'!B24</f>
        <v>0</v>
      </c>
      <c r="D24" s="38">
        <f>'[3]cabeceras_tomate'!C24</f>
        <v>2212</v>
      </c>
      <c r="E24" s="38">
        <f>'[3]cabeceras_tomate'!D24</f>
        <v>0</v>
      </c>
      <c r="F24" s="141">
        <f>'[3]cabeceras_tomate'!E24</f>
        <v>2212</v>
      </c>
      <c r="G24" s="40"/>
      <c r="H24" s="142">
        <f>'[3]cabeceras_tomate'!F24</f>
        <v>0</v>
      </c>
      <c r="I24" s="143">
        <f>'[3]cabeceras_tomate'!G24</f>
        <v>180.169</v>
      </c>
      <c r="J24" s="143">
        <f>'[3]cabeceras_tomate'!H24</f>
        <v>0</v>
      </c>
      <c r="K24" s="41">
        <f>'[3]cabeceras_tomate'!I24</f>
        <v>180.169</v>
      </c>
    </row>
    <row r="25" spans="1:11" s="33" customFormat="1" ht="11.25" customHeight="1">
      <c r="A25" s="155"/>
      <c r="B25" s="29"/>
      <c r="C25" s="30"/>
      <c r="D25" s="30"/>
      <c r="E25" s="30"/>
      <c r="F25" s="30"/>
      <c r="G25" s="31"/>
      <c r="H25" s="140"/>
      <c r="I25" s="140"/>
      <c r="J25" s="140"/>
      <c r="K25" s="32"/>
    </row>
    <row r="26" spans="1:11" s="42" customFormat="1" ht="11.25" customHeight="1">
      <c r="A26" s="36" t="s">
        <v>20</v>
      </c>
      <c r="B26" s="37"/>
      <c r="C26" s="38">
        <f>'[3]cabeceras_tomate'!B26</f>
        <v>0</v>
      </c>
      <c r="D26" s="38">
        <f>'[3]cabeceras_tomate'!C26</f>
        <v>150</v>
      </c>
      <c r="E26" s="38">
        <f>'[3]cabeceras_tomate'!D26</f>
        <v>0</v>
      </c>
      <c r="F26" s="141">
        <f>'[3]cabeceras_tomate'!E26</f>
        <v>150</v>
      </c>
      <c r="G26" s="40"/>
      <c r="H26" s="142">
        <f>'[3]cabeceras_tomate'!F26</f>
        <v>0</v>
      </c>
      <c r="I26" s="143">
        <f>'[3]cabeceras_tomate'!G26</f>
        <v>10</v>
      </c>
      <c r="J26" s="143">
        <f>'[3]cabeceras_tomate'!H26</f>
        <v>0</v>
      </c>
      <c r="K26" s="41">
        <f>'[3]cabeceras_tomate'!I26</f>
        <v>10</v>
      </c>
    </row>
    <row r="27" spans="1:11" s="33" customFormat="1" ht="11.25" customHeight="1">
      <c r="A27" s="35"/>
      <c r="B27" s="29"/>
      <c r="C27" s="30"/>
      <c r="D27" s="30"/>
      <c r="E27" s="30"/>
      <c r="F27" s="30"/>
      <c r="G27" s="31"/>
      <c r="H27" s="140"/>
      <c r="I27" s="140"/>
      <c r="J27" s="140"/>
      <c r="K27" s="32"/>
    </row>
    <row r="28" spans="1:11" s="33" customFormat="1" ht="11.25" customHeight="1">
      <c r="A28" s="35" t="s">
        <v>21</v>
      </c>
      <c r="B28" s="29"/>
      <c r="C28" s="30">
        <f>'[3]cabeceras_tomate'!B28</f>
        <v>0</v>
      </c>
      <c r="D28" s="30">
        <f>'[3]cabeceras_tomate'!C28</f>
        <v>31</v>
      </c>
      <c r="E28" s="30">
        <f>'[3]cabeceras_tomate'!D28</f>
        <v>0</v>
      </c>
      <c r="F28" s="30">
        <f>'[3]cabeceras_tomate'!E28</f>
        <v>31</v>
      </c>
      <c r="G28" s="31"/>
      <c r="H28" s="140">
        <f>'[3]cabeceras_tomate'!F28</f>
        <v>0</v>
      </c>
      <c r="I28" s="140">
        <f>'[3]cabeceras_tomate'!G28</f>
        <v>2.35</v>
      </c>
      <c r="J28" s="140">
        <f>'[3]cabeceras_tomate'!H28</f>
        <v>0</v>
      </c>
      <c r="K28" s="32">
        <f>'[3]cabeceras_tomate'!I28</f>
        <v>2.35</v>
      </c>
    </row>
    <row r="29" spans="1:11" s="33" customFormat="1" ht="11.25" customHeight="1">
      <c r="A29" s="35" t="s">
        <v>22</v>
      </c>
      <c r="B29" s="29"/>
      <c r="C29" s="30">
        <f>'[3]cabeceras_tomate'!B29</f>
        <v>1</v>
      </c>
      <c r="D29" s="30">
        <f>'[3]cabeceras_tomate'!C29</f>
        <v>9</v>
      </c>
      <c r="E29" s="30">
        <f>'[3]cabeceras_tomate'!D29</f>
        <v>2</v>
      </c>
      <c r="F29" s="30">
        <f>'[3]cabeceras_tomate'!E29</f>
        <v>12</v>
      </c>
      <c r="G29" s="31"/>
      <c r="H29" s="140">
        <f>'[3]cabeceras_tomate'!F29</f>
        <v>0.069</v>
      </c>
      <c r="I29" s="140">
        <f>'[3]cabeceras_tomate'!G29</f>
        <v>0.457</v>
      </c>
      <c r="J29" s="140">
        <f>'[3]cabeceras_tomate'!H29</f>
        <v>0.103</v>
      </c>
      <c r="K29" s="32">
        <f>'[3]cabeceras_tomate'!I29</f>
        <v>0.629</v>
      </c>
    </row>
    <row r="30" spans="1:11" s="33" customFormat="1" ht="11.25" customHeight="1">
      <c r="A30" s="35" t="s">
        <v>23</v>
      </c>
      <c r="B30" s="29"/>
      <c r="C30" s="30">
        <f>'[3]cabeceras_tomate'!B30</f>
        <v>0</v>
      </c>
      <c r="D30" s="30">
        <f>'[3]cabeceras_tomate'!C30</f>
        <v>631</v>
      </c>
      <c r="E30" s="30">
        <f>'[3]cabeceras_tomate'!D30</f>
        <v>0</v>
      </c>
      <c r="F30" s="30">
        <f>'[3]cabeceras_tomate'!E30</f>
        <v>631</v>
      </c>
      <c r="G30" s="31"/>
      <c r="H30" s="140">
        <f>'[3]cabeceras_tomate'!F30</f>
        <v>0</v>
      </c>
      <c r="I30" s="140">
        <f>'[3]cabeceras_tomate'!G30</f>
        <v>52.1</v>
      </c>
      <c r="J30" s="140">
        <f>'[3]cabeceras_tomate'!H30</f>
        <v>0</v>
      </c>
      <c r="K30" s="32">
        <f>'[3]cabeceras_tomate'!I30</f>
        <v>52.1</v>
      </c>
    </row>
    <row r="31" spans="1:11" s="42" customFormat="1" ht="11.25" customHeight="1">
      <c r="A31" s="43" t="s">
        <v>24</v>
      </c>
      <c r="B31" s="37"/>
      <c r="C31" s="38">
        <f>'[3]cabeceras_tomate'!B31</f>
        <v>1</v>
      </c>
      <c r="D31" s="38">
        <f>'[3]cabeceras_tomate'!C31</f>
        <v>671</v>
      </c>
      <c r="E31" s="38">
        <f>'[3]cabeceras_tomate'!D31</f>
        <v>2</v>
      </c>
      <c r="F31" s="141">
        <f>'[3]cabeceras_tomate'!E31</f>
        <v>674</v>
      </c>
      <c r="G31" s="40"/>
      <c r="H31" s="142">
        <f>'[3]cabeceras_tomate'!F31</f>
        <v>0.069</v>
      </c>
      <c r="I31" s="143">
        <f>'[3]cabeceras_tomate'!G31</f>
        <v>54.907000000000004</v>
      </c>
      <c r="J31" s="143">
        <f>'[3]cabeceras_tomate'!H31</f>
        <v>0.103</v>
      </c>
      <c r="K31" s="41">
        <f>'[3]cabeceras_tomate'!I31</f>
        <v>55.079</v>
      </c>
    </row>
    <row r="32" spans="1:11" s="33" customFormat="1" ht="11.25" customHeight="1">
      <c r="A32" s="35"/>
      <c r="B32" s="29"/>
      <c r="C32" s="30"/>
      <c r="D32" s="30"/>
      <c r="E32" s="30"/>
      <c r="F32" s="30"/>
      <c r="G32" s="31"/>
      <c r="H32" s="140"/>
      <c r="I32" s="140"/>
      <c r="J32" s="140"/>
      <c r="K32" s="32"/>
    </row>
    <row r="33" spans="1:11" s="33" customFormat="1" ht="11.25" customHeight="1">
      <c r="A33" s="35" t="s">
        <v>25</v>
      </c>
      <c r="B33" s="29"/>
      <c r="C33" s="30">
        <f>'[3]cabeceras_tomate'!B33</f>
        <v>30</v>
      </c>
      <c r="D33" s="30">
        <f>'[3]cabeceras_tomate'!C33</f>
        <v>275</v>
      </c>
      <c r="E33" s="30">
        <f>'[3]cabeceras_tomate'!D33</f>
        <v>40</v>
      </c>
      <c r="F33" s="30">
        <f>'[3]cabeceras_tomate'!E33</f>
        <v>345</v>
      </c>
      <c r="G33" s="31"/>
      <c r="H33" s="140">
        <f>'[3]cabeceras_tomate'!F33</f>
        <v>1.6</v>
      </c>
      <c r="I33" s="140">
        <f>'[3]cabeceras_tomate'!G33</f>
        <v>16</v>
      </c>
      <c r="J33" s="140">
        <f>'[3]cabeceras_tomate'!H33</f>
        <v>2</v>
      </c>
      <c r="K33" s="32">
        <f>'[3]cabeceras_tomate'!I33</f>
        <v>19.6</v>
      </c>
    </row>
    <row r="34" spans="1:11" s="33" customFormat="1" ht="11.25" customHeight="1">
      <c r="A34" s="35" t="s">
        <v>26</v>
      </c>
      <c r="B34" s="29"/>
      <c r="C34" s="30">
        <f>'[3]cabeceras_tomate'!B34</f>
        <v>28</v>
      </c>
      <c r="D34" s="30">
        <f>'[3]cabeceras_tomate'!C34</f>
        <v>238</v>
      </c>
      <c r="E34" s="30">
        <f>'[3]cabeceras_tomate'!D34</f>
        <v>0</v>
      </c>
      <c r="F34" s="30">
        <f>'[3]cabeceras_tomate'!E34</f>
        <v>266</v>
      </c>
      <c r="G34" s="31"/>
      <c r="H34" s="140">
        <f>'[3]cabeceras_tomate'!F34</f>
        <v>0.975</v>
      </c>
      <c r="I34" s="140">
        <f>'[3]cabeceras_tomate'!G34</f>
        <v>8.7</v>
      </c>
      <c r="J34" s="140">
        <f>'[3]cabeceras_tomate'!H34</f>
        <v>0</v>
      </c>
      <c r="K34" s="32">
        <f>'[3]cabeceras_tomate'!I34</f>
        <v>9.675</v>
      </c>
    </row>
    <row r="35" spans="1:11" s="33" customFormat="1" ht="11.25" customHeight="1">
      <c r="A35" s="35" t="s">
        <v>27</v>
      </c>
      <c r="B35" s="29"/>
      <c r="C35" s="30">
        <f>'[3]cabeceras_tomate'!B35</f>
        <v>0</v>
      </c>
      <c r="D35" s="30">
        <f>'[3]cabeceras_tomate'!C35</f>
        <v>160</v>
      </c>
      <c r="E35" s="30">
        <f>'[3]cabeceras_tomate'!D35</f>
        <v>35</v>
      </c>
      <c r="F35" s="30">
        <f>'[3]cabeceras_tomate'!E35</f>
        <v>195</v>
      </c>
      <c r="G35" s="31"/>
      <c r="H35" s="140">
        <f>'[3]cabeceras_tomate'!F35</f>
        <v>0</v>
      </c>
      <c r="I35" s="140">
        <f>'[3]cabeceras_tomate'!G35</f>
        <v>5.5</v>
      </c>
      <c r="J35" s="140">
        <f>'[3]cabeceras_tomate'!H35</f>
        <v>1.225</v>
      </c>
      <c r="K35" s="32">
        <f>'[3]cabeceras_tomate'!I35</f>
        <v>6.725</v>
      </c>
    </row>
    <row r="36" spans="1:11" s="33" customFormat="1" ht="11.25" customHeight="1">
      <c r="A36" s="35" t="s">
        <v>28</v>
      </c>
      <c r="B36" s="29"/>
      <c r="C36" s="30">
        <f>'[3]cabeceras_tomate'!B36</f>
        <v>8</v>
      </c>
      <c r="D36" s="30">
        <f>'[3]cabeceras_tomate'!C36</f>
        <v>331</v>
      </c>
      <c r="E36" s="30">
        <f>'[3]cabeceras_tomate'!D36</f>
        <v>28</v>
      </c>
      <c r="F36" s="30">
        <f>'[3]cabeceras_tomate'!E36</f>
        <v>367</v>
      </c>
      <c r="G36" s="31"/>
      <c r="H36" s="140">
        <f>'[3]cabeceras_tomate'!F36</f>
        <v>0.288</v>
      </c>
      <c r="I36" s="140">
        <f>'[3]cabeceras_tomate'!G36</f>
        <v>11.585</v>
      </c>
      <c r="J36" s="140">
        <f>'[3]cabeceras_tomate'!H36</f>
        <v>0.98</v>
      </c>
      <c r="K36" s="32">
        <f>'[3]cabeceras_tomate'!I36</f>
        <v>12.853</v>
      </c>
    </row>
    <row r="37" spans="1:11" s="42" customFormat="1" ht="11.25" customHeight="1">
      <c r="A37" s="36" t="s">
        <v>29</v>
      </c>
      <c r="B37" s="37"/>
      <c r="C37" s="38">
        <f>'[3]cabeceras_tomate'!B37</f>
        <v>66</v>
      </c>
      <c r="D37" s="38">
        <f>'[3]cabeceras_tomate'!C37</f>
        <v>1004</v>
      </c>
      <c r="E37" s="38">
        <f>'[3]cabeceras_tomate'!D37</f>
        <v>103</v>
      </c>
      <c r="F37" s="141">
        <f>'[3]cabeceras_tomate'!E37</f>
        <v>1173</v>
      </c>
      <c r="G37" s="40"/>
      <c r="H37" s="142">
        <f>'[3]cabeceras_tomate'!F37</f>
        <v>2.863</v>
      </c>
      <c r="I37" s="143">
        <f>'[3]cabeceras_tomate'!G37</f>
        <v>41.785</v>
      </c>
      <c r="J37" s="143">
        <f>'[3]cabeceras_tomate'!H37</f>
        <v>4.205</v>
      </c>
      <c r="K37" s="41">
        <f>'[3]cabeceras_tomate'!I37</f>
        <v>48.853</v>
      </c>
    </row>
    <row r="38" spans="1:11" s="33" customFormat="1" ht="11.25" customHeight="1">
      <c r="A38" s="35"/>
      <c r="B38" s="29"/>
      <c r="C38" s="30"/>
      <c r="D38" s="30"/>
      <c r="E38" s="30"/>
      <c r="F38" s="30"/>
      <c r="G38" s="31"/>
      <c r="H38" s="140"/>
      <c r="I38" s="140"/>
      <c r="J38" s="140"/>
      <c r="K38" s="32"/>
    </row>
    <row r="39" spans="1:11" s="42" customFormat="1" ht="11.25" customHeight="1">
      <c r="A39" s="36" t="s">
        <v>30</v>
      </c>
      <c r="B39" s="37"/>
      <c r="C39" s="38">
        <f>'[3]cabeceras_tomate'!B39</f>
        <v>54</v>
      </c>
      <c r="D39" s="38">
        <f>'[3]cabeceras_tomate'!C39</f>
        <v>190</v>
      </c>
      <c r="E39" s="38">
        <f>'[3]cabeceras_tomate'!D39</f>
        <v>50</v>
      </c>
      <c r="F39" s="141">
        <f>'[3]cabeceras_tomate'!E39</f>
        <v>294</v>
      </c>
      <c r="G39" s="40"/>
      <c r="H39" s="142">
        <f>'[3]cabeceras_tomate'!F39</f>
        <v>2</v>
      </c>
      <c r="I39" s="143">
        <f>'[3]cabeceras_tomate'!G39</f>
        <v>7.1</v>
      </c>
      <c r="J39" s="143">
        <f>'[3]cabeceras_tomate'!H39</f>
        <v>1.9</v>
      </c>
      <c r="K39" s="41">
        <f>'[3]cabeceras_tomate'!I39</f>
        <v>11</v>
      </c>
    </row>
    <row r="40" spans="1:11" s="33" customFormat="1" ht="11.25" customHeight="1">
      <c r="A40" s="35"/>
      <c r="B40" s="29"/>
      <c r="C40" s="30"/>
      <c r="D40" s="30"/>
      <c r="E40" s="30"/>
      <c r="F40" s="30"/>
      <c r="G40" s="31"/>
      <c r="H40" s="140">
        <f>'[3]cabeceras_tomate'!F40</f>
        <v>0</v>
      </c>
      <c r="I40" s="140">
        <f>'[3]cabeceras_tomate'!G40</f>
        <v>0</v>
      </c>
      <c r="J40" s="140">
        <f>'[3]cabeceras_tomate'!H40</f>
        <v>0</v>
      </c>
      <c r="K40" s="32">
        <f>'[3]cabeceras_tomate'!I40</f>
        <v>0</v>
      </c>
    </row>
    <row r="41" spans="1:11" s="33" customFormat="1" ht="11.25" customHeight="1">
      <c r="A41" s="28" t="s">
        <v>31</v>
      </c>
      <c r="B41" s="29"/>
      <c r="C41" s="30">
        <f>'[3]cabeceras_tomate'!B41</f>
        <v>0</v>
      </c>
      <c r="D41" s="30">
        <f>'[3]cabeceras_tomate'!C41</f>
        <v>15</v>
      </c>
      <c r="E41" s="30">
        <f>'[3]cabeceras_tomate'!D41</f>
        <v>0</v>
      </c>
      <c r="F41" s="30">
        <f>'[3]cabeceras_tomate'!E41</f>
        <v>15</v>
      </c>
      <c r="G41" s="31"/>
      <c r="H41" s="140">
        <f>'[3]cabeceras_tomate'!F41</f>
        <v>0</v>
      </c>
      <c r="I41" s="140">
        <f>'[3]cabeceras_tomate'!G41</f>
        <v>0.923</v>
      </c>
      <c r="J41" s="140">
        <f>'[3]cabeceras_tomate'!H41</f>
        <v>0</v>
      </c>
      <c r="K41" s="32">
        <f>'[3]cabeceras_tomate'!I41</f>
        <v>0.923</v>
      </c>
    </row>
    <row r="42" spans="1:11" s="33" customFormat="1" ht="11.25" customHeight="1">
      <c r="A42" s="35" t="s">
        <v>32</v>
      </c>
      <c r="B42" s="29"/>
      <c r="C42" s="30">
        <f>'[3]cabeceras_tomate'!B42</f>
        <v>0</v>
      </c>
      <c r="D42" s="30">
        <f>'[3]cabeceras_tomate'!C42</f>
        <v>1</v>
      </c>
      <c r="E42" s="30">
        <f>'[3]cabeceras_tomate'!D42</f>
        <v>0</v>
      </c>
      <c r="F42" s="30">
        <f>'[3]cabeceras_tomate'!E42</f>
        <v>1</v>
      </c>
      <c r="G42" s="31"/>
      <c r="H42" s="140">
        <f>'[3]cabeceras_tomate'!F42</f>
        <v>0</v>
      </c>
      <c r="I42" s="140">
        <f>'[3]cabeceras_tomate'!G42</f>
        <v>0.05</v>
      </c>
      <c r="J42" s="140">
        <f>'[3]cabeceras_tomate'!H42</f>
        <v>0</v>
      </c>
      <c r="K42" s="32">
        <f>'[3]cabeceras_tomate'!I42</f>
        <v>0.05</v>
      </c>
    </row>
    <row r="43" spans="1:11" s="33" customFormat="1" ht="11.25" customHeight="1">
      <c r="A43" s="35" t="s">
        <v>33</v>
      </c>
      <c r="B43" s="29"/>
      <c r="C43" s="30">
        <f>'[3]cabeceras_tomate'!B43</f>
        <v>0</v>
      </c>
      <c r="D43" s="30">
        <f>'[3]cabeceras_tomate'!C43</f>
        <v>22</v>
      </c>
      <c r="E43" s="30">
        <f>'[3]cabeceras_tomate'!D43</f>
        <v>0</v>
      </c>
      <c r="F43" s="30">
        <f>'[3]cabeceras_tomate'!E43</f>
        <v>22</v>
      </c>
      <c r="G43" s="31"/>
      <c r="H43" s="140">
        <f>'[3]cabeceras_tomate'!F43</f>
        <v>0</v>
      </c>
      <c r="I43" s="140">
        <f>'[3]cabeceras_tomate'!G43</f>
        <v>1.1</v>
      </c>
      <c r="J43" s="140">
        <f>'[3]cabeceras_tomate'!H43</f>
        <v>0</v>
      </c>
      <c r="K43" s="32">
        <f>'[3]cabeceras_tomate'!I43</f>
        <v>1.1</v>
      </c>
    </row>
    <row r="44" spans="1:11" s="33" customFormat="1" ht="11.25" customHeight="1">
      <c r="A44" s="35" t="s">
        <v>34</v>
      </c>
      <c r="B44" s="29"/>
      <c r="C44" s="30">
        <f>'[3]cabeceras_tomate'!B44</f>
        <v>0</v>
      </c>
      <c r="D44" s="30">
        <f>'[3]cabeceras_tomate'!C44</f>
        <v>5</v>
      </c>
      <c r="E44" s="30">
        <f>'[3]cabeceras_tomate'!D44</f>
        <v>0</v>
      </c>
      <c r="F44" s="30">
        <f>'[3]cabeceras_tomate'!E44</f>
        <v>5</v>
      </c>
      <c r="G44" s="31"/>
      <c r="H44" s="140">
        <f>'[3]cabeceras_tomate'!F44</f>
        <v>0</v>
      </c>
      <c r="I44" s="140">
        <f>'[3]cabeceras_tomate'!G44</f>
        <v>0.225</v>
      </c>
      <c r="J44" s="140">
        <f>'[3]cabeceras_tomate'!H44</f>
        <v>0</v>
      </c>
      <c r="K44" s="32">
        <f>'[3]cabeceras_tomate'!I44</f>
        <v>0.225</v>
      </c>
    </row>
    <row r="45" spans="1:11" s="33" customFormat="1" ht="11.25" customHeight="1">
      <c r="A45" s="35" t="s">
        <v>35</v>
      </c>
      <c r="B45" s="29"/>
      <c r="C45" s="30">
        <f>'[3]cabeceras_tomate'!B45</f>
        <v>0</v>
      </c>
      <c r="D45" s="30">
        <f>'[3]cabeceras_tomate'!C45</f>
        <v>32</v>
      </c>
      <c r="E45" s="30">
        <f>'[3]cabeceras_tomate'!D45</f>
        <v>3</v>
      </c>
      <c r="F45" s="30">
        <f>'[3]cabeceras_tomate'!E45</f>
        <v>35</v>
      </c>
      <c r="G45" s="31"/>
      <c r="H45" s="140">
        <f>'[3]cabeceras_tomate'!F45</f>
        <v>0</v>
      </c>
      <c r="I45" s="140">
        <f>'[3]cabeceras_tomate'!G45</f>
        <v>0.992</v>
      </c>
      <c r="J45" s="140">
        <f>'[3]cabeceras_tomate'!H45</f>
        <v>0.114</v>
      </c>
      <c r="K45" s="32">
        <f>'[3]cabeceras_tomate'!I45</f>
        <v>1.106</v>
      </c>
    </row>
    <row r="46" spans="1:11" s="33" customFormat="1" ht="11.25" customHeight="1">
      <c r="A46" s="35" t="s">
        <v>36</v>
      </c>
      <c r="B46" s="29"/>
      <c r="C46" s="30">
        <f>'[3]cabeceras_tomate'!B46</f>
        <v>0</v>
      </c>
      <c r="D46" s="30">
        <f>'[3]cabeceras_tomate'!C46</f>
        <v>34</v>
      </c>
      <c r="E46" s="30">
        <f>'[3]cabeceras_tomate'!D46</f>
        <v>0</v>
      </c>
      <c r="F46" s="30">
        <f>'[3]cabeceras_tomate'!E46</f>
        <v>34</v>
      </c>
      <c r="G46" s="31"/>
      <c r="H46" s="140">
        <f>'[3]cabeceras_tomate'!F46</f>
        <v>0</v>
      </c>
      <c r="I46" s="140">
        <f>'[3]cabeceras_tomate'!G46</f>
        <v>1.36</v>
      </c>
      <c r="J46" s="140">
        <f>'[3]cabeceras_tomate'!H46</f>
        <v>0</v>
      </c>
      <c r="K46" s="32">
        <f>'[3]cabeceras_tomate'!I46</f>
        <v>1.36</v>
      </c>
    </row>
    <row r="47" spans="1:11" s="33" customFormat="1" ht="11.25" customHeight="1">
      <c r="A47" s="35" t="s">
        <v>37</v>
      </c>
      <c r="B47" s="29"/>
      <c r="C47" s="30">
        <f>'[3]cabeceras_tomate'!B47</f>
        <v>0</v>
      </c>
      <c r="D47" s="30">
        <f>'[3]cabeceras_tomate'!C47</f>
        <v>0</v>
      </c>
      <c r="E47" s="30">
        <f>'[3]cabeceras_tomate'!D47</f>
        <v>0</v>
      </c>
      <c r="F47" s="30">
        <f>'[3]cabeceras_tomate'!E47</f>
        <v>0</v>
      </c>
      <c r="G47" s="31"/>
      <c r="H47" s="140">
        <f>'[3]cabeceras_tomate'!F47</f>
        <v>0</v>
      </c>
      <c r="I47" s="140">
        <f>'[3]cabeceras_tomate'!G47</f>
        <v>0</v>
      </c>
      <c r="J47" s="140">
        <f>'[3]cabeceras_tomate'!H47</f>
        <v>0</v>
      </c>
      <c r="K47" s="32">
        <f>'[3]cabeceras_tomate'!I47</f>
        <v>0</v>
      </c>
    </row>
    <row r="48" spans="1:11" s="33" customFormat="1" ht="11.25" customHeight="1">
      <c r="A48" s="35" t="s">
        <v>38</v>
      </c>
      <c r="B48" s="29"/>
      <c r="C48" s="30">
        <f>'[3]cabeceras_tomate'!B48</f>
        <v>0</v>
      </c>
      <c r="D48" s="30">
        <f>'[3]cabeceras_tomate'!C48</f>
        <v>11</v>
      </c>
      <c r="E48" s="30">
        <f>'[3]cabeceras_tomate'!D48</f>
        <v>0</v>
      </c>
      <c r="F48" s="30">
        <f>'[3]cabeceras_tomate'!E48</f>
        <v>11</v>
      </c>
      <c r="G48" s="31"/>
      <c r="H48" s="140">
        <f>'[3]cabeceras_tomate'!F48</f>
        <v>0</v>
      </c>
      <c r="I48" s="140">
        <f>'[3]cabeceras_tomate'!G48</f>
        <v>0.418</v>
      </c>
      <c r="J48" s="140">
        <f>'[3]cabeceras_tomate'!H48</f>
        <v>0</v>
      </c>
      <c r="K48" s="32">
        <f>'[3]cabeceras_tomate'!I48</f>
        <v>0.418</v>
      </c>
    </row>
    <row r="49" spans="1:11" s="33" customFormat="1" ht="11.25" customHeight="1">
      <c r="A49" s="35" t="s">
        <v>39</v>
      </c>
      <c r="B49" s="29"/>
      <c r="C49" s="30">
        <f>'[3]cabeceras_tomate'!B49</f>
        <v>0</v>
      </c>
      <c r="D49" s="30">
        <f>'[3]cabeceras_tomate'!C49</f>
        <v>9</v>
      </c>
      <c r="E49" s="30">
        <f>'[3]cabeceras_tomate'!D49</f>
        <v>0</v>
      </c>
      <c r="F49" s="30">
        <f>'[3]cabeceras_tomate'!E49</f>
        <v>9</v>
      </c>
      <c r="G49" s="31"/>
      <c r="H49" s="140">
        <f>'[3]cabeceras_tomate'!F49</f>
        <v>0</v>
      </c>
      <c r="I49" s="140">
        <f>'[3]cabeceras_tomate'!G49</f>
        <v>0.522</v>
      </c>
      <c r="J49" s="140">
        <f>'[3]cabeceras_tomate'!H49</f>
        <v>0</v>
      </c>
      <c r="K49" s="32">
        <f>'[3]cabeceras_tomate'!I49</f>
        <v>0.522</v>
      </c>
    </row>
    <row r="50" spans="1:11" s="42" customFormat="1" ht="11.25" customHeight="1">
      <c r="A50" s="43" t="s">
        <v>40</v>
      </c>
      <c r="B50" s="37"/>
      <c r="C50" s="38">
        <f>'[3]cabeceras_tomate'!B50</f>
        <v>0</v>
      </c>
      <c r="D50" s="38">
        <f>'[3]cabeceras_tomate'!C50</f>
        <v>129</v>
      </c>
      <c r="E50" s="38">
        <f>'[3]cabeceras_tomate'!D50</f>
        <v>3</v>
      </c>
      <c r="F50" s="141">
        <f>'[3]cabeceras_tomate'!E50</f>
        <v>132</v>
      </c>
      <c r="G50" s="40"/>
      <c r="H50" s="142">
        <f>'[3]cabeceras_tomate'!F50</f>
        <v>0</v>
      </c>
      <c r="I50" s="143">
        <f>'[3]cabeceras_tomate'!G50</f>
        <v>5.590000000000001</v>
      </c>
      <c r="J50" s="143">
        <f>'[3]cabeceras_tomate'!H50</f>
        <v>0.114</v>
      </c>
      <c r="K50" s="41">
        <f>'[3]cabeceras_tomate'!I50</f>
        <v>5.7040000000000015</v>
      </c>
    </row>
    <row r="51" spans="1:11" s="33" customFormat="1" ht="11.25" customHeight="1">
      <c r="A51" s="35"/>
      <c r="B51" s="44"/>
      <c r="C51" s="45"/>
      <c r="D51" s="45"/>
      <c r="E51" s="45"/>
      <c r="F51" s="45"/>
      <c r="G51" s="31"/>
      <c r="H51" s="140"/>
      <c r="I51" s="140"/>
      <c r="J51" s="140"/>
      <c r="K51" s="32"/>
    </row>
    <row r="52" spans="1:11" s="42" customFormat="1" ht="11.25" customHeight="1">
      <c r="A52" s="36" t="s">
        <v>41</v>
      </c>
      <c r="B52" s="37"/>
      <c r="C52" s="38">
        <f>'[3]cabeceras_tomate'!B52</f>
        <v>1</v>
      </c>
      <c r="D52" s="38">
        <f>'[3]cabeceras_tomate'!C52</f>
        <v>43</v>
      </c>
      <c r="E52" s="38">
        <f>'[3]cabeceras_tomate'!D52</f>
        <v>5</v>
      </c>
      <c r="F52" s="141">
        <f>'[3]cabeceras_tomate'!E52</f>
        <v>49</v>
      </c>
      <c r="G52" s="40"/>
      <c r="H52" s="142">
        <f>'[3]cabeceras_tomate'!F52</f>
        <v>0.099</v>
      </c>
      <c r="I52" s="143">
        <f>'[3]cabeceras_tomate'!G52</f>
        <v>4.256</v>
      </c>
      <c r="J52" s="143">
        <f>'[3]cabeceras_tomate'!H52</f>
        <v>0.495</v>
      </c>
      <c r="K52" s="41">
        <f>'[3]cabeceras_tomate'!I52</f>
        <v>4.85</v>
      </c>
    </row>
    <row r="53" spans="1:11" s="33" customFormat="1" ht="11.25" customHeight="1">
      <c r="A53" s="35"/>
      <c r="B53" s="29"/>
      <c r="C53" s="30"/>
      <c r="D53" s="30"/>
      <c r="E53" s="30"/>
      <c r="F53" s="30"/>
      <c r="G53" s="31"/>
      <c r="H53" s="140"/>
      <c r="I53" s="140"/>
      <c r="J53" s="140"/>
      <c r="K53" s="32"/>
    </row>
    <row r="54" spans="1:11" s="33" customFormat="1" ht="11.25" customHeight="1">
      <c r="A54" s="35" t="s">
        <v>42</v>
      </c>
      <c r="B54" s="29"/>
      <c r="C54" s="30">
        <f>'[3]cabeceras_tomate'!B54</f>
        <v>0</v>
      </c>
      <c r="D54" s="30">
        <f>'[3]cabeceras_tomate'!C54</f>
        <v>223</v>
      </c>
      <c r="E54" s="30">
        <f>'[3]cabeceras_tomate'!D54</f>
        <v>0</v>
      </c>
      <c r="F54" s="30">
        <f>'[3]cabeceras_tomate'!E54</f>
        <v>223</v>
      </c>
      <c r="G54" s="31"/>
      <c r="H54" s="140">
        <f>'[3]cabeceras_tomate'!F54</f>
        <v>0</v>
      </c>
      <c r="I54" s="140">
        <f>'[3]cabeceras_tomate'!G54</f>
        <v>21.583</v>
      </c>
      <c r="J54" s="140">
        <f>'[3]cabeceras_tomate'!H54</f>
        <v>0</v>
      </c>
      <c r="K54" s="32">
        <f>'[3]cabeceras_tomate'!I54</f>
        <v>21.583</v>
      </c>
    </row>
    <row r="55" spans="1:11" s="33" customFormat="1" ht="11.25" customHeight="1">
      <c r="A55" s="35" t="s">
        <v>43</v>
      </c>
      <c r="B55" s="29"/>
      <c r="C55" s="30">
        <f>'[3]cabeceras_tomate'!B55</f>
        <v>0</v>
      </c>
      <c r="D55" s="30">
        <f>'[3]cabeceras_tomate'!C55</f>
        <v>340</v>
      </c>
      <c r="E55" s="30">
        <f>'[3]cabeceras_tomate'!D55</f>
        <v>0</v>
      </c>
      <c r="F55" s="30">
        <f>'[3]cabeceras_tomate'!E55</f>
        <v>340</v>
      </c>
      <c r="G55" s="31"/>
      <c r="H55" s="140">
        <f>'[3]cabeceras_tomate'!F55</f>
        <v>0</v>
      </c>
      <c r="I55" s="140">
        <f>'[3]cabeceras_tomate'!G55</f>
        <v>26.05</v>
      </c>
      <c r="J55" s="140">
        <f>'[3]cabeceras_tomate'!H55</f>
        <v>0</v>
      </c>
      <c r="K55" s="32">
        <f>'[3]cabeceras_tomate'!I55</f>
        <v>26.05</v>
      </c>
    </row>
    <row r="56" spans="1:11" s="33" customFormat="1" ht="11.25" customHeight="1">
      <c r="A56" s="35" t="s">
        <v>44</v>
      </c>
      <c r="B56" s="29"/>
      <c r="C56" s="30">
        <f>'[3]cabeceras_tomate'!B56</f>
        <v>0</v>
      </c>
      <c r="D56" s="30">
        <f>'[3]cabeceras_tomate'!C56</f>
        <v>8</v>
      </c>
      <c r="E56" s="30">
        <f>'[3]cabeceras_tomate'!D56</f>
        <v>0</v>
      </c>
      <c r="F56" s="30">
        <f>'[3]cabeceras_tomate'!E56</f>
        <v>8</v>
      </c>
      <c r="G56" s="31"/>
      <c r="H56" s="140">
        <f>'[3]cabeceras_tomate'!F56</f>
        <v>0</v>
      </c>
      <c r="I56" s="140">
        <f>'[3]cabeceras_tomate'!G56</f>
        <v>0.475</v>
      </c>
      <c r="J56" s="140">
        <f>'[3]cabeceras_tomate'!H56</f>
        <v>0</v>
      </c>
      <c r="K56" s="32">
        <f>'[3]cabeceras_tomate'!I56</f>
        <v>0.475</v>
      </c>
    </row>
    <row r="57" spans="1:11" s="33" customFormat="1" ht="11.25" customHeight="1">
      <c r="A57" s="35" t="s">
        <v>45</v>
      </c>
      <c r="B57" s="29"/>
      <c r="C57" s="30">
        <f>'[3]cabeceras_tomate'!B57</f>
        <v>0</v>
      </c>
      <c r="D57" s="30">
        <f>'[3]cabeceras_tomate'!C57</f>
        <v>34</v>
      </c>
      <c r="E57" s="30">
        <f>'[3]cabeceras_tomate'!D57</f>
        <v>0</v>
      </c>
      <c r="F57" s="30">
        <f>'[3]cabeceras_tomate'!E57</f>
        <v>34</v>
      </c>
      <c r="G57" s="31"/>
      <c r="H57" s="140">
        <f>'[3]cabeceras_tomate'!F57</f>
        <v>0</v>
      </c>
      <c r="I57" s="140">
        <f>'[3]cabeceras_tomate'!G57</f>
        <v>0.714</v>
      </c>
      <c r="J57" s="140">
        <f>'[3]cabeceras_tomate'!H57</f>
        <v>0</v>
      </c>
      <c r="K57" s="32">
        <f>'[3]cabeceras_tomate'!I57</f>
        <v>0.714</v>
      </c>
    </row>
    <row r="58" spans="1:11" s="33" customFormat="1" ht="11.25" customHeight="1">
      <c r="A58" s="35" t="s">
        <v>46</v>
      </c>
      <c r="B58" s="29"/>
      <c r="C58" s="30">
        <f>'[3]cabeceras_tomate'!B58</f>
        <v>0</v>
      </c>
      <c r="D58" s="30">
        <f>'[3]cabeceras_tomate'!C58</f>
        <v>635</v>
      </c>
      <c r="E58" s="30">
        <f>'[3]cabeceras_tomate'!D58</f>
        <v>0</v>
      </c>
      <c r="F58" s="30">
        <f>'[3]cabeceras_tomate'!E58</f>
        <v>635</v>
      </c>
      <c r="G58" s="31"/>
      <c r="H58" s="140">
        <f>'[3]cabeceras_tomate'!F58</f>
        <v>0</v>
      </c>
      <c r="I58" s="140">
        <f>'[3]cabeceras_tomate'!G58</f>
        <v>43.748</v>
      </c>
      <c r="J58" s="140">
        <f>'[3]cabeceras_tomate'!H58</f>
        <v>0</v>
      </c>
      <c r="K58" s="32">
        <f>'[3]cabeceras_tomate'!I58</f>
        <v>43.748</v>
      </c>
    </row>
    <row r="59" spans="1:11" s="42" customFormat="1" ht="11.25" customHeight="1">
      <c r="A59" s="36" t="s">
        <v>47</v>
      </c>
      <c r="B59" s="37"/>
      <c r="C59" s="38">
        <f>'[3]cabeceras_tomate'!B59</f>
        <v>0</v>
      </c>
      <c r="D59" s="38">
        <f>'[3]cabeceras_tomate'!C59</f>
        <v>1240</v>
      </c>
      <c r="E59" s="38">
        <f>'[3]cabeceras_tomate'!D59</f>
        <v>0</v>
      </c>
      <c r="F59" s="141">
        <f>'[3]cabeceras_tomate'!E59</f>
        <v>1240</v>
      </c>
      <c r="G59" s="40"/>
      <c r="H59" s="142">
        <f>'[3]cabeceras_tomate'!F59</f>
        <v>0</v>
      </c>
      <c r="I59" s="143">
        <f>'[3]cabeceras_tomate'!G59</f>
        <v>92.57</v>
      </c>
      <c r="J59" s="143">
        <f>'[3]cabeceras_tomate'!H59</f>
        <v>0</v>
      </c>
      <c r="K59" s="41">
        <f>'[3]cabeceras_tomate'!I59</f>
        <v>92.57</v>
      </c>
    </row>
    <row r="60" spans="1:11" s="33" customFormat="1" ht="11.25" customHeight="1">
      <c r="A60" s="35"/>
      <c r="B60" s="29"/>
      <c r="C60" s="30"/>
      <c r="D60" s="30"/>
      <c r="E60" s="30"/>
      <c r="F60" s="30"/>
      <c r="G60" s="31"/>
      <c r="H60" s="140"/>
      <c r="I60" s="140"/>
      <c r="J60" s="140"/>
      <c r="K60" s="32"/>
    </row>
    <row r="61" spans="1:11" s="33" customFormat="1" ht="11.25" customHeight="1">
      <c r="A61" s="35" t="s">
        <v>48</v>
      </c>
      <c r="B61" s="29"/>
      <c r="C61" s="30">
        <f>'[3]cabeceras_tomate'!B61</f>
        <v>140</v>
      </c>
      <c r="D61" s="30">
        <f>'[3]cabeceras_tomate'!C61</f>
        <v>130</v>
      </c>
      <c r="E61" s="30">
        <f>'[3]cabeceras_tomate'!D61</f>
        <v>270</v>
      </c>
      <c r="F61" s="30">
        <f>'[3]cabeceras_tomate'!E61</f>
        <v>540</v>
      </c>
      <c r="G61" s="31"/>
      <c r="H61" s="140">
        <f>'[3]cabeceras_tomate'!F61</f>
        <v>12.5</v>
      </c>
      <c r="I61" s="140">
        <f>'[3]cabeceras_tomate'!G61</f>
        <v>5.2</v>
      </c>
      <c r="J61" s="140">
        <f>'[3]cabeceras_tomate'!H61</f>
        <v>29.7</v>
      </c>
      <c r="K61" s="32">
        <f>'[3]cabeceras_tomate'!I61</f>
        <v>47.4</v>
      </c>
    </row>
    <row r="62" spans="1:11" s="33" customFormat="1" ht="11.25" customHeight="1">
      <c r="A62" s="35" t="s">
        <v>49</v>
      </c>
      <c r="B62" s="29"/>
      <c r="C62" s="30">
        <f>'[3]cabeceras_tomate'!B62</f>
        <v>60</v>
      </c>
      <c r="D62" s="30">
        <f>'[3]cabeceras_tomate'!C62</f>
        <v>414</v>
      </c>
      <c r="E62" s="30">
        <f>'[3]cabeceras_tomate'!D62</f>
        <v>75</v>
      </c>
      <c r="F62" s="30">
        <f>'[3]cabeceras_tomate'!E62</f>
        <v>549</v>
      </c>
      <c r="G62" s="31"/>
      <c r="H62" s="140">
        <f>'[3]cabeceras_tomate'!F62</f>
        <v>1.882</v>
      </c>
      <c r="I62" s="140">
        <f>'[3]cabeceras_tomate'!G62</f>
        <v>14.858</v>
      </c>
      <c r="J62" s="140">
        <f>'[3]cabeceras_tomate'!H62</f>
        <v>2.179</v>
      </c>
      <c r="K62" s="32">
        <f>'[3]cabeceras_tomate'!I62</f>
        <v>18.919</v>
      </c>
    </row>
    <row r="63" spans="1:11" s="33" customFormat="1" ht="11.25" customHeight="1">
      <c r="A63" s="35" t="s">
        <v>50</v>
      </c>
      <c r="B63" s="29"/>
      <c r="C63" s="30">
        <f>'[3]cabeceras_tomate'!B63</f>
        <v>19</v>
      </c>
      <c r="D63" s="30">
        <f>'[3]cabeceras_tomate'!C63</f>
        <v>131</v>
      </c>
      <c r="E63" s="30">
        <f>'[3]cabeceras_tomate'!D63</f>
        <v>0</v>
      </c>
      <c r="F63" s="30">
        <f>'[3]cabeceras_tomate'!E63</f>
        <v>150</v>
      </c>
      <c r="G63" s="31"/>
      <c r="H63" s="140">
        <f>'[3]cabeceras_tomate'!F63</f>
        <v>0.85</v>
      </c>
      <c r="I63" s="140">
        <f>'[3]cabeceras_tomate'!G63</f>
        <v>5.329</v>
      </c>
      <c r="J63" s="140">
        <f>'[3]cabeceras_tomate'!H63</f>
        <v>0</v>
      </c>
      <c r="K63" s="32">
        <f>'[3]cabeceras_tomate'!I63</f>
        <v>6.179</v>
      </c>
    </row>
    <row r="64" spans="1:11" s="42" customFormat="1" ht="11.25" customHeight="1">
      <c r="A64" s="36" t="s">
        <v>51</v>
      </c>
      <c r="B64" s="37"/>
      <c r="C64" s="38">
        <f>'[3]cabeceras_tomate'!B64</f>
        <v>219</v>
      </c>
      <c r="D64" s="38">
        <f>'[3]cabeceras_tomate'!C64</f>
        <v>675</v>
      </c>
      <c r="E64" s="38">
        <f>'[3]cabeceras_tomate'!D64</f>
        <v>345</v>
      </c>
      <c r="F64" s="141">
        <f>'[3]cabeceras_tomate'!E64</f>
        <v>1239</v>
      </c>
      <c r="G64" s="40"/>
      <c r="H64" s="142">
        <f>'[3]cabeceras_tomate'!F64</f>
        <v>15.232</v>
      </c>
      <c r="I64" s="143">
        <f>'[3]cabeceras_tomate'!G64</f>
        <v>25.387</v>
      </c>
      <c r="J64" s="143">
        <f>'[3]cabeceras_tomate'!H64</f>
        <v>31.878999999999998</v>
      </c>
      <c r="K64" s="41">
        <f>'[3]cabeceras_tomate'!I64</f>
        <v>72.498</v>
      </c>
    </row>
    <row r="65" spans="1:11" s="33" customFormat="1" ht="11.25" customHeight="1">
      <c r="A65" s="35"/>
      <c r="B65" s="29"/>
      <c r="C65" s="30"/>
      <c r="D65" s="30"/>
      <c r="E65" s="30"/>
      <c r="F65" s="30"/>
      <c r="G65" s="31"/>
      <c r="H65" s="140"/>
      <c r="I65" s="140"/>
      <c r="J65" s="140"/>
      <c r="K65" s="32"/>
    </row>
    <row r="66" spans="1:11" s="42" customFormat="1" ht="11.25" customHeight="1">
      <c r="A66" s="36" t="s">
        <v>52</v>
      </c>
      <c r="B66" s="37"/>
      <c r="C66" s="38">
        <f>'[3]cabeceras_tomate'!B66</f>
        <v>958</v>
      </c>
      <c r="D66" s="38">
        <f>'[3]cabeceras_tomate'!C66</f>
        <v>667</v>
      </c>
      <c r="E66" s="38">
        <f>'[3]cabeceras_tomate'!D66</f>
        <v>1420</v>
      </c>
      <c r="F66" s="141">
        <f>'[3]cabeceras_tomate'!E66</f>
        <v>3045</v>
      </c>
      <c r="G66" s="40"/>
      <c r="H66" s="142">
        <f>'[3]cabeceras_tomate'!F66</f>
        <v>129.261</v>
      </c>
      <c r="I66" s="143">
        <f>'[3]cabeceras_tomate'!G66</f>
        <v>41.621</v>
      </c>
      <c r="J66" s="143">
        <f>'[3]cabeceras_tomate'!H66</f>
        <v>65.777</v>
      </c>
      <c r="K66" s="41">
        <f>'[3]cabeceras_tomate'!I66</f>
        <v>236.659</v>
      </c>
    </row>
    <row r="67" spans="1:11" s="33" customFormat="1" ht="11.25" customHeight="1">
      <c r="A67" s="35"/>
      <c r="B67" s="29"/>
      <c r="C67" s="30"/>
      <c r="D67" s="30"/>
      <c r="E67" s="30"/>
      <c r="F67" s="30"/>
      <c r="G67" s="31"/>
      <c r="H67" s="140"/>
      <c r="I67" s="140"/>
      <c r="J67" s="140"/>
      <c r="K67" s="32"/>
    </row>
    <row r="68" spans="1:11" s="33" customFormat="1" ht="11.25" customHeight="1">
      <c r="A68" s="35" t="s">
        <v>53</v>
      </c>
      <c r="B68" s="29"/>
      <c r="C68" s="30">
        <f>'[3]cabeceras_tomate'!B68</f>
        <v>0</v>
      </c>
      <c r="D68" s="30">
        <f>'[3]cabeceras_tomate'!C68</f>
        <v>21500</v>
      </c>
      <c r="E68" s="30">
        <f>'[3]cabeceras_tomate'!D68</f>
        <v>0</v>
      </c>
      <c r="F68" s="30">
        <f>'[3]cabeceras_tomate'!E68</f>
        <v>21500</v>
      </c>
      <c r="G68" s="31"/>
      <c r="H68" s="140">
        <f>'[3]cabeceras_tomate'!F68</f>
        <v>0</v>
      </c>
      <c r="I68" s="140">
        <f>'[3]cabeceras_tomate'!G68</f>
        <v>1569.3</v>
      </c>
      <c r="J68" s="140">
        <f>'[3]cabeceras_tomate'!H68</f>
        <v>0</v>
      </c>
      <c r="K68" s="32">
        <f>'[3]cabeceras_tomate'!I68</f>
        <v>1569.3</v>
      </c>
    </row>
    <row r="69" spans="1:11" s="33" customFormat="1" ht="11.25" customHeight="1">
      <c r="A69" s="35" t="s">
        <v>54</v>
      </c>
      <c r="B69" s="29"/>
      <c r="C69" s="30">
        <f>'[3]cabeceras_tomate'!B69</f>
        <v>0</v>
      </c>
      <c r="D69" s="30">
        <f>'[3]cabeceras_tomate'!C69</f>
        <v>2800</v>
      </c>
      <c r="E69" s="30">
        <f>'[3]cabeceras_tomate'!D69</f>
        <v>0</v>
      </c>
      <c r="F69" s="30">
        <f>'[3]cabeceras_tomate'!E69</f>
        <v>2800</v>
      </c>
      <c r="G69" s="31"/>
      <c r="H69" s="140">
        <f>'[3]cabeceras_tomate'!F69</f>
        <v>0</v>
      </c>
      <c r="I69" s="140">
        <f>'[3]cabeceras_tomate'!G69</f>
        <v>203</v>
      </c>
      <c r="J69" s="140">
        <f>'[3]cabeceras_tomate'!H69</f>
        <v>0</v>
      </c>
      <c r="K69" s="32">
        <f>'[3]cabeceras_tomate'!I69</f>
        <v>203</v>
      </c>
    </row>
    <row r="70" spans="1:11" s="42" customFormat="1" ht="11.25" customHeight="1">
      <c r="A70" s="36" t="s">
        <v>55</v>
      </c>
      <c r="B70" s="37"/>
      <c r="C70" s="38">
        <f>'[3]cabeceras_tomate'!B70</f>
        <v>0</v>
      </c>
      <c r="D70" s="38">
        <f>'[3]cabeceras_tomate'!C70</f>
        <v>24300</v>
      </c>
      <c r="E70" s="38">
        <f>'[3]cabeceras_tomate'!D70</f>
        <v>0</v>
      </c>
      <c r="F70" s="141">
        <f>'[3]cabeceras_tomate'!E70</f>
        <v>24300</v>
      </c>
      <c r="G70" s="40"/>
      <c r="H70" s="142">
        <f>'[3]cabeceras_tomate'!F70</f>
        <v>0</v>
      </c>
      <c r="I70" s="143">
        <f>'[3]cabeceras_tomate'!G70</f>
        <v>1772.3</v>
      </c>
      <c r="J70" s="143">
        <f>'[3]cabeceras_tomate'!H70</f>
        <v>0</v>
      </c>
      <c r="K70" s="41">
        <f>'[3]cabeceras_tomate'!I70</f>
        <v>1772.3</v>
      </c>
    </row>
    <row r="71" spans="1:11" s="33" customFormat="1" ht="11.25" customHeight="1">
      <c r="A71" s="35"/>
      <c r="B71" s="29"/>
      <c r="C71" s="30"/>
      <c r="D71" s="30"/>
      <c r="E71" s="30"/>
      <c r="F71" s="30"/>
      <c r="G71" s="31"/>
      <c r="H71" s="140"/>
      <c r="I71" s="140"/>
      <c r="J71" s="140"/>
      <c r="K71" s="32"/>
    </row>
    <row r="72" spans="1:11" s="33" customFormat="1" ht="11.25" customHeight="1">
      <c r="A72" s="35" t="s">
        <v>56</v>
      </c>
      <c r="B72" s="29"/>
      <c r="C72" s="30">
        <f>'[3]cabeceras_tomate'!B72</f>
        <v>7450</v>
      </c>
      <c r="D72" s="30">
        <f>'[3]cabeceras_tomate'!C72</f>
        <v>1300</v>
      </c>
      <c r="E72" s="30">
        <f>'[3]cabeceras_tomate'!D72</f>
        <v>2250</v>
      </c>
      <c r="F72" s="30">
        <f>'[3]cabeceras_tomate'!E72</f>
        <v>11000</v>
      </c>
      <c r="G72" s="31"/>
      <c r="H72" s="140">
        <f>'[3]cabeceras_tomate'!F72</f>
        <v>711.583</v>
      </c>
      <c r="I72" s="140">
        <f>'[3]cabeceras_tomate'!G72</f>
        <v>154.193</v>
      </c>
      <c r="J72" s="140">
        <f>'[3]cabeceras_tomate'!H72</f>
        <v>266.625</v>
      </c>
      <c r="K72" s="32">
        <f>'[3]cabeceras_tomate'!I72</f>
        <v>1132.401</v>
      </c>
    </row>
    <row r="73" spans="1:11" s="33" customFormat="1" ht="11.25" customHeight="1">
      <c r="A73" s="35" t="s">
        <v>57</v>
      </c>
      <c r="B73" s="29"/>
      <c r="C73" s="30">
        <f>'[3]cabeceras_tomate'!B73</f>
        <v>325</v>
      </c>
      <c r="D73" s="30">
        <f>'[3]cabeceras_tomate'!C73</f>
        <v>615</v>
      </c>
      <c r="E73" s="30">
        <f>'[3]cabeceras_tomate'!D73</f>
        <v>185</v>
      </c>
      <c r="F73" s="30">
        <f>'[3]cabeceras_tomate'!E73</f>
        <v>1125</v>
      </c>
      <c r="G73" s="31"/>
      <c r="H73" s="140">
        <f>'[3]cabeceras_tomate'!F73</f>
        <v>11.925</v>
      </c>
      <c r="I73" s="140">
        <f>'[3]cabeceras_tomate'!G73</f>
        <v>33.81</v>
      </c>
      <c r="J73" s="140">
        <f>'[3]cabeceras_tomate'!H73</f>
        <v>6.7</v>
      </c>
      <c r="K73" s="32">
        <f>'[3]cabeceras_tomate'!I73</f>
        <v>52.435</v>
      </c>
    </row>
    <row r="74" spans="1:11" s="33" customFormat="1" ht="11.25" customHeight="1">
      <c r="A74" s="35" t="s">
        <v>58</v>
      </c>
      <c r="B74" s="29"/>
      <c r="C74" s="30">
        <f>'[3]cabeceras_tomate'!B74</f>
        <v>0</v>
      </c>
      <c r="D74" s="30">
        <f>'[3]cabeceras_tomate'!C74</f>
        <v>300</v>
      </c>
      <c r="E74" s="30">
        <f>'[3]cabeceras_tomate'!D74</f>
        <v>0</v>
      </c>
      <c r="F74" s="30">
        <f>'[3]cabeceras_tomate'!E74</f>
        <v>300</v>
      </c>
      <c r="G74" s="31"/>
      <c r="H74" s="140">
        <f>'[3]cabeceras_tomate'!F74</f>
        <v>0</v>
      </c>
      <c r="I74" s="140">
        <f>'[3]cabeceras_tomate'!G74</f>
        <v>10.5</v>
      </c>
      <c r="J74" s="140">
        <f>'[3]cabeceras_tomate'!H74</f>
        <v>0</v>
      </c>
      <c r="K74" s="32">
        <f>'[3]cabeceras_tomate'!I74</f>
        <v>10.5</v>
      </c>
    </row>
    <row r="75" spans="1:11" s="33" customFormat="1" ht="11.25" customHeight="1">
      <c r="A75" s="35" t="s">
        <v>59</v>
      </c>
      <c r="B75" s="29"/>
      <c r="C75" s="30">
        <f>'[3]cabeceras_tomate'!B75</f>
        <v>1324</v>
      </c>
      <c r="D75" s="30">
        <f>'[3]cabeceras_tomate'!C75</f>
        <v>1919</v>
      </c>
      <c r="E75" s="30">
        <f>'[3]cabeceras_tomate'!D75</f>
        <v>1019</v>
      </c>
      <c r="F75" s="30">
        <f>'[3]cabeceras_tomate'!E75</f>
        <v>4262</v>
      </c>
      <c r="G75" s="31"/>
      <c r="H75" s="140">
        <f>'[3]cabeceras_tomate'!F75</f>
        <v>134.33695799999998</v>
      </c>
      <c r="I75" s="140">
        <f>'[3]cabeceras_tomate'!G75</f>
        <v>147.274359</v>
      </c>
      <c r="J75" s="140">
        <f>'[3]cabeceras_tomate'!H75</f>
        <v>107.682935</v>
      </c>
      <c r="K75" s="32">
        <f>'[3]cabeceras_tomate'!I75</f>
        <v>389.294252</v>
      </c>
    </row>
    <row r="76" spans="1:11" s="33" customFormat="1" ht="11.25" customHeight="1">
      <c r="A76" s="35" t="s">
        <v>60</v>
      </c>
      <c r="B76" s="29"/>
      <c r="C76" s="30">
        <f>'[3]cabeceras_tomate'!B76</f>
        <v>17</v>
      </c>
      <c r="D76" s="30">
        <f>'[3]cabeceras_tomate'!C76</f>
        <v>155</v>
      </c>
      <c r="E76" s="30">
        <f>'[3]cabeceras_tomate'!D76</f>
        <v>15</v>
      </c>
      <c r="F76" s="30">
        <f>'[3]cabeceras_tomate'!E76</f>
        <v>187</v>
      </c>
      <c r="G76" s="31"/>
      <c r="H76" s="140">
        <f>'[3]cabeceras_tomate'!F76</f>
        <v>0.595</v>
      </c>
      <c r="I76" s="140">
        <f>'[3]cabeceras_tomate'!G76</f>
        <v>4.65</v>
      </c>
      <c r="J76" s="140">
        <f>'[3]cabeceras_tomate'!H76</f>
        <v>0.375</v>
      </c>
      <c r="K76" s="32">
        <f>'[3]cabeceras_tomate'!I76</f>
        <v>5.62</v>
      </c>
    </row>
    <row r="77" spans="1:11" s="33" customFormat="1" ht="11.25" customHeight="1">
      <c r="A77" s="35" t="s">
        <v>61</v>
      </c>
      <c r="B77" s="29"/>
      <c r="C77" s="30">
        <f>'[3]cabeceras_tomate'!B77</f>
        <v>0</v>
      </c>
      <c r="D77" s="30">
        <f>'[3]cabeceras_tomate'!C77</f>
        <v>46</v>
      </c>
      <c r="E77" s="30">
        <f>'[3]cabeceras_tomate'!D77</f>
        <v>0</v>
      </c>
      <c r="F77" s="30">
        <f>'[3]cabeceras_tomate'!E77</f>
        <v>46</v>
      </c>
      <c r="G77" s="31"/>
      <c r="H77" s="140">
        <f>'[3]cabeceras_tomate'!F77</f>
        <v>0</v>
      </c>
      <c r="I77" s="140">
        <f>'[3]cabeceras_tomate'!G77</f>
        <v>2.703</v>
      </c>
      <c r="J77" s="140">
        <f>'[3]cabeceras_tomate'!H77</f>
        <v>0</v>
      </c>
      <c r="K77" s="32">
        <f>'[3]cabeceras_tomate'!I77</f>
        <v>2.703</v>
      </c>
    </row>
    <row r="78" spans="1:11" s="33" customFormat="1" ht="11.25" customHeight="1">
      <c r="A78" s="35" t="s">
        <v>62</v>
      </c>
      <c r="B78" s="29"/>
      <c r="C78" s="30">
        <f>'[3]cabeceras_tomate'!B78</f>
        <v>400</v>
      </c>
      <c r="D78" s="30">
        <f>'[3]cabeceras_tomate'!C78</f>
        <v>340</v>
      </c>
      <c r="E78" s="30">
        <f>'[3]cabeceras_tomate'!D78</f>
        <v>200</v>
      </c>
      <c r="F78" s="30">
        <f>'[3]cabeceras_tomate'!E78</f>
        <v>940</v>
      </c>
      <c r="G78" s="31"/>
      <c r="H78" s="140">
        <f>'[3]cabeceras_tomate'!F78</f>
        <v>29.232</v>
      </c>
      <c r="I78" s="140">
        <f>'[3]cabeceras_tomate'!G78</f>
        <v>22.1</v>
      </c>
      <c r="J78" s="140">
        <f>'[3]cabeceras_tomate'!H78</f>
        <v>12</v>
      </c>
      <c r="K78" s="32">
        <f>'[3]cabeceras_tomate'!I78</f>
        <v>63.332</v>
      </c>
    </row>
    <row r="79" spans="1:11" s="33" customFormat="1" ht="11.25" customHeight="1">
      <c r="A79" s="35" t="s">
        <v>63</v>
      </c>
      <c r="B79" s="29"/>
      <c r="C79" s="30">
        <f>'[3]cabeceras_tomate'!B79</f>
        <v>45</v>
      </c>
      <c r="D79" s="30">
        <f>'[3]cabeceras_tomate'!C79</f>
        <v>8219</v>
      </c>
      <c r="E79" s="30">
        <f>'[3]cabeceras_tomate'!D79</f>
        <v>30</v>
      </c>
      <c r="F79" s="30">
        <f>'[3]cabeceras_tomate'!E79</f>
        <v>8294</v>
      </c>
      <c r="G79" s="31"/>
      <c r="H79" s="140">
        <f>'[3]cabeceras_tomate'!F79</f>
        <v>4.25</v>
      </c>
      <c r="I79" s="140">
        <f>'[3]cabeceras_tomate'!G79</f>
        <v>809.832</v>
      </c>
      <c r="J79" s="140">
        <f>'[3]cabeceras_tomate'!H79</f>
        <v>2.55</v>
      </c>
      <c r="K79" s="32">
        <f>'[3]cabeceras_tomate'!I79</f>
        <v>816.632</v>
      </c>
    </row>
    <row r="80" spans="1:11" s="42" customFormat="1" ht="11.25" customHeight="1">
      <c r="A80" s="43" t="s">
        <v>64</v>
      </c>
      <c r="B80" s="37"/>
      <c r="C80" s="38">
        <f>'[3]cabeceras_tomate'!B80</f>
        <v>9561</v>
      </c>
      <c r="D80" s="38">
        <f>'[3]cabeceras_tomate'!C80</f>
        <v>12894</v>
      </c>
      <c r="E80" s="38">
        <f>'[3]cabeceras_tomate'!D80</f>
        <v>3699</v>
      </c>
      <c r="F80" s="141">
        <f>'[3]cabeceras_tomate'!E80</f>
        <v>26154</v>
      </c>
      <c r="G80" s="40"/>
      <c r="H80" s="142">
        <f>'[3]cabeceras_tomate'!F80</f>
        <v>891.9219579999999</v>
      </c>
      <c r="I80" s="143">
        <f>'[3]cabeceras_tomate'!G80</f>
        <v>1185.062359</v>
      </c>
      <c r="J80" s="143">
        <f>'[3]cabeceras_tomate'!H80</f>
        <v>395.932935</v>
      </c>
      <c r="K80" s="41">
        <f>'[3]cabeceras_tomate'!I80</f>
        <v>2472.9172519999997</v>
      </c>
    </row>
    <row r="81" spans="1:11" s="33" customFormat="1" ht="11.25" customHeight="1">
      <c r="A81" s="35"/>
      <c r="B81" s="29"/>
      <c r="C81" s="30"/>
      <c r="D81" s="30"/>
      <c r="E81" s="30"/>
      <c r="F81" s="30"/>
      <c r="G81" s="31"/>
      <c r="H81" s="140"/>
      <c r="I81" s="140"/>
      <c r="J81" s="140"/>
      <c r="K81" s="32"/>
    </row>
    <row r="82" spans="1:11" s="33" customFormat="1" ht="11.25" customHeight="1">
      <c r="A82" s="35" t="s">
        <v>65</v>
      </c>
      <c r="B82" s="29"/>
      <c r="C82" s="30">
        <f>'[3]cabeceras_tomate'!B82</f>
        <v>319</v>
      </c>
      <c r="D82" s="30">
        <f>'[3]cabeceras_tomate'!C82</f>
        <v>152</v>
      </c>
      <c r="E82" s="30">
        <f>'[3]cabeceras_tomate'!D82</f>
        <v>180</v>
      </c>
      <c r="F82" s="30">
        <f>'[3]cabeceras_tomate'!E82</f>
        <v>651</v>
      </c>
      <c r="G82" s="31"/>
      <c r="H82" s="140">
        <f>'[3]cabeceras_tomate'!F82</f>
        <v>35.042</v>
      </c>
      <c r="I82" s="140">
        <f>'[3]cabeceras_tomate'!G82</f>
        <v>14.141</v>
      </c>
      <c r="J82" s="140">
        <f>'[3]cabeceras_tomate'!H82</f>
        <v>19.807</v>
      </c>
      <c r="K82" s="32">
        <f>'[3]cabeceras_tomate'!I82</f>
        <v>68.99</v>
      </c>
    </row>
    <row r="83" spans="1:11" s="33" customFormat="1" ht="11.25" customHeight="1">
      <c r="A83" s="35" t="s">
        <v>66</v>
      </c>
      <c r="B83" s="29"/>
      <c r="C83" s="30">
        <f>'[3]cabeceras_tomate'!B83</f>
        <v>87</v>
      </c>
      <c r="D83" s="30">
        <f>'[3]cabeceras_tomate'!C83</f>
        <v>200</v>
      </c>
      <c r="E83" s="30">
        <f>'[3]cabeceras_tomate'!D83</f>
        <v>28</v>
      </c>
      <c r="F83" s="30">
        <f>'[3]cabeceras_tomate'!E83</f>
        <v>315</v>
      </c>
      <c r="G83" s="31"/>
      <c r="H83" s="140">
        <f>'[3]cabeceras_tomate'!F83</f>
        <v>5.9</v>
      </c>
      <c r="I83" s="140">
        <f>'[3]cabeceras_tomate'!G83</f>
        <v>14.5</v>
      </c>
      <c r="J83" s="140">
        <f>'[3]cabeceras_tomate'!H83</f>
        <v>1.7</v>
      </c>
      <c r="K83" s="32">
        <f>'[3]cabeceras_tomate'!I83</f>
        <v>22.1</v>
      </c>
    </row>
    <row r="84" spans="1:11" s="42" customFormat="1" ht="11.25" customHeight="1">
      <c r="A84" s="36" t="s">
        <v>67</v>
      </c>
      <c r="B84" s="37"/>
      <c r="C84" s="38">
        <f>'[3]cabeceras_tomate'!B84</f>
        <v>406</v>
      </c>
      <c r="D84" s="38">
        <f>'[3]cabeceras_tomate'!C84</f>
        <v>352</v>
      </c>
      <c r="E84" s="38">
        <f>'[3]cabeceras_tomate'!D84</f>
        <v>208</v>
      </c>
      <c r="F84" s="141">
        <f>'[3]cabeceras_tomate'!E84</f>
        <v>966</v>
      </c>
      <c r="G84" s="40"/>
      <c r="H84" s="142">
        <f>'[3]cabeceras_tomate'!F84</f>
        <v>40.942</v>
      </c>
      <c r="I84" s="143">
        <f>'[3]cabeceras_tomate'!G84</f>
        <v>28.641</v>
      </c>
      <c r="J84" s="143">
        <f>'[3]cabeceras_tomate'!H84</f>
        <v>21.506999999999998</v>
      </c>
      <c r="K84" s="41">
        <f>'[3]cabeceras_tomate'!I84</f>
        <v>91.09</v>
      </c>
    </row>
    <row r="85" spans="1:11" s="33" customFormat="1" ht="11.25" customHeight="1">
      <c r="A85" s="35"/>
      <c r="B85" s="29"/>
      <c r="C85" s="30"/>
      <c r="D85" s="30"/>
      <c r="E85" s="30"/>
      <c r="F85" s="30"/>
      <c r="G85" s="31"/>
      <c r="H85" s="140"/>
      <c r="I85" s="140"/>
      <c r="J85" s="140"/>
      <c r="K85" s="32"/>
    </row>
    <row r="86" spans="1:11" s="33" customFormat="1" ht="11.25" customHeight="1">
      <c r="A86" s="35" t="s">
        <v>293</v>
      </c>
      <c r="B86" s="29"/>
      <c r="C86" s="30">
        <f>'[3]cabeceras_tomate'!B86</f>
        <v>11297</v>
      </c>
      <c r="D86" s="30">
        <f>'[3]cabeceras_tomate'!C86</f>
        <v>45921</v>
      </c>
      <c r="E86" s="30">
        <f>'[3]cabeceras_tomate'!D86</f>
        <v>5867</v>
      </c>
      <c r="F86" s="30">
        <f>'[3]cabeceras_tomate'!E86</f>
        <v>63085</v>
      </c>
      <c r="G86" s="31"/>
      <c r="H86" s="140">
        <f>'[3]cabeceras_tomate'!F86</f>
        <v>1084.5779579999999</v>
      </c>
      <c r="I86" s="140">
        <f>'[3]cabeceras_tomate'!G86</f>
        <v>3549.342359</v>
      </c>
      <c r="J86" s="140">
        <f>'[3]cabeceras_tomate'!H86</f>
        <v>523.564935</v>
      </c>
      <c r="K86" s="32">
        <f>'[3]cabeceras_tomate'!I86</f>
        <v>5157.485252</v>
      </c>
    </row>
    <row r="87" spans="1:11" s="33" customFormat="1" ht="11.25" customHeight="1" thickBot="1">
      <c r="A87" s="35" t="s">
        <v>294</v>
      </c>
      <c r="B87" s="29"/>
      <c r="C87" s="30">
        <f>'[3]cabeceras_tomate'!B87</f>
        <v>0</v>
      </c>
      <c r="D87" s="30">
        <f>'[3]cabeceras_tomate'!C87</f>
        <v>0</v>
      </c>
      <c r="E87" s="30">
        <f>'[3]cabeceras_tomate'!D87</f>
        <v>0</v>
      </c>
      <c r="F87" s="30">
        <f>'[3]cabeceras_tomate'!E87</f>
        <v>0</v>
      </c>
      <c r="G87" s="31"/>
      <c r="H87" s="140">
        <f>'[3]cabeceras_tomate'!F87</f>
        <v>0</v>
      </c>
      <c r="I87" s="140">
        <f>'[3]cabeceras_tomate'!G87</f>
        <v>0</v>
      </c>
      <c r="J87" s="140">
        <f>'[3]cabeceras_tomate'!H87</f>
        <v>0</v>
      </c>
      <c r="K87" s="32">
        <f>'[3]cabeceras_tomate'!I87</f>
        <v>0</v>
      </c>
    </row>
    <row r="88" spans="1:11" s="33" customFormat="1" ht="11.25" customHeight="1">
      <c r="A88" s="47"/>
      <c r="B88" s="48"/>
      <c r="C88" s="49"/>
      <c r="D88" s="49"/>
      <c r="E88" s="49"/>
      <c r="F88" s="145"/>
      <c r="G88" s="31"/>
      <c r="H88" s="146"/>
      <c r="I88" s="147"/>
      <c r="J88" s="147"/>
      <c r="K88" s="50"/>
    </row>
    <row r="89" spans="1:11" s="42" customFormat="1" ht="11.25" customHeight="1">
      <c r="A89" s="51" t="str">
        <f>'[3]cabeceras_patata'!A89</f>
        <v>ESPAÑA 2016</v>
      </c>
      <c r="B89" s="52"/>
      <c r="C89" s="53">
        <f>'[3]cabeceras_tomate'!B89</f>
        <v>11297</v>
      </c>
      <c r="D89" s="53">
        <f>'[3]cabeceras_tomate'!C89</f>
        <v>45921</v>
      </c>
      <c r="E89" s="53">
        <f>'[3]cabeceras_tomate'!D89</f>
        <v>5867</v>
      </c>
      <c r="F89" s="148">
        <f>'[3]cabeceras_tomate'!E89</f>
        <v>63085</v>
      </c>
      <c r="G89" s="40"/>
      <c r="H89" s="149">
        <f>'[3]cabeceras_tomate'!F89</f>
        <v>1084.5779579999999</v>
      </c>
      <c r="I89" s="150">
        <f>'[3]cabeceras_tomate'!G89</f>
        <v>3549.342359</v>
      </c>
      <c r="J89" s="150">
        <f>'[3]cabeceras_tomate'!H89</f>
        <v>523.564935</v>
      </c>
      <c r="K89" s="54">
        <f>'[3]cabeceras_tomate'!I89</f>
        <v>5157.485252</v>
      </c>
    </row>
    <row r="90" spans="1:11" s="42" customFormat="1" ht="11.25" customHeight="1">
      <c r="A90" s="51" t="str">
        <f>'[3]cabeceras_patata'!A90</f>
        <v>ESPAÑA 2015</v>
      </c>
      <c r="B90" s="52"/>
      <c r="C90" s="53">
        <f>'[3]cabeceras_tomate'!B90</f>
        <v>11170</v>
      </c>
      <c r="D90" s="53">
        <f>'[3]cabeceras_tomate'!C90</f>
        <v>42802</v>
      </c>
      <c r="E90" s="53">
        <f>'[3]cabeceras_tomate'!D90</f>
        <v>4584</v>
      </c>
      <c r="F90" s="148">
        <f>'[3]cabeceras_tomate'!E90</f>
        <v>58556</v>
      </c>
      <c r="G90" s="40"/>
      <c r="H90" s="149">
        <f>'[3]cabeceras_tomate'!F90</f>
        <v>1038.271</v>
      </c>
      <c r="I90" s="150">
        <f>'[3]cabeceras_tomate'!G90</f>
        <v>3412.601</v>
      </c>
      <c r="J90" s="150">
        <f>'[3]cabeceras_tomate'!H90</f>
        <v>403.3</v>
      </c>
      <c r="K90" s="54">
        <f>'[3]cabeceras_tomate'!I90</f>
        <v>4854.172</v>
      </c>
    </row>
    <row r="91" spans="1:11" s="42" customFormat="1" ht="11.25" customHeight="1">
      <c r="A91" s="51" t="str">
        <f>'[3]cabeceras_patata'!A91</f>
        <v>ESPAÑA 2016/2015=100</v>
      </c>
      <c r="B91" s="52"/>
      <c r="C91" s="150">
        <f>'[3]cabeceras_tomate'!B91</f>
        <v>101.13697403760072</v>
      </c>
      <c r="D91" s="150">
        <f>'[3]cabeceras_tomate'!C91</f>
        <v>107.28704266155788</v>
      </c>
      <c r="E91" s="150">
        <f>'[3]cabeceras_tomate'!D91</f>
        <v>127.98865619546248</v>
      </c>
      <c r="F91" s="151">
        <f>'[3]cabeceras_tomate'!E91</f>
        <v>107.73447639866112</v>
      </c>
      <c r="G91" s="40"/>
      <c r="H91" s="149">
        <f>'[3]cabeceras_tomate'!F91</f>
        <v>104.46000687681732</v>
      </c>
      <c r="I91" s="150">
        <f>'[3]cabeceras_tomate'!G91</f>
        <v>104.00695419710655</v>
      </c>
      <c r="J91" s="150">
        <f>'[3]cabeceras_tomate'!H91</f>
        <v>129.82021696007934</v>
      </c>
      <c r="K91" s="151">
        <f>'[3]cabeceras_tomate'!I91</f>
        <v>106.24850648061093</v>
      </c>
    </row>
    <row r="92" spans="1:11" ht="11.25" customHeight="1" thickBot="1">
      <c r="A92" s="55"/>
      <c r="B92" s="56"/>
      <c r="C92" s="57"/>
      <c r="D92" s="57"/>
      <c r="E92" s="57"/>
      <c r="F92" s="152"/>
      <c r="G92" s="59"/>
      <c r="H92" s="60"/>
      <c r="I92" s="61"/>
      <c r="J92" s="61"/>
      <c r="K92" s="58"/>
    </row>
    <row r="626" ht="11.25" customHeight="1">
      <c r="B626" s="153"/>
    </row>
    <row r="627" ht="11.25" customHeight="1">
      <c r="B627" s="153"/>
    </row>
    <row r="628" ht="11.25" customHeight="1">
      <c r="B628" s="153"/>
    </row>
    <row r="629" ht="11.25" customHeight="1">
      <c r="B629" s="15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70" zoomScaleNormal="70" zoomScaleSheetLayoutView="70" zoomScalePageLayoutView="0" workbookViewId="0" topLeftCell="A1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 t="s">
        <v>300</v>
      </c>
      <c r="D7" s="21" t="s">
        <v>7</v>
      </c>
      <c r="E7" s="21">
        <v>8</v>
      </c>
      <c r="F7" s="22" t="str">
        <f>CONCATENATE(D6,"=100")</f>
        <v>2015=100</v>
      </c>
      <c r="G7" s="23"/>
      <c r="H7" s="20" t="s">
        <v>300</v>
      </c>
      <c r="I7" s="21" t="s">
        <v>7</v>
      </c>
      <c r="J7" s="21">
        <v>12</v>
      </c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05"/>
      <c r="I9" s="105"/>
      <c r="J9" s="10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05"/>
      <c r="I10" s="105"/>
      <c r="J10" s="10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05"/>
      <c r="I11" s="105"/>
      <c r="J11" s="10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05"/>
      <c r="I12" s="105"/>
      <c r="J12" s="10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06"/>
      <c r="I13" s="107"/>
      <c r="J13" s="10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>
        <v>1</v>
      </c>
      <c r="D15" s="38">
        <v>1</v>
      </c>
      <c r="E15" s="38">
        <v>1</v>
      </c>
      <c r="F15" s="39">
        <f>IF(D15&gt;0,100*E15/D15,0)</f>
        <v>100</v>
      </c>
      <c r="G15" s="40"/>
      <c r="H15" s="106">
        <v>0.01</v>
      </c>
      <c r="I15" s="107">
        <v>0.01</v>
      </c>
      <c r="J15" s="107">
        <v>0.01</v>
      </c>
      <c r="K15" s="41">
        <f>IF(I15&gt;0,100*J15/I15,0)</f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>
        <v>2</v>
      </c>
      <c r="D17" s="38"/>
      <c r="E17" s="38"/>
      <c r="F17" s="39"/>
      <c r="G17" s="40"/>
      <c r="H17" s="106">
        <v>0.026</v>
      </c>
      <c r="I17" s="107"/>
      <c r="J17" s="10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>
        <v>1</v>
      </c>
      <c r="D19" s="30">
        <v>1</v>
      </c>
      <c r="E19" s="30">
        <v>1</v>
      </c>
      <c r="F19" s="31"/>
      <c r="G19" s="31"/>
      <c r="H19" s="105">
        <v>0.011</v>
      </c>
      <c r="I19" s="105">
        <v>0.01</v>
      </c>
      <c r="J19" s="105">
        <v>0.011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05"/>
      <c r="I20" s="105"/>
      <c r="J20" s="10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05"/>
      <c r="I21" s="105"/>
      <c r="J21" s="105"/>
      <c r="K21" s="32"/>
    </row>
    <row r="22" spans="1:11" s="42" customFormat="1" ht="11.25" customHeight="1">
      <c r="A22" s="36" t="s">
        <v>18</v>
      </c>
      <c r="B22" s="37"/>
      <c r="C22" s="38">
        <v>1</v>
      </c>
      <c r="D22" s="38">
        <v>1</v>
      </c>
      <c r="E22" s="38">
        <v>1</v>
      </c>
      <c r="F22" s="39">
        <f>IF(D22&gt;0,100*E22/D22,0)</f>
        <v>100</v>
      </c>
      <c r="G22" s="40"/>
      <c r="H22" s="106">
        <v>0.011</v>
      </c>
      <c r="I22" s="107">
        <v>0.01</v>
      </c>
      <c r="J22" s="107">
        <v>0.011</v>
      </c>
      <c r="K22" s="41">
        <f>IF(I22&gt;0,100*J22/I22,0)</f>
        <v>109.99999999999999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>
        <v>982</v>
      </c>
      <c r="D24" s="38">
        <v>1192</v>
      </c>
      <c r="E24" s="38">
        <v>1113</v>
      </c>
      <c r="F24" s="39">
        <f>IF(D24&gt;0,100*E24/D24,0)</f>
        <v>93.37248322147651</v>
      </c>
      <c r="G24" s="40"/>
      <c r="H24" s="106">
        <v>14.587</v>
      </c>
      <c r="I24" s="107">
        <v>14.892</v>
      </c>
      <c r="J24" s="107">
        <v>13.904</v>
      </c>
      <c r="K24" s="41">
        <f>IF(I24&gt;0,100*J24/I24,0)</f>
        <v>93.3655654042439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>
        <v>180</v>
      </c>
      <c r="D26" s="38">
        <v>180</v>
      </c>
      <c r="E26" s="38">
        <v>180</v>
      </c>
      <c r="F26" s="39">
        <f>IF(D26&gt;0,100*E26/D26,0)</f>
        <v>100</v>
      </c>
      <c r="G26" s="40"/>
      <c r="H26" s="106">
        <v>2.3</v>
      </c>
      <c r="I26" s="107">
        <v>2.2</v>
      </c>
      <c r="J26" s="107">
        <v>2.2</v>
      </c>
      <c r="K26" s="41">
        <f>IF(I26&gt;0,100*J26/I26,0)</f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>
        <v>1</v>
      </c>
      <c r="F28" s="31"/>
      <c r="G28" s="31"/>
      <c r="H28" s="105"/>
      <c r="I28" s="105"/>
      <c r="J28" s="105">
        <v>0.021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05"/>
      <c r="I29" s="105"/>
      <c r="J29" s="105"/>
      <c r="K29" s="32"/>
    </row>
    <row r="30" spans="1:11" s="33" customFormat="1" ht="11.25" customHeight="1">
      <c r="A30" s="35" t="s">
        <v>23</v>
      </c>
      <c r="B30" s="29"/>
      <c r="C30" s="30">
        <v>29</v>
      </c>
      <c r="D30" s="30">
        <v>29</v>
      </c>
      <c r="E30" s="30">
        <v>29</v>
      </c>
      <c r="F30" s="31"/>
      <c r="G30" s="31"/>
      <c r="H30" s="105">
        <v>0.72</v>
      </c>
      <c r="I30" s="105">
        <v>0.56</v>
      </c>
      <c r="J30" s="105">
        <v>0.56</v>
      </c>
      <c r="K30" s="32"/>
    </row>
    <row r="31" spans="1:11" s="42" customFormat="1" ht="11.25" customHeight="1">
      <c r="A31" s="43" t="s">
        <v>24</v>
      </c>
      <c r="B31" s="37"/>
      <c r="C31" s="38">
        <v>29</v>
      </c>
      <c r="D31" s="38">
        <v>29</v>
      </c>
      <c r="E31" s="38">
        <v>30</v>
      </c>
      <c r="F31" s="39">
        <f>IF(D31&gt;0,100*E31/D31,0)</f>
        <v>103.44827586206897</v>
      </c>
      <c r="G31" s="40"/>
      <c r="H31" s="106">
        <v>0.72</v>
      </c>
      <c r="I31" s="107">
        <v>0.56</v>
      </c>
      <c r="J31" s="107">
        <v>0.5810000000000001</v>
      </c>
      <c r="K31" s="41">
        <f>IF(I31&gt;0,100*J31/I31,0)</f>
        <v>103.75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>
        <v>237</v>
      </c>
      <c r="D33" s="30">
        <v>240</v>
      </c>
      <c r="E33" s="30">
        <v>240</v>
      </c>
      <c r="F33" s="31"/>
      <c r="G33" s="31"/>
      <c r="H33" s="105">
        <v>3.555</v>
      </c>
      <c r="I33" s="105">
        <v>2.8</v>
      </c>
      <c r="J33" s="105">
        <v>2.8</v>
      </c>
      <c r="K33" s="32"/>
    </row>
    <row r="34" spans="1:11" s="33" customFormat="1" ht="11.25" customHeight="1">
      <c r="A34" s="35" t="s">
        <v>26</v>
      </c>
      <c r="B34" s="29"/>
      <c r="C34" s="30">
        <v>28</v>
      </c>
      <c r="D34" s="30">
        <v>16</v>
      </c>
      <c r="E34" s="30">
        <v>16</v>
      </c>
      <c r="F34" s="31"/>
      <c r="G34" s="31"/>
      <c r="H34" s="105">
        <v>0.28</v>
      </c>
      <c r="I34" s="105">
        <v>0.165</v>
      </c>
      <c r="J34" s="105">
        <v>0.165</v>
      </c>
      <c r="K34" s="32"/>
    </row>
    <row r="35" spans="1:11" s="33" customFormat="1" ht="11.25" customHeight="1">
      <c r="A35" s="35" t="s">
        <v>27</v>
      </c>
      <c r="B35" s="29"/>
      <c r="C35" s="30">
        <v>11</v>
      </c>
      <c r="D35" s="30">
        <v>11</v>
      </c>
      <c r="E35" s="30">
        <v>11</v>
      </c>
      <c r="F35" s="31"/>
      <c r="G35" s="31"/>
      <c r="H35" s="105">
        <v>0.135</v>
      </c>
      <c r="I35" s="105">
        <v>0.135</v>
      </c>
      <c r="J35" s="105">
        <v>0.135</v>
      </c>
      <c r="K35" s="32"/>
    </row>
    <row r="36" spans="1:11" s="33" customFormat="1" ht="11.25" customHeight="1">
      <c r="A36" s="35" t="s">
        <v>28</v>
      </c>
      <c r="B36" s="29"/>
      <c r="C36" s="30">
        <v>500</v>
      </c>
      <c r="D36" s="30">
        <v>488</v>
      </c>
      <c r="E36" s="30">
        <v>475</v>
      </c>
      <c r="F36" s="31"/>
      <c r="G36" s="31"/>
      <c r="H36" s="105">
        <v>7.5</v>
      </c>
      <c r="I36" s="105">
        <v>7.32</v>
      </c>
      <c r="J36" s="105">
        <v>7.125</v>
      </c>
      <c r="K36" s="32"/>
    </row>
    <row r="37" spans="1:11" s="42" customFormat="1" ht="11.25" customHeight="1">
      <c r="A37" s="36" t="s">
        <v>29</v>
      </c>
      <c r="B37" s="37"/>
      <c r="C37" s="38">
        <v>776</v>
      </c>
      <c r="D37" s="38">
        <v>755</v>
      </c>
      <c r="E37" s="38">
        <v>742</v>
      </c>
      <c r="F37" s="39">
        <f>IF(D37&gt;0,100*E37/D37,0)</f>
        <v>98.27814569536424</v>
      </c>
      <c r="G37" s="40"/>
      <c r="H37" s="106">
        <v>11.47</v>
      </c>
      <c r="I37" s="107">
        <v>10.42</v>
      </c>
      <c r="J37" s="107">
        <v>10.225</v>
      </c>
      <c r="K37" s="41">
        <f>IF(I37&gt;0,100*J37/I37,0)</f>
        <v>98.12859884836853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>
        <v>205</v>
      </c>
      <c r="D39" s="38">
        <v>75</v>
      </c>
      <c r="E39" s="38">
        <v>75</v>
      </c>
      <c r="F39" s="39">
        <f>IF(D39&gt;0,100*E39/D39,0)</f>
        <v>100</v>
      </c>
      <c r="G39" s="40"/>
      <c r="H39" s="106">
        <v>2.949</v>
      </c>
      <c r="I39" s="107">
        <v>0.99</v>
      </c>
      <c r="J39" s="107">
        <v>0.9</v>
      </c>
      <c r="K39" s="41">
        <f>IF(I39&gt;0,100*J39/I39,0)</f>
        <v>90.9090909090909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05"/>
      <c r="I41" s="105"/>
      <c r="J41" s="105"/>
      <c r="K41" s="32"/>
    </row>
    <row r="42" spans="1:11" s="33" customFormat="1" ht="11.25" customHeight="1">
      <c r="A42" s="35" t="s">
        <v>32</v>
      </c>
      <c r="B42" s="29"/>
      <c r="C42" s="30">
        <v>1</v>
      </c>
      <c r="D42" s="30"/>
      <c r="E42" s="30"/>
      <c r="F42" s="31"/>
      <c r="G42" s="31"/>
      <c r="H42" s="105">
        <v>0.015</v>
      </c>
      <c r="I42" s="105"/>
      <c r="J42" s="10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05"/>
      <c r="I43" s="105"/>
      <c r="J43" s="10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05"/>
      <c r="I44" s="105"/>
      <c r="J44" s="10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05"/>
      <c r="I45" s="105"/>
      <c r="J45" s="105"/>
      <c r="K45" s="32"/>
    </row>
    <row r="46" spans="1:11" s="33" customFormat="1" ht="11.25" customHeight="1">
      <c r="A46" s="35" t="s">
        <v>36</v>
      </c>
      <c r="B46" s="29"/>
      <c r="C46" s="30">
        <v>5</v>
      </c>
      <c r="D46" s="30">
        <v>5</v>
      </c>
      <c r="E46" s="30">
        <v>5</v>
      </c>
      <c r="F46" s="31"/>
      <c r="G46" s="31"/>
      <c r="H46" s="105">
        <v>0.05</v>
      </c>
      <c r="I46" s="105">
        <v>0.05</v>
      </c>
      <c r="J46" s="105">
        <v>0.05</v>
      </c>
      <c r="K46" s="32"/>
    </row>
    <row r="47" spans="1:11" s="33" customFormat="1" ht="11.25" customHeight="1">
      <c r="A47" s="35" t="s">
        <v>37</v>
      </c>
      <c r="B47" s="29"/>
      <c r="C47" s="30">
        <v>2</v>
      </c>
      <c r="D47" s="30"/>
      <c r="E47" s="30">
        <v>5</v>
      </c>
      <c r="F47" s="31"/>
      <c r="G47" s="31"/>
      <c r="H47" s="105">
        <v>0.01</v>
      </c>
      <c r="I47" s="105"/>
      <c r="J47" s="105">
        <v>0.025</v>
      </c>
      <c r="K47" s="32"/>
    </row>
    <row r="48" spans="1:11" s="33" customFormat="1" ht="11.25" customHeight="1">
      <c r="A48" s="35" t="s">
        <v>38</v>
      </c>
      <c r="B48" s="29"/>
      <c r="C48" s="30"/>
      <c r="D48" s="30">
        <v>2</v>
      </c>
      <c r="E48" s="30">
        <v>2</v>
      </c>
      <c r="F48" s="31"/>
      <c r="G48" s="31"/>
      <c r="H48" s="105"/>
      <c r="I48" s="105"/>
      <c r="J48" s="105">
        <v>0.025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05"/>
      <c r="I49" s="105"/>
      <c r="J49" s="105"/>
      <c r="K49" s="32"/>
    </row>
    <row r="50" spans="1:11" s="42" customFormat="1" ht="11.25" customHeight="1">
      <c r="A50" s="43" t="s">
        <v>40</v>
      </c>
      <c r="B50" s="37"/>
      <c r="C50" s="38">
        <v>8</v>
      </c>
      <c r="D50" s="38">
        <v>7</v>
      </c>
      <c r="E50" s="38">
        <v>12</v>
      </c>
      <c r="F50" s="39">
        <f>IF(D50&gt;0,100*E50/D50,0)</f>
        <v>171.42857142857142</v>
      </c>
      <c r="G50" s="40"/>
      <c r="H50" s="106">
        <v>0.075</v>
      </c>
      <c r="I50" s="107">
        <v>0.05</v>
      </c>
      <c r="J50" s="107">
        <v>0.1</v>
      </c>
      <c r="K50" s="41">
        <f>IF(I50&gt;0,100*J50/I50,0)</f>
        <v>200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>
        <v>16</v>
      </c>
      <c r="D52" s="38">
        <v>18</v>
      </c>
      <c r="E52" s="38">
        <v>18</v>
      </c>
      <c r="F52" s="39">
        <f>IF(D52&gt;0,100*E52/D52,0)</f>
        <v>100</v>
      </c>
      <c r="G52" s="40"/>
      <c r="H52" s="106">
        <v>0.27</v>
      </c>
      <c r="I52" s="107">
        <v>0.27</v>
      </c>
      <c r="J52" s="107">
        <v>0.27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>
        <v>120</v>
      </c>
      <c r="D54" s="30">
        <v>300</v>
      </c>
      <c r="E54" s="30">
        <v>331</v>
      </c>
      <c r="F54" s="31"/>
      <c r="G54" s="31"/>
      <c r="H54" s="105">
        <v>1.56</v>
      </c>
      <c r="I54" s="105">
        <v>3.75</v>
      </c>
      <c r="J54" s="105">
        <v>4.303</v>
      </c>
      <c r="K54" s="32"/>
    </row>
    <row r="55" spans="1:11" s="33" customFormat="1" ht="11.25" customHeight="1">
      <c r="A55" s="35" t="s">
        <v>43</v>
      </c>
      <c r="B55" s="29"/>
      <c r="C55" s="30">
        <v>12</v>
      </c>
      <c r="D55" s="30">
        <v>14</v>
      </c>
      <c r="E55" s="30">
        <v>7</v>
      </c>
      <c r="F55" s="31"/>
      <c r="G55" s="31"/>
      <c r="H55" s="105">
        <v>0.12</v>
      </c>
      <c r="I55" s="105">
        <v>0.14</v>
      </c>
      <c r="J55" s="105">
        <v>0.07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05"/>
      <c r="I56" s="105"/>
      <c r="J56" s="10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>
        <v>10</v>
      </c>
      <c r="F57" s="31"/>
      <c r="G57" s="31"/>
      <c r="H57" s="105"/>
      <c r="I57" s="105">
        <v>0.05</v>
      </c>
      <c r="J57" s="105">
        <v>0.05</v>
      </c>
      <c r="K57" s="32"/>
    </row>
    <row r="58" spans="1:11" s="33" customFormat="1" ht="11.25" customHeight="1">
      <c r="A58" s="35" t="s">
        <v>46</v>
      </c>
      <c r="B58" s="29"/>
      <c r="C58" s="30">
        <v>24</v>
      </c>
      <c r="D58" s="30">
        <v>12</v>
      </c>
      <c r="E58" s="30">
        <v>3</v>
      </c>
      <c r="F58" s="31"/>
      <c r="G58" s="31"/>
      <c r="H58" s="105">
        <v>0.252</v>
      </c>
      <c r="I58" s="105">
        <v>0.134</v>
      </c>
      <c r="J58" s="105">
        <v>0.038</v>
      </c>
      <c r="K58" s="32"/>
    </row>
    <row r="59" spans="1:11" s="42" customFormat="1" ht="11.25" customHeight="1">
      <c r="A59" s="36" t="s">
        <v>47</v>
      </c>
      <c r="B59" s="37"/>
      <c r="C59" s="38">
        <v>156</v>
      </c>
      <c r="D59" s="38">
        <v>326</v>
      </c>
      <c r="E59" s="38">
        <v>351</v>
      </c>
      <c r="F59" s="39">
        <f>IF(D59&gt;0,100*E59/D59,0)</f>
        <v>107.66871165644172</v>
      </c>
      <c r="G59" s="40"/>
      <c r="H59" s="106">
        <v>1.9320000000000002</v>
      </c>
      <c r="I59" s="107">
        <v>4.074</v>
      </c>
      <c r="J59" s="107">
        <v>4.461</v>
      </c>
      <c r="K59" s="41">
        <f>IF(I59&gt;0,100*J59/I59,0)</f>
        <v>109.49926362297498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>
        <v>2100</v>
      </c>
      <c r="D61" s="30">
        <v>2100</v>
      </c>
      <c r="E61" s="30">
        <v>1980</v>
      </c>
      <c r="F61" s="31"/>
      <c r="G61" s="31"/>
      <c r="H61" s="105">
        <v>27</v>
      </c>
      <c r="I61" s="105">
        <v>31.5</v>
      </c>
      <c r="J61" s="105">
        <v>27.72</v>
      </c>
      <c r="K61" s="32"/>
    </row>
    <row r="62" spans="1:11" s="33" customFormat="1" ht="11.25" customHeight="1">
      <c r="A62" s="35" t="s">
        <v>49</v>
      </c>
      <c r="B62" s="29"/>
      <c r="C62" s="30">
        <v>1000</v>
      </c>
      <c r="D62" s="30">
        <v>955</v>
      </c>
      <c r="E62" s="30">
        <v>955</v>
      </c>
      <c r="F62" s="31"/>
      <c r="G62" s="31"/>
      <c r="H62" s="105">
        <v>19.5</v>
      </c>
      <c r="I62" s="105">
        <v>14.803</v>
      </c>
      <c r="J62" s="105">
        <v>15.931</v>
      </c>
      <c r="K62" s="32"/>
    </row>
    <row r="63" spans="1:11" s="33" customFormat="1" ht="11.25" customHeight="1">
      <c r="A63" s="35" t="s">
        <v>50</v>
      </c>
      <c r="B63" s="29"/>
      <c r="C63" s="30">
        <v>948</v>
      </c>
      <c r="D63" s="30">
        <v>942</v>
      </c>
      <c r="E63" s="30">
        <v>1096</v>
      </c>
      <c r="F63" s="31"/>
      <c r="G63" s="31"/>
      <c r="H63" s="105">
        <v>15.9</v>
      </c>
      <c r="I63" s="105">
        <v>9.45</v>
      </c>
      <c r="J63" s="105">
        <v>14.255</v>
      </c>
      <c r="K63" s="32"/>
    </row>
    <row r="64" spans="1:11" s="42" customFormat="1" ht="11.25" customHeight="1">
      <c r="A64" s="36" t="s">
        <v>51</v>
      </c>
      <c r="B64" s="37"/>
      <c r="C64" s="38">
        <v>4048</v>
      </c>
      <c r="D64" s="38">
        <v>3997</v>
      </c>
      <c r="E64" s="38">
        <v>4031</v>
      </c>
      <c r="F64" s="39">
        <f>IF(D64&gt;0,100*E64/D64,0)</f>
        <v>100.85063797848386</v>
      </c>
      <c r="G64" s="40"/>
      <c r="H64" s="106">
        <v>62.4</v>
      </c>
      <c r="I64" s="107">
        <v>55.753</v>
      </c>
      <c r="J64" s="107">
        <v>57.906</v>
      </c>
      <c r="K64" s="41">
        <f>IF(I64&gt;0,100*J64/I64,0)</f>
        <v>103.86167560490017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>
        <v>8400</v>
      </c>
      <c r="D66" s="38">
        <v>7511</v>
      </c>
      <c r="E66" s="38">
        <v>7385</v>
      </c>
      <c r="F66" s="39">
        <f>IF(D66&gt;0,100*E66/D66,0)</f>
        <v>98.3224603914259</v>
      </c>
      <c r="G66" s="40"/>
      <c r="H66" s="106">
        <v>98.1</v>
      </c>
      <c r="I66" s="107">
        <v>101.348</v>
      </c>
      <c r="J66" s="107">
        <v>96</v>
      </c>
      <c r="K66" s="41">
        <f>IF(I66&gt;0,100*J66/I66,0)</f>
        <v>94.72313217823736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05"/>
      <c r="I68" s="105"/>
      <c r="J68" s="10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05"/>
      <c r="I69" s="105"/>
      <c r="J69" s="10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06"/>
      <c r="I70" s="107"/>
      <c r="J70" s="10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>
        <v>258</v>
      </c>
      <c r="D72" s="30">
        <v>208</v>
      </c>
      <c r="E72" s="30">
        <v>208</v>
      </c>
      <c r="F72" s="31"/>
      <c r="G72" s="31"/>
      <c r="H72" s="105">
        <v>2.963</v>
      </c>
      <c r="I72" s="105">
        <v>2.555</v>
      </c>
      <c r="J72" s="105">
        <v>2.555</v>
      </c>
      <c r="K72" s="32"/>
    </row>
    <row r="73" spans="1:11" s="33" customFormat="1" ht="11.25" customHeight="1">
      <c r="A73" s="35" t="s">
        <v>57</v>
      </c>
      <c r="B73" s="29"/>
      <c r="C73" s="30">
        <v>190</v>
      </c>
      <c r="D73" s="30">
        <v>170</v>
      </c>
      <c r="E73" s="30">
        <v>170</v>
      </c>
      <c r="F73" s="31"/>
      <c r="G73" s="31"/>
      <c r="H73" s="105">
        <v>3.45</v>
      </c>
      <c r="I73" s="105">
        <v>3.1</v>
      </c>
      <c r="J73" s="105">
        <v>3.1</v>
      </c>
      <c r="K73" s="32"/>
    </row>
    <row r="74" spans="1:11" s="33" customFormat="1" ht="11.25" customHeight="1">
      <c r="A74" s="35" t="s">
        <v>58</v>
      </c>
      <c r="B74" s="29"/>
      <c r="C74" s="30">
        <v>90</v>
      </c>
      <c r="D74" s="30">
        <v>90</v>
      </c>
      <c r="E74" s="30">
        <v>90</v>
      </c>
      <c r="F74" s="31"/>
      <c r="G74" s="31"/>
      <c r="H74" s="105">
        <v>1.215</v>
      </c>
      <c r="I74" s="105">
        <v>1.215</v>
      </c>
      <c r="J74" s="105">
        <v>1.215</v>
      </c>
      <c r="K74" s="32"/>
    </row>
    <row r="75" spans="1:11" s="33" customFormat="1" ht="11.25" customHeight="1">
      <c r="A75" s="35" t="s">
        <v>59</v>
      </c>
      <c r="B75" s="29"/>
      <c r="C75" s="30">
        <v>781</v>
      </c>
      <c r="D75" s="30">
        <v>771</v>
      </c>
      <c r="E75" s="30">
        <v>771</v>
      </c>
      <c r="F75" s="31"/>
      <c r="G75" s="31"/>
      <c r="H75" s="105">
        <v>9.34985</v>
      </c>
      <c r="I75" s="105">
        <v>9.173</v>
      </c>
      <c r="J75" s="105">
        <v>9.172799999999999</v>
      </c>
      <c r="K75" s="32"/>
    </row>
    <row r="76" spans="1:11" s="33" customFormat="1" ht="11.25" customHeight="1">
      <c r="A76" s="35" t="s">
        <v>60</v>
      </c>
      <c r="B76" s="29"/>
      <c r="C76" s="30">
        <v>15</v>
      </c>
      <c r="D76" s="30">
        <v>17</v>
      </c>
      <c r="E76" s="30">
        <v>15</v>
      </c>
      <c r="F76" s="31"/>
      <c r="G76" s="31"/>
      <c r="H76" s="105">
        <v>0.188</v>
      </c>
      <c r="I76" s="105">
        <v>0.221</v>
      </c>
      <c r="J76" s="105">
        <v>0.195</v>
      </c>
      <c r="K76" s="32"/>
    </row>
    <row r="77" spans="1:11" s="33" customFormat="1" ht="11.25" customHeight="1">
      <c r="A77" s="35" t="s">
        <v>61</v>
      </c>
      <c r="B77" s="29"/>
      <c r="C77" s="30">
        <v>60</v>
      </c>
      <c r="D77" s="30">
        <v>5</v>
      </c>
      <c r="E77" s="30">
        <v>4</v>
      </c>
      <c r="F77" s="31"/>
      <c r="G77" s="31"/>
      <c r="H77" s="105">
        <v>0.84</v>
      </c>
      <c r="I77" s="105">
        <v>0.06</v>
      </c>
      <c r="J77" s="105">
        <v>0.06</v>
      </c>
      <c r="K77" s="32"/>
    </row>
    <row r="78" spans="1:11" s="33" customFormat="1" ht="11.25" customHeight="1">
      <c r="A78" s="35" t="s">
        <v>62</v>
      </c>
      <c r="B78" s="29"/>
      <c r="C78" s="30">
        <v>390</v>
      </c>
      <c r="D78" s="30">
        <v>270</v>
      </c>
      <c r="E78" s="30">
        <v>270</v>
      </c>
      <c r="F78" s="31"/>
      <c r="G78" s="31"/>
      <c r="H78" s="105">
        <v>6.8</v>
      </c>
      <c r="I78" s="105">
        <v>4.698</v>
      </c>
      <c r="J78" s="105">
        <v>4.55</v>
      </c>
      <c r="K78" s="32"/>
    </row>
    <row r="79" spans="1:11" s="33" customFormat="1" ht="11.25" customHeight="1">
      <c r="A79" s="35" t="s">
        <v>63</v>
      </c>
      <c r="B79" s="29"/>
      <c r="C79" s="30">
        <v>180</v>
      </c>
      <c r="D79" s="30">
        <v>180</v>
      </c>
      <c r="E79" s="30">
        <v>180</v>
      </c>
      <c r="F79" s="31"/>
      <c r="G79" s="31"/>
      <c r="H79" s="105">
        <v>2.55</v>
      </c>
      <c r="I79" s="105">
        <v>2.55</v>
      </c>
      <c r="J79" s="105">
        <v>2.55</v>
      </c>
      <c r="K79" s="32"/>
    </row>
    <row r="80" spans="1:11" s="42" customFormat="1" ht="11.25" customHeight="1">
      <c r="A80" s="43" t="s">
        <v>64</v>
      </c>
      <c r="B80" s="37"/>
      <c r="C80" s="38">
        <v>1964</v>
      </c>
      <c r="D80" s="38">
        <v>1711</v>
      </c>
      <c r="E80" s="38">
        <v>1708</v>
      </c>
      <c r="F80" s="39">
        <f>IF(D80&gt;0,100*E80/D80,0)</f>
        <v>99.82466393921683</v>
      </c>
      <c r="G80" s="40"/>
      <c r="H80" s="106">
        <v>27.35585</v>
      </c>
      <c r="I80" s="107">
        <v>23.572</v>
      </c>
      <c r="J80" s="107">
        <v>23.3978</v>
      </c>
      <c r="K80" s="41">
        <f>IF(I80&gt;0,100*J80/I80,0)</f>
        <v>99.26098761242153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>
        <v>1</v>
      </c>
      <c r="D82" s="30">
        <v>1</v>
      </c>
      <c r="E82" s="30">
        <v>1</v>
      </c>
      <c r="F82" s="31"/>
      <c r="G82" s="31"/>
      <c r="H82" s="105">
        <v>0.025</v>
      </c>
      <c r="I82" s="105">
        <v>0.025</v>
      </c>
      <c r="J82" s="105">
        <v>0.025</v>
      </c>
      <c r="K82" s="32"/>
    </row>
    <row r="83" spans="1:11" s="33" customFormat="1" ht="11.25" customHeight="1">
      <c r="A83" s="35" t="s">
        <v>66</v>
      </c>
      <c r="B83" s="29"/>
      <c r="C83" s="30">
        <v>9</v>
      </c>
      <c r="D83" s="30">
        <v>9</v>
      </c>
      <c r="E83" s="30">
        <v>9</v>
      </c>
      <c r="F83" s="31"/>
      <c r="G83" s="31"/>
      <c r="H83" s="105">
        <v>0.023</v>
      </c>
      <c r="I83" s="105">
        <v>0.023</v>
      </c>
      <c r="J83" s="105">
        <v>0.023</v>
      </c>
      <c r="K83" s="32"/>
    </row>
    <row r="84" spans="1:11" s="42" customFormat="1" ht="11.25" customHeight="1">
      <c r="A84" s="36" t="s">
        <v>67</v>
      </c>
      <c r="B84" s="37"/>
      <c r="C84" s="38">
        <v>10</v>
      </c>
      <c r="D84" s="38">
        <v>10</v>
      </c>
      <c r="E84" s="38">
        <v>10</v>
      </c>
      <c r="F84" s="39">
        <f>IF(D84&gt;0,100*E84/D84,0)</f>
        <v>100</v>
      </c>
      <c r="G84" s="40"/>
      <c r="H84" s="106">
        <v>0.048</v>
      </c>
      <c r="I84" s="107">
        <v>0.048</v>
      </c>
      <c r="J84" s="107">
        <v>0.048</v>
      </c>
      <c r="K84" s="41">
        <f>IF(I84&gt;0,100*J84/I84,0)</f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>
        <v>16778</v>
      </c>
      <c r="D87" s="53">
        <v>15813</v>
      </c>
      <c r="E87" s="53">
        <v>15657</v>
      </c>
      <c r="F87" s="54">
        <f>IF(D87&gt;0,100*E87/D87,0)</f>
        <v>99.01346992980459</v>
      </c>
      <c r="G87" s="40"/>
      <c r="H87" s="110">
        <v>222.25385</v>
      </c>
      <c r="I87" s="111">
        <v>214.197</v>
      </c>
      <c r="J87" s="111">
        <v>210.01379999999997</v>
      </c>
      <c r="K87" s="54">
        <f>IF(I87&gt;0,100*J87/I87,0)</f>
        <v>98.04703147102899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70" zoomScaleNormal="70" zoomScaleSheetLayoutView="70" zoomScalePageLayoutView="0" workbookViewId="0" topLeftCell="A1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7</v>
      </c>
      <c r="D7" s="21" t="s">
        <v>7</v>
      </c>
      <c r="E7" s="21">
        <v>12</v>
      </c>
      <c r="F7" s="22" t="str">
        <f>CONCATENATE(D6,"=100")</f>
        <v>2016=100</v>
      </c>
      <c r="G7" s="23"/>
      <c r="H7" s="20" t="s">
        <v>7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05"/>
      <c r="I9" s="105"/>
      <c r="J9" s="10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05"/>
      <c r="I10" s="105"/>
      <c r="J10" s="10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05"/>
      <c r="I11" s="105"/>
      <c r="J11" s="10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05"/>
      <c r="I12" s="105"/>
      <c r="J12" s="10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06"/>
      <c r="I13" s="107"/>
      <c r="J13" s="10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06"/>
      <c r="I15" s="107"/>
      <c r="J15" s="10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>
        <v>3</v>
      </c>
      <c r="D17" s="38"/>
      <c r="E17" s="38"/>
      <c r="F17" s="39"/>
      <c r="G17" s="40"/>
      <c r="H17" s="106">
        <v>0.036</v>
      </c>
      <c r="I17" s="107"/>
      <c r="J17" s="10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05"/>
      <c r="I19" s="105"/>
      <c r="J19" s="10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05"/>
      <c r="I20" s="105"/>
      <c r="J20" s="10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05"/>
      <c r="I21" s="105"/>
      <c r="J21" s="10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06"/>
      <c r="I22" s="107"/>
      <c r="J22" s="10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06"/>
      <c r="I24" s="107"/>
      <c r="J24" s="10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>
        <v>38</v>
      </c>
      <c r="D26" s="38">
        <v>36</v>
      </c>
      <c r="E26" s="38">
        <v>36</v>
      </c>
      <c r="F26" s="39">
        <f>IF(D26&gt;0,100*E26/D26,0)</f>
        <v>100</v>
      </c>
      <c r="G26" s="40"/>
      <c r="H26" s="106">
        <v>1.5</v>
      </c>
      <c r="I26" s="107">
        <v>1.5</v>
      </c>
      <c r="J26" s="10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05"/>
      <c r="I28" s="105"/>
      <c r="J28" s="10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05"/>
      <c r="I29" s="105"/>
      <c r="J29" s="105"/>
      <c r="K29" s="32"/>
    </row>
    <row r="30" spans="1:11" s="33" customFormat="1" ht="11.25" customHeight="1">
      <c r="A30" s="35" t="s">
        <v>23</v>
      </c>
      <c r="B30" s="29"/>
      <c r="C30" s="30">
        <v>3</v>
      </c>
      <c r="D30" s="30">
        <v>3</v>
      </c>
      <c r="E30" s="30">
        <v>3</v>
      </c>
      <c r="F30" s="31"/>
      <c r="G30" s="31"/>
      <c r="H30" s="105">
        <v>0.124</v>
      </c>
      <c r="I30" s="105">
        <v>0.125</v>
      </c>
      <c r="J30" s="105"/>
      <c r="K30" s="32"/>
    </row>
    <row r="31" spans="1:11" s="42" customFormat="1" ht="11.25" customHeight="1">
      <c r="A31" s="43" t="s">
        <v>24</v>
      </c>
      <c r="B31" s="37"/>
      <c r="C31" s="38">
        <v>3</v>
      </c>
      <c r="D31" s="38">
        <v>3</v>
      </c>
      <c r="E31" s="38">
        <v>3</v>
      </c>
      <c r="F31" s="39">
        <f>IF(D31&gt;0,100*E31/D31,0)</f>
        <v>100</v>
      </c>
      <c r="G31" s="40"/>
      <c r="H31" s="106">
        <v>0.124</v>
      </c>
      <c r="I31" s="107">
        <v>0.125</v>
      </c>
      <c r="J31" s="10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>
        <v>120</v>
      </c>
      <c r="D33" s="30">
        <v>120</v>
      </c>
      <c r="E33" s="30">
        <v>120</v>
      </c>
      <c r="F33" s="31"/>
      <c r="G33" s="31"/>
      <c r="H33" s="105">
        <v>3.5</v>
      </c>
      <c r="I33" s="105">
        <v>3.5</v>
      </c>
      <c r="J33" s="105"/>
      <c r="K33" s="32"/>
    </row>
    <row r="34" spans="1:11" s="33" customFormat="1" ht="11.25" customHeight="1">
      <c r="A34" s="35" t="s">
        <v>26</v>
      </c>
      <c r="B34" s="29"/>
      <c r="C34" s="30">
        <v>18</v>
      </c>
      <c r="D34" s="30">
        <v>12</v>
      </c>
      <c r="E34" s="30">
        <v>12</v>
      </c>
      <c r="F34" s="31"/>
      <c r="G34" s="31"/>
      <c r="H34" s="105">
        <v>0.4</v>
      </c>
      <c r="I34" s="105">
        <v>0.45</v>
      </c>
      <c r="J34" s="105"/>
      <c r="K34" s="32"/>
    </row>
    <row r="35" spans="1:11" s="33" customFormat="1" ht="11.25" customHeight="1">
      <c r="A35" s="35" t="s">
        <v>27</v>
      </c>
      <c r="B35" s="29"/>
      <c r="C35" s="30">
        <v>12</v>
      </c>
      <c r="D35" s="30">
        <v>13</v>
      </c>
      <c r="E35" s="30">
        <v>12</v>
      </c>
      <c r="F35" s="31"/>
      <c r="G35" s="31"/>
      <c r="H35" s="105">
        <v>0.5</v>
      </c>
      <c r="I35" s="105">
        <v>0.55</v>
      </c>
      <c r="J35" s="105"/>
      <c r="K35" s="32"/>
    </row>
    <row r="36" spans="1:11" s="33" customFormat="1" ht="11.25" customHeight="1">
      <c r="A36" s="35" t="s">
        <v>28</v>
      </c>
      <c r="B36" s="29"/>
      <c r="C36" s="30">
        <v>184</v>
      </c>
      <c r="D36" s="30">
        <v>184</v>
      </c>
      <c r="E36" s="30">
        <v>49</v>
      </c>
      <c r="F36" s="31"/>
      <c r="G36" s="31"/>
      <c r="H36" s="105">
        <v>8.628</v>
      </c>
      <c r="I36" s="105">
        <v>8.628</v>
      </c>
      <c r="J36" s="105"/>
      <c r="K36" s="32"/>
    </row>
    <row r="37" spans="1:11" s="42" customFormat="1" ht="11.25" customHeight="1">
      <c r="A37" s="36" t="s">
        <v>29</v>
      </c>
      <c r="B37" s="37"/>
      <c r="C37" s="38">
        <v>334</v>
      </c>
      <c r="D37" s="38">
        <v>329</v>
      </c>
      <c r="E37" s="38">
        <v>193</v>
      </c>
      <c r="F37" s="39">
        <f>IF(D37&gt;0,100*E37/D37,0)</f>
        <v>58.66261398176292</v>
      </c>
      <c r="G37" s="40"/>
      <c r="H37" s="106">
        <v>13.028</v>
      </c>
      <c r="I37" s="107">
        <v>13.128</v>
      </c>
      <c r="J37" s="10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>
        <v>33</v>
      </c>
      <c r="D39" s="38">
        <v>12</v>
      </c>
      <c r="E39" s="38">
        <v>10</v>
      </c>
      <c r="F39" s="39">
        <f>IF(D39&gt;0,100*E39/D39,0)</f>
        <v>83.33333333333333</v>
      </c>
      <c r="G39" s="40"/>
      <c r="H39" s="106">
        <v>0.78</v>
      </c>
      <c r="I39" s="107">
        <v>0.4</v>
      </c>
      <c r="J39" s="10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05"/>
      <c r="I41" s="105"/>
      <c r="J41" s="10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05"/>
      <c r="I42" s="105"/>
      <c r="J42" s="105"/>
      <c r="K42" s="32"/>
    </row>
    <row r="43" spans="1:11" s="33" customFormat="1" ht="11.25" customHeight="1">
      <c r="A43" s="35" t="s">
        <v>33</v>
      </c>
      <c r="B43" s="29"/>
      <c r="C43" s="30">
        <v>12</v>
      </c>
      <c r="D43" s="30">
        <v>10</v>
      </c>
      <c r="E43" s="30"/>
      <c r="F43" s="31"/>
      <c r="G43" s="31"/>
      <c r="H43" s="105">
        <v>0.288</v>
      </c>
      <c r="I43" s="105">
        <v>0.24</v>
      </c>
      <c r="J43" s="10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05"/>
      <c r="I44" s="105"/>
      <c r="J44" s="105"/>
      <c r="K44" s="32"/>
    </row>
    <row r="45" spans="1:11" s="33" customFormat="1" ht="11.25" customHeight="1">
      <c r="A45" s="35" t="s">
        <v>35</v>
      </c>
      <c r="B45" s="29"/>
      <c r="C45" s="30">
        <v>2</v>
      </c>
      <c r="D45" s="30">
        <v>2</v>
      </c>
      <c r="E45" s="30">
        <v>2</v>
      </c>
      <c r="F45" s="31"/>
      <c r="G45" s="31"/>
      <c r="H45" s="105">
        <v>0.052</v>
      </c>
      <c r="I45" s="105">
        <v>0.052</v>
      </c>
      <c r="J45" s="10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05"/>
      <c r="I46" s="105"/>
      <c r="J46" s="10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05"/>
      <c r="I47" s="105"/>
      <c r="J47" s="10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05"/>
      <c r="I48" s="105"/>
      <c r="J48" s="10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05"/>
      <c r="I49" s="105"/>
      <c r="J49" s="105"/>
      <c r="K49" s="32"/>
    </row>
    <row r="50" spans="1:11" s="42" customFormat="1" ht="11.25" customHeight="1">
      <c r="A50" s="43" t="s">
        <v>40</v>
      </c>
      <c r="B50" s="37"/>
      <c r="C50" s="38">
        <v>14</v>
      </c>
      <c r="D50" s="38">
        <v>12</v>
      </c>
      <c r="E50" s="38">
        <v>2</v>
      </c>
      <c r="F50" s="39">
        <f>IF(D50&gt;0,100*E50/D50,0)</f>
        <v>16.666666666666668</v>
      </c>
      <c r="G50" s="40"/>
      <c r="H50" s="106">
        <v>0.34</v>
      </c>
      <c r="I50" s="107">
        <v>0.292</v>
      </c>
      <c r="J50" s="10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06"/>
      <c r="I52" s="107"/>
      <c r="J52" s="10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>
        <v>100</v>
      </c>
      <c r="D54" s="30">
        <v>100</v>
      </c>
      <c r="E54" s="30">
        <v>125</v>
      </c>
      <c r="F54" s="31"/>
      <c r="G54" s="31"/>
      <c r="H54" s="105">
        <v>5.1</v>
      </c>
      <c r="I54" s="105">
        <v>5</v>
      </c>
      <c r="J54" s="105"/>
      <c r="K54" s="32"/>
    </row>
    <row r="55" spans="1:11" s="33" customFormat="1" ht="11.25" customHeight="1">
      <c r="A55" s="35" t="s">
        <v>43</v>
      </c>
      <c r="B55" s="29"/>
      <c r="C55" s="30">
        <v>270</v>
      </c>
      <c r="D55" s="30">
        <v>275</v>
      </c>
      <c r="E55" s="30">
        <v>275</v>
      </c>
      <c r="F55" s="31"/>
      <c r="G55" s="31"/>
      <c r="H55" s="105">
        <v>13.3</v>
      </c>
      <c r="I55" s="105">
        <v>13.75</v>
      </c>
      <c r="J55" s="10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05"/>
      <c r="I56" s="105"/>
      <c r="J56" s="10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05"/>
      <c r="I57" s="105"/>
      <c r="J57" s="105"/>
      <c r="K57" s="32"/>
    </row>
    <row r="58" spans="1:11" s="33" customFormat="1" ht="11.25" customHeight="1">
      <c r="A58" s="35" t="s">
        <v>46</v>
      </c>
      <c r="B58" s="29"/>
      <c r="C58" s="30">
        <v>38</v>
      </c>
      <c r="D58" s="30">
        <v>38</v>
      </c>
      <c r="E58" s="30">
        <v>42</v>
      </c>
      <c r="F58" s="31"/>
      <c r="G58" s="31"/>
      <c r="H58" s="105">
        <v>1.71</v>
      </c>
      <c r="I58" s="105">
        <v>1.71</v>
      </c>
      <c r="J58" s="105"/>
      <c r="K58" s="32"/>
    </row>
    <row r="59" spans="1:11" s="42" customFormat="1" ht="11.25" customHeight="1">
      <c r="A59" s="36" t="s">
        <v>47</v>
      </c>
      <c r="B59" s="37"/>
      <c r="C59" s="38">
        <v>408</v>
      </c>
      <c r="D59" s="38">
        <v>413</v>
      </c>
      <c r="E59" s="38">
        <v>442</v>
      </c>
      <c r="F59" s="39">
        <f>IF(D59&gt;0,100*E59/D59,0)</f>
        <v>107.02179176755448</v>
      </c>
      <c r="G59" s="40"/>
      <c r="H59" s="106">
        <v>20.11</v>
      </c>
      <c r="I59" s="107">
        <v>20.46</v>
      </c>
      <c r="J59" s="10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>
        <v>180</v>
      </c>
      <c r="D61" s="30">
        <v>200</v>
      </c>
      <c r="E61" s="30">
        <v>220</v>
      </c>
      <c r="F61" s="31"/>
      <c r="G61" s="31"/>
      <c r="H61" s="105">
        <v>7.2</v>
      </c>
      <c r="I61" s="105">
        <v>7</v>
      </c>
      <c r="J61" s="105"/>
      <c r="K61" s="32"/>
    </row>
    <row r="62" spans="1:11" s="33" customFormat="1" ht="11.25" customHeight="1">
      <c r="A62" s="35" t="s">
        <v>49</v>
      </c>
      <c r="B62" s="29"/>
      <c r="C62" s="30">
        <v>150</v>
      </c>
      <c r="D62" s="30">
        <v>166</v>
      </c>
      <c r="E62" s="30">
        <v>158</v>
      </c>
      <c r="F62" s="31"/>
      <c r="G62" s="31"/>
      <c r="H62" s="105">
        <v>3.618</v>
      </c>
      <c r="I62" s="105">
        <v>3.594</v>
      </c>
      <c r="J62" s="105"/>
      <c r="K62" s="32"/>
    </row>
    <row r="63" spans="1:11" s="33" customFormat="1" ht="11.25" customHeight="1">
      <c r="A63" s="35" t="s">
        <v>50</v>
      </c>
      <c r="B63" s="29"/>
      <c r="C63" s="30">
        <v>1008</v>
      </c>
      <c r="D63" s="30">
        <v>1025</v>
      </c>
      <c r="E63" s="30">
        <v>1092</v>
      </c>
      <c r="F63" s="31"/>
      <c r="G63" s="31"/>
      <c r="H63" s="105">
        <v>55.44</v>
      </c>
      <c r="I63" s="105">
        <v>70.1792730844794</v>
      </c>
      <c r="J63" s="105"/>
      <c r="K63" s="32"/>
    </row>
    <row r="64" spans="1:11" s="42" customFormat="1" ht="11.25" customHeight="1">
      <c r="A64" s="36" t="s">
        <v>51</v>
      </c>
      <c r="B64" s="37"/>
      <c r="C64" s="38">
        <v>1338</v>
      </c>
      <c r="D64" s="38">
        <v>1391</v>
      </c>
      <c r="E64" s="38">
        <v>1470</v>
      </c>
      <c r="F64" s="39">
        <f>IF(D64&gt;0,100*E64/D64,0)</f>
        <v>105.67936736161035</v>
      </c>
      <c r="G64" s="40"/>
      <c r="H64" s="106">
        <v>66.258</v>
      </c>
      <c r="I64" s="107">
        <v>80.7732730844794</v>
      </c>
      <c r="J64" s="10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>
        <v>414</v>
      </c>
      <c r="D66" s="38">
        <v>400</v>
      </c>
      <c r="E66" s="38">
        <v>400</v>
      </c>
      <c r="F66" s="39">
        <f>IF(D66&gt;0,100*E66/D66,0)</f>
        <v>100</v>
      </c>
      <c r="G66" s="40"/>
      <c r="H66" s="106">
        <v>29.335</v>
      </c>
      <c r="I66" s="107">
        <v>29.883</v>
      </c>
      <c r="J66" s="10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05"/>
      <c r="I68" s="105"/>
      <c r="J68" s="10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05"/>
      <c r="I69" s="105"/>
      <c r="J69" s="10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06"/>
      <c r="I70" s="107"/>
      <c r="J70" s="10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>
        <v>22</v>
      </c>
      <c r="D72" s="30">
        <v>18</v>
      </c>
      <c r="E72" s="30">
        <v>18</v>
      </c>
      <c r="F72" s="31"/>
      <c r="G72" s="31"/>
      <c r="H72" s="105">
        <v>0.371</v>
      </c>
      <c r="I72" s="105">
        <v>0.316</v>
      </c>
      <c r="J72" s="105"/>
      <c r="K72" s="32"/>
    </row>
    <row r="73" spans="1:11" s="33" customFormat="1" ht="11.25" customHeight="1">
      <c r="A73" s="35" t="s">
        <v>57</v>
      </c>
      <c r="B73" s="29"/>
      <c r="C73" s="30">
        <v>70</v>
      </c>
      <c r="D73" s="30">
        <v>70</v>
      </c>
      <c r="E73" s="30">
        <v>70</v>
      </c>
      <c r="F73" s="31"/>
      <c r="G73" s="31"/>
      <c r="H73" s="105">
        <v>1.61</v>
      </c>
      <c r="I73" s="105">
        <v>1.55</v>
      </c>
      <c r="J73" s="105"/>
      <c r="K73" s="32"/>
    </row>
    <row r="74" spans="1:11" s="33" customFormat="1" ht="11.25" customHeight="1">
      <c r="A74" s="35" t="s">
        <v>58</v>
      </c>
      <c r="B74" s="29"/>
      <c r="C74" s="30">
        <v>437</v>
      </c>
      <c r="D74" s="30">
        <v>573</v>
      </c>
      <c r="E74" s="30">
        <v>573</v>
      </c>
      <c r="F74" s="31"/>
      <c r="G74" s="31"/>
      <c r="H74" s="105">
        <v>21.85</v>
      </c>
      <c r="I74" s="105">
        <v>28.65</v>
      </c>
      <c r="J74" s="105"/>
      <c r="K74" s="32"/>
    </row>
    <row r="75" spans="1:11" s="33" customFormat="1" ht="11.25" customHeight="1">
      <c r="A75" s="35" t="s">
        <v>59</v>
      </c>
      <c r="B75" s="29"/>
      <c r="C75" s="30">
        <v>162</v>
      </c>
      <c r="D75" s="30">
        <v>167</v>
      </c>
      <c r="E75" s="30">
        <v>167</v>
      </c>
      <c r="F75" s="31"/>
      <c r="G75" s="31"/>
      <c r="H75" s="105">
        <v>6.066225</v>
      </c>
      <c r="I75" s="105">
        <v>6.3982209999999995</v>
      </c>
      <c r="J75" s="105"/>
      <c r="K75" s="32"/>
    </row>
    <row r="76" spans="1:11" s="33" customFormat="1" ht="11.25" customHeight="1">
      <c r="A76" s="35" t="s">
        <v>60</v>
      </c>
      <c r="B76" s="29"/>
      <c r="C76" s="30">
        <v>50</v>
      </c>
      <c r="D76" s="30">
        <v>48</v>
      </c>
      <c r="E76" s="30">
        <v>55</v>
      </c>
      <c r="F76" s="31"/>
      <c r="G76" s="31"/>
      <c r="H76" s="105">
        <v>1.75</v>
      </c>
      <c r="I76" s="105">
        <v>1.44</v>
      </c>
      <c r="J76" s="105"/>
      <c r="K76" s="32"/>
    </row>
    <row r="77" spans="1:11" s="33" customFormat="1" ht="11.25" customHeight="1">
      <c r="A77" s="35" t="s">
        <v>61</v>
      </c>
      <c r="B77" s="29"/>
      <c r="C77" s="30">
        <v>35</v>
      </c>
      <c r="D77" s="30">
        <v>110</v>
      </c>
      <c r="E77" s="30">
        <v>110</v>
      </c>
      <c r="F77" s="31"/>
      <c r="G77" s="31"/>
      <c r="H77" s="105">
        <v>1.4</v>
      </c>
      <c r="I77" s="105">
        <v>4.95</v>
      </c>
      <c r="J77" s="105"/>
      <c r="K77" s="32"/>
    </row>
    <row r="78" spans="1:11" s="33" customFormat="1" ht="11.25" customHeight="1">
      <c r="A78" s="35" t="s">
        <v>62</v>
      </c>
      <c r="B78" s="29"/>
      <c r="C78" s="30">
        <v>170</v>
      </c>
      <c r="D78" s="30">
        <v>160</v>
      </c>
      <c r="E78" s="30">
        <v>160</v>
      </c>
      <c r="F78" s="31"/>
      <c r="G78" s="31"/>
      <c r="H78" s="105">
        <v>6.8</v>
      </c>
      <c r="I78" s="105">
        <v>8</v>
      </c>
      <c r="J78" s="105"/>
      <c r="K78" s="32"/>
    </row>
    <row r="79" spans="1:11" s="33" customFormat="1" ht="11.25" customHeight="1">
      <c r="A79" s="35" t="s">
        <v>63</v>
      </c>
      <c r="B79" s="29"/>
      <c r="C79" s="30">
        <v>245</v>
      </c>
      <c r="D79" s="30">
        <v>258</v>
      </c>
      <c r="E79" s="30">
        <v>258</v>
      </c>
      <c r="F79" s="31"/>
      <c r="G79" s="31"/>
      <c r="H79" s="105">
        <v>12.5</v>
      </c>
      <c r="I79" s="105">
        <v>13.182</v>
      </c>
      <c r="J79" s="105"/>
      <c r="K79" s="32"/>
    </row>
    <row r="80" spans="1:11" s="42" customFormat="1" ht="11.25" customHeight="1">
      <c r="A80" s="43" t="s">
        <v>64</v>
      </c>
      <c r="B80" s="37"/>
      <c r="C80" s="38">
        <v>1191</v>
      </c>
      <c r="D80" s="38">
        <v>1404</v>
      </c>
      <c r="E80" s="38">
        <v>1411</v>
      </c>
      <c r="F80" s="39">
        <f>IF(D80&gt;0,100*E80/D80,0)</f>
        <v>100.4985754985755</v>
      </c>
      <c r="G80" s="40"/>
      <c r="H80" s="106">
        <v>52.347225</v>
      </c>
      <c r="I80" s="107">
        <v>64.486221</v>
      </c>
      <c r="J80" s="10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05"/>
      <c r="I82" s="105"/>
      <c r="J82" s="105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05"/>
      <c r="I83" s="105"/>
      <c r="J83" s="105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06"/>
      <c r="I84" s="107"/>
      <c r="J84" s="10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>
        <v>3776</v>
      </c>
      <c r="D87" s="53">
        <v>4000</v>
      </c>
      <c r="E87" s="53">
        <v>3967</v>
      </c>
      <c r="F87" s="54">
        <f>IF(D87&gt;0,100*E87/D87,0)</f>
        <v>99.175</v>
      </c>
      <c r="G87" s="40"/>
      <c r="H87" s="110">
        <v>183.858225</v>
      </c>
      <c r="I87" s="111">
        <v>211.0474940844794</v>
      </c>
      <c r="J87" s="11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70" zoomScaleNormal="70" zoomScaleSheetLayoutView="70" zoomScalePageLayoutView="0" workbookViewId="0" topLeftCell="A4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 t="s">
        <v>300</v>
      </c>
      <c r="D7" s="21" t="s">
        <v>7</v>
      </c>
      <c r="E7" s="21">
        <v>8</v>
      </c>
      <c r="F7" s="22" t="str">
        <f>CONCATENATE(D6,"=100")</f>
        <v>2015=100</v>
      </c>
      <c r="G7" s="23"/>
      <c r="H7" s="20" t="s">
        <v>300</v>
      </c>
      <c r="I7" s="21" t="s">
        <v>7</v>
      </c>
      <c r="J7" s="21">
        <v>12</v>
      </c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05"/>
      <c r="I9" s="105"/>
      <c r="J9" s="10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05"/>
      <c r="I10" s="105"/>
      <c r="J10" s="10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05"/>
      <c r="I11" s="105"/>
      <c r="J11" s="10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05"/>
      <c r="I12" s="105"/>
      <c r="J12" s="10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06"/>
      <c r="I13" s="107"/>
      <c r="J13" s="10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06"/>
      <c r="I15" s="107"/>
      <c r="J15" s="10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>
        <v>1</v>
      </c>
      <c r="D17" s="38">
        <v>1</v>
      </c>
      <c r="E17" s="38"/>
      <c r="F17" s="39"/>
      <c r="G17" s="40"/>
      <c r="H17" s="106">
        <v>0.004</v>
      </c>
      <c r="I17" s="107">
        <v>0.004</v>
      </c>
      <c r="J17" s="10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05"/>
      <c r="I19" s="105"/>
      <c r="J19" s="10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05"/>
      <c r="I20" s="105"/>
      <c r="J20" s="10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05"/>
      <c r="I21" s="105"/>
      <c r="J21" s="10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06"/>
      <c r="I22" s="107"/>
      <c r="J22" s="10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>
        <v>60</v>
      </c>
      <c r="D24" s="38">
        <v>59</v>
      </c>
      <c r="E24" s="38">
        <v>52</v>
      </c>
      <c r="F24" s="39">
        <f>IF(D24&gt;0,100*E24/D24,0)</f>
        <v>88.13559322033899</v>
      </c>
      <c r="G24" s="40"/>
      <c r="H24" s="106">
        <v>1.706</v>
      </c>
      <c r="I24" s="107">
        <v>1.704</v>
      </c>
      <c r="J24" s="107">
        <v>1.456</v>
      </c>
      <c r="K24" s="41">
        <f>IF(I24&gt;0,100*J24/I24,0)</f>
        <v>85.44600938967136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06"/>
      <c r="I26" s="107"/>
      <c r="J26" s="10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05"/>
      <c r="I28" s="105"/>
      <c r="J28" s="10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05"/>
      <c r="I29" s="105"/>
      <c r="J29" s="105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05"/>
      <c r="I30" s="105"/>
      <c r="J30" s="105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06"/>
      <c r="I31" s="107"/>
      <c r="J31" s="10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05"/>
      <c r="I33" s="105"/>
      <c r="J33" s="105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05"/>
      <c r="I34" s="105"/>
      <c r="J34" s="105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05"/>
      <c r="I35" s="105"/>
      <c r="J35" s="105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05"/>
      <c r="I36" s="105"/>
      <c r="J36" s="105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06"/>
      <c r="I37" s="107"/>
      <c r="J37" s="10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06"/>
      <c r="I39" s="107"/>
      <c r="J39" s="10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05"/>
      <c r="I41" s="105"/>
      <c r="J41" s="10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05"/>
      <c r="I42" s="105"/>
      <c r="J42" s="10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05"/>
      <c r="I43" s="105"/>
      <c r="J43" s="10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05"/>
      <c r="I44" s="105"/>
      <c r="J44" s="10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05"/>
      <c r="I45" s="105"/>
      <c r="J45" s="105"/>
      <c r="K45" s="32"/>
    </row>
    <row r="46" spans="1:11" s="33" customFormat="1" ht="11.25" customHeight="1">
      <c r="A46" s="35" t="s">
        <v>36</v>
      </c>
      <c r="B46" s="29"/>
      <c r="C46" s="30">
        <v>150</v>
      </c>
      <c r="D46" s="30">
        <v>132</v>
      </c>
      <c r="E46" s="30">
        <v>120</v>
      </c>
      <c r="F46" s="31"/>
      <c r="G46" s="31"/>
      <c r="H46" s="105">
        <v>3.75</v>
      </c>
      <c r="I46" s="105">
        <v>3.168</v>
      </c>
      <c r="J46" s="105">
        <v>3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05"/>
      <c r="I47" s="105"/>
      <c r="J47" s="105"/>
      <c r="K47" s="32"/>
    </row>
    <row r="48" spans="1:11" s="33" customFormat="1" ht="11.25" customHeight="1">
      <c r="A48" s="35" t="s">
        <v>38</v>
      </c>
      <c r="B48" s="29"/>
      <c r="C48" s="30">
        <v>32</v>
      </c>
      <c r="D48" s="30">
        <v>109</v>
      </c>
      <c r="E48" s="30">
        <v>123</v>
      </c>
      <c r="F48" s="31"/>
      <c r="G48" s="31"/>
      <c r="H48" s="105">
        <v>0.8</v>
      </c>
      <c r="I48" s="105">
        <v>2.398</v>
      </c>
      <c r="J48" s="105">
        <v>2.706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>
        <v>16</v>
      </c>
      <c r="F49" s="31"/>
      <c r="G49" s="31"/>
      <c r="H49" s="105"/>
      <c r="I49" s="105"/>
      <c r="J49" s="105">
        <v>0.406</v>
      </c>
      <c r="K49" s="32"/>
    </row>
    <row r="50" spans="1:11" s="42" customFormat="1" ht="11.25" customHeight="1">
      <c r="A50" s="43" t="s">
        <v>40</v>
      </c>
      <c r="B50" s="37"/>
      <c r="C50" s="38">
        <v>182</v>
      </c>
      <c r="D50" s="38">
        <v>241</v>
      </c>
      <c r="E50" s="38">
        <v>259</v>
      </c>
      <c r="F50" s="39">
        <f>IF(D50&gt;0,100*E50/D50,0)</f>
        <v>107.4688796680498</v>
      </c>
      <c r="G50" s="40"/>
      <c r="H50" s="106">
        <v>4.55</v>
      </c>
      <c r="I50" s="107">
        <v>5.566000000000001</v>
      </c>
      <c r="J50" s="107">
        <v>6.111999999999999</v>
      </c>
      <c r="K50" s="41">
        <f>IF(I50&gt;0,100*J50/I50,0)</f>
        <v>109.80955803090188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06"/>
      <c r="I52" s="107"/>
      <c r="J52" s="10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05"/>
      <c r="I54" s="105"/>
      <c r="J54" s="105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05"/>
      <c r="I55" s="105"/>
      <c r="J55" s="10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05"/>
      <c r="I56" s="105"/>
      <c r="J56" s="10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05"/>
      <c r="I57" s="105"/>
      <c r="J57" s="10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05"/>
      <c r="I58" s="105"/>
      <c r="J58" s="105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06"/>
      <c r="I59" s="107"/>
      <c r="J59" s="10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05"/>
      <c r="I61" s="105"/>
      <c r="J61" s="105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05"/>
      <c r="I62" s="105"/>
      <c r="J62" s="105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05"/>
      <c r="I63" s="105"/>
      <c r="J63" s="105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06"/>
      <c r="I64" s="107"/>
      <c r="J64" s="10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06"/>
      <c r="I66" s="107"/>
      <c r="J66" s="10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05"/>
      <c r="I68" s="105"/>
      <c r="J68" s="10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05"/>
      <c r="I69" s="105"/>
      <c r="J69" s="10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06"/>
      <c r="I70" s="107"/>
      <c r="J70" s="10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05"/>
      <c r="I72" s="105"/>
      <c r="J72" s="105"/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05"/>
      <c r="I73" s="105"/>
      <c r="J73" s="105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05"/>
      <c r="I74" s="105"/>
      <c r="J74" s="105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05"/>
      <c r="I75" s="105"/>
      <c r="J75" s="105"/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05"/>
      <c r="I76" s="105"/>
      <c r="J76" s="105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05"/>
      <c r="I77" s="105"/>
      <c r="J77" s="105"/>
      <c r="K77" s="32"/>
    </row>
    <row r="78" spans="1:11" s="33" customFormat="1" ht="11.25" customHeight="1">
      <c r="A78" s="35" t="s">
        <v>62</v>
      </c>
      <c r="B78" s="29"/>
      <c r="C78" s="30">
        <v>4</v>
      </c>
      <c r="D78" s="30"/>
      <c r="E78" s="30"/>
      <c r="F78" s="31"/>
      <c r="G78" s="31"/>
      <c r="H78" s="105">
        <v>0.052</v>
      </c>
      <c r="I78" s="105"/>
      <c r="J78" s="105"/>
      <c r="K78" s="32"/>
    </row>
    <row r="79" spans="1:11" s="33" customFormat="1" ht="11.25" customHeight="1">
      <c r="A79" s="35" t="s">
        <v>63</v>
      </c>
      <c r="B79" s="29"/>
      <c r="C79" s="30">
        <v>10</v>
      </c>
      <c r="D79" s="30">
        <v>7</v>
      </c>
      <c r="E79" s="30">
        <v>7</v>
      </c>
      <c r="F79" s="31"/>
      <c r="G79" s="31"/>
      <c r="H79" s="105">
        <v>0.108</v>
      </c>
      <c r="I79" s="105">
        <v>0.105</v>
      </c>
      <c r="J79" s="105">
        <v>0.105</v>
      </c>
      <c r="K79" s="32"/>
    </row>
    <row r="80" spans="1:11" s="42" customFormat="1" ht="11.25" customHeight="1">
      <c r="A80" s="43" t="s">
        <v>64</v>
      </c>
      <c r="B80" s="37"/>
      <c r="C80" s="38">
        <v>14</v>
      </c>
      <c r="D80" s="38">
        <v>7</v>
      </c>
      <c r="E80" s="38">
        <v>7</v>
      </c>
      <c r="F80" s="39">
        <f>IF(D80&gt;0,100*E80/D80,0)</f>
        <v>100</v>
      </c>
      <c r="G80" s="40"/>
      <c r="H80" s="106">
        <v>0.16</v>
      </c>
      <c r="I80" s="107">
        <v>0.105</v>
      </c>
      <c r="J80" s="107">
        <v>0.105</v>
      </c>
      <c r="K80" s="41">
        <f>IF(I80&gt;0,100*J80/I80,0)</f>
        <v>100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05"/>
      <c r="I82" s="105"/>
      <c r="J82" s="105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05"/>
      <c r="I83" s="105"/>
      <c r="J83" s="105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06"/>
      <c r="I84" s="107"/>
      <c r="J84" s="10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>
        <v>257</v>
      </c>
      <c r="D87" s="53">
        <v>308</v>
      </c>
      <c r="E87" s="53">
        <v>318</v>
      </c>
      <c r="F87" s="54">
        <f>IF(D87&gt;0,100*E87/D87,0)</f>
        <v>103.24675324675324</v>
      </c>
      <c r="G87" s="40"/>
      <c r="H87" s="110">
        <v>6.42</v>
      </c>
      <c r="I87" s="111">
        <v>7.379000000000001</v>
      </c>
      <c r="J87" s="111">
        <v>7.673</v>
      </c>
      <c r="K87" s="54">
        <f>IF(I87&gt;0,100*J87/I87,0)</f>
        <v>103.98427971269817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70" zoomScaleNormal="70" zoomScaleSheetLayoutView="70" zoomScalePageLayoutView="0" workbookViewId="0" topLeftCell="A1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7</v>
      </c>
      <c r="D7" s="21" t="s">
        <v>7</v>
      </c>
      <c r="E7" s="21">
        <v>10</v>
      </c>
      <c r="F7" s="22" t="str">
        <f>CONCATENATE(D6,"=100")</f>
        <v>2016=100</v>
      </c>
      <c r="G7" s="23"/>
      <c r="H7" s="20" t="s">
        <v>7</v>
      </c>
      <c r="I7" s="21" t="s">
        <v>7</v>
      </c>
      <c r="J7" s="21">
        <v>12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05"/>
      <c r="I9" s="105"/>
      <c r="J9" s="10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05"/>
      <c r="I10" s="105"/>
      <c r="J10" s="10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05"/>
      <c r="I11" s="105"/>
      <c r="J11" s="10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05"/>
      <c r="I12" s="105"/>
      <c r="J12" s="10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06"/>
      <c r="I13" s="107"/>
      <c r="J13" s="10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06"/>
      <c r="I15" s="107"/>
      <c r="J15" s="10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>
        <v>1</v>
      </c>
      <c r="D17" s="38">
        <v>1</v>
      </c>
      <c r="E17" s="38"/>
      <c r="F17" s="39"/>
      <c r="G17" s="40"/>
      <c r="H17" s="106">
        <v>0.005</v>
      </c>
      <c r="I17" s="107">
        <v>0.005</v>
      </c>
      <c r="J17" s="10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>
        <v>4</v>
      </c>
      <c r="D19" s="30">
        <v>3</v>
      </c>
      <c r="E19" s="30"/>
      <c r="F19" s="31"/>
      <c r="G19" s="31"/>
      <c r="H19" s="105">
        <v>0.091</v>
      </c>
      <c r="I19" s="105">
        <v>0.094</v>
      </c>
      <c r="J19" s="105"/>
      <c r="K19" s="32"/>
    </row>
    <row r="20" spans="1:11" s="33" customFormat="1" ht="11.25" customHeight="1">
      <c r="A20" s="35" t="s">
        <v>16</v>
      </c>
      <c r="B20" s="29"/>
      <c r="C20" s="30">
        <v>11</v>
      </c>
      <c r="D20" s="30">
        <v>11</v>
      </c>
      <c r="E20" s="30">
        <v>12</v>
      </c>
      <c r="F20" s="31"/>
      <c r="G20" s="31"/>
      <c r="H20" s="105">
        <v>0.264</v>
      </c>
      <c r="I20" s="105">
        <v>0.266</v>
      </c>
      <c r="J20" s="105">
        <v>0.266</v>
      </c>
      <c r="K20" s="32"/>
    </row>
    <row r="21" spans="1:11" s="33" customFormat="1" ht="11.25" customHeight="1">
      <c r="A21" s="35" t="s">
        <v>17</v>
      </c>
      <c r="B21" s="29"/>
      <c r="C21" s="30">
        <v>15</v>
      </c>
      <c r="D21" s="30">
        <v>10</v>
      </c>
      <c r="E21" s="30">
        <v>10</v>
      </c>
      <c r="F21" s="31"/>
      <c r="G21" s="31"/>
      <c r="H21" s="105">
        <v>0.383</v>
      </c>
      <c r="I21" s="105">
        <v>0.256</v>
      </c>
      <c r="J21" s="105">
        <v>0.256</v>
      </c>
      <c r="K21" s="32"/>
    </row>
    <row r="22" spans="1:11" s="42" customFormat="1" ht="11.25" customHeight="1">
      <c r="A22" s="36" t="s">
        <v>18</v>
      </c>
      <c r="B22" s="37"/>
      <c r="C22" s="38">
        <v>30</v>
      </c>
      <c r="D22" s="38">
        <v>24</v>
      </c>
      <c r="E22" s="38">
        <v>22</v>
      </c>
      <c r="F22" s="39">
        <f>IF(D22&gt;0,100*E22/D22,0)</f>
        <v>91.66666666666667</v>
      </c>
      <c r="G22" s="40"/>
      <c r="H22" s="106">
        <v>0.738</v>
      </c>
      <c r="I22" s="107">
        <v>0.616</v>
      </c>
      <c r="J22" s="107">
        <v>0.522</v>
      </c>
      <c r="K22" s="41">
        <f>IF(I22&gt;0,100*J22/I22,0)</f>
        <v>84.74025974025975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>
        <v>249</v>
      </c>
      <c r="D24" s="38">
        <v>152</v>
      </c>
      <c r="E24" s="38">
        <v>170</v>
      </c>
      <c r="F24" s="39">
        <f>IF(D24&gt;0,100*E24/D24,0)</f>
        <v>111.84210526315789</v>
      </c>
      <c r="G24" s="40"/>
      <c r="H24" s="106">
        <v>7.352</v>
      </c>
      <c r="I24" s="107">
        <v>4.766</v>
      </c>
      <c r="J24" s="107">
        <v>5.341</v>
      </c>
      <c r="K24" s="41">
        <f>IF(I24&gt;0,100*J24/I24,0)</f>
        <v>112.06462442299623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>
        <v>17</v>
      </c>
      <c r="D26" s="38">
        <v>13</v>
      </c>
      <c r="E26" s="38">
        <v>12</v>
      </c>
      <c r="F26" s="39">
        <f>IF(D26&gt;0,100*E26/D26,0)</f>
        <v>92.3076923076923</v>
      </c>
      <c r="G26" s="40"/>
      <c r="H26" s="106">
        <v>0.4</v>
      </c>
      <c r="I26" s="107">
        <v>0.33</v>
      </c>
      <c r="J26" s="107">
        <v>0.33</v>
      </c>
      <c r="K26" s="41">
        <f>IF(I26&gt;0,100*J26/I26,0)</f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>
        <v>2</v>
      </c>
      <c r="F28" s="31"/>
      <c r="G28" s="31"/>
      <c r="H28" s="105"/>
      <c r="I28" s="105"/>
      <c r="J28" s="105">
        <v>0.048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05"/>
      <c r="I29" s="105"/>
      <c r="J29" s="105"/>
      <c r="K29" s="32"/>
    </row>
    <row r="30" spans="1:11" s="33" customFormat="1" ht="11.25" customHeight="1">
      <c r="A30" s="35" t="s">
        <v>23</v>
      </c>
      <c r="B30" s="29"/>
      <c r="C30" s="30">
        <v>8</v>
      </c>
      <c r="D30" s="30">
        <v>36</v>
      </c>
      <c r="E30" s="30">
        <v>43</v>
      </c>
      <c r="F30" s="31"/>
      <c r="G30" s="31"/>
      <c r="H30" s="105">
        <v>0.29</v>
      </c>
      <c r="I30" s="105">
        <v>1.29</v>
      </c>
      <c r="J30" s="105">
        <v>1.29</v>
      </c>
      <c r="K30" s="32"/>
    </row>
    <row r="31" spans="1:11" s="42" customFormat="1" ht="11.25" customHeight="1">
      <c r="A31" s="43" t="s">
        <v>24</v>
      </c>
      <c r="B31" s="37"/>
      <c r="C31" s="38">
        <v>8</v>
      </c>
      <c r="D31" s="38">
        <v>36</v>
      </c>
      <c r="E31" s="38">
        <v>45</v>
      </c>
      <c r="F31" s="39">
        <f>IF(D31&gt;0,100*E31/D31,0)</f>
        <v>125</v>
      </c>
      <c r="G31" s="40"/>
      <c r="H31" s="106">
        <v>0.29</v>
      </c>
      <c r="I31" s="107">
        <v>1.29</v>
      </c>
      <c r="J31" s="107">
        <v>1.338</v>
      </c>
      <c r="K31" s="41">
        <f>IF(I31&gt;0,100*J31/I31,0)</f>
        <v>103.72093023255815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>
        <v>100</v>
      </c>
      <c r="D33" s="30">
        <v>100</v>
      </c>
      <c r="E33" s="30">
        <v>90</v>
      </c>
      <c r="F33" s="31"/>
      <c r="G33" s="31"/>
      <c r="H33" s="105">
        <v>3.1</v>
      </c>
      <c r="I33" s="105">
        <v>2</v>
      </c>
      <c r="J33" s="105">
        <v>1.8</v>
      </c>
      <c r="K33" s="32"/>
    </row>
    <row r="34" spans="1:11" s="33" customFormat="1" ht="11.25" customHeight="1">
      <c r="A34" s="35" t="s">
        <v>26</v>
      </c>
      <c r="B34" s="29"/>
      <c r="C34" s="30">
        <v>76</v>
      </c>
      <c r="D34" s="30">
        <v>55</v>
      </c>
      <c r="E34" s="30">
        <v>52</v>
      </c>
      <c r="F34" s="31"/>
      <c r="G34" s="31"/>
      <c r="H34" s="105">
        <v>1.364</v>
      </c>
      <c r="I34" s="105">
        <v>1.05</v>
      </c>
      <c r="J34" s="105">
        <v>1.2</v>
      </c>
      <c r="K34" s="32"/>
    </row>
    <row r="35" spans="1:11" s="33" customFormat="1" ht="11.25" customHeight="1">
      <c r="A35" s="35" t="s">
        <v>27</v>
      </c>
      <c r="B35" s="29"/>
      <c r="C35" s="30">
        <v>36</v>
      </c>
      <c r="D35" s="30">
        <v>30</v>
      </c>
      <c r="E35" s="30">
        <v>25</v>
      </c>
      <c r="F35" s="31"/>
      <c r="G35" s="31"/>
      <c r="H35" s="105">
        <v>0.75</v>
      </c>
      <c r="I35" s="105">
        <v>0.63</v>
      </c>
      <c r="J35" s="105">
        <v>0.525</v>
      </c>
      <c r="K35" s="32"/>
    </row>
    <row r="36" spans="1:11" s="33" customFormat="1" ht="11.25" customHeight="1">
      <c r="A36" s="35" t="s">
        <v>28</v>
      </c>
      <c r="B36" s="29"/>
      <c r="C36" s="30">
        <v>283</v>
      </c>
      <c r="D36" s="30">
        <v>184</v>
      </c>
      <c r="E36" s="30">
        <v>150</v>
      </c>
      <c r="F36" s="31"/>
      <c r="G36" s="31"/>
      <c r="H36" s="105">
        <v>7.075</v>
      </c>
      <c r="I36" s="105">
        <v>4.6</v>
      </c>
      <c r="J36" s="105">
        <v>3.75</v>
      </c>
      <c r="K36" s="32"/>
    </row>
    <row r="37" spans="1:11" s="42" customFormat="1" ht="11.25" customHeight="1">
      <c r="A37" s="36" t="s">
        <v>29</v>
      </c>
      <c r="B37" s="37"/>
      <c r="C37" s="38">
        <v>495</v>
      </c>
      <c r="D37" s="38">
        <v>369</v>
      </c>
      <c r="E37" s="38">
        <v>317</v>
      </c>
      <c r="F37" s="39">
        <f>IF(D37&gt;0,100*E37/D37,0)</f>
        <v>85.90785907859079</v>
      </c>
      <c r="G37" s="40"/>
      <c r="H37" s="106">
        <v>12.289000000000001</v>
      </c>
      <c r="I37" s="107">
        <v>8.28</v>
      </c>
      <c r="J37" s="107">
        <v>7.275</v>
      </c>
      <c r="K37" s="41">
        <f>IF(I37&gt;0,100*J37/I37,0)</f>
        <v>87.86231884057972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>
        <v>19</v>
      </c>
      <c r="D39" s="38">
        <v>15</v>
      </c>
      <c r="E39" s="38">
        <v>23</v>
      </c>
      <c r="F39" s="39">
        <f>IF(D39&gt;0,100*E39/D39,0)</f>
        <v>153.33333333333334</v>
      </c>
      <c r="G39" s="40"/>
      <c r="H39" s="106">
        <v>0.348</v>
      </c>
      <c r="I39" s="107">
        <v>0.3</v>
      </c>
      <c r="J39" s="107">
        <v>0.415</v>
      </c>
      <c r="K39" s="41">
        <f>IF(I39&gt;0,100*J39/I39,0)</f>
        <v>138.33333333333334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05"/>
      <c r="I41" s="105"/>
      <c r="J41" s="105"/>
      <c r="K41" s="32"/>
    </row>
    <row r="42" spans="1:11" s="33" customFormat="1" ht="11.25" customHeight="1">
      <c r="A42" s="35" t="s">
        <v>32</v>
      </c>
      <c r="B42" s="29"/>
      <c r="C42" s="30">
        <v>7</v>
      </c>
      <c r="D42" s="30">
        <v>3</v>
      </c>
      <c r="E42" s="30"/>
      <c r="F42" s="31"/>
      <c r="G42" s="31"/>
      <c r="H42" s="105">
        <v>0.175</v>
      </c>
      <c r="I42" s="105">
        <v>0.075</v>
      </c>
      <c r="J42" s="105"/>
      <c r="K42" s="32"/>
    </row>
    <row r="43" spans="1:11" s="33" customFormat="1" ht="11.25" customHeight="1">
      <c r="A43" s="35" t="s">
        <v>33</v>
      </c>
      <c r="B43" s="29"/>
      <c r="C43" s="30">
        <v>12</v>
      </c>
      <c r="D43" s="30">
        <v>12</v>
      </c>
      <c r="E43" s="30">
        <v>9</v>
      </c>
      <c r="F43" s="31"/>
      <c r="G43" s="31"/>
      <c r="H43" s="105">
        <v>0.456</v>
      </c>
      <c r="I43" s="105">
        <v>0.456</v>
      </c>
      <c r="J43" s="105">
        <v>0.342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05"/>
      <c r="I44" s="105"/>
      <c r="J44" s="105"/>
      <c r="K44" s="32"/>
    </row>
    <row r="45" spans="1:11" s="33" customFormat="1" ht="11.25" customHeight="1">
      <c r="A45" s="35" t="s">
        <v>35</v>
      </c>
      <c r="B45" s="29"/>
      <c r="C45" s="30">
        <v>3</v>
      </c>
      <c r="D45" s="30">
        <v>3</v>
      </c>
      <c r="E45" s="30">
        <v>3</v>
      </c>
      <c r="F45" s="31"/>
      <c r="G45" s="31"/>
      <c r="H45" s="105">
        <v>0.069</v>
      </c>
      <c r="I45" s="105">
        <v>0.06</v>
      </c>
      <c r="J45" s="105">
        <v>0.063</v>
      </c>
      <c r="K45" s="32"/>
    </row>
    <row r="46" spans="1:11" s="33" customFormat="1" ht="11.25" customHeight="1">
      <c r="A46" s="35" t="s">
        <v>36</v>
      </c>
      <c r="B46" s="29"/>
      <c r="C46" s="30">
        <v>7</v>
      </c>
      <c r="D46" s="30">
        <v>9</v>
      </c>
      <c r="E46" s="30">
        <v>7</v>
      </c>
      <c r="F46" s="31"/>
      <c r="G46" s="31"/>
      <c r="H46" s="105">
        <v>0.105</v>
      </c>
      <c r="I46" s="105">
        <v>0.135</v>
      </c>
      <c r="J46" s="105">
        <v>0.105</v>
      </c>
      <c r="K46" s="32"/>
    </row>
    <row r="47" spans="1:11" s="33" customFormat="1" ht="11.25" customHeight="1">
      <c r="A47" s="35" t="s">
        <v>37</v>
      </c>
      <c r="B47" s="29"/>
      <c r="C47" s="30">
        <v>130</v>
      </c>
      <c r="D47" s="30">
        <v>117</v>
      </c>
      <c r="E47" s="30">
        <v>112</v>
      </c>
      <c r="F47" s="31"/>
      <c r="G47" s="31"/>
      <c r="H47" s="105">
        <v>3.77</v>
      </c>
      <c r="I47" s="105">
        <v>4.095</v>
      </c>
      <c r="J47" s="105">
        <v>3.696</v>
      </c>
      <c r="K47" s="32"/>
    </row>
    <row r="48" spans="1:11" s="33" customFormat="1" ht="11.25" customHeight="1">
      <c r="A48" s="35" t="s">
        <v>38</v>
      </c>
      <c r="B48" s="29"/>
      <c r="C48" s="30">
        <v>1</v>
      </c>
      <c r="D48" s="30"/>
      <c r="E48" s="30"/>
      <c r="F48" s="31"/>
      <c r="G48" s="31"/>
      <c r="H48" s="105">
        <v>0.018</v>
      </c>
      <c r="I48" s="105"/>
      <c r="J48" s="105"/>
      <c r="K48" s="32"/>
    </row>
    <row r="49" spans="1:11" s="33" customFormat="1" ht="11.25" customHeight="1">
      <c r="A49" s="35" t="s">
        <v>39</v>
      </c>
      <c r="B49" s="29"/>
      <c r="C49" s="30">
        <v>5</v>
      </c>
      <c r="D49" s="30">
        <v>5</v>
      </c>
      <c r="E49" s="30">
        <v>5</v>
      </c>
      <c r="F49" s="31"/>
      <c r="G49" s="31"/>
      <c r="H49" s="105">
        <v>0.125</v>
      </c>
      <c r="I49" s="105">
        <v>0.125</v>
      </c>
      <c r="J49" s="105">
        <v>0.125</v>
      </c>
      <c r="K49" s="32"/>
    </row>
    <row r="50" spans="1:11" s="42" customFormat="1" ht="11.25" customHeight="1">
      <c r="A50" s="43" t="s">
        <v>40</v>
      </c>
      <c r="B50" s="37"/>
      <c r="C50" s="38">
        <v>165</v>
      </c>
      <c r="D50" s="38">
        <v>149</v>
      </c>
      <c r="E50" s="38">
        <v>136</v>
      </c>
      <c r="F50" s="39">
        <f>IF(D50&gt;0,100*E50/D50,0)</f>
        <v>91.2751677852349</v>
      </c>
      <c r="G50" s="40"/>
      <c r="H50" s="106">
        <v>4.718</v>
      </c>
      <c r="I50" s="107">
        <v>4.946</v>
      </c>
      <c r="J50" s="107">
        <v>4.331</v>
      </c>
      <c r="K50" s="41">
        <f>IF(I50&gt;0,100*J50/I50,0)</f>
        <v>87.56570966437526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06"/>
      <c r="I52" s="107"/>
      <c r="J52" s="10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05"/>
      <c r="I54" s="105"/>
      <c r="J54" s="105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05"/>
      <c r="I55" s="105"/>
      <c r="J55" s="10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05"/>
      <c r="I56" s="105"/>
      <c r="J56" s="10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05"/>
      <c r="I57" s="105"/>
      <c r="J57" s="105"/>
      <c r="K57" s="32"/>
    </row>
    <row r="58" spans="1:11" s="33" customFormat="1" ht="11.25" customHeight="1">
      <c r="A58" s="35" t="s">
        <v>46</v>
      </c>
      <c r="B58" s="29"/>
      <c r="C58" s="30">
        <v>25</v>
      </c>
      <c r="D58" s="30">
        <v>25</v>
      </c>
      <c r="E58" s="30">
        <v>22</v>
      </c>
      <c r="F58" s="31"/>
      <c r="G58" s="31"/>
      <c r="H58" s="105">
        <v>0.575</v>
      </c>
      <c r="I58" s="105">
        <v>0.575</v>
      </c>
      <c r="J58" s="105">
        <v>0.484</v>
      </c>
      <c r="K58" s="32"/>
    </row>
    <row r="59" spans="1:11" s="42" customFormat="1" ht="11.25" customHeight="1">
      <c r="A59" s="36" t="s">
        <v>47</v>
      </c>
      <c r="B59" s="37"/>
      <c r="C59" s="38">
        <v>25</v>
      </c>
      <c r="D59" s="38">
        <v>25</v>
      </c>
      <c r="E59" s="38">
        <v>22</v>
      </c>
      <c r="F59" s="39">
        <f>IF(D59&gt;0,100*E59/D59,0)</f>
        <v>88</v>
      </c>
      <c r="G59" s="40"/>
      <c r="H59" s="106">
        <v>0.575</v>
      </c>
      <c r="I59" s="107">
        <v>0.575</v>
      </c>
      <c r="J59" s="107">
        <v>0.484</v>
      </c>
      <c r="K59" s="41">
        <f>IF(I59&gt;0,100*J59/I59,0)</f>
        <v>84.17391304347827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>
        <v>160</v>
      </c>
      <c r="D61" s="30">
        <v>160</v>
      </c>
      <c r="E61" s="30">
        <v>150</v>
      </c>
      <c r="F61" s="31"/>
      <c r="G61" s="31"/>
      <c r="H61" s="105">
        <v>4.8</v>
      </c>
      <c r="I61" s="105">
        <v>5.985</v>
      </c>
      <c r="J61" s="105">
        <v>4.05</v>
      </c>
      <c r="K61" s="32"/>
    </row>
    <row r="62" spans="1:11" s="33" customFormat="1" ht="11.25" customHeight="1">
      <c r="A62" s="35" t="s">
        <v>49</v>
      </c>
      <c r="B62" s="29"/>
      <c r="C62" s="30">
        <v>60</v>
      </c>
      <c r="D62" s="30">
        <v>75</v>
      </c>
      <c r="E62" s="30">
        <v>75</v>
      </c>
      <c r="F62" s="31"/>
      <c r="G62" s="31"/>
      <c r="H62" s="105">
        <v>1.6</v>
      </c>
      <c r="I62" s="105">
        <v>1.875</v>
      </c>
      <c r="J62" s="105">
        <v>1.725</v>
      </c>
      <c r="K62" s="32"/>
    </row>
    <row r="63" spans="1:11" s="33" customFormat="1" ht="11.25" customHeight="1">
      <c r="A63" s="35" t="s">
        <v>50</v>
      </c>
      <c r="B63" s="29"/>
      <c r="C63" s="30">
        <v>106</v>
      </c>
      <c r="D63" s="30">
        <v>106</v>
      </c>
      <c r="E63" s="30">
        <v>100</v>
      </c>
      <c r="F63" s="31"/>
      <c r="G63" s="31"/>
      <c r="H63" s="105">
        <v>3.18</v>
      </c>
      <c r="I63" s="105">
        <v>3.18</v>
      </c>
      <c r="J63" s="105">
        <v>3</v>
      </c>
      <c r="K63" s="32"/>
    </row>
    <row r="64" spans="1:11" s="42" customFormat="1" ht="11.25" customHeight="1">
      <c r="A64" s="36" t="s">
        <v>51</v>
      </c>
      <c r="B64" s="37"/>
      <c r="C64" s="38">
        <v>326</v>
      </c>
      <c r="D64" s="38">
        <v>341</v>
      </c>
      <c r="E64" s="38">
        <v>325</v>
      </c>
      <c r="F64" s="39">
        <f>IF(D64&gt;0,100*E64/D64,0)</f>
        <v>95.30791788856305</v>
      </c>
      <c r="G64" s="40"/>
      <c r="H64" s="106">
        <v>9.58</v>
      </c>
      <c r="I64" s="107">
        <v>11.04</v>
      </c>
      <c r="J64" s="107">
        <v>8.775</v>
      </c>
      <c r="K64" s="41">
        <f>IF(I64&gt;0,100*J64/I64,0)</f>
        <v>79.48369565217392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>
        <v>492</v>
      </c>
      <c r="D66" s="38">
        <v>518</v>
      </c>
      <c r="E66" s="38">
        <v>516</v>
      </c>
      <c r="F66" s="39">
        <f>IF(D66&gt;0,100*E66/D66,0)</f>
        <v>99.61389961389962</v>
      </c>
      <c r="G66" s="40"/>
      <c r="H66" s="106">
        <v>12.969</v>
      </c>
      <c r="I66" s="107">
        <v>11.059</v>
      </c>
      <c r="J66" s="107">
        <v>11.059</v>
      </c>
      <c r="K66" s="41">
        <f>IF(I66&gt;0,100*J66/I66,0)</f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05"/>
      <c r="I68" s="105"/>
      <c r="J68" s="10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05"/>
      <c r="I69" s="105"/>
      <c r="J69" s="10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06"/>
      <c r="I70" s="107"/>
      <c r="J70" s="107">
        <v>0</v>
      </c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>
        <v>186</v>
      </c>
      <c r="D72" s="30">
        <v>186</v>
      </c>
      <c r="E72" s="30">
        <v>186</v>
      </c>
      <c r="F72" s="31"/>
      <c r="G72" s="31"/>
      <c r="H72" s="105">
        <v>6.662</v>
      </c>
      <c r="I72" s="105">
        <v>6.662</v>
      </c>
      <c r="J72" s="105">
        <v>6.662</v>
      </c>
      <c r="K72" s="32"/>
    </row>
    <row r="73" spans="1:11" s="33" customFormat="1" ht="11.25" customHeight="1">
      <c r="A73" s="35" t="s">
        <v>57</v>
      </c>
      <c r="B73" s="29"/>
      <c r="C73" s="30">
        <v>6</v>
      </c>
      <c r="D73" s="30">
        <v>5</v>
      </c>
      <c r="E73" s="30">
        <v>6</v>
      </c>
      <c r="F73" s="31"/>
      <c r="G73" s="31"/>
      <c r="H73" s="105">
        <v>0.108</v>
      </c>
      <c r="I73" s="105">
        <v>0.09</v>
      </c>
      <c r="J73" s="105">
        <v>0.09</v>
      </c>
      <c r="K73" s="32"/>
    </row>
    <row r="74" spans="1:11" s="33" customFormat="1" ht="11.25" customHeight="1">
      <c r="A74" s="35" t="s">
        <v>58</v>
      </c>
      <c r="B74" s="29"/>
      <c r="C74" s="30">
        <v>25</v>
      </c>
      <c r="D74" s="30">
        <v>25</v>
      </c>
      <c r="E74" s="30">
        <v>25</v>
      </c>
      <c r="F74" s="31"/>
      <c r="G74" s="31"/>
      <c r="H74" s="105">
        <v>0.5</v>
      </c>
      <c r="I74" s="105">
        <v>0.5</v>
      </c>
      <c r="J74" s="105">
        <v>0.5</v>
      </c>
      <c r="K74" s="32"/>
    </row>
    <row r="75" spans="1:11" s="33" customFormat="1" ht="11.25" customHeight="1">
      <c r="A75" s="35" t="s">
        <v>59</v>
      </c>
      <c r="B75" s="29"/>
      <c r="C75" s="30">
        <v>356</v>
      </c>
      <c r="D75" s="30">
        <v>356</v>
      </c>
      <c r="E75" s="30">
        <v>356</v>
      </c>
      <c r="F75" s="31"/>
      <c r="G75" s="31"/>
      <c r="H75" s="105">
        <v>11.314</v>
      </c>
      <c r="I75" s="105">
        <v>11.914</v>
      </c>
      <c r="J75" s="105">
        <v>11.836879999999999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05"/>
      <c r="I76" s="105"/>
      <c r="J76" s="105"/>
      <c r="K76" s="32"/>
    </row>
    <row r="77" spans="1:11" s="33" customFormat="1" ht="11.25" customHeight="1">
      <c r="A77" s="35" t="s">
        <v>61</v>
      </c>
      <c r="B77" s="29"/>
      <c r="C77" s="30">
        <v>5</v>
      </c>
      <c r="D77" s="30">
        <v>5</v>
      </c>
      <c r="E77" s="30"/>
      <c r="F77" s="31"/>
      <c r="G77" s="31"/>
      <c r="H77" s="105">
        <v>0.1</v>
      </c>
      <c r="I77" s="105">
        <v>0.09</v>
      </c>
      <c r="J77" s="105"/>
      <c r="K77" s="32"/>
    </row>
    <row r="78" spans="1:11" s="33" customFormat="1" ht="11.25" customHeight="1">
      <c r="A78" s="35" t="s">
        <v>62</v>
      </c>
      <c r="B78" s="29"/>
      <c r="C78" s="30">
        <v>9</v>
      </c>
      <c r="D78" s="30">
        <v>10</v>
      </c>
      <c r="E78" s="30"/>
      <c r="F78" s="31"/>
      <c r="G78" s="31"/>
      <c r="H78" s="105">
        <v>0.216</v>
      </c>
      <c r="I78" s="105">
        <v>0.25</v>
      </c>
      <c r="J78" s="105"/>
      <c r="K78" s="32"/>
    </row>
    <row r="79" spans="1:11" s="33" customFormat="1" ht="11.25" customHeight="1">
      <c r="A79" s="35" t="s">
        <v>63</v>
      </c>
      <c r="B79" s="29"/>
      <c r="C79" s="30">
        <v>10</v>
      </c>
      <c r="D79" s="30">
        <v>10</v>
      </c>
      <c r="E79" s="30">
        <v>10</v>
      </c>
      <c r="F79" s="31"/>
      <c r="G79" s="31"/>
      <c r="H79" s="105">
        <v>0.105</v>
      </c>
      <c r="I79" s="105">
        <v>0.2</v>
      </c>
      <c r="J79" s="105">
        <v>0.2</v>
      </c>
      <c r="K79" s="32"/>
    </row>
    <row r="80" spans="1:11" s="42" customFormat="1" ht="11.25" customHeight="1">
      <c r="A80" s="43" t="s">
        <v>64</v>
      </c>
      <c r="B80" s="37"/>
      <c r="C80" s="38">
        <v>597</v>
      </c>
      <c r="D80" s="38">
        <v>597</v>
      </c>
      <c r="E80" s="38">
        <v>583</v>
      </c>
      <c r="F80" s="39">
        <f>IF(D80&gt;0,100*E80/D80,0)</f>
        <v>97.65494137353434</v>
      </c>
      <c r="G80" s="40"/>
      <c r="H80" s="106">
        <v>19.005</v>
      </c>
      <c r="I80" s="107">
        <v>19.706</v>
      </c>
      <c r="J80" s="107">
        <v>19.28888</v>
      </c>
      <c r="K80" s="41">
        <f>IF(I80&gt;0,100*J80/I80,0)</f>
        <v>97.88328427889982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>
        <v>51</v>
      </c>
      <c r="D82" s="30">
        <v>57</v>
      </c>
      <c r="E82" s="30">
        <v>65</v>
      </c>
      <c r="F82" s="31"/>
      <c r="G82" s="31"/>
      <c r="H82" s="105">
        <v>1.03</v>
      </c>
      <c r="I82" s="105">
        <v>1.315</v>
      </c>
      <c r="J82" s="105">
        <v>1.315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05"/>
      <c r="I83" s="105"/>
      <c r="J83" s="105"/>
      <c r="K83" s="32"/>
    </row>
    <row r="84" spans="1:11" s="42" customFormat="1" ht="11.25" customHeight="1">
      <c r="A84" s="36" t="s">
        <v>67</v>
      </c>
      <c r="B84" s="37"/>
      <c r="C84" s="38">
        <v>51</v>
      </c>
      <c r="D84" s="38">
        <v>57</v>
      </c>
      <c r="E84" s="38">
        <v>65</v>
      </c>
      <c r="F84" s="39">
        <f>IF(D84&gt;0,100*E84/D84,0)</f>
        <v>114.03508771929825</v>
      </c>
      <c r="G84" s="40"/>
      <c r="H84" s="106">
        <v>1.03</v>
      </c>
      <c r="I84" s="107">
        <v>1.315</v>
      </c>
      <c r="J84" s="107">
        <v>1.315</v>
      </c>
      <c r="K84" s="41">
        <f>IF(I84&gt;0,100*J84/I84,0)</f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>
        <v>2475</v>
      </c>
      <c r="D87" s="53">
        <v>2297</v>
      </c>
      <c r="E87" s="53">
        <v>2236</v>
      </c>
      <c r="F87" s="54">
        <f>IF(D87&gt;0,100*E87/D87,0)</f>
        <v>97.34436221158032</v>
      </c>
      <c r="G87" s="40"/>
      <c r="H87" s="110">
        <v>69.299</v>
      </c>
      <c r="I87" s="111">
        <v>64.228</v>
      </c>
      <c r="J87" s="111">
        <v>60.473879999999994</v>
      </c>
      <c r="K87" s="54">
        <f>IF(I87&gt;0,100*J87/I87,0)</f>
        <v>94.15501027589212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70" zoomScaleNormal="70" zoomScaleSheetLayoutView="70" zoomScalePageLayoutView="0" workbookViewId="0" topLeftCell="A1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 t="s">
        <v>300</v>
      </c>
      <c r="D7" s="21" t="s">
        <v>7</v>
      </c>
      <c r="E7" s="21">
        <v>11</v>
      </c>
      <c r="F7" s="22" t="str">
        <f>CONCATENATE(D6,"=100")</f>
        <v>2015=100</v>
      </c>
      <c r="G7" s="23"/>
      <c r="H7" s="20" t="s">
        <v>300</v>
      </c>
      <c r="I7" s="21" t="s">
        <v>7</v>
      </c>
      <c r="J7" s="21">
        <v>12</v>
      </c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</v>
      </c>
      <c r="D9" s="30">
        <v>1</v>
      </c>
      <c r="E9" s="30">
        <v>1</v>
      </c>
      <c r="F9" s="31"/>
      <c r="G9" s="31"/>
      <c r="H9" s="105">
        <v>0.021</v>
      </c>
      <c r="I9" s="105">
        <v>0.021</v>
      </c>
      <c r="J9" s="105">
        <v>0.021</v>
      </c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05"/>
      <c r="I10" s="105"/>
      <c r="J10" s="10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05"/>
      <c r="I11" s="105"/>
      <c r="J11" s="105"/>
      <c r="K11" s="32"/>
    </row>
    <row r="12" spans="1:11" s="33" customFormat="1" ht="11.25" customHeight="1">
      <c r="A12" s="35" t="s">
        <v>11</v>
      </c>
      <c r="B12" s="29"/>
      <c r="C12" s="30">
        <v>3</v>
      </c>
      <c r="D12" s="30">
        <v>3</v>
      </c>
      <c r="E12" s="30">
        <v>3</v>
      </c>
      <c r="F12" s="31"/>
      <c r="G12" s="31"/>
      <c r="H12" s="105">
        <v>0.064</v>
      </c>
      <c r="I12" s="105">
        <v>0.043</v>
      </c>
      <c r="J12" s="105">
        <v>0.072</v>
      </c>
      <c r="K12" s="32"/>
    </row>
    <row r="13" spans="1:11" s="42" customFormat="1" ht="11.25" customHeight="1">
      <c r="A13" s="36" t="s">
        <v>12</v>
      </c>
      <c r="B13" s="37"/>
      <c r="C13" s="38">
        <v>4</v>
      </c>
      <c r="D13" s="38">
        <v>4</v>
      </c>
      <c r="E13" s="38">
        <v>4</v>
      </c>
      <c r="F13" s="39">
        <f>IF(D13&gt;0,100*E13/D13,0)</f>
        <v>100</v>
      </c>
      <c r="G13" s="40"/>
      <c r="H13" s="106">
        <v>0.085</v>
      </c>
      <c r="I13" s="107">
        <v>0.064</v>
      </c>
      <c r="J13" s="107">
        <v>0.093</v>
      </c>
      <c r="K13" s="41">
        <f>IF(I13&gt;0,100*J13/I13,0)</f>
        <v>145.3125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>
        <v>1</v>
      </c>
      <c r="D15" s="38">
        <v>1</v>
      </c>
      <c r="E15" s="38">
        <v>1</v>
      </c>
      <c r="F15" s="39">
        <f>IF(D15&gt;0,100*E15/D15,0)</f>
        <v>100</v>
      </c>
      <c r="G15" s="40"/>
      <c r="H15" s="106">
        <v>0.01</v>
      </c>
      <c r="I15" s="107">
        <v>0.01</v>
      </c>
      <c r="J15" s="107">
        <v>0.01</v>
      </c>
      <c r="K15" s="41">
        <f>IF(I15&gt;0,100*J15/I15,0)</f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>
        <v>3</v>
      </c>
      <c r="D17" s="38">
        <v>3</v>
      </c>
      <c r="E17" s="38">
        <v>1</v>
      </c>
      <c r="F17" s="39">
        <f>IF(D17&gt;0,100*E17/D17,0)</f>
        <v>33.333333333333336</v>
      </c>
      <c r="G17" s="40"/>
      <c r="H17" s="106">
        <v>0.036</v>
      </c>
      <c r="I17" s="107">
        <v>0.036</v>
      </c>
      <c r="J17" s="107">
        <v>0.016</v>
      </c>
      <c r="K17" s="41">
        <f>IF(I17&gt;0,100*J17/I17,0)</f>
        <v>44.44444444444445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>
        <v>25</v>
      </c>
      <c r="D19" s="30">
        <v>29</v>
      </c>
      <c r="E19" s="30">
        <v>21</v>
      </c>
      <c r="F19" s="31"/>
      <c r="G19" s="31"/>
      <c r="H19" s="105">
        <v>0.343</v>
      </c>
      <c r="I19" s="105">
        <v>0.316</v>
      </c>
      <c r="J19" s="105">
        <v>0.381</v>
      </c>
      <c r="K19" s="32"/>
    </row>
    <row r="20" spans="1:11" s="33" customFormat="1" ht="11.25" customHeight="1">
      <c r="A20" s="35" t="s">
        <v>16</v>
      </c>
      <c r="B20" s="29"/>
      <c r="C20" s="30">
        <v>2</v>
      </c>
      <c r="D20" s="30">
        <v>2</v>
      </c>
      <c r="E20" s="30">
        <v>2</v>
      </c>
      <c r="F20" s="31"/>
      <c r="G20" s="31"/>
      <c r="H20" s="105">
        <v>0.033</v>
      </c>
      <c r="I20" s="105">
        <v>0.032</v>
      </c>
      <c r="J20" s="105">
        <v>0.033</v>
      </c>
      <c r="K20" s="32"/>
    </row>
    <row r="21" spans="1:11" s="33" customFormat="1" ht="11.25" customHeight="1">
      <c r="A21" s="35" t="s">
        <v>17</v>
      </c>
      <c r="B21" s="29"/>
      <c r="C21" s="30">
        <v>2</v>
      </c>
      <c r="D21" s="30">
        <v>2</v>
      </c>
      <c r="E21" s="30">
        <v>3</v>
      </c>
      <c r="F21" s="31"/>
      <c r="G21" s="31"/>
      <c r="H21" s="105">
        <v>0.033</v>
      </c>
      <c r="I21" s="105">
        <v>0.031</v>
      </c>
      <c r="J21" s="105">
        <v>0.031</v>
      </c>
      <c r="K21" s="32"/>
    </row>
    <row r="22" spans="1:11" s="42" customFormat="1" ht="11.25" customHeight="1">
      <c r="A22" s="36" t="s">
        <v>18</v>
      </c>
      <c r="B22" s="37"/>
      <c r="C22" s="38">
        <v>29</v>
      </c>
      <c r="D22" s="38">
        <v>33</v>
      </c>
      <c r="E22" s="38">
        <v>26</v>
      </c>
      <c r="F22" s="39">
        <f>IF(D22&gt;0,100*E22/D22,0)</f>
        <v>78.78787878787878</v>
      </c>
      <c r="G22" s="40"/>
      <c r="H22" s="106">
        <v>0.40900000000000003</v>
      </c>
      <c r="I22" s="107">
        <v>0.379</v>
      </c>
      <c r="J22" s="107">
        <v>0.445</v>
      </c>
      <c r="K22" s="41">
        <f>IF(I22&gt;0,100*J22/I22,0)</f>
        <v>117.41424802110818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>
        <v>759</v>
      </c>
      <c r="D24" s="38">
        <v>735</v>
      </c>
      <c r="E24" s="38">
        <v>744</v>
      </c>
      <c r="F24" s="39">
        <f>IF(D24&gt;0,100*E24/D24,0)</f>
        <v>101.22448979591837</v>
      </c>
      <c r="G24" s="40"/>
      <c r="H24" s="106">
        <v>16.17</v>
      </c>
      <c r="I24" s="107">
        <v>15.768</v>
      </c>
      <c r="J24" s="107">
        <v>15.718</v>
      </c>
      <c r="K24" s="41">
        <f>IF(I24&gt;0,100*J24/I24,0)</f>
        <v>99.68290208016235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>
        <v>9</v>
      </c>
      <c r="D26" s="38">
        <v>9</v>
      </c>
      <c r="E26" s="38">
        <v>8</v>
      </c>
      <c r="F26" s="39">
        <f>IF(D26&gt;0,100*E26/D26,0)</f>
        <v>88.88888888888889</v>
      </c>
      <c r="G26" s="40"/>
      <c r="H26" s="106">
        <v>0.189</v>
      </c>
      <c r="I26" s="107">
        <v>0.18</v>
      </c>
      <c r="J26" s="107">
        <v>0.17</v>
      </c>
      <c r="K26" s="41">
        <f>IF(I26&gt;0,100*J26/I26,0)</f>
        <v>94.44444444444444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>
        <v>110</v>
      </c>
      <c r="D28" s="30">
        <v>16</v>
      </c>
      <c r="E28" s="30">
        <v>3</v>
      </c>
      <c r="F28" s="31"/>
      <c r="G28" s="31"/>
      <c r="H28" s="105">
        <v>1.87</v>
      </c>
      <c r="I28" s="105">
        <v>0.272</v>
      </c>
      <c r="J28" s="105">
        <v>0.096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05"/>
      <c r="I29" s="105"/>
      <c r="J29" s="105"/>
      <c r="K29" s="32"/>
    </row>
    <row r="30" spans="1:11" s="33" customFormat="1" ht="11.25" customHeight="1">
      <c r="A30" s="35" t="s">
        <v>23</v>
      </c>
      <c r="B30" s="29"/>
      <c r="C30" s="30">
        <v>55</v>
      </c>
      <c r="D30" s="30">
        <v>89</v>
      </c>
      <c r="E30" s="30">
        <v>89</v>
      </c>
      <c r="F30" s="31"/>
      <c r="G30" s="31"/>
      <c r="H30" s="105">
        <v>1.1</v>
      </c>
      <c r="I30" s="105">
        <v>1.78</v>
      </c>
      <c r="J30" s="105">
        <v>1.767</v>
      </c>
      <c r="K30" s="32"/>
    </row>
    <row r="31" spans="1:11" s="42" customFormat="1" ht="11.25" customHeight="1">
      <c r="A31" s="43" t="s">
        <v>24</v>
      </c>
      <c r="B31" s="37"/>
      <c r="C31" s="38">
        <v>165</v>
      </c>
      <c r="D31" s="38">
        <v>105</v>
      </c>
      <c r="E31" s="38">
        <v>92</v>
      </c>
      <c r="F31" s="39">
        <f>IF(D31&gt;0,100*E31/D31,0)</f>
        <v>87.61904761904762</v>
      </c>
      <c r="G31" s="40"/>
      <c r="H31" s="106">
        <v>2.97</v>
      </c>
      <c r="I31" s="107">
        <v>2.052</v>
      </c>
      <c r="J31" s="107">
        <v>1.863</v>
      </c>
      <c r="K31" s="41">
        <f>IF(I31&gt;0,100*J31/I31,0)</f>
        <v>90.78947368421053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>
        <v>110</v>
      </c>
      <c r="D33" s="30">
        <v>100</v>
      </c>
      <c r="E33" s="30">
        <v>100</v>
      </c>
      <c r="F33" s="31"/>
      <c r="G33" s="31"/>
      <c r="H33" s="105">
        <v>0.92</v>
      </c>
      <c r="I33" s="105">
        <v>0.84</v>
      </c>
      <c r="J33" s="105">
        <v>0.82</v>
      </c>
      <c r="K33" s="32"/>
    </row>
    <row r="34" spans="1:11" s="33" customFormat="1" ht="11.25" customHeight="1">
      <c r="A34" s="35" t="s">
        <v>26</v>
      </c>
      <c r="B34" s="29"/>
      <c r="C34" s="30">
        <v>19</v>
      </c>
      <c r="D34" s="30">
        <v>19</v>
      </c>
      <c r="E34" s="30">
        <v>9</v>
      </c>
      <c r="F34" s="31"/>
      <c r="G34" s="31"/>
      <c r="H34" s="105">
        <v>0.291</v>
      </c>
      <c r="I34" s="105">
        <v>0.28</v>
      </c>
      <c r="J34" s="105">
        <v>0.18</v>
      </c>
      <c r="K34" s="32"/>
    </row>
    <row r="35" spans="1:11" s="33" customFormat="1" ht="11.25" customHeight="1">
      <c r="A35" s="35" t="s">
        <v>27</v>
      </c>
      <c r="B35" s="29"/>
      <c r="C35" s="30">
        <v>29</v>
      </c>
      <c r="D35" s="30">
        <v>30</v>
      </c>
      <c r="E35" s="30">
        <v>30</v>
      </c>
      <c r="F35" s="31"/>
      <c r="G35" s="31"/>
      <c r="H35" s="105">
        <v>0.428</v>
      </c>
      <c r="I35" s="105">
        <v>0.45</v>
      </c>
      <c r="J35" s="105">
        <v>0.45</v>
      </c>
      <c r="K35" s="32"/>
    </row>
    <row r="36" spans="1:11" s="33" customFormat="1" ht="11.25" customHeight="1">
      <c r="A36" s="35" t="s">
        <v>28</v>
      </c>
      <c r="B36" s="29"/>
      <c r="C36" s="30">
        <v>106</v>
      </c>
      <c r="D36" s="30">
        <v>106</v>
      </c>
      <c r="E36" s="30">
        <v>97</v>
      </c>
      <c r="F36" s="31"/>
      <c r="G36" s="31"/>
      <c r="H36" s="105">
        <v>1.59</v>
      </c>
      <c r="I36" s="105">
        <v>1.59</v>
      </c>
      <c r="J36" s="105">
        <v>1.164</v>
      </c>
      <c r="K36" s="32"/>
    </row>
    <row r="37" spans="1:11" s="42" customFormat="1" ht="11.25" customHeight="1">
      <c r="A37" s="36" t="s">
        <v>29</v>
      </c>
      <c r="B37" s="37"/>
      <c r="C37" s="38">
        <v>264</v>
      </c>
      <c r="D37" s="38">
        <v>255</v>
      </c>
      <c r="E37" s="38">
        <v>236</v>
      </c>
      <c r="F37" s="39">
        <f>IF(D37&gt;0,100*E37/D37,0)</f>
        <v>92.54901960784314</v>
      </c>
      <c r="G37" s="40"/>
      <c r="H37" s="106">
        <v>3.229</v>
      </c>
      <c r="I37" s="107">
        <v>3.16</v>
      </c>
      <c r="J37" s="107">
        <v>2.614</v>
      </c>
      <c r="K37" s="41">
        <f>IF(I37&gt;0,100*J37/I37,0)</f>
        <v>82.72151898734177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>
        <v>9</v>
      </c>
      <c r="D39" s="38">
        <v>15</v>
      </c>
      <c r="E39" s="38">
        <v>17</v>
      </c>
      <c r="F39" s="39">
        <f>IF(D39&gt;0,100*E39/D39,0)</f>
        <v>113.33333333333333</v>
      </c>
      <c r="G39" s="40"/>
      <c r="H39" s="106">
        <v>0.195</v>
      </c>
      <c r="I39" s="107">
        <v>0.315</v>
      </c>
      <c r="J39" s="107">
        <v>0.3</v>
      </c>
      <c r="K39" s="41">
        <f>IF(I39&gt;0,100*J39/I39,0)</f>
        <v>95.23809523809524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>
        <v>98</v>
      </c>
      <c r="F41" s="31"/>
      <c r="G41" s="31"/>
      <c r="H41" s="105"/>
      <c r="I41" s="105"/>
      <c r="J41" s="105">
        <v>1.96</v>
      </c>
      <c r="K41" s="32"/>
    </row>
    <row r="42" spans="1:11" s="33" customFormat="1" ht="11.25" customHeight="1">
      <c r="A42" s="35" t="s">
        <v>32</v>
      </c>
      <c r="B42" s="29"/>
      <c r="C42" s="30">
        <v>32</v>
      </c>
      <c r="D42" s="30"/>
      <c r="E42" s="30"/>
      <c r="F42" s="31"/>
      <c r="G42" s="31"/>
      <c r="H42" s="105">
        <v>0.8</v>
      </c>
      <c r="I42" s="105"/>
      <c r="J42" s="105"/>
      <c r="K42" s="32"/>
    </row>
    <row r="43" spans="1:11" s="33" customFormat="1" ht="11.25" customHeight="1">
      <c r="A43" s="35" t="s">
        <v>33</v>
      </c>
      <c r="B43" s="29"/>
      <c r="C43" s="30">
        <v>2</v>
      </c>
      <c r="D43" s="30">
        <v>88</v>
      </c>
      <c r="E43" s="30">
        <v>75</v>
      </c>
      <c r="F43" s="31"/>
      <c r="G43" s="31"/>
      <c r="H43" s="105">
        <v>0.03</v>
      </c>
      <c r="I43" s="105">
        <v>1.056</v>
      </c>
      <c r="J43" s="105">
        <v>0.9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05"/>
      <c r="I44" s="105"/>
      <c r="J44" s="105"/>
      <c r="K44" s="32"/>
    </row>
    <row r="45" spans="1:11" s="33" customFormat="1" ht="11.25" customHeight="1">
      <c r="A45" s="35" t="s">
        <v>35</v>
      </c>
      <c r="B45" s="29"/>
      <c r="C45" s="30">
        <v>5</v>
      </c>
      <c r="D45" s="30">
        <v>5</v>
      </c>
      <c r="E45" s="30">
        <v>5</v>
      </c>
      <c r="F45" s="31"/>
      <c r="G45" s="31"/>
      <c r="H45" s="105">
        <v>0.12</v>
      </c>
      <c r="I45" s="105">
        <v>0.12</v>
      </c>
      <c r="J45" s="105">
        <v>0.125</v>
      </c>
      <c r="K45" s="32"/>
    </row>
    <row r="46" spans="1:11" s="33" customFormat="1" ht="11.25" customHeight="1">
      <c r="A46" s="35" t="s">
        <v>36</v>
      </c>
      <c r="B46" s="29"/>
      <c r="C46" s="30">
        <v>26</v>
      </c>
      <c r="D46" s="30">
        <v>11</v>
      </c>
      <c r="E46" s="30">
        <v>39</v>
      </c>
      <c r="F46" s="31"/>
      <c r="G46" s="31"/>
      <c r="H46" s="105">
        <v>0.39</v>
      </c>
      <c r="I46" s="105">
        <v>0.165</v>
      </c>
      <c r="J46" s="105">
        <v>0.585</v>
      </c>
      <c r="K46" s="32"/>
    </row>
    <row r="47" spans="1:11" s="33" customFormat="1" ht="11.25" customHeight="1">
      <c r="A47" s="35" t="s">
        <v>37</v>
      </c>
      <c r="B47" s="29"/>
      <c r="C47" s="30">
        <v>1</v>
      </c>
      <c r="D47" s="30">
        <v>1</v>
      </c>
      <c r="E47" s="30">
        <v>1</v>
      </c>
      <c r="F47" s="31"/>
      <c r="G47" s="31"/>
      <c r="H47" s="105">
        <v>0.003</v>
      </c>
      <c r="I47" s="105">
        <v>0.002</v>
      </c>
      <c r="J47" s="105">
        <v>0.01</v>
      </c>
      <c r="K47" s="32"/>
    </row>
    <row r="48" spans="1:11" s="33" customFormat="1" ht="11.25" customHeight="1">
      <c r="A48" s="35" t="s">
        <v>38</v>
      </c>
      <c r="B48" s="29"/>
      <c r="C48" s="30">
        <v>274</v>
      </c>
      <c r="D48" s="30">
        <v>350</v>
      </c>
      <c r="E48" s="30">
        <v>163</v>
      </c>
      <c r="F48" s="31"/>
      <c r="G48" s="31"/>
      <c r="H48" s="105">
        <v>6.014</v>
      </c>
      <c r="I48" s="105">
        <v>5.25</v>
      </c>
      <c r="J48" s="105">
        <v>3.586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05"/>
      <c r="I49" s="105"/>
      <c r="J49" s="105"/>
      <c r="K49" s="32"/>
    </row>
    <row r="50" spans="1:11" s="42" customFormat="1" ht="11.25" customHeight="1">
      <c r="A50" s="43" t="s">
        <v>40</v>
      </c>
      <c r="B50" s="37"/>
      <c r="C50" s="38">
        <v>340</v>
      </c>
      <c r="D50" s="38">
        <v>455</v>
      </c>
      <c r="E50" s="38">
        <v>381</v>
      </c>
      <c r="F50" s="39">
        <f>IF(D50&gt;0,100*E50/D50,0)</f>
        <v>83.73626373626374</v>
      </c>
      <c r="G50" s="40"/>
      <c r="H50" s="106">
        <v>7.357</v>
      </c>
      <c r="I50" s="107">
        <v>6.593</v>
      </c>
      <c r="J50" s="107">
        <v>7.1659999999999995</v>
      </c>
      <c r="K50" s="41">
        <f>IF(I50&gt;0,100*J50/I50,0)</f>
        <v>108.69103594721673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06"/>
      <c r="I52" s="107"/>
      <c r="J52" s="10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>
        <v>215</v>
      </c>
      <c r="D54" s="30">
        <v>250</v>
      </c>
      <c r="E54" s="30">
        <v>250</v>
      </c>
      <c r="F54" s="31"/>
      <c r="G54" s="31"/>
      <c r="H54" s="105">
        <v>5.375</v>
      </c>
      <c r="I54" s="105">
        <v>6.25</v>
      </c>
      <c r="J54" s="105">
        <v>6.5</v>
      </c>
      <c r="K54" s="32"/>
    </row>
    <row r="55" spans="1:11" s="33" customFormat="1" ht="11.25" customHeight="1">
      <c r="A55" s="35" t="s">
        <v>43</v>
      </c>
      <c r="B55" s="29"/>
      <c r="C55" s="30">
        <v>8</v>
      </c>
      <c r="D55" s="30">
        <v>6</v>
      </c>
      <c r="E55" s="30">
        <v>4</v>
      </c>
      <c r="F55" s="31"/>
      <c r="G55" s="31"/>
      <c r="H55" s="105">
        <v>0.128</v>
      </c>
      <c r="I55" s="105">
        <v>0.096</v>
      </c>
      <c r="J55" s="105">
        <v>0.065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05"/>
      <c r="I56" s="105"/>
      <c r="J56" s="10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05"/>
      <c r="I57" s="105"/>
      <c r="J57" s="105"/>
      <c r="K57" s="32"/>
    </row>
    <row r="58" spans="1:11" s="33" customFormat="1" ht="11.25" customHeight="1">
      <c r="A58" s="35" t="s">
        <v>46</v>
      </c>
      <c r="B58" s="29"/>
      <c r="C58" s="30">
        <v>15</v>
      </c>
      <c r="D58" s="30">
        <v>15</v>
      </c>
      <c r="E58" s="30">
        <v>2</v>
      </c>
      <c r="F58" s="31"/>
      <c r="G58" s="31"/>
      <c r="H58" s="105">
        <v>0.27</v>
      </c>
      <c r="I58" s="105">
        <v>0.258</v>
      </c>
      <c r="J58" s="105">
        <v>0.111</v>
      </c>
      <c r="K58" s="32"/>
    </row>
    <row r="59" spans="1:11" s="42" customFormat="1" ht="11.25" customHeight="1">
      <c r="A59" s="36" t="s">
        <v>47</v>
      </c>
      <c r="B59" s="37"/>
      <c r="C59" s="38">
        <v>238</v>
      </c>
      <c r="D59" s="38">
        <v>271</v>
      </c>
      <c r="E59" s="38">
        <v>256</v>
      </c>
      <c r="F59" s="39">
        <f>IF(D59&gt;0,100*E59/D59,0)</f>
        <v>94.4649446494465</v>
      </c>
      <c r="G59" s="40"/>
      <c r="H59" s="106">
        <v>5.773</v>
      </c>
      <c r="I59" s="107">
        <v>6.604</v>
      </c>
      <c r="J59" s="107">
        <v>6.676</v>
      </c>
      <c r="K59" s="41">
        <f>IF(I59&gt;0,100*J59/I59,0)</f>
        <v>101.09024833434283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>
        <v>324</v>
      </c>
      <c r="D61" s="30">
        <v>320</v>
      </c>
      <c r="E61" s="30">
        <v>270</v>
      </c>
      <c r="F61" s="31"/>
      <c r="G61" s="31"/>
      <c r="H61" s="105">
        <v>8.1</v>
      </c>
      <c r="I61" s="105">
        <v>7.8</v>
      </c>
      <c r="J61" s="105">
        <v>7.29</v>
      </c>
      <c r="K61" s="32"/>
    </row>
    <row r="62" spans="1:11" s="33" customFormat="1" ht="11.25" customHeight="1">
      <c r="A62" s="35" t="s">
        <v>49</v>
      </c>
      <c r="B62" s="29"/>
      <c r="C62" s="30">
        <v>26</v>
      </c>
      <c r="D62" s="30">
        <v>21</v>
      </c>
      <c r="E62" s="30">
        <v>21</v>
      </c>
      <c r="F62" s="31"/>
      <c r="G62" s="31"/>
      <c r="H62" s="105">
        <v>0.442</v>
      </c>
      <c r="I62" s="105">
        <v>0.473</v>
      </c>
      <c r="J62" s="105">
        <v>0.473</v>
      </c>
      <c r="K62" s="32"/>
    </row>
    <row r="63" spans="1:11" s="33" customFormat="1" ht="11.25" customHeight="1">
      <c r="A63" s="35" t="s">
        <v>50</v>
      </c>
      <c r="B63" s="29"/>
      <c r="C63" s="30">
        <v>179</v>
      </c>
      <c r="D63" s="30">
        <v>179</v>
      </c>
      <c r="E63" s="30">
        <v>193</v>
      </c>
      <c r="F63" s="31"/>
      <c r="G63" s="31"/>
      <c r="H63" s="105">
        <v>3.27</v>
      </c>
      <c r="I63" s="105">
        <v>3.496</v>
      </c>
      <c r="J63" s="105">
        <v>2.73</v>
      </c>
      <c r="K63" s="32"/>
    </row>
    <row r="64" spans="1:11" s="42" customFormat="1" ht="11.25" customHeight="1">
      <c r="A64" s="36" t="s">
        <v>51</v>
      </c>
      <c r="B64" s="37"/>
      <c r="C64" s="38">
        <v>529</v>
      </c>
      <c r="D64" s="38">
        <v>520</v>
      </c>
      <c r="E64" s="38">
        <v>484</v>
      </c>
      <c r="F64" s="39">
        <f>IF(D64&gt;0,100*E64/D64,0)</f>
        <v>93.07692307692308</v>
      </c>
      <c r="G64" s="40"/>
      <c r="H64" s="106">
        <v>11.812</v>
      </c>
      <c r="I64" s="107">
        <v>11.769</v>
      </c>
      <c r="J64" s="107">
        <v>10.493</v>
      </c>
      <c r="K64" s="41">
        <f>IF(I64&gt;0,100*J64/I64,0)</f>
        <v>89.15795734556886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>
        <v>117</v>
      </c>
      <c r="D66" s="38">
        <v>200</v>
      </c>
      <c r="E66" s="38">
        <v>930</v>
      </c>
      <c r="F66" s="39">
        <f>IF(D66&gt;0,100*E66/D66,0)</f>
        <v>465</v>
      </c>
      <c r="G66" s="40"/>
      <c r="H66" s="106">
        <v>2.165</v>
      </c>
      <c r="I66" s="107">
        <v>4.57</v>
      </c>
      <c r="J66" s="107">
        <v>16.74</v>
      </c>
      <c r="K66" s="41">
        <f>IF(I66&gt;0,100*J66/I66,0)</f>
        <v>366.3019693654266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>
        <v>300</v>
      </c>
      <c r="D68" s="30">
        <v>300</v>
      </c>
      <c r="E68" s="30">
        <v>300</v>
      </c>
      <c r="F68" s="31"/>
      <c r="G68" s="31"/>
      <c r="H68" s="105">
        <v>5.083</v>
      </c>
      <c r="I68" s="105">
        <v>5.6</v>
      </c>
      <c r="J68" s="105">
        <v>5.5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05"/>
      <c r="I69" s="105"/>
      <c r="J69" s="105"/>
      <c r="K69" s="32"/>
    </row>
    <row r="70" spans="1:11" s="42" customFormat="1" ht="11.25" customHeight="1">
      <c r="A70" s="36" t="s">
        <v>55</v>
      </c>
      <c r="B70" s="37"/>
      <c r="C70" s="38">
        <v>300</v>
      </c>
      <c r="D70" s="38">
        <v>300</v>
      </c>
      <c r="E70" s="38">
        <v>300</v>
      </c>
      <c r="F70" s="39">
        <f>IF(D70&gt;0,100*E70/D70,0)</f>
        <v>100</v>
      </c>
      <c r="G70" s="40"/>
      <c r="H70" s="106">
        <v>5.083</v>
      </c>
      <c r="I70" s="107">
        <v>5.6</v>
      </c>
      <c r="J70" s="107">
        <v>5.5</v>
      </c>
      <c r="K70" s="41">
        <f>IF(I70&gt;0,100*J70/I70,0)</f>
        <v>98.21428571428572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>
        <v>285</v>
      </c>
      <c r="D72" s="30">
        <v>305</v>
      </c>
      <c r="E72" s="30">
        <v>405</v>
      </c>
      <c r="F72" s="31"/>
      <c r="G72" s="31"/>
      <c r="H72" s="105">
        <v>2.855</v>
      </c>
      <c r="I72" s="105">
        <v>3.055</v>
      </c>
      <c r="J72" s="105">
        <v>4.365</v>
      </c>
      <c r="K72" s="32"/>
    </row>
    <row r="73" spans="1:11" s="33" customFormat="1" ht="11.25" customHeight="1">
      <c r="A73" s="35" t="s">
        <v>57</v>
      </c>
      <c r="B73" s="29"/>
      <c r="C73" s="30">
        <v>8</v>
      </c>
      <c r="D73" s="30">
        <v>65</v>
      </c>
      <c r="E73" s="30">
        <v>50</v>
      </c>
      <c r="F73" s="31"/>
      <c r="G73" s="31"/>
      <c r="H73" s="105">
        <v>0.184</v>
      </c>
      <c r="I73" s="105">
        <v>1.235</v>
      </c>
      <c r="J73" s="105">
        <v>0.9</v>
      </c>
      <c r="K73" s="32"/>
    </row>
    <row r="74" spans="1:11" s="33" customFormat="1" ht="11.25" customHeight="1">
      <c r="A74" s="35" t="s">
        <v>58</v>
      </c>
      <c r="B74" s="29"/>
      <c r="C74" s="30">
        <v>85</v>
      </c>
      <c r="D74" s="30">
        <v>85</v>
      </c>
      <c r="E74" s="30">
        <v>100</v>
      </c>
      <c r="F74" s="31"/>
      <c r="G74" s="31"/>
      <c r="H74" s="105">
        <v>1.688</v>
      </c>
      <c r="I74" s="105">
        <v>1.7</v>
      </c>
      <c r="J74" s="105">
        <v>2</v>
      </c>
      <c r="K74" s="32"/>
    </row>
    <row r="75" spans="1:11" s="33" customFormat="1" ht="11.25" customHeight="1">
      <c r="A75" s="35" t="s">
        <v>59</v>
      </c>
      <c r="B75" s="29"/>
      <c r="C75" s="30">
        <v>68</v>
      </c>
      <c r="D75" s="30">
        <v>68</v>
      </c>
      <c r="E75" s="30">
        <v>163</v>
      </c>
      <c r="F75" s="31"/>
      <c r="G75" s="31"/>
      <c r="H75" s="105">
        <v>1.001</v>
      </c>
      <c r="I75" s="105">
        <v>1.0012</v>
      </c>
      <c r="J75" s="105">
        <v>2.1909957999999996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05"/>
      <c r="I76" s="105"/>
      <c r="J76" s="105"/>
      <c r="K76" s="32"/>
    </row>
    <row r="77" spans="1:11" s="33" customFormat="1" ht="11.25" customHeight="1">
      <c r="A77" s="35" t="s">
        <v>61</v>
      </c>
      <c r="B77" s="29"/>
      <c r="C77" s="30">
        <v>19</v>
      </c>
      <c r="D77" s="30">
        <v>19</v>
      </c>
      <c r="E77" s="30">
        <v>5</v>
      </c>
      <c r="F77" s="31"/>
      <c r="G77" s="31"/>
      <c r="H77" s="105">
        <v>0.217</v>
      </c>
      <c r="I77" s="105">
        <v>0.255</v>
      </c>
      <c r="J77" s="105">
        <v>0.068</v>
      </c>
      <c r="K77" s="32"/>
    </row>
    <row r="78" spans="1:11" s="33" customFormat="1" ht="11.25" customHeight="1">
      <c r="A78" s="35" t="s">
        <v>62</v>
      </c>
      <c r="B78" s="29"/>
      <c r="C78" s="30">
        <v>18</v>
      </c>
      <c r="D78" s="30">
        <v>20</v>
      </c>
      <c r="E78" s="30">
        <v>20</v>
      </c>
      <c r="F78" s="31"/>
      <c r="G78" s="31"/>
      <c r="H78" s="105">
        <v>0.36</v>
      </c>
      <c r="I78" s="105">
        <v>0.4</v>
      </c>
      <c r="J78" s="105">
        <v>0.342</v>
      </c>
      <c r="K78" s="32"/>
    </row>
    <row r="79" spans="1:11" s="33" customFormat="1" ht="11.25" customHeight="1">
      <c r="A79" s="35" t="s">
        <v>63</v>
      </c>
      <c r="B79" s="29"/>
      <c r="C79" s="30">
        <v>26</v>
      </c>
      <c r="D79" s="30">
        <v>25</v>
      </c>
      <c r="E79" s="30">
        <v>25</v>
      </c>
      <c r="F79" s="31"/>
      <c r="G79" s="31"/>
      <c r="H79" s="105">
        <v>0.455</v>
      </c>
      <c r="I79" s="105">
        <v>0.45</v>
      </c>
      <c r="J79" s="105">
        <v>0.45</v>
      </c>
      <c r="K79" s="32"/>
    </row>
    <row r="80" spans="1:11" s="42" customFormat="1" ht="11.25" customHeight="1">
      <c r="A80" s="43" t="s">
        <v>64</v>
      </c>
      <c r="B80" s="37"/>
      <c r="C80" s="38">
        <v>509</v>
      </c>
      <c r="D80" s="38">
        <v>587</v>
      </c>
      <c r="E80" s="38">
        <v>768</v>
      </c>
      <c r="F80" s="39">
        <f>IF(D80&gt;0,100*E80/D80,0)</f>
        <v>130.83475298126064</v>
      </c>
      <c r="G80" s="40"/>
      <c r="H80" s="106">
        <v>6.76</v>
      </c>
      <c r="I80" s="107">
        <v>8.0962</v>
      </c>
      <c r="J80" s="107">
        <v>10.3159958</v>
      </c>
      <c r="K80" s="41">
        <f>IF(I80&gt;0,100*J80/I80,0)</f>
        <v>127.41774906746376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>
        <v>25</v>
      </c>
      <c r="D82" s="30">
        <v>25</v>
      </c>
      <c r="E82" s="30">
        <v>26</v>
      </c>
      <c r="F82" s="31"/>
      <c r="G82" s="31"/>
      <c r="H82" s="105">
        <v>0.465</v>
      </c>
      <c r="I82" s="105">
        <v>0.465</v>
      </c>
      <c r="J82" s="105">
        <v>0.49</v>
      </c>
      <c r="K82" s="32"/>
    </row>
    <row r="83" spans="1:11" s="33" customFormat="1" ht="11.25" customHeight="1">
      <c r="A83" s="35" t="s">
        <v>66</v>
      </c>
      <c r="B83" s="29"/>
      <c r="C83" s="30">
        <v>34</v>
      </c>
      <c r="D83" s="30">
        <v>34</v>
      </c>
      <c r="E83" s="30">
        <v>34</v>
      </c>
      <c r="F83" s="31"/>
      <c r="G83" s="31"/>
      <c r="H83" s="105">
        <v>0.656</v>
      </c>
      <c r="I83" s="105">
        <v>0.65</v>
      </c>
      <c r="J83" s="105">
        <v>0.67</v>
      </c>
      <c r="K83" s="32"/>
    </row>
    <row r="84" spans="1:11" s="42" customFormat="1" ht="11.25" customHeight="1">
      <c r="A84" s="36" t="s">
        <v>67</v>
      </c>
      <c r="B84" s="37"/>
      <c r="C84" s="38">
        <v>59</v>
      </c>
      <c r="D84" s="38">
        <v>59</v>
      </c>
      <c r="E84" s="38">
        <v>60</v>
      </c>
      <c r="F84" s="39">
        <f>IF(D84&gt;0,100*E84/D84,0)</f>
        <v>101.69491525423729</v>
      </c>
      <c r="G84" s="40"/>
      <c r="H84" s="106">
        <v>1.121</v>
      </c>
      <c r="I84" s="107">
        <v>1.115</v>
      </c>
      <c r="J84" s="107">
        <v>1.16</v>
      </c>
      <c r="K84" s="41">
        <f>IF(I84&gt;0,100*J84/I84,0)</f>
        <v>104.03587443946188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>
        <v>3335</v>
      </c>
      <c r="D87" s="53">
        <v>3552</v>
      </c>
      <c r="E87" s="53">
        <v>4308</v>
      </c>
      <c r="F87" s="54">
        <f>IF(D87&gt;0,100*E87/D87,0)</f>
        <v>121.28378378378379</v>
      </c>
      <c r="G87" s="40"/>
      <c r="H87" s="110">
        <v>63.364</v>
      </c>
      <c r="I87" s="111">
        <v>66.3112</v>
      </c>
      <c r="J87" s="111">
        <v>79.2799958</v>
      </c>
      <c r="K87" s="54">
        <f>IF(I87&gt;0,100*J87/I87,0)</f>
        <v>119.55747415217942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P184"/>
  <sheetViews>
    <sheetView showZeros="0" zoomScaleSheetLayoutView="100" zoomScalePageLayoutView="0" workbookViewId="0" topLeftCell="W58">
      <selection activeCell="AI68" sqref="AI68"/>
    </sheetView>
  </sheetViews>
  <sheetFormatPr defaultColWidth="8.57421875" defaultRowHeight="12.75"/>
  <cols>
    <col min="1" max="1" width="22.00390625" style="65" customWidth="1"/>
    <col min="2" max="2" width="0.9921875" style="65" customWidth="1"/>
    <col min="3" max="3" width="1.1484375" style="65" customWidth="1"/>
    <col min="4" max="4" width="6.421875" style="65" customWidth="1"/>
    <col min="5" max="7" width="9.421875" style="65" customWidth="1"/>
    <col min="8" max="8" width="10.421875" style="65" customWidth="1"/>
    <col min="9" max="9" width="0.9921875" style="65" customWidth="1"/>
    <col min="10" max="10" width="6.421875" style="65" customWidth="1"/>
    <col min="11" max="13" width="9.421875" style="65" customWidth="1"/>
    <col min="14" max="14" width="10.421875" style="65" customWidth="1"/>
    <col min="15" max="15" width="22.00390625" style="65" customWidth="1"/>
    <col min="16" max="16" width="0.9921875" style="65" customWidth="1"/>
    <col min="17" max="17" width="1.1484375" style="65" customWidth="1"/>
    <col min="18" max="18" width="6.421875" style="65" customWidth="1"/>
    <col min="19" max="21" width="9.421875" style="65" customWidth="1"/>
    <col min="22" max="22" width="10.421875" style="65" customWidth="1"/>
    <col min="23" max="23" width="0.9921875" style="65" customWidth="1"/>
    <col min="24" max="24" width="6.421875" style="65" customWidth="1"/>
    <col min="25" max="27" width="9.421875" style="65" customWidth="1"/>
    <col min="28" max="28" width="10.421875" style="65" customWidth="1"/>
    <col min="29" max="29" width="23.140625" style="65" customWidth="1"/>
    <col min="30" max="30" width="1.7109375" style="65" customWidth="1"/>
    <col min="31" max="31" width="1.1484375" style="65" customWidth="1"/>
    <col min="32" max="36" width="8.57421875" style="65" customWidth="1"/>
    <col min="37" max="37" width="1.421875" style="65" customWidth="1"/>
    <col min="38" max="16384" width="8.57421875" style="65" customWidth="1"/>
  </cols>
  <sheetData>
    <row r="1" spans="1:22" ht="9.75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41" s="68" customFormat="1" ht="10.5">
      <c r="A2" s="66" t="s">
        <v>112</v>
      </c>
      <c r="B2" s="67"/>
      <c r="C2" s="67"/>
      <c r="D2" s="67"/>
      <c r="E2" s="67"/>
      <c r="F2" s="67"/>
      <c r="G2" s="67"/>
      <c r="H2" s="67"/>
      <c r="J2" s="68" t="s">
        <v>113</v>
      </c>
      <c r="M2" s="68" t="s">
        <v>120</v>
      </c>
      <c r="O2" s="66" t="s">
        <v>112</v>
      </c>
      <c r="P2" s="67"/>
      <c r="Q2" s="67"/>
      <c r="R2" s="67"/>
      <c r="S2" s="67"/>
      <c r="T2" s="67"/>
      <c r="U2" s="67"/>
      <c r="V2" s="67"/>
      <c r="X2" s="68" t="s">
        <v>113</v>
      </c>
      <c r="AA2" s="68" t="s">
        <v>120</v>
      </c>
      <c r="AC2" s="66" t="s">
        <v>112</v>
      </c>
      <c r="AD2" s="67"/>
      <c r="AE2" s="67"/>
      <c r="AF2" s="67"/>
      <c r="AG2" s="67"/>
      <c r="AH2" s="67"/>
      <c r="AI2" s="67"/>
      <c r="AJ2" s="67"/>
      <c r="AL2" s="68" t="s">
        <v>113</v>
      </c>
      <c r="AO2" s="68" t="s">
        <v>120</v>
      </c>
    </row>
    <row r="3" spans="1:36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  <c r="AC3" s="67"/>
      <c r="AD3" s="67"/>
      <c r="AE3" s="67"/>
      <c r="AF3" s="67"/>
      <c r="AG3" s="67"/>
      <c r="AH3" s="67"/>
      <c r="AI3" s="67"/>
      <c r="AJ3" s="67"/>
    </row>
    <row r="4" spans="1:42" s="68" customFormat="1" ht="10.5" thickBot="1">
      <c r="A4" s="69"/>
      <c r="B4" s="70"/>
      <c r="C4" s="71"/>
      <c r="D4" s="206" t="s">
        <v>114</v>
      </c>
      <c r="E4" s="207"/>
      <c r="F4" s="207"/>
      <c r="G4" s="207"/>
      <c r="H4" s="208"/>
      <c r="J4" s="206" t="s">
        <v>115</v>
      </c>
      <c r="K4" s="207"/>
      <c r="L4" s="207"/>
      <c r="M4" s="207"/>
      <c r="N4" s="208"/>
      <c r="O4" s="69"/>
      <c r="P4" s="70"/>
      <c r="Q4" s="71"/>
      <c r="R4" s="206" t="s">
        <v>114</v>
      </c>
      <c r="S4" s="207"/>
      <c r="T4" s="207"/>
      <c r="U4" s="207"/>
      <c r="V4" s="208"/>
      <c r="X4" s="206" t="s">
        <v>115</v>
      </c>
      <c r="Y4" s="207"/>
      <c r="Z4" s="207"/>
      <c r="AA4" s="207"/>
      <c r="AB4" s="208"/>
      <c r="AC4" s="69"/>
      <c r="AD4" s="70"/>
      <c r="AE4" s="71"/>
      <c r="AF4" s="206" t="s">
        <v>114</v>
      </c>
      <c r="AG4" s="207"/>
      <c r="AH4" s="207"/>
      <c r="AI4" s="207"/>
      <c r="AJ4" s="208"/>
      <c r="AL4" s="206" t="s">
        <v>115</v>
      </c>
      <c r="AM4" s="207"/>
      <c r="AN4" s="207"/>
      <c r="AO4" s="207"/>
      <c r="AP4" s="208"/>
    </row>
    <row r="5" spans="1:42" s="68" customFormat="1" ht="10.5">
      <c r="A5" s="72" t="s">
        <v>116</v>
      </c>
      <c r="B5" s="73"/>
      <c r="C5" s="71"/>
      <c r="D5" s="69"/>
      <c r="E5" s="74" t="s">
        <v>299</v>
      </c>
      <c r="F5" s="74" t="s">
        <v>117</v>
      </c>
      <c r="G5" s="74" t="s">
        <v>118</v>
      </c>
      <c r="H5" s="75">
        <f>G6</f>
        <v>2016</v>
      </c>
      <c r="J5" s="69"/>
      <c r="K5" s="74" t="s">
        <v>299</v>
      </c>
      <c r="L5" s="74" t="s">
        <v>117</v>
      </c>
      <c r="M5" s="74" t="s">
        <v>118</v>
      </c>
      <c r="N5" s="75">
        <f>M6</f>
        <v>2016</v>
      </c>
      <c r="O5" s="72" t="s">
        <v>116</v>
      </c>
      <c r="P5" s="73"/>
      <c r="Q5" s="71"/>
      <c r="R5" s="69"/>
      <c r="S5" s="74" t="s">
        <v>299</v>
      </c>
      <c r="T5" s="74" t="s">
        <v>117</v>
      </c>
      <c r="U5" s="74" t="s">
        <v>118</v>
      </c>
      <c r="V5" s="75">
        <f>U6</f>
        <v>2016</v>
      </c>
      <c r="X5" s="69"/>
      <c r="Y5" s="74" t="s">
        <v>299</v>
      </c>
      <c r="Z5" s="74" t="s">
        <v>117</v>
      </c>
      <c r="AA5" s="74" t="s">
        <v>118</v>
      </c>
      <c r="AB5" s="75">
        <f>AA6</f>
        <v>2016</v>
      </c>
      <c r="AC5" s="72" t="s">
        <v>116</v>
      </c>
      <c r="AD5" s="73"/>
      <c r="AE5" s="71"/>
      <c r="AF5" s="69"/>
      <c r="AG5" s="74" t="s">
        <v>117</v>
      </c>
      <c r="AH5" s="74" t="s">
        <v>117</v>
      </c>
      <c r="AI5" s="74" t="s">
        <v>118</v>
      </c>
      <c r="AJ5" s="75">
        <f>AI6</f>
        <v>2017</v>
      </c>
      <c r="AL5" s="69"/>
      <c r="AM5" s="74" t="s">
        <v>117</v>
      </c>
      <c r="AN5" s="74" t="s">
        <v>117</v>
      </c>
      <c r="AO5" s="74" t="s">
        <v>118</v>
      </c>
      <c r="AP5" s="75">
        <f>AO6</f>
        <v>2017</v>
      </c>
    </row>
    <row r="6" spans="1:42" s="68" customFormat="1" ht="23.25" customHeight="1" thickBot="1">
      <c r="A6" s="76"/>
      <c r="B6" s="77"/>
      <c r="C6" s="78"/>
      <c r="D6" s="79" t="s">
        <v>119</v>
      </c>
      <c r="E6" s="80">
        <f>G6-2</f>
        <v>2014</v>
      </c>
      <c r="F6" s="80">
        <f>G6-1</f>
        <v>2015</v>
      </c>
      <c r="G6" s="80">
        <v>2016</v>
      </c>
      <c r="H6" s="81" t="str">
        <f>CONCATENATE(F6,"=100")</f>
        <v>2015=100</v>
      </c>
      <c r="I6" s="82"/>
      <c r="J6" s="79" t="s">
        <v>119</v>
      </c>
      <c r="K6" s="80">
        <f>M6-2</f>
        <v>2014</v>
      </c>
      <c r="L6" s="80">
        <f>M6-1</f>
        <v>2015</v>
      </c>
      <c r="M6" s="80">
        <v>2016</v>
      </c>
      <c r="N6" s="81" t="str">
        <f>CONCATENATE(L6,"=100")</f>
        <v>2015=100</v>
      </c>
      <c r="O6" s="76"/>
      <c r="P6" s="77"/>
      <c r="Q6" s="78"/>
      <c r="R6" s="79" t="s">
        <v>119</v>
      </c>
      <c r="S6" s="80">
        <f>U6-2</f>
        <v>2014</v>
      </c>
      <c r="T6" s="80">
        <f>U6-1</f>
        <v>2015</v>
      </c>
      <c r="U6" s="80">
        <v>2016</v>
      </c>
      <c r="V6" s="81" t="str">
        <f>CONCATENATE(T6,"=100")</f>
        <v>2015=100</v>
      </c>
      <c r="W6" s="82"/>
      <c r="X6" s="79" t="s">
        <v>119</v>
      </c>
      <c r="Y6" s="80">
        <f>AA6-2</f>
        <v>2014</v>
      </c>
      <c r="Z6" s="80">
        <f>AA6-1</f>
        <v>2015</v>
      </c>
      <c r="AA6" s="80">
        <v>2016</v>
      </c>
      <c r="AB6" s="81" t="str">
        <f>CONCATENATE(Z6,"=100")</f>
        <v>2015=100</v>
      </c>
      <c r="AC6" s="95"/>
      <c r="AD6" s="96"/>
      <c r="AE6" s="71"/>
      <c r="AF6" s="97" t="s">
        <v>119</v>
      </c>
      <c r="AG6" s="98">
        <f>AI6-2</f>
        <v>2015</v>
      </c>
      <c r="AH6" s="98">
        <f>AI6-1</f>
        <v>2016</v>
      </c>
      <c r="AI6" s="98">
        <v>2017</v>
      </c>
      <c r="AJ6" s="81" t="str">
        <f>CONCATENATE(AH6,"=100")</f>
        <v>2016=100</v>
      </c>
      <c r="AL6" s="97" t="s">
        <v>119</v>
      </c>
      <c r="AM6" s="98">
        <f>AO6-2</f>
        <v>2015</v>
      </c>
      <c r="AN6" s="98">
        <f>AO6-1</f>
        <v>2016</v>
      </c>
      <c r="AO6" s="98">
        <v>2017</v>
      </c>
      <c r="AP6" s="81" t="str">
        <f>CONCATENATE(AN6,"=100")</f>
        <v>2016=100</v>
      </c>
    </row>
    <row r="7" spans="1:42" s="89" customFormat="1" ht="6" customHeight="1">
      <c r="A7" s="83"/>
      <c r="B7" s="83"/>
      <c r="C7" s="83"/>
      <c r="D7" s="84"/>
      <c r="E7" s="85"/>
      <c r="F7" s="85"/>
      <c r="G7" s="85"/>
      <c r="H7" s="85">
        <f>IF(AND(F7&gt;0,G7&gt;0),G7*100/F7,"")</f>
      </c>
      <c r="I7" s="86"/>
      <c r="J7" s="86"/>
      <c r="K7" s="87"/>
      <c r="L7" s="87"/>
      <c r="M7" s="87"/>
      <c r="N7" s="87">
        <f>IF(AND(L7&gt;0,M7&gt;0),M7*100/L7,"")</f>
      </c>
      <c r="O7" s="83"/>
      <c r="P7" s="83"/>
      <c r="Q7" s="83"/>
      <c r="R7" s="84"/>
      <c r="S7" s="85"/>
      <c r="T7" s="85"/>
      <c r="U7" s="85"/>
      <c r="V7" s="85">
        <f>IF(AND(T7&gt;0,U7&gt;0),U7*100/T7,"")</f>
      </c>
      <c r="W7" s="86"/>
      <c r="X7" s="86"/>
      <c r="Y7" s="87"/>
      <c r="Z7" s="87"/>
      <c r="AA7" s="87"/>
      <c r="AB7" s="88">
        <f>IF(AND(Z7&gt;0,AA7&gt;0),AA7*100/Z7,"")</f>
      </c>
      <c r="AC7" s="83"/>
      <c r="AD7" s="83"/>
      <c r="AE7" s="83"/>
      <c r="AF7" s="84"/>
      <c r="AG7" s="85"/>
      <c r="AH7" s="85"/>
      <c r="AI7" s="85"/>
      <c r="AJ7" s="85">
        <f>IF(AND(AH7&gt;0,AI7&gt;0),AI7*100/AH7,"")</f>
      </c>
      <c r="AK7" s="86"/>
      <c r="AL7" s="86"/>
      <c r="AM7" s="87"/>
      <c r="AN7" s="87"/>
      <c r="AO7" s="87"/>
      <c r="AP7" s="88">
        <f>IF(AND(AN7&gt;0,AO7&gt;0),AO7*100/AN7,"")</f>
      </c>
    </row>
    <row r="8" spans="1:42" s="89" customFormat="1" ht="4.5" customHeight="1">
      <c r="A8" s="83"/>
      <c r="B8" s="83"/>
      <c r="C8" s="83"/>
      <c r="D8" s="84"/>
      <c r="E8" s="85"/>
      <c r="F8" s="85"/>
      <c r="G8" s="85"/>
      <c r="H8" s="85"/>
      <c r="I8" s="85"/>
      <c r="J8" s="85"/>
      <c r="K8" s="85"/>
      <c r="L8" s="85"/>
      <c r="M8" s="85"/>
      <c r="N8" s="87"/>
      <c r="O8" s="83"/>
      <c r="P8" s="83"/>
      <c r="Q8" s="83"/>
      <c r="R8" s="84"/>
      <c r="S8" s="85"/>
      <c r="T8" s="85"/>
      <c r="U8" s="85"/>
      <c r="V8" s="85"/>
      <c r="W8" s="86"/>
      <c r="X8" s="86"/>
      <c r="Y8" s="87"/>
      <c r="Z8" s="87"/>
      <c r="AA8" s="87"/>
      <c r="AB8" s="88"/>
      <c r="AC8" s="83"/>
      <c r="AD8" s="83"/>
      <c r="AE8" s="83"/>
      <c r="AF8" s="84"/>
      <c r="AG8" s="85"/>
      <c r="AH8" s="85"/>
      <c r="AI8" s="85"/>
      <c r="AJ8" s="85"/>
      <c r="AK8" s="86"/>
      <c r="AL8" s="86"/>
      <c r="AM8" s="87"/>
      <c r="AN8" s="87"/>
      <c r="AO8" s="87"/>
      <c r="AP8" s="88"/>
    </row>
    <row r="9" spans="1:42" s="89" customFormat="1" ht="11.25" customHeight="1">
      <c r="A9" s="83" t="s">
        <v>121</v>
      </c>
      <c r="B9" s="83"/>
      <c r="C9" s="83"/>
      <c r="D9" s="102"/>
      <c r="E9" s="85"/>
      <c r="F9" s="85"/>
      <c r="G9" s="85"/>
      <c r="H9" s="85">
        <f aca="true" t="shared" si="0" ref="H9:H22">IF(AND(F9&gt;0,G9&gt;0),G9*100/F9,"")</f>
      </c>
      <c r="I9" s="86"/>
      <c r="J9" s="103"/>
      <c r="K9" s="87"/>
      <c r="L9" s="87"/>
      <c r="M9" s="87"/>
      <c r="N9" s="87">
        <f aca="true" t="shared" si="1" ref="N9:N22">IF(AND(L9&gt;0,M9&gt;0),M9*100/L9,"")</f>
      </c>
      <c r="O9" s="83" t="s">
        <v>135</v>
      </c>
      <c r="P9" s="83"/>
      <c r="Q9" s="83"/>
      <c r="R9" s="102"/>
      <c r="S9" s="85"/>
      <c r="T9" s="85"/>
      <c r="U9" s="85"/>
      <c r="V9" s="85">
        <f aca="true" t="shared" si="2" ref="V9:V18">IF(AND(T9&gt;0,U9&gt;0),U9*100/T9,"")</f>
      </c>
      <c r="W9" s="86"/>
      <c r="X9" s="103"/>
      <c r="Y9" s="87"/>
      <c r="Z9" s="87"/>
      <c r="AA9" s="87"/>
      <c r="AB9" s="88">
        <f aca="true" t="shared" si="3" ref="AB9:AB18">IF(AND(Z9&gt;0,AA9&gt;0),AA9*100/Z9,"")</f>
      </c>
      <c r="AC9" s="83" t="s">
        <v>121</v>
      </c>
      <c r="AD9" s="83"/>
      <c r="AE9" s="83"/>
      <c r="AF9" s="102"/>
      <c r="AG9" s="85"/>
      <c r="AH9" s="85"/>
      <c r="AI9" s="85"/>
      <c r="AJ9" s="85">
        <f aca="true" t="shared" si="4" ref="AJ9:AJ19">IF(AND(AH9&gt;0,AI9&gt;0),AI9*100/AH9,"")</f>
      </c>
      <c r="AK9" s="86"/>
      <c r="AL9" s="103"/>
      <c r="AM9" s="87"/>
      <c r="AN9" s="87"/>
      <c r="AO9" s="87"/>
      <c r="AP9" s="88">
        <f aca="true" t="shared" si="5" ref="AP9:AP18">IF(AND(AN9&gt;0,AO9&gt;0),AO9*100/AN9,"")</f>
      </c>
    </row>
    <row r="10" spans="1:42" s="89" customFormat="1" ht="11.25" customHeight="1">
      <c r="A10" s="83" t="s">
        <v>122</v>
      </c>
      <c r="B10" s="85"/>
      <c r="C10" s="85"/>
      <c r="D10" s="102">
        <v>9</v>
      </c>
      <c r="E10" s="92">
        <v>1874.542</v>
      </c>
      <c r="F10" s="92">
        <v>1828.423</v>
      </c>
      <c r="G10" s="92">
        <v>1800.2456459999999</v>
      </c>
      <c r="H10" s="92">
        <f t="shared" si="0"/>
        <v>98.45892586124764</v>
      </c>
      <c r="I10" s="87"/>
      <c r="J10" s="103">
        <v>9</v>
      </c>
      <c r="K10" s="88">
        <v>5647.301</v>
      </c>
      <c r="L10" s="88">
        <v>5437.736</v>
      </c>
      <c r="M10" s="88">
        <v>6913.0582581191275</v>
      </c>
      <c r="N10" s="87">
        <f t="shared" si="1"/>
        <v>127.13118581187332</v>
      </c>
      <c r="O10" s="83" t="s">
        <v>191</v>
      </c>
      <c r="P10" s="85"/>
      <c r="Q10" s="85"/>
      <c r="R10" s="102">
        <v>6</v>
      </c>
      <c r="S10" s="92">
        <v>6.001</v>
      </c>
      <c r="T10" s="92">
        <v>5.604</v>
      </c>
      <c r="U10" s="92">
        <v>6.104</v>
      </c>
      <c r="V10" s="92">
        <f t="shared" si="2"/>
        <v>108.92219842969307</v>
      </c>
      <c r="W10" s="87"/>
      <c r="X10" s="103">
        <v>6</v>
      </c>
      <c r="Y10" s="88">
        <v>51.081</v>
      </c>
      <c r="Z10" s="88">
        <v>48.815705</v>
      </c>
      <c r="AA10" s="88">
        <v>57.39425</v>
      </c>
      <c r="AB10" s="88">
        <f t="shared" si="3"/>
        <v>117.57333014037184</v>
      </c>
      <c r="AC10" s="83" t="s">
        <v>122</v>
      </c>
      <c r="AD10" s="85"/>
      <c r="AE10" s="85"/>
      <c r="AF10" s="102">
        <v>12</v>
      </c>
      <c r="AG10" s="92">
        <v>1828.423</v>
      </c>
      <c r="AH10" s="92">
        <v>1800.2456459999999</v>
      </c>
      <c r="AI10" s="92">
        <v>1799.734346</v>
      </c>
      <c r="AJ10" s="104">
        <f t="shared" si="4"/>
        <v>99.97159832042166</v>
      </c>
      <c r="AK10" s="87"/>
      <c r="AL10" s="103">
        <v>9</v>
      </c>
      <c r="AM10" s="88">
        <v>5437.736</v>
      </c>
      <c r="AN10" s="88">
        <v>6913.0582581191275</v>
      </c>
      <c r="AO10" s="88">
        <v>0</v>
      </c>
      <c r="AP10" s="88">
        <f t="shared" si="5"/>
      </c>
    </row>
    <row r="11" spans="1:42" s="89" customFormat="1" ht="11.25" customHeight="1">
      <c r="A11" s="83" t="s">
        <v>123</v>
      </c>
      <c r="B11" s="85"/>
      <c r="C11" s="85"/>
      <c r="D11" s="102">
        <v>9</v>
      </c>
      <c r="E11" s="92">
        <v>297.138</v>
      </c>
      <c r="F11" s="92">
        <v>347.93</v>
      </c>
      <c r="G11" s="92">
        <v>448.795059</v>
      </c>
      <c r="H11" s="92">
        <f t="shared" si="0"/>
        <v>128.99004368694852</v>
      </c>
      <c r="I11" s="87"/>
      <c r="J11" s="103">
        <v>9</v>
      </c>
      <c r="K11" s="88">
        <v>825.453</v>
      </c>
      <c r="L11" s="88">
        <v>924.9559999999999</v>
      </c>
      <c r="M11" s="88">
        <v>1029.891939468258</v>
      </c>
      <c r="N11" s="87">
        <f t="shared" si="1"/>
        <v>111.34496554087526</v>
      </c>
      <c r="O11" s="83" t="s">
        <v>301</v>
      </c>
      <c r="P11" s="85"/>
      <c r="Q11" s="85"/>
      <c r="R11" s="102">
        <v>8</v>
      </c>
      <c r="S11" s="92">
        <v>25.7</v>
      </c>
      <c r="T11" s="92">
        <v>30.8</v>
      </c>
      <c r="U11" s="92">
        <v>31.8</v>
      </c>
      <c r="V11" s="92">
        <f t="shared" si="2"/>
        <v>103.24675324675324</v>
      </c>
      <c r="W11" s="87"/>
      <c r="X11" s="103">
        <v>12</v>
      </c>
      <c r="Y11" s="88">
        <v>6.42</v>
      </c>
      <c r="Z11" s="88">
        <v>7.379000000000001</v>
      </c>
      <c r="AA11" s="88">
        <v>7.673</v>
      </c>
      <c r="AB11" s="88">
        <f t="shared" si="3"/>
        <v>103.98427971269817</v>
      </c>
      <c r="AC11" s="83" t="s">
        <v>123</v>
      </c>
      <c r="AD11" s="85"/>
      <c r="AE11" s="85"/>
      <c r="AF11" s="102">
        <v>12</v>
      </c>
      <c r="AG11" s="92">
        <v>347.93</v>
      </c>
      <c r="AH11" s="92">
        <v>448.795059</v>
      </c>
      <c r="AI11" s="92">
        <v>443.052059</v>
      </c>
      <c r="AJ11" s="92">
        <f t="shared" si="4"/>
        <v>98.72035133078415</v>
      </c>
      <c r="AK11" s="87"/>
      <c r="AL11" s="103">
        <v>9</v>
      </c>
      <c r="AM11" s="88">
        <v>924.9559999999999</v>
      </c>
      <c r="AN11" s="88">
        <v>1029.891939468258</v>
      </c>
      <c r="AO11" s="88">
        <v>0</v>
      </c>
      <c r="AP11" s="88">
        <f t="shared" si="5"/>
      </c>
    </row>
    <row r="12" spans="1:42" ht="11.25">
      <c r="A12" s="83" t="s">
        <v>124</v>
      </c>
      <c r="B12" s="85"/>
      <c r="C12" s="85"/>
      <c r="D12" s="102">
        <v>9</v>
      </c>
      <c r="E12" s="92">
        <v>2171.68</v>
      </c>
      <c r="F12" s="92">
        <v>2176.353</v>
      </c>
      <c r="G12" s="92">
        <v>2249.040705</v>
      </c>
      <c r="H12" s="92">
        <f t="shared" si="0"/>
        <v>103.33988580896573</v>
      </c>
      <c r="I12" s="87"/>
      <c r="J12" s="103">
        <v>9</v>
      </c>
      <c r="K12" s="88">
        <v>6472.754000000001</v>
      </c>
      <c r="L12" s="88">
        <v>6362.691999999999</v>
      </c>
      <c r="M12" s="88">
        <v>7942.950197587386</v>
      </c>
      <c r="N12" s="87">
        <f t="shared" si="1"/>
        <v>124.83631452830636</v>
      </c>
      <c r="O12" s="83" t="s">
        <v>138</v>
      </c>
      <c r="P12" s="85"/>
      <c r="Q12" s="85"/>
      <c r="R12" s="102">
        <v>10</v>
      </c>
      <c r="S12" s="92">
        <v>2.465</v>
      </c>
      <c r="T12" s="92">
        <v>2.475</v>
      </c>
      <c r="U12" s="92">
        <v>2.297</v>
      </c>
      <c r="V12" s="92">
        <f t="shared" si="2"/>
        <v>92.80808080808082</v>
      </c>
      <c r="W12" s="87"/>
      <c r="X12" s="103">
        <v>3</v>
      </c>
      <c r="Y12" s="88">
        <v>69.619</v>
      </c>
      <c r="Z12" s="88">
        <v>69.299</v>
      </c>
      <c r="AA12" s="88">
        <v>64.228</v>
      </c>
      <c r="AB12" s="88">
        <f t="shared" si="3"/>
        <v>92.682434089958</v>
      </c>
      <c r="AC12" s="83" t="s">
        <v>124</v>
      </c>
      <c r="AD12" s="85"/>
      <c r="AE12" s="85"/>
      <c r="AF12" s="102">
        <v>12</v>
      </c>
      <c r="AG12" s="92">
        <v>2176.353</v>
      </c>
      <c r="AH12" s="92">
        <v>2249.040705</v>
      </c>
      <c r="AI12" s="92">
        <v>2242.786405</v>
      </c>
      <c r="AJ12" s="92">
        <f t="shared" si="4"/>
        <v>99.72191254759882</v>
      </c>
      <c r="AK12" s="87"/>
      <c r="AL12" s="103">
        <v>9</v>
      </c>
      <c r="AM12" s="88">
        <v>6362.691999999999</v>
      </c>
      <c r="AN12" s="88">
        <v>7942.950197587386</v>
      </c>
      <c r="AO12" s="88">
        <v>0</v>
      </c>
      <c r="AP12" s="88">
        <f t="shared" si="5"/>
      </c>
    </row>
    <row r="13" spans="1:42" s="68" customFormat="1" ht="13.5" customHeight="1">
      <c r="A13" s="83" t="s">
        <v>125</v>
      </c>
      <c r="B13" s="85"/>
      <c r="C13" s="85"/>
      <c r="D13" s="102">
        <v>9</v>
      </c>
      <c r="E13" s="92">
        <v>384.533</v>
      </c>
      <c r="F13" s="92">
        <v>368.434</v>
      </c>
      <c r="G13" s="92">
        <v>304.46180409640374</v>
      </c>
      <c r="H13" s="92">
        <f t="shared" si="0"/>
        <v>82.63672844970978</v>
      </c>
      <c r="I13" s="87"/>
      <c r="J13" s="103">
        <v>9</v>
      </c>
      <c r="K13" s="88">
        <v>704.3220000000001</v>
      </c>
      <c r="L13" s="88">
        <v>809.3</v>
      </c>
      <c r="M13" s="88">
        <v>808.4203088265292</v>
      </c>
      <c r="N13" s="87">
        <f t="shared" si="1"/>
        <v>99.89130221506602</v>
      </c>
      <c r="O13" s="83" t="s">
        <v>192</v>
      </c>
      <c r="P13" s="85"/>
      <c r="Q13" s="85"/>
      <c r="R13" s="102">
        <v>11</v>
      </c>
      <c r="S13" s="92">
        <v>3.335</v>
      </c>
      <c r="T13" s="92">
        <v>3.552</v>
      </c>
      <c r="U13" s="92">
        <v>4.308</v>
      </c>
      <c r="V13" s="92">
        <f t="shared" si="2"/>
        <v>121.28378378378378</v>
      </c>
      <c r="W13" s="87"/>
      <c r="X13" s="103">
        <v>12</v>
      </c>
      <c r="Y13" s="88">
        <v>63.364</v>
      </c>
      <c r="Z13" s="88">
        <v>66.3112</v>
      </c>
      <c r="AA13" s="88">
        <v>79.2799958</v>
      </c>
      <c r="AB13" s="88">
        <f t="shared" si="3"/>
        <v>119.55747415217942</v>
      </c>
      <c r="AC13" s="83" t="s">
        <v>125</v>
      </c>
      <c r="AD13" s="85"/>
      <c r="AE13" s="85"/>
      <c r="AF13" s="102">
        <v>12</v>
      </c>
      <c r="AG13" s="92">
        <v>368.434</v>
      </c>
      <c r="AH13" s="92">
        <v>304.46180409640374</v>
      </c>
      <c r="AI13" s="92">
        <v>306.8562040964038</v>
      </c>
      <c r="AJ13" s="92">
        <f t="shared" si="4"/>
        <v>100.78643690859886</v>
      </c>
      <c r="AK13" s="87"/>
      <c r="AL13" s="103">
        <v>9</v>
      </c>
      <c r="AM13" s="88">
        <v>809.3</v>
      </c>
      <c r="AN13" s="88">
        <v>808.4203088265292</v>
      </c>
      <c r="AO13" s="88">
        <v>0</v>
      </c>
      <c r="AP13" s="88">
        <f t="shared" si="5"/>
      </c>
    </row>
    <row r="14" spans="1:42" s="68" customFormat="1" ht="12" customHeight="1">
      <c r="A14" s="83" t="s">
        <v>126</v>
      </c>
      <c r="B14" s="85"/>
      <c r="C14" s="85"/>
      <c r="D14" s="102">
        <v>9</v>
      </c>
      <c r="E14" s="92">
        <v>2407.693</v>
      </c>
      <c r="F14" s="92">
        <v>2230.462</v>
      </c>
      <c r="G14" s="92">
        <v>2265.187867403596</v>
      </c>
      <c r="H14" s="92">
        <f t="shared" si="0"/>
        <v>101.55689123614732</v>
      </c>
      <c r="I14" s="87"/>
      <c r="J14" s="103">
        <v>9</v>
      </c>
      <c r="K14" s="88">
        <v>6278.967</v>
      </c>
      <c r="L14" s="88">
        <v>5895.8060000000005</v>
      </c>
      <c r="M14" s="88">
        <v>8481.336373148499</v>
      </c>
      <c r="N14" s="87">
        <f t="shared" si="1"/>
        <v>143.85372200422637</v>
      </c>
      <c r="O14" s="83" t="s">
        <v>302</v>
      </c>
      <c r="P14" s="85"/>
      <c r="Q14" s="85"/>
      <c r="R14" s="102">
        <v>5</v>
      </c>
      <c r="S14" s="92">
        <v>48.171</v>
      </c>
      <c r="T14" s="92">
        <v>45.291</v>
      </c>
      <c r="U14" s="92">
        <v>45.838</v>
      </c>
      <c r="V14" s="92">
        <f t="shared" si="2"/>
        <v>101.20774546819457</v>
      </c>
      <c r="W14" s="87"/>
      <c r="X14" s="103">
        <v>6</v>
      </c>
      <c r="Y14" s="88">
        <v>134.317</v>
      </c>
      <c r="Z14" s="88">
        <v>121.815</v>
      </c>
      <c r="AA14" s="88">
        <v>132.745</v>
      </c>
      <c r="AB14" s="88">
        <f t="shared" si="3"/>
        <v>108.9726224192423</v>
      </c>
      <c r="AC14" s="83" t="s">
        <v>126</v>
      </c>
      <c r="AD14" s="85"/>
      <c r="AE14" s="85"/>
      <c r="AF14" s="102">
        <v>12</v>
      </c>
      <c r="AG14" s="92">
        <v>2230.462</v>
      </c>
      <c r="AH14" s="92">
        <v>2265.187867403596</v>
      </c>
      <c r="AI14" s="92">
        <v>2278.0678674036</v>
      </c>
      <c r="AJ14" s="92">
        <f t="shared" si="4"/>
        <v>100.56860625934604</v>
      </c>
      <c r="AK14" s="87"/>
      <c r="AL14" s="103">
        <v>9</v>
      </c>
      <c r="AM14" s="88">
        <v>5895.8060000000005</v>
      </c>
      <c r="AN14" s="88">
        <v>8481.336373148499</v>
      </c>
      <c r="AO14" s="88">
        <v>0</v>
      </c>
      <c r="AP14" s="88">
        <f t="shared" si="5"/>
      </c>
    </row>
    <row r="15" spans="1:42" s="68" customFormat="1" ht="11.25">
      <c r="A15" s="83" t="s">
        <v>127</v>
      </c>
      <c r="B15" s="85"/>
      <c r="C15" s="85"/>
      <c r="D15" s="102">
        <v>9</v>
      </c>
      <c r="E15" s="92">
        <v>2792.226</v>
      </c>
      <c r="F15" s="92">
        <v>2598.896</v>
      </c>
      <c r="G15" s="92">
        <v>2569.6496715000003</v>
      </c>
      <c r="H15" s="92">
        <f t="shared" si="0"/>
        <v>98.87466337629517</v>
      </c>
      <c r="I15" s="87"/>
      <c r="J15" s="103">
        <v>9</v>
      </c>
      <c r="K15" s="88">
        <v>6983.289</v>
      </c>
      <c r="L15" s="88">
        <v>6705.106</v>
      </c>
      <c r="M15" s="88">
        <v>9289.75668197503</v>
      </c>
      <c r="N15" s="87">
        <f t="shared" si="1"/>
        <v>138.54749920396532</v>
      </c>
      <c r="O15" s="83" t="s">
        <v>303</v>
      </c>
      <c r="P15" s="85"/>
      <c r="Q15" s="85"/>
      <c r="R15" s="102">
        <v>5</v>
      </c>
      <c r="S15" s="92">
        <v>10.321</v>
      </c>
      <c r="T15" s="92">
        <v>10.22</v>
      </c>
      <c r="U15" s="92">
        <v>9.43</v>
      </c>
      <c r="V15" s="92">
        <f t="shared" si="2"/>
        <v>92.27005870841487</v>
      </c>
      <c r="W15" s="87"/>
      <c r="X15" s="103">
        <v>6</v>
      </c>
      <c r="Y15" s="88">
        <v>15.542000000000003</v>
      </c>
      <c r="Z15" s="88">
        <v>14.985</v>
      </c>
      <c r="AA15" s="88">
        <v>16.015</v>
      </c>
      <c r="AB15" s="88">
        <f t="shared" si="3"/>
        <v>106.87354020687354</v>
      </c>
      <c r="AC15" s="83" t="s">
        <v>127</v>
      </c>
      <c r="AD15" s="85"/>
      <c r="AE15" s="85"/>
      <c r="AF15" s="102">
        <v>12</v>
      </c>
      <c r="AG15" s="92">
        <v>2598.896</v>
      </c>
      <c r="AH15" s="92">
        <v>2569.6496715000003</v>
      </c>
      <c r="AI15" s="92">
        <v>2584.9240715</v>
      </c>
      <c r="AJ15" s="92">
        <f t="shared" si="4"/>
        <v>100.59441565787773</v>
      </c>
      <c r="AK15" s="87"/>
      <c r="AL15" s="103">
        <v>9</v>
      </c>
      <c r="AM15" s="88">
        <v>6705.106</v>
      </c>
      <c r="AN15" s="88">
        <v>9289.75668197503</v>
      </c>
      <c r="AO15" s="88">
        <v>0</v>
      </c>
      <c r="AP15" s="88">
        <f t="shared" si="5"/>
      </c>
    </row>
    <row r="16" spans="1:42" s="68" customFormat="1" ht="11.25">
      <c r="A16" s="83" t="s">
        <v>128</v>
      </c>
      <c r="B16" s="85"/>
      <c r="C16" s="85"/>
      <c r="D16" s="102">
        <v>9</v>
      </c>
      <c r="E16" s="92">
        <v>430.419</v>
      </c>
      <c r="F16" s="92">
        <v>483.727</v>
      </c>
      <c r="G16" s="92">
        <v>500.93625549999996</v>
      </c>
      <c r="H16" s="92">
        <f t="shared" si="0"/>
        <v>103.55763798588873</v>
      </c>
      <c r="I16" s="87"/>
      <c r="J16" s="103">
        <v>9</v>
      </c>
      <c r="K16" s="88">
        <v>649.1940000000001</v>
      </c>
      <c r="L16" s="88">
        <v>781.0479999999999</v>
      </c>
      <c r="M16" s="88">
        <v>1115.646360129066</v>
      </c>
      <c r="N16" s="87">
        <f t="shared" si="1"/>
        <v>142.83966672074777</v>
      </c>
      <c r="O16" s="83" t="s">
        <v>193</v>
      </c>
      <c r="P16" s="85"/>
      <c r="Q16" s="85"/>
      <c r="R16" s="102">
        <v>10</v>
      </c>
      <c r="S16" s="92">
        <v>26.612</v>
      </c>
      <c r="T16" s="92">
        <v>26.153</v>
      </c>
      <c r="U16" s="92">
        <v>27.626</v>
      </c>
      <c r="V16" s="92">
        <f t="shared" si="2"/>
        <v>105.63224104309258</v>
      </c>
      <c r="W16" s="87"/>
      <c r="X16" s="103">
        <v>12</v>
      </c>
      <c r="Y16" s="88">
        <v>445.884</v>
      </c>
      <c r="Z16" s="88">
        <v>457.45525</v>
      </c>
      <c r="AA16" s="88">
        <v>420.73325</v>
      </c>
      <c r="AB16" s="88">
        <f t="shared" si="3"/>
        <v>91.97254813448966</v>
      </c>
      <c r="AC16" s="83" t="s">
        <v>128</v>
      </c>
      <c r="AD16" s="85"/>
      <c r="AE16" s="85"/>
      <c r="AF16" s="102">
        <v>12</v>
      </c>
      <c r="AG16" s="92">
        <v>483.727</v>
      </c>
      <c r="AH16" s="92">
        <v>500.93625549999996</v>
      </c>
      <c r="AI16" s="92">
        <v>511.30620550000003</v>
      </c>
      <c r="AJ16" s="92">
        <f t="shared" si="4"/>
        <v>102.07011368934548</v>
      </c>
      <c r="AK16" s="87"/>
      <c r="AL16" s="103">
        <v>9</v>
      </c>
      <c r="AM16" s="88">
        <v>781.0479999999999</v>
      </c>
      <c r="AN16" s="88">
        <v>1115.646360129066</v>
      </c>
      <c r="AO16" s="88">
        <v>0</v>
      </c>
      <c r="AP16" s="88">
        <f t="shared" si="5"/>
      </c>
    </row>
    <row r="17" spans="1:42" s="68" customFormat="1" ht="12" customHeight="1">
      <c r="A17" s="83" t="s">
        <v>129</v>
      </c>
      <c r="B17" s="85"/>
      <c r="C17" s="85"/>
      <c r="D17" s="102">
        <v>9</v>
      </c>
      <c r="E17" s="92">
        <v>134.563</v>
      </c>
      <c r="F17" s="92">
        <v>146.625</v>
      </c>
      <c r="G17" s="92">
        <v>156.4199585</v>
      </c>
      <c r="H17" s="92">
        <f t="shared" si="0"/>
        <v>106.68027860187554</v>
      </c>
      <c r="I17" s="87"/>
      <c r="J17" s="103">
        <v>9</v>
      </c>
      <c r="K17" s="88">
        <v>233.54199999999997</v>
      </c>
      <c r="L17" s="88">
        <v>281.366</v>
      </c>
      <c r="M17" s="88">
        <v>390.6806370001191</v>
      </c>
      <c r="N17" s="87">
        <f t="shared" si="1"/>
        <v>138.85140244383442</v>
      </c>
      <c r="O17" s="83" t="s">
        <v>139</v>
      </c>
      <c r="P17" s="85"/>
      <c r="Q17" s="85"/>
      <c r="R17" s="102">
        <v>5</v>
      </c>
      <c r="S17" s="92">
        <v>1.73</v>
      </c>
      <c r="T17" s="92">
        <v>1.61</v>
      </c>
      <c r="U17" s="92">
        <v>1.841</v>
      </c>
      <c r="V17" s="92">
        <f t="shared" si="2"/>
        <v>114.34782608695652</v>
      </c>
      <c r="W17" s="87"/>
      <c r="X17" s="103">
        <v>5</v>
      </c>
      <c r="Y17" s="88">
        <v>91.656</v>
      </c>
      <c r="Z17" s="88">
        <v>83.46</v>
      </c>
      <c r="AA17" s="88">
        <v>98.74</v>
      </c>
      <c r="AB17" s="88">
        <f t="shared" si="3"/>
        <v>118.30817157919962</v>
      </c>
      <c r="AC17" s="83" t="s">
        <v>129</v>
      </c>
      <c r="AD17" s="85"/>
      <c r="AE17" s="85"/>
      <c r="AF17" s="102">
        <v>12</v>
      </c>
      <c r="AG17" s="92">
        <v>146.625</v>
      </c>
      <c r="AH17" s="104">
        <v>156.4199585</v>
      </c>
      <c r="AI17" s="104">
        <v>156.3833085</v>
      </c>
      <c r="AJ17" s="104">
        <f t="shared" si="4"/>
        <v>99.97656948617589</v>
      </c>
      <c r="AK17" s="87"/>
      <c r="AL17" s="103">
        <v>9</v>
      </c>
      <c r="AM17" s="88">
        <v>281.366</v>
      </c>
      <c r="AN17" s="88">
        <v>390.6806370001191</v>
      </c>
      <c r="AO17" s="88">
        <v>0</v>
      </c>
      <c r="AP17" s="88">
        <f t="shared" si="5"/>
      </c>
    </row>
    <row r="18" spans="1:42" s="89" customFormat="1" ht="11.25" customHeight="1">
      <c r="A18" s="83" t="s">
        <v>130</v>
      </c>
      <c r="B18" s="85"/>
      <c r="C18" s="85"/>
      <c r="D18" s="102">
        <v>9</v>
      </c>
      <c r="E18" s="92">
        <v>195.684</v>
      </c>
      <c r="F18" s="92">
        <v>215.62</v>
      </c>
      <c r="G18" s="92">
        <v>223.988096</v>
      </c>
      <c r="H18" s="92">
        <f t="shared" si="0"/>
        <v>103.88094610889527</v>
      </c>
      <c r="I18" s="87"/>
      <c r="J18" s="103">
        <v>9</v>
      </c>
      <c r="K18" s="88">
        <v>449.67519999999996</v>
      </c>
      <c r="L18" s="88">
        <v>449.983</v>
      </c>
      <c r="M18" s="88">
        <v>540.8342492667418</v>
      </c>
      <c r="N18" s="87">
        <f t="shared" si="1"/>
        <v>120.18992923438037</v>
      </c>
      <c r="O18" s="83" t="s">
        <v>140</v>
      </c>
      <c r="P18" s="85"/>
      <c r="Q18" s="85"/>
      <c r="R18" s="102">
        <v>3</v>
      </c>
      <c r="S18" s="92">
        <v>8.921</v>
      </c>
      <c r="T18" s="92">
        <v>9.043</v>
      </c>
      <c r="U18" s="92">
        <v>8.068</v>
      </c>
      <c r="V18" s="92">
        <f t="shared" si="2"/>
        <v>89.21817980758598</v>
      </c>
      <c r="W18" s="87"/>
      <c r="X18" s="103">
        <v>6</v>
      </c>
      <c r="Y18" s="88">
        <v>778.571</v>
      </c>
      <c r="Z18" s="88">
        <v>764.3603099999998</v>
      </c>
      <c r="AA18" s="88">
        <v>726.6646448055716</v>
      </c>
      <c r="AB18" s="88">
        <f t="shared" si="3"/>
        <v>95.06833822985547</v>
      </c>
      <c r="AC18" s="83" t="s">
        <v>130</v>
      </c>
      <c r="AD18" s="85"/>
      <c r="AE18" s="85"/>
      <c r="AF18" s="102">
        <v>12</v>
      </c>
      <c r="AG18" s="92">
        <v>215.62</v>
      </c>
      <c r="AH18" s="92">
        <v>223.988096</v>
      </c>
      <c r="AI18" s="92">
        <v>225.44869599999998</v>
      </c>
      <c r="AJ18" s="92">
        <f t="shared" si="4"/>
        <v>100.65208822525996</v>
      </c>
      <c r="AK18" s="87"/>
      <c r="AL18" s="103">
        <v>9</v>
      </c>
      <c r="AM18" s="88">
        <v>449.983</v>
      </c>
      <c r="AN18" s="88">
        <v>540.8342492667418</v>
      </c>
      <c r="AO18" s="88">
        <v>0</v>
      </c>
      <c r="AP18" s="88">
        <f t="shared" si="5"/>
      </c>
    </row>
    <row r="19" spans="1:42" s="89" customFormat="1" ht="11.25" customHeight="1">
      <c r="A19" s="83" t="s">
        <v>273</v>
      </c>
      <c r="B19" s="85"/>
      <c r="C19" s="85"/>
      <c r="D19" s="102">
        <v>9</v>
      </c>
      <c r="E19" s="92">
        <f>E12+E15+E16+E17+E18</f>
        <v>5724.572</v>
      </c>
      <c r="F19" s="92">
        <f>F12+F15+F16+F17+F18</f>
        <v>5621.221</v>
      </c>
      <c r="G19" s="92">
        <f>G12+G15+G16+G17+G18</f>
        <v>5700.0346865</v>
      </c>
      <c r="H19" s="92">
        <f t="shared" si="0"/>
        <v>101.40207414901498</v>
      </c>
      <c r="I19" s="87"/>
      <c r="J19" s="103">
        <v>9</v>
      </c>
      <c r="K19" s="92">
        <f>K12+K15+K16+K17+K18</f>
        <v>14788.4542</v>
      </c>
      <c r="L19" s="92">
        <f>L12+L15+L16+L17+L18</f>
        <v>14580.195</v>
      </c>
      <c r="M19" s="92">
        <f>M12+M15+M16+M17+M18</f>
        <v>19279.868125958343</v>
      </c>
      <c r="N19" s="87">
        <f t="shared" si="1"/>
        <v>132.233266605545</v>
      </c>
      <c r="O19" s="83" t="s">
        <v>304</v>
      </c>
      <c r="P19" s="85"/>
      <c r="Q19" s="85"/>
      <c r="R19" s="102">
        <v>6</v>
      </c>
      <c r="S19" s="92">
        <v>4.6</v>
      </c>
      <c r="T19" s="92">
        <v>5.4</v>
      </c>
      <c r="U19" s="92">
        <v>5.5</v>
      </c>
      <c r="V19" s="92">
        <f aca="true" t="shared" si="6" ref="V19:V26">IF(AND(T19&gt;0,U19&gt;0),U19*100/T19,"")</f>
        <v>101.85185185185185</v>
      </c>
      <c r="W19" s="87"/>
      <c r="X19" s="103">
        <v>11</v>
      </c>
      <c r="Y19" s="88">
        <v>0.507</v>
      </c>
      <c r="Z19" s="88">
        <v>0.611</v>
      </c>
      <c r="AA19" s="88">
        <v>0.605</v>
      </c>
      <c r="AB19" s="88">
        <f aca="true" t="shared" si="7" ref="AB19:AB26">IF(AND(Z19&gt;0,AA19&gt;0),AA19*100/Z19,"")</f>
        <v>99.01800327332242</v>
      </c>
      <c r="AC19" s="83" t="s">
        <v>273</v>
      </c>
      <c r="AD19" s="85"/>
      <c r="AE19" s="85"/>
      <c r="AF19" s="102">
        <v>12</v>
      </c>
      <c r="AG19" s="92">
        <f>AG12+AG15+AG16+AG17+AG18</f>
        <v>5621.221</v>
      </c>
      <c r="AH19" s="92">
        <f>AH12+AH15+AH16+AH17+AH18</f>
        <v>5700.0346865</v>
      </c>
      <c r="AI19" s="92">
        <f>AI12+AI15+AI16+AI17+AI18</f>
        <v>5720.8486865</v>
      </c>
      <c r="AJ19" s="92">
        <f t="shared" si="4"/>
        <v>100.36515567263646</v>
      </c>
      <c r="AK19" s="87"/>
      <c r="AL19" s="103">
        <v>9</v>
      </c>
      <c r="AM19" s="88">
        <f>AM12+AM15+AM16+AM17+AM18</f>
        <v>14580.195</v>
      </c>
      <c r="AN19" s="88">
        <f>AN12+AN15+AN16+AN17+AN18</f>
        <v>19279.868125958343</v>
      </c>
      <c r="AO19" s="88"/>
      <c r="AP19" s="88"/>
    </row>
    <row r="20" spans="1:42" s="89" customFormat="1" ht="11.25" customHeight="1">
      <c r="A20" s="83" t="s">
        <v>145</v>
      </c>
      <c r="B20" s="85"/>
      <c r="C20" s="85"/>
      <c r="D20" s="102">
        <v>7</v>
      </c>
      <c r="E20" s="92">
        <v>421.605</v>
      </c>
      <c r="F20" s="92">
        <v>390.895</v>
      </c>
      <c r="G20" s="92">
        <v>357.35</v>
      </c>
      <c r="H20" s="92">
        <f t="shared" si="0"/>
        <v>91.4184115939063</v>
      </c>
      <c r="I20" s="87"/>
      <c r="J20" s="103">
        <v>11</v>
      </c>
      <c r="K20" s="88">
        <v>4811.496000000001</v>
      </c>
      <c r="L20" s="88">
        <v>4547.753669999999</v>
      </c>
      <c r="M20" s="88">
        <v>3985.652044440249</v>
      </c>
      <c r="N20" s="87">
        <f t="shared" si="1"/>
        <v>87.64001600905199</v>
      </c>
      <c r="O20" s="83" t="s">
        <v>141</v>
      </c>
      <c r="P20" s="85"/>
      <c r="Q20" s="85"/>
      <c r="R20" s="102">
        <v>4</v>
      </c>
      <c r="S20" s="92">
        <v>3.423</v>
      </c>
      <c r="T20" s="92">
        <v>3.352</v>
      </c>
      <c r="U20" s="92">
        <v>3.969</v>
      </c>
      <c r="V20" s="92">
        <f t="shared" si="6"/>
        <v>118.40692124105011</v>
      </c>
      <c r="W20" s="87"/>
      <c r="X20" s="103">
        <v>8</v>
      </c>
      <c r="Y20" s="88">
        <v>208.821</v>
      </c>
      <c r="Z20" s="88">
        <v>246.476019</v>
      </c>
      <c r="AA20" s="88">
        <v>236.60064</v>
      </c>
      <c r="AB20" s="88">
        <f t="shared" si="7"/>
        <v>95.99337126586744</v>
      </c>
      <c r="AC20" s="83"/>
      <c r="AD20" s="85"/>
      <c r="AE20" s="85"/>
      <c r="AF20" s="102"/>
      <c r="AG20" s="92"/>
      <c r="AH20" s="92"/>
      <c r="AI20" s="92"/>
      <c r="AJ20" s="92"/>
      <c r="AK20" s="87"/>
      <c r="AL20" s="103"/>
      <c r="AM20" s="88"/>
      <c r="AN20" s="88"/>
      <c r="AO20" s="88"/>
      <c r="AP20" s="88"/>
    </row>
    <row r="21" spans="1:42" s="89" customFormat="1" ht="11.25" customHeight="1">
      <c r="A21" s="83" t="s">
        <v>146</v>
      </c>
      <c r="B21" s="85"/>
      <c r="C21" s="85"/>
      <c r="D21" s="102">
        <v>12</v>
      </c>
      <c r="E21" s="92">
        <v>7.298</v>
      </c>
      <c r="F21" s="92">
        <v>8.469</v>
      </c>
      <c r="G21" s="92">
        <v>8.960619</v>
      </c>
      <c r="H21" s="92">
        <f t="shared" si="0"/>
        <v>105.80492383988664</v>
      </c>
      <c r="I21" s="87"/>
      <c r="J21" s="103">
        <v>12</v>
      </c>
      <c r="K21" s="88">
        <v>45.76299999999999</v>
      </c>
      <c r="L21" s="88">
        <v>54.393547000000005</v>
      </c>
      <c r="M21" s="88">
        <v>52.360440729032256</v>
      </c>
      <c r="N21" s="87">
        <f t="shared" si="1"/>
        <v>96.26222891666221</v>
      </c>
      <c r="O21" s="83" t="s">
        <v>194</v>
      </c>
      <c r="P21" s="85"/>
      <c r="Q21" s="85"/>
      <c r="R21" s="102">
        <v>5</v>
      </c>
      <c r="S21" s="92">
        <v>2.402</v>
      </c>
      <c r="T21" s="92">
        <v>2.513</v>
      </c>
      <c r="U21" s="92">
        <v>2.976</v>
      </c>
      <c r="V21" s="92">
        <f t="shared" si="6"/>
        <v>118.42419419021091</v>
      </c>
      <c r="W21" s="87"/>
      <c r="X21" s="103">
        <v>11</v>
      </c>
      <c r="Y21" s="88">
        <v>65.668</v>
      </c>
      <c r="Z21" s="88">
        <v>72.74</v>
      </c>
      <c r="AA21" s="88">
        <v>101.1463</v>
      </c>
      <c r="AB21" s="88">
        <f t="shared" si="7"/>
        <v>139.05182843002476</v>
      </c>
      <c r="AC21" s="83" t="s">
        <v>131</v>
      </c>
      <c r="AD21" s="85"/>
      <c r="AE21" s="85"/>
      <c r="AF21" s="102"/>
      <c r="AG21" s="92"/>
      <c r="AH21" s="92"/>
      <c r="AI21" s="92"/>
      <c r="AJ21" s="92"/>
      <c r="AK21" s="87"/>
      <c r="AL21" s="103"/>
      <c r="AM21" s="88"/>
      <c r="AN21" s="88"/>
      <c r="AO21" s="88"/>
      <c r="AP21" s="88"/>
    </row>
    <row r="22" spans="1:42" s="89" customFormat="1" ht="11.25" customHeight="1">
      <c r="A22" s="83" t="s">
        <v>147</v>
      </c>
      <c r="B22" s="85"/>
      <c r="C22" s="85"/>
      <c r="D22" s="102">
        <v>11</v>
      </c>
      <c r="E22" s="92">
        <v>110.419</v>
      </c>
      <c r="F22" s="92">
        <v>109.483</v>
      </c>
      <c r="G22" s="92">
        <v>109.325</v>
      </c>
      <c r="H22" s="92">
        <f t="shared" si="0"/>
        <v>99.85568535754409</v>
      </c>
      <c r="I22" s="87"/>
      <c r="J22" s="103">
        <v>11</v>
      </c>
      <c r="K22" s="88">
        <v>861.103</v>
      </c>
      <c r="L22" s="88">
        <v>842.501</v>
      </c>
      <c r="M22" s="88">
        <v>821.4639999999999</v>
      </c>
      <c r="N22" s="87">
        <f t="shared" si="1"/>
        <v>97.50302966999445</v>
      </c>
      <c r="O22" s="83" t="s">
        <v>142</v>
      </c>
      <c r="P22" s="85"/>
      <c r="Q22" s="85"/>
      <c r="R22" s="102">
        <v>5</v>
      </c>
      <c r="S22" s="92">
        <v>10.102</v>
      </c>
      <c r="T22" s="92">
        <v>10.331</v>
      </c>
      <c r="U22" s="92">
        <v>10.935</v>
      </c>
      <c r="V22" s="92">
        <f t="shared" si="6"/>
        <v>105.84648146355629</v>
      </c>
      <c r="W22" s="87"/>
      <c r="X22" s="103">
        <v>10</v>
      </c>
      <c r="Y22" s="88">
        <v>464.4960000000001</v>
      </c>
      <c r="Z22" s="88">
        <v>539.022953</v>
      </c>
      <c r="AA22" s="88">
        <v>574.82575</v>
      </c>
      <c r="AB22" s="88">
        <f t="shared" si="7"/>
        <v>106.64216557026653</v>
      </c>
      <c r="AC22" s="83" t="s">
        <v>132</v>
      </c>
      <c r="AD22" s="85"/>
      <c r="AE22" s="85"/>
      <c r="AF22" s="102">
        <v>12</v>
      </c>
      <c r="AG22" s="92">
        <v>4.269</v>
      </c>
      <c r="AH22" s="92">
        <v>4.308</v>
      </c>
      <c r="AI22" s="92">
        <v>4.363</v>
      </c>
      <c r="AJ22" s="92">
        <f>IF(AND(AH22&gt;0,AI22&gt;0),AI22*100/AH22,"")</f>
        <v>101.27669452181989</v>
      </c>
      <c r="AK22" s="87"/>
      <c r="AL22" s="103">
        <v>4</v>
      </c>
      <c r="AM22" s="88">
        <v>104.03899999999999</v>
      </c>
      <c r="AN22" s="88">
        <v>105.5155</v>
      </c>
      <c r="AO22" s="88">
        <v>0</v>
      </c>
      <c r="AP22" s="88">
        <f>IF(AND(AN22&gt;0,AO22&gt;0),AO22*100/AN22,"")</f>
      </c>
    </row>
    <row r="23" spans="1:42" s="89" customFormat="1" ht="11.25" customHeight="1">
      <c r="A23" s="83"/>
      <c r="B23" s="85"/>
      <c r="C23" s="85"/>
      <c r="D23" s="102"/>
      <c r="E23" s="92"/>
      <c r="F23" s="92"/>
      <c r="G23" s="92"/>
      <c r="H23" s="92"/>
      <c r="I23" s="87"/>
      <c r="J23" s="103"/>
      <c r="K23" s="88"/>
      <c r="L23" s="88"/>
      <c r="M23" s="88"/>
      <c r="N23" s="87"/>
      <c r="O23" s="83" t="s">
        <v>195</v>
      </c>
      <c r="P23" s="85"/>
      <c r="Q23" s="85"/>
      <c r="R23" s="102">
        <v>5</v>
      </c>
      <c r="S23" s="92">
        <v>6.926</v>
      </c>
      <c r="T23" s="92">
        <v>6.693</v>
      </c>
      <c r="U23" s="92">
        <v>6.667</v>
      </c>
      <c r="V23" s="92">
        <f t="shared" si="6"/>
        <v>99.61153443896607</v>
      </c>
      <c r="W23" s="87"/>
      <c r="X23" s="103">
        <v>9</v>
      </c>
      <c r="Y23" s="88">
        <v>376.952</v>
      </c>
      <c r="Z23" s="88">
        <v>403.423</v>
      </c>
      <c r="AA23" s="88">
        <v>401.02900000000005</v>
      </c>
      <c r="AB23" s="88">
        <f t="shared" si="7"/>
        <v>99.40657820699367</v>
      </c>
      <c r="AC23" s="83"/>
      <c r="AD23" s="85"/>
      <c r="AE23" s="85"/>
      <c r="AF23" s="102"/>
      <c r="AG23" s="92"/>
      <c r="AH23" s="92"/>
      <c r="AI23" s="92"/>
      <c r="AJ23" s="92"/>
      <c r="AK23" s="87"/>
      <c r="AL23" s="103"/>
      <c r="AM23" s="88"/>
      <c r="AN23" s="88"/>
      <c r="AO23" s="88"/>
      <c r="AP23" s="88"/>
    </row>
    <row r="24" spans="1:42" s="89" customFormat="1" ht="11.25" customHeight="1">
      <c r="A24" s="83" t="s">
        <v>148</v>
      </c>
      <c r="B24" s="85"/>
      <c r="C24" s="85"/>
      <c r="D24" s="102"/>
      <c r="E24" s="92"/>
      <c r="F24" s="92"/>
      <c r="G24" s="92"/>
      <c r="H24" s="92"/>
      <c r="I24" s="87"/>
      <c r="J24" s="103"/>
      <c r="K24" s="88"/>
      <c r="L24" s="88"/>
      <c r="M24" s="88"/>
      <c r="N24" s="87"/>
      <c r="O24" s="83" t="s">
        <v>143</v>
      </c>
      <c r="P24" s="85"/>
      <c r="Q24" s="85"/>
      <c r="R24" s="102">
        <v>3</v>
      </c>
      <c r="S24" s="92">
        <v>6.965</v>
      </c>
      <c r="T24" s="92">
        <v>6.986195177867483</v>
      </c>
      <c r="U24" s="92">
        <v>6.980854483082768</v>
      </c>
      <c r="V24" s="92">
        <f t="shared" si="6"/>
        <v>99.92355359893702</v>
      </c>
      <c r="W24" s="87"/>
      <c r="X24" s="103">
        <v>5</v>
      </c>
      <c r="Y24" s="88">
        <v>85.67900000000003</v>
      </c>
      <c r="Z24" s="88">
        <v>81.619</v>
      </c>
      <c r="AA24" s="88">
        <v>80.33670000000001</v>
      </c>
      <c r="AB24" s="88">
        <f t="shared" si="7"/>
        <v>98.428919736826</v>
      </c>
      <c r="AC24" s="83" t="s">
        <v>133</v>
      </c>
      <c r="AD24" s="85"/>
      <c r="AE24" s="85"/>
      <c r="AF24" s="102"/>
      <c r="AG24" s="92"/>
      <c r="AH24" s="92"/>
      <c r="AI24" s="92"/>
      <c r="AJ24" s="92"/>
      <c r="AK24" s="87"/>
      <c r="AL24" s="103"/>
      <c r="AM24" s="88"/>
      <c r="AN24" s="88"/>
      <c r="AO24" s="88"/>
      <c r="AP24" s="88"/>
    </row>
    <row r="25" spans="1:42" s="89" customFormat="1" ht="11.25" customHeight="1">
      <c r="A25" s="83" t="s">
        <v>149</v>
      </c>
      <c r="B25" s="85"/>
      <c r="C25" s="85"/>
      <c r="D25" s="102">
        <v>11</v>
      </c>
      <c r="E25" s="92">
        <v>7.737</v>
      </c>
      <c r="F25" s="92">
        <v>8.8065</v>
      </c>
      <c r="G25" s="92">
        <v>9.447813</v>
      </c>
      <c r="H25" s="92">
        <f aca="true" t="shared" si="8" ref="H25:H32">IF(AND(F25&gt;0,G25&gt;0),G25*100/F25,"")</f>
        <v>107.28226877874297</v>
      </c>
      <c r="I25" s="87"/>
      <c r="J25" s="103">
        <v>11</v>
      </c>
      <c r="K25" s="88">
        <v>12.629</v>
      </c>
      <c r="L25" s="88">
        <v>18.072599999999994</v>
      </c>
      <c r="M25" s="88">
        <v>17.69480315148</v>
      </c>
      <c r="N25" s="87">
        <f aca="true" t="shared" si="9" ref="N25:N32">IF(AND(L25&gt;0,M25&gt;0),M25*100/L25,"")</f>
        <v>97.90956006042298</v>
      </c>
      <c r="O25" s="83" t="s">
        <v>305</v>
      </c>
      <c r="P25" s="85"/>
      <c r="Q25" s="85"/>
      <c r="R25" s="102">
        <v>3</v>
      </c>
      <c r="S25" s="92">
        <v>25.6</v>
      </c>
      <c r="T25" s="92">
        <v>24.5</v>
      </c>
      <c r="U25" s="92">
        <v>27.7</v>
      </c>
      <c r="V25" s="92">
        <f t="shared" si="6"/>
        <v>113.06122448979592</v>
      </c>
      <c r="W25" s="87"/>
      <c r="X25" s="103">
        <v>6</v>
      </c>
      <c r="Y25" s="88">
        <v>4.558999999999999</v>
      </c>
      <c r="Z25" s="88">
        <v>4.702999999999999</v>
      </c>
      <c r="AA25" s="88">
        <v>4.8420000000000005</v>
      </c>
      <c r="AB25" s="88">
        <f t="shared" si="7"/>
        <v>102.95556028067193</v>
      </c>
      <c r="AC25" s="83" t="s">
        <v>134</v>
      </c>
      <c r="AD25" s="85"/>
      <c r="AE25" s="85"/>
      <c r="AF25" s="102">
        <v>12</v>
      </c>
      <c r="AG25" s="92">
        <v>8.745</v>
      </c>
      <c r="AH25" s="92">
        <v>7.229</v>
      </c>
      <c r="AI25" s="92">
        <v>7.192</v>
      </c>
      <c r="AJ25" s="92">
        <f>IF(AND(AH25&gt;0,AI25&gt;0),AI25*100/AH25,"")</f>
        <v>99.4881726379859</v>
      </c>
      <c r="AK25" s="87"/>
      <c r="AL25" s="103">
        <v>9</v>
      </c>
      <c r="AM25" s="88">
        <v>683.0060000000001</v>
      </c>
      <c r="AN25" s="88">
        <v>654.218</v>
      </c>
      <c r="AO25" s="88">
        <v>0</v>
      </c>
      <c r="AP25" s="88">
        <f>IF(AND(AN25&gt;0,AO25&gt;0),AO25*100/AN25,"")</f>
      </c>
    </row>
    <row r="26" spans="1:42" s="89" customFormat="1" ht="11.25" customHeight="1">
      <c r="A26" s="83" t="s">
        <v>150</v>
      </c>
      <c r="B26" s="85"/>
      <c r="C26" s="85"/>
      <c r="D26" s="102">
        <v>8</v>
      </c>
      <c r="E26" s="92">
        <v>23.22</v>
      </c>
      <c r="F26" s="92">
        <v>50.347</v>
      </c>
      <c r="G26" s="92">
        <v>46.192651</v>
      </c>
      <c r="H26" s="92">
        <f t="shared" si="8"/>
        <v>91.74856694539892</v>
      </c>
      <c r="I26" s="87"/>
      <c r="J26" s="103">
        <v>8</v>
      </c>
      <c r="K26" s="88">
        <v>39.04</v>
      </c>
      <c r="L26" s="88">
        <v>62.425</v>
      </c>
      <c r="M26" s="88">
        <v>55.0354</v>
      </c>
      <c r="N26" s="87">
        <f t="shared" si="9"/>
        <v>88.1624349219063</v>
      </c>
      <c r="O26" s="83" t="s">
        <v>144</v>
      </c>
      <c r="P26" s="85"/>
      <c r="Q26" s="85"/>
      <c r="R26" s="102">
        <v>11</v>
      </c>
      <c r="S26" s="92">
        <v>2.912</v>
      </c>
      <c r="T26" s="92">
        <v>2.867</v>
      </c>
      <c r="U26" s="92">
        <v>2.623</v>
      </c>
      <c r="V26" s="92">
        <f t="shared" si="6"/>
        <v>91.48936170212767</v>
      </c>
      <c r="W26" s="87"/>
      <c r="X26" s="103">
        <v>3</v>
      </c>
      <c r="Y26" s="88">
        <v>91.40100000000001</v>
      </c>
      <c r="Z26" s="88">
        <v>88.72399999999998</v>
      </c>
      <c r="AA26" s="88">
        <v>79.93349999999998</v>
      </c>
      <c r="AB26" s="88">
        <f t="shared" si="7"/>
        <v>90.09230873269917</v>
      </c>
      <c r="AC26" s="83"/>
      <c r="AD26" s="85"/>
      <c r="AE26" s="85"/>
      <c r="AF26" s="102"/>
      <c r="AG26" s="92"/>
      <c r="AH26" s="92"/>
      <c r="AI26" s="92"/>
      <c r="AJ26" s="92"/>
      <c r="AK26" s="87"/>
      <c r="AL26" s="103"/>
      <c r="AM26" s="88"/>
      <c r="AN26" s="88"/>
      <c r="AO26" s="88"/>
      <c r="AP26" s="88"/>
    </row>
    <row r="27" spans="1:42" s="89" customFormat="1" ht="11.25" customHeight="1">
      <c r="A27" s="83" t="s">
        <v>151</v>
      </c>
      <c r="B27" s="85"/>
      <c r="C27" s="85"/>
      <c r="D27" s="102">
        <v>8</v>
      </c>
      <c r="E27" s="92">
        <v>31.35</v>
      </c>
      <c r="F27" s="92">
        <v>30.786</v>
      </c>
      <c r="G27" s="92">
        <v>26.627419999999997</v>
      </c>
      <c r="H27" s="92">
        <f t="shared" si="8"/>
        <v>86.49197687260441</v>
      </c>
      <c r="I27" s="87"/>
      <c r="J27" s="103">
        <v>8</v>
      </c>
      <c r="K27" s="88">
        <v>23.905749999999998</v>
      </c>
      <c r="L27" s="88">
        <v>20.113000000000003</v>
      </c>
      <c r="M27" s="88">
        <v>29.343999999999998</v>
      </c>
      <c r="N27" s="87">
        <f t="shared" si="9"/>
        <v>145.8956893551434</v>
      </c>
      <c r="AC27" s="83" t="s">
        <v>135</v>
      </c>
      <c r="AD27" s="85"/>
      <c r="AE27" s="85"/>
      <c r="AF27" s="102"/>
      <c r="AG27" s="92"/>
      <c r="AH27" s="92"/>
      <c r="AI27" s="92"/>
      <c r="AJ27" s="92"/>
      <c r="AK27" s="87"/>
      <c r="AL27" s="103"/>
      <c r="AM27" s="88"/>
      <c r="AN27" s="88"/>
      <c r="AO27" s="88"/>
      <c r="AP27" s="88"/>
    </row>
    <row r="28" spans="1:42" s="89" customFormat="1" ht="11.25" customHeight="1">
      <c r="A28" s="83" t="s">
        <v>152</v>
      </c>
      <c r="B28" s="85"/>
      <c r="C28" s="85"/>
      <c r="D28" s="102">
        <v>8</v>
      </c>
      <c r="E28" s="92">
        <v>38.61</v>
      </c>
      <c r="F28" s="92">
        <v>38.05338</v>
      </c>
      <c r="G28" s="92">
        <v>33.472491000000005</v>
      </c>
      <c r="H28" s="92">
        <f t="shared" si="8"/>
        <v>87.96193925480472</v>
      </c>
      <c r="I28" s="87"/>
      <c r="J28" s="103">
        <v>8</v>
      </c>
      <c r="K28" s="88">
        <v>33.954</v>
      </c>
      <c r="L28" s="88">
        <v>27.502711599999998</v>
      </c>
      <c r="M28" s="88">
        <v>38.93150000000001</v>
      </c>
      <c r="N28" s="87">
        <f t="shared" si="9"/>
        <v>141.55513305822546</v>
      </c>
      <c r="O28" s="83" t="s">
        <v>196</v>
      </c>
      <c r="P28" s="85"/>
      <c r="Q28" s="85"/>
      <c r="R28" s="102"/>
      <c r="S28" s="92"/>
      <c r="T28" s="92"/>
      <c r="U28" s="92"/>
      <c r="V28" s="92"/>
      <c r="W28" s="87"/>
      <c r="X28" s="103"/>
      <c r="Y28" s="88"/>
      <c r="Z28" s="88"/>
      <c r="AA28" s="88"/>
      <c r="AB28" s="88"/>
      <c r="AC28" s="83" t="s">
        <v>136</v>
      </c>
      <c r="AD28" s="85"/>
      <c r="AE28" s="85"/>
      <c r="AF28" s="102">
        <v>12</v>
      </c>
      <c r="AG28" s="92">
        <v>11.17</v>
      </c>
      <c r="AH28" s="92">
        <v>11.297</v>
      </c>
      <c r="AI28" s="92">
        <v>11.34</v>
      </c>
      <c r="AJ28" s="92">
        <f aca="true" t="shared" si="10" ref="AJ28:AJ39">IF(AND(AH28&gt;0,AI28&gt;0),AI28*100/AH28,"")</f>
        <v>100.38063202620164</v>
      </c>
      <c r="AK28" s="87"/>
      <c r="AL28" s="103">
        <v>5</v>
      </c>
      <c r="AM28" s="88">
        <v>1038.271</v>
      </c>
      <c r="AN28" s="88">
        <v>1084.6169579999998</v>
      </c>
      <c r="AO28" s="88">
        <v>0</v>
      </c>
      <c r="AP28" s="88">
        <f aca="true" t="shared" si="11" ref="AP28:AP39">IF(AND(AN28&gt;0,AO28&gt;0),AO28*100/AN28,"")</f>
      </c>
    </row>
    <row r="29" spans="1:42" s="89" customFormat="1" ht="12" customHeight="1">
      <c r="A29" s="83" t="s">
        <v>153</v>
      </c>
      <c r="B29" s="85"/>
      <c r="C29" s="85"/>
      <c r="D29" s="102">
        <v>8</v>
      </c>
      <c r="E29" s="92">
        <v>139.386</v>
      </c>
      <c r="F29" s="92">
        <v>165.27447</v>
      </c>
      <c r="G29" s="92">
        <v>160.7353175</v>
      </c>
      <c r="H29" s="92">
        <f t="shared" si="8"/>
        <v>97.25356705122091</v>
      </c>
      <c r="I29" s="87"/>
      <c r="J29" s="103">
        <v>8</v>
      </c>
      <c r="K29" s="88">
        <v>141.855</v>
      </c>
      <c r="L29" s="88">
        <v>193.475</v>
      </c>
      <c r="M29" s="88">
        <v>297.116</v>
      </c>
      <c r="N29" s="87">
        <f t="shared" si="9"/>
        <v>153.56816126114484</v>
      </c>
      <c r="O29" s="83" t="s">
        <v>197</v>
      </c>
      <c r="P29" s="85"/>
      <c r="Q29" s="85"/>
      <c r="R29" s="102">
        <v>0</v>
      </c>
      <c r="S29" s="92">
        <v>0</v>
      </c>
      <c r="T29" s="92">
        <v>0</v>
      </c>
      <c r="U29" s="92">
        <v>0</v>
      </c>
      <c r="V29" s="92">
        <f aca="true" t="shared" si="12" ref="V29:V34">IF(AND(T29&gt;0,U29&gt;0),U29*100/T29,"")</f>
      </c>
      <c r="W29" s="87"/>
      <c r="X29" s="103">
        <v>11</v>
      </c>
      <c r="Y29" s="88">
        <v>3483.5869999999995</v>
      </c>
      <c r="Z29" s="88">
        <v>3086.789</v>
      </c>
      <c r="AA29" s="88">
        <v>3641.3959999999997</v>
      </c>
      <c r="AB29" s="88">
        <f aca="true" t="shared" si="13" ref="AB29:AB35">IF(AND(Z29&gt;0,AA29&gt;0),AA29*100/Z29,"")</f>
        <v>117.96711728595636</v>
      </c>
      <c r="AC29" s="83" t="s">
        <v>137</v>
      </c>
      <c r="AD29" s="85"/>
      <c r="AE29" s="85"/>
      <c r="AF29" s="102">
        <v>12</v>
      </c>
      <c r="AG29" s="92">
        <v>3.776</v>
      </c>
      <c r="AH29" s="92">
        <v>4</v>
      </c>
      <c r="AI29" s="92">
        <v>3.967</v>
      </c>
      <c r="AJ29" s="92">
        <f t="shared" si="10"/>
        <v>99.175</v>
      </c>
      <c r="AK29" s="87"/>
      <c r="AL29" s="103">
        <v>8</v>
      </c>
      <c r="AM29" s="88">
        <v>183.858225</v>
      </c>
      <c r="AN29" s="88">
        <v>211.0474940844794</v>
      </c>
      <c r="AO29" s="88">
        <v>0</v>
      </c>
      <c r="AP29" s="88">
        <f t="shared" si="11"/>
      </c>
    </row>
    <row r="30" spans="1:42" s="89" customFormat="1" ht="11.25" customHeight="1">
      <c r="A30" s="83" t="s">
        <v>154</v>
      </c>
      <c r="B30" s="85"/>
      <c r="C30" s="85"/>
      <c r="D30" s="102">
        <v>8</v>
      </c>
      <c r="E30" s="92">
        <v>94.69</v>
      </c>
      <c r="F30" s="92">
        <v>100.489</v>
      </c>
      <c r="G30" s="92">
        <v>90.57399799999999</v>
      </c>
      <c r="H30" s="92">
        <f t="shared" si="8"/>
        <v>90.13324642498183</v>
      </c>
      <c r="I30" s="87"/>
      <c r="J30" s="103">
        <v>8</v>
      </c>
      <c r="K30" s="88">
        <v>79.04299999999998</v>
      </c>
      <c r="L30" s="88">
        <v>87.764</v>
      </c>
      <c r="M30" s="88">
        <v>110.69660000000002</v>
      </c>
      <c r="N30" s="87">
        <f t="shared" si="9"/>
        <v>126.12984822934236</v>
      </c>
      <c r="O30" s="83" t="s">
        <v>198</v>
      </c>
      <c r="P30" s="85"/>
      <c r="Q30" s="85"/>
      <c r="R30" s="102">
        <v>0</v>
      </c>
      <c r="S30" s="92">
        <v>0</v>
      </c>
      <c r="T30" s="92">
        <v>0</v>
      </c>
      <c r="U30" s="92">
        <v>0</v>
      </c>
      <c r="V30" s="92">
        <f t="shared" si="12"/>
      </c>
      <c r="W30" s="87"/>
      <c r="X30" s="103">
        <v>11</v>
      </c>
      <c r="Y30" s="88">
        <v>1088.982</v>
      </c>
      <c r="Z30" s="88">
        <v>775.752</v>
      </c>
      <c r="AA30" s="88">
        <v>945.9774712988595</v>
      </c>
      <c r="AB30" s="88">
        <f t="shared" si="13"/>
        <v>121.94328487697868</v>
      </c>
      <c r="AC30" s="83" t="s">
        <v>138</v>
      </c>
      <c r="AD30" s="85"/>
      <c r="AE30" s="85"/>
      <c r="AF30" s="102">
        <v>10</v>
      </c>
      <c r="AG30" s="92">
        <v>2.475</v>
      </c>
      <c r="AH30" s="92">
        <v>2.297</v>
      </c>
      <c r="AI30" s="92">
        <v>2.236</v>
      </c>
      <c r="AJ30" s="92">
        <f t="shared" si="10"/>
        <v>97.34436221158033</v>
      </c>
      <c r="AK30" s="87"/>
      <c r="AL30" s="103">
        <v>12</v>
      </c>
      <c r="AM30" s="88">
        <v>69.299</v>
      </c>
      <c r="AN30" s="88">
        <v>64.228</v>
      </c>
      <c r="AO30" s="88">
        <v>60.473879999999994</v>
      </c>
      <c r="AP30" s="88">
        <f t="shared" si="11"/>
        <v>94.15501027589212</v>
      </c>
    </row>
    <row r="31" spans="1:42" s="89" customFormat="1" ht="11.25" customHeight="1">
      <c r="A31" s="83" t="s">
        <v>155</v>
      </c>
      <c r="B31" s="85"/>
      <c r="C31" s="85"/>
      <c r="D31" s="102">
        <v>8</v>
      </c>
      <c r="E31" s="92">
        <v>4.706</v>
      </c>
      <c r="F31" s="92">
        <v>3.38</v>
      </c>
      <c r="G31" s="92">
        <v>3.244</v>
      </c>
      <c r="H31" s="92">
        <f t="shared" si="8"/>
        <v>95.97633136094676</v>
      </c>
      <c r="I31" s="87"/>
      <c r="J31" s="103">
        <v>8</v>
      </c>
      <c r="K31" s="88">
        <v>2.9629999999999996</v>
      </c>
      <c r="L31" s="88">
        <v>2.379</v>
      </c>
      <c r="M31" s="88">
        <v>3.1889999999999996</v>
      </c>
      <c r="N31" s="87">
        <f t="shared" si="9"/>
        <v>134.0479192938209</v>
      </c>
      <c r="O31" s="83" t="s">
        <v>199</v>
      </c>
      <c r="P31" s="85"/>
      <c r="Q31" s="85"/>
      <c r="R31" s="102">
        <v>0</v>
      </c>
      <c r="S31" s="92">
        <v>0</v>
      </c>
      <c r="T31" s="92">
        <v>0</v>
      </c>
      <c r="U31" s="92">
        <v>0</v>
      </c>
      <c r="V31" s="92">
        <f t="shared" si="12"/>
      </c>
      <c r="W31" s="87"/>
      <c r="X31" s="103">
        <v>12</v>
      </c>
      <c r="Y31" s="88">
        <v>77.931</v>
      </c>
      <c r="Z31" s="88">
        <v>68.41199999999999</v>
      </c>
      <c r="AA31" s="88">
        <v>67.71</v>
      </c>
      <c r="AB31" s="88">
        <f t="shared" si="13"/>
        <v>98.97386423434484</v>
      </c>
      <c r="AC31" s="83" t="s">
        <v>302</v>
      </c>
      <c r="AD31" s="85"/>
      <c r="AE31" s="85"/>
      <c r="AF31" s="102">
        <v>11</v>
      </c>
      <c r="AG31" s="92">
        <v>45.291</v>
      </c>
      <c r="AH31" s="92">
        <v>45.838</v>
      </c>
      <c r="AI31" s="92">
        <v>48.8</v>
      </c>
      <c r="AJ31" s="92">
        <f t="shared" si="10"/>
        <v>106.46188751690737</v>
      </c>
      <c r="AK31" s="87"/>
      <c r="AL31" s="103">
        <v>12</v>
      </c>
      <c r="AM31" s="88">
        <v>121.815</v>
      </c>
      <c r="AN31" s="88">
        <v>132.745</v>
      </c>
      <c r="AO31" s="88">
        <v>146.71200000000002</v>
      </c>
      <c r="AP31" s="88">
        <f t="shared" si="11"/>
        <v>110.52167689931825</v>
      </c>
    </row>
    <row r="32" spans="1:42" s="89" customFormat="1" ht="11.25" customHeight="1">
      <c r="A32" s="83" t="s">
        <v>156</v>
      </c>
      <c r="B32" s="85"/>
      <c r="C32" s="85"/>
      <c r="D32" s="102">
        <v>8</v>
      </c>
      <c r="E32" s="92">
        <v>105.185</v>
      </c>
      <c r="F32" s="92">
        <v>75.163</v>
      </c>
      <c r="G32" s="92">
        <v>71.709965</v>
      </c>
      <c r="H32" s="92">
        <f t="shared" si="8"/>
        <v>95.40593776193073</v>
      </c>
      <c r="I32" s="87"/>
      <c r="J32" s="103">
        <v>8</v>
      </c>
      <c r="K32" s="88">
        <v>103.242</v>
      </c>
      <c r="L32" s="88">
        <v>56.345</v>
      </c>
      <c r="M32" s="88">
        <v>84.65300000000002</v>
      </c>
      <c r="N32" s="87">
        <f t="shared" si="9"/>
        <v>150.24048274026094</v>
      </c>
      <c r="O32" s="83" t="s">
        <v>200</v>
      </c>
      <c r="P32" s="85"/>
      <c r="Q32" s="85"/>
      <c r="R32" s="102">
        <v>0</v>
      </c>
      <c r="S32" s="92">
        <v>0</v>
      </c>
      <c r="T32" s="92">
        <v>0</v>
      </c>
      <c r="U32" s="92">
        <v>0</v>
      </c>
      <c r="V32" s="92">
        <f t="shared" si="12"/>
      </c>
      <c r="W32" s="87"/>
      <c r="X32" s="103">
        <v>12</v>
      </c>
      <c r="Y32" s="88">
        <v>135.754</v>
      </c>
      <c r="Z32" s="88">
        <v>117.486</v>
      </c>
      <c r="AA32" s="88">
        <v>224.07199999999997</v>
      </c>
      <c r="AB32" s="88">
        <f t="shared" si="13"/>
        <v>190.72229882709425</v>
      </c>
      <c r="AC32" s="83" t="s">
        <v>303</v>
      </c>
      <c r="AD32" s="85"/>
      <c r="AE32" s="85"/>
      <c r="AF32" s="102">
        <v>11</v>
      </c>
      <c r="AG32" s="92">
        <v>10.22</v>
      </c>
      <c r="AH32" s="92">
        <v>9.43</v>
      </c>
      <c r="AI32" s="92">
        <v>9.988</v>
      </c>
      <c r="AJ32" s="92">
        <f t="shared" si="10"/>
        <v>105.91728525980912</v>
      </c>
      <c r="AK32" s="87"/>
      <c r="AL32" s="103">
        <v>12</v>
      </c>
      <c r="AM32" s="88">
        <v>14.985</v>
      </c>
      <c r="AN32" s="88">
        <v>16.015</v>
      </c>
      <c r="AO32" s="88">
        <v>17.117</v>
      </c>
      <c r="AP32" s="88">
        <f t="shared" si="11"/>
        <v>106.88104901654698</v>
      </c>
    </row>
    <row r="33" spans="1:42" s="89" customFormat="1" ht="11.25" customHeight="1">
      <c r="A33" s="83"/>
      <c r="B33" s="85"/>
      <c r="C33" s="85"/>
      <c r="D33" s="102"/>
      <c r="E33" s="92"/>
      <c r="F33" s="92"/>
      <c r="G33" s="92"/>
      <c r="H33" s="92"/>
      <c r="I33" s="92"/>
      <c r="J33" s="92"/>
      <c r="K33" s="92"/>
      <c r="L33" s="92"/>
      <c r="M33" s="116"/>
      <c r="N33" s="87"/>
      <c r="O33" s="83" t="s">
        <v>201</v>
      </c>
      <c r="P33" s="85"/>
      <c r="Q33" s="85"/>
      <c r="R33" s="102">
        <v>0</v>
      </c>
      <c r="S33" s="92">
        <v>0</v>
      </c>
      <c r="T33" s="92">
        <v>0</v>
      </c>
      <c r="U33" s="92">
        <v>0</v>
      </c>
      <c r="V33" s="92">
        <f t="shared" si="12"/>
      </c>
      <c r="W33" s="87"/>
      <c r="X33" s="103">
        <v>12</v>
      </c>
      <c r="Y33" s="88">
        <v>1694.536</v>
      </c>
      <c r="Z33" s="88">
        <v>1353.3779000000002</v>
      </c>
      <c r="AA33" s="88">
        <v>1685.7369999999996</v>
      </c>
      <c r="AB33" s="88">
        <f t="shared" si="13"/>
        <v>124.557745475229</v>
      </c>
      <c r="AC33" s="83" t="s">
        <v>139</v>
      </c>
      <c r="AD33" s="85"/>
      <c r="AE33" s="85"/>
      <c r="AF33" s="102">
        <v>9</v>
      </c>
      <c r="AG33" s="92">
        <v>1.61</v>
      </c>
      <c r="AH33" s="92">
        <v>1.841</v>
      </c>
      <c r="AI33" s="92">
        <v>1.86</v>
      </c>
      <c r="AJ33" s="92">
        <f t="shared" si="10"/>
        <v>101.03204780010864</v>
      </c>
      <c r="AK33" s="87"/>
      <c r="AL33" s="103">
        <v>12</v>
      </c>
      <c r="AM33" s="88">
        <v>83.46</v>
      </c>
      <c r="AN33" s="88">
        <v>98.74</v>
      </c>
      <c r="AO33" s="88">
        <v>98.78</v>
      </c>
      <c r="AP33" s="88">
        <f t="shared" si="11"/>
        <v>100.0405104314361</v>
      </c>
    </row>
    <row r="34" spans="1:42" s="89" customFormat="1" ht="11.25" customHeight="1">
      <c r="A34" s="83" t="s">
        <v>131</v>
      </c>
      <c r="B34" s="85"/>
      <c r="C34" s="85"/>
      <c r="D34" s="102"/>
      <c r="E34" s="92"/>
      <c r="F34" s="92"/>
      <c r="G34" s="92"/>
      <c r="H34" s="92"/>
      <c r="I34" s="87"/>
      <c r="J34" s="103"/>
      <c r="K34" s="88"/>
      <c r="L34" s="88"/>
      <c r="M34" s="88"/>
      <c r="N34" s="87"/>
      <c r="O34" s="83" t="s">
        <v>202</v>
      </c>
      <c r="P34" s="85"/>
      <c r="Q34" s="85"/>
      <c r="R34" s="102">
        <v>0</v>
      </c>
      <c r="S34" s="92">
        <v>0</v>
      </c>
      <c r="T34" s="92">
        <v>0</v>
      </c>
      <c r="U34" s="92">
        <v>0</v>
      </c>
      <c r="V34" s="92">
        <f t="shared" si="12"/>
      </c>
      <c r="W34" s="87"/>
      <c r="X34" s="103">
        <v>12</v>
      </c>
      <c r="Y34" s="88">
        <v>559.584</v>
      </c>
      <c r="Z34" s="88">
        <v>520.9258999999998</v>
      </c>
      <c r="AA34" s="88">
        <v>576.66</v>
      </c>
      <c r="AB34" s="88">
        <f t="shared" si="13"/>
        <v>110.69904568000942</v>
      </c>
      <c r="AC34" s="83" t="s">
        <v>140</v>
      </c>
      <c r="AD34" s="85"/>
      <c r="AE34" s="85"/>
      <c r="AF34" s="102">
        <v>12</v>
      </c>
      <c r="AG34" s="92">
        <v>9.043</v>
      </c>
      <c r="AH34" s="92">
        <v>8.068</v>
      </c>
      <c r="AI34" s="92">
        <v>8.023</v>
      </c>
      <c r="AJ34" s="92">
        <f t="shared" si="10"/>
        <v>99.44224095190877</v>
      </c>
      <c r="AK34" s="87"/>
      <c r="AL34" s="103">
        <v>6</v>
      </c>
      <c r="AM34" s="88">
        <v>764.3603099999998</v>
      </c>
      <c r="AN34" s="88">
        <v>726.6646448055716</v>
      </c>
      <c r="AO34" s="88">
        <v>0</v>
      </c>
      <c r="AP34" s="88">
        <f t="shared" si="11"/>
      </c>
    </row>
    <row r="35" spans="1:42" s="89" customFormat="1" ht="11.25" customHeight="1">
      <c r="A35" s="83" t="s">
        <v>132</v>
      </c>
      <c r="B35" s="85"/>
      <c r="C35" s="85"/>
      <c r="D35" s="102">
        <v>4</v>
      </c>
      <c r="E35" s="92">
        <v>4.468</v>
      </c>
      <c r="F35" s="92">
        <v>4.269</v>
      </c>
      <c r="G35" s="92">
        <v>4.308</v>
      </c>
      <c r="H35" s="92">
        <f>IF(AND(F35&gt;0,G35&gt;0),G35*100/F35,"")</f>
        <v>100.91356289529162</v>
      </c>
      <c r="I35" s="87"/>
      <c r="J35" s="103">
        <v>4</v>
      </c>
      <c r="K35" s="88">
        <v>109.86099999999999</v>
      </c>
      <c r="L35" s="88">
        <v>104.03899999999999</v>
      </c>
      <c r="M35" s="88">
        <v>105.5155</v>
      </c>
      <c r="N35" s="87">
        <f>IF(AND(L35&gt;0,M35&gt;0),M35*100/L35,"")</f>
        <v>101.41917934620673</v>
      </c>
      <c r="O35" s="89" t="s">
        <v>274</v>
      </c>
      <c r="X35" s="89">
        <v>12</v>
      </c>
      <c r="Y35" s="88">
        <f>SUM(Y32:Y34)</f>
        <v>2389.874</v>
      </c>
      <c r="Z35" s="88">
        <f>SUM(Z32:Z34)</f>
        <v>1991.7898</v>
      </c>
      <c r="AA35" s="88">
        <f>SUM(AA32:AA34)</f>
        <v>2486.4689999999996</v>
      </c>
      <c r="AB35" s="88">
        <f t="shared" si="13"/>
        <v>124.83591391019272</v>
      </c>
      <c r="AC35" s="83" t="s">
        <v>141</v>
      </c>
      <c r="AD35" s="85"/>
      <c r="AE35" s="85"/>
      <c r="AF35" s="102">
        <v>11</v>
      </c>
      <c r="AG35" s="92">
        <v>3.352</v>
      </c>
      <c r="AH35" s="92">
        <v>3.969</v>
      </c>
      <c r="AI35" s="92">
        <v>3.656</v>
      </c>
      <c r="AJ35" s="92">
        <f t="shared" si="10"/>
        <v>92.11388259007308</v>
      </c>
      <c r="AK35" s="87"/>
      <c r="AL35" s="103">
        <v>12</v>
      </c>
      <c r="AM35" s="88">
        <v>246.476019</v>
      </c>
      <c r="AN35" s="88">
        <v>236.60064</v>
      </c>
      <c r="AO35" s="88">
        <v>237.25714000000002</v>
      </c>
      <c r="AP35" s="88">
        <f t="shared" si="11"/>
        <v>100.27747177691491</v>
      </c>
    </row>
    <row r="36" spans="1:42" s="89" customFormat="1" ht="11.25" customHeight="1">
      <c r="A36" s="83" t="s">
        <v>157</v>
      </c>
      <c r="B36" s="85"/>
      <c r="C36" s="85"/>
      <c r="D36" s="102">
        <v>6</v>
      </c>
      <c r="E36" s="92">
        <v>14.725</v>
      </c>
      <c r="F36" s="92">
        <v>13.902</v>
      </c>
      <c r="G36" s="92">
        <v>14.23</v>
      </c>
      <c r="H36" s="92">
        <f>IF(AND(F36&gt;0,G36&gt;0),G36*100/F36,"")</f>
        <v>102.359372752122</v>
      </c>
      <c r="I36" s="87"/>
      <c r="J36" s="103">
        <v>6</v>
      </c>
      <c r="K36" s="88">
        <v>448.841</v>
      </c>
      <c r="L36" s="88">
        <v>419.692</v>
      </c>
      <c r="M36" s="88">
        <v>408.045</v>
      </c>
      <c r="N36" s="87">
        <f>IF(AND(L36&gt;0,M36&gt;0),M36*100/L36,"")</f>
        <v>97.22486966632674</v>
      </c>
      <c r="O36" s="83"/>
      <c r="P36" s="85"/>
      <c r="Q36" s="85"/>
      <c r="R36" s="102"/>
      <c r="S36" s="92"/>
      <c r="T36" s="92"/>
      <c r="U36" s="92"/>
      <c r="V36" s="92"/>
      <c r="W36" s="87"/>
      <c r="X36" s="103"/>
      <c r="Y36" s="88"/>
      <c r="Z36" s="88"/>
      <c r="AA36" s="88"/>
      <c r="AB36" s="88"/>
      <c r="AC36" s="83" t="s">
        <v>142</v>
      </c>
      <c r="AD36" s="85"/>
      <c r="AE36" s="85"/>
      <c r="AF36" s="102">
        <v>12</v>
      </c>
      <c r="AG36" s="92">
        <v>10.331</v>
      </c>
      <c r="AH36" s="92">
        <v>10.935</v>
      </c>
      <c r="AI36" s="92">
        <v>11.022</v>
      </c>
      <c r="AJ36" s="92">
        <f t="shared" si="10"/>
        <v>100.79561042524006</v>
      </c>
      <c r="AK36" s="87"/>
      <c r="AL36" s="103">
        <v>10</v>
      </c>
      <c r="AM36" s="88">
        <v>539.022953</v>
      </c>
      <c r="AN36" s="88">
        <v>574.82575</v>
      </c>
      <c r="AO36" s="88">
        <v>0</v>
      </c>
      <c r="AP36" s="88">
        <f t="shared" si="11"/>
      </c>
    </row>
    <row r="37" spans="1:42" s="89" customFormat="1" ht="11.25" customHeight="1">
      <c r="A37" s="83" t="s">
        <v>158</v>
      </c>
      <c r="B37" s="85"/>
      <c r="C37" s="85"/>
      <c r="D37" s="102">
        <v>9</v>
      </c>
      <c r="E37" s="92">
        <v>33.547</v>
      </c>
      <c r="F37" s="92">
        <v>33.837</v>
      </c>
      <c r="G37" s="92">
        <v>33.091</v>
      </c>
      <c r="H37" s="92">
        <f>IF(AND(F37&gt;0,G37&gt;0),G37*100/F37,"")</f>
        <v>97.79531282324082</v>
      </c>
      <c r="I37" s="87"/>
      <c r="J37" s="103">
        <v>9</v>
      </c>
      <c r="K37" s="88">
        <v>1035.787</v>
      </c>
      <c r="L37" s="88">
        <v>977.9883990000001</v>
      </c>
      <c r="M37" s="88">
        <v>940.8121500000001</v>
      </c>
      <c r="N37" s="87">
        <f>IF(AND(L37&gt;0,M37&gt;0),M37*100/L37,"")</f>
        <v>96.19870245516073</v>
      </c>
      <c r="O37" s="83" t="s">
        <v>203</v>
      </c>
      <c r="P37" s="85"/>
      <c r="Q37" s="85"/>
      <c r="R37" s="102"/>
      <c r="S37" s="92"/>
      <c r="T37" s="92"/>
      <c r="U37" s="92"/>
      <c r="V37" s="92"/>
      <c r="W37" s="87"/>
      <c r="X37" s="103"/>
      <c r="Y37" s="88"/>
      <c r="Z37" s="88"/>
      <c r="AA37" s="88"/>
      <c r="AB37" s="88"/>
      <c r="AC37" s="83" t="s">
        <v>143</v>
      </c>
      <c r="AD37" s="85"/>
      <c r="AE37" s="85"/>
      <c r="AF37" s="102">
        <v>9</v>
      </c>
      <c r="AG37" s="92">
        <v>6.986195177867483</v>
      </c>
      <c r="AH37" s="92">
        <v>6.980854483082768</v>
      </c>
      <c r="AI37" s="92">
        <v>7.01</v>
      </c>
      <c r="AJ37" s="92">
        <f t="shared" si="10"/>
        <v>100.41750643832874</v>
      </c>
      <c r="AK37" s="87"/>
      <c r="AL37" s="103">
        <v>12</v>
      </c>
      <c r="AM37" s="88">
        <v>81.619</v>
      </c>
      <c r="AN37" s="88">
        <v>80.33670000000001</v>
      </c>
      <c r="AO37" s="88">
        <v>78.41219999999998</v>
      </c>
      <c r="AP37" s="88">
        <f t="shared" si="11"/>
        <v>97.60445724058864</v>
      </c>
    </row>
    <row r="38" spans="1:42" s="89" customFormat="1" ht="11.25" customHeight="1">
      <c r="A38" s="83" t="s">
        <v>159</v>
      </c>
      <c r="B38" s="85"/>
      <c r="C38" s="85"/>
      <c r="D38" s="102">
        <v>12</v>
      </c>
      <c r="E38" s="92">
        <v>23.388</v>
      </c>
      <c r="F38" s="92">
        <v>20.049</v>
      </c>
      <c r="G38" s="92">
        <v>21.567</v>
      </c>
      <c r="H38" s="92">
        <f>IF(AND(F38&gt;0,G38&gt;0),G38*100/F38,"")</f>
        <v>107.57144994762831</v>
      </c>
      <c r="I38" s="87"/>
      <c r="J38" s="103">
        <v>12</v>
      </c>
      <c r="K38" s="88">
        <v>949.52</v>
      </c>
      <c r="L38" s="88">
        <v>743.0740000000001</v>
      </c>
      <c r="M38" s="88">
        <v>789.9619000000001</v>
      </c>
      <c r="N38" s="87">
        <f>IF(AND(L38&gt;0,M38&gt;0),M38*100/L38,"")</f>
        <v>106.30999066041876</v>
      </c>
      <c r="O38" s="83" t="s">
        <v>204</v>
      </c>
      <c r="P38" s="85"/>
      <c r="Q38" s="85"/>
      <c r="R38" s="102">
        <v>0</v>
      </c>
      <c r="S38" s="92">
        <v>0</v>
      </c>
      <c r="T38" s="92">
        <v>0</v>
      </c>
      <c r="U38" s="92">
        <v>0</v>
      </c>
      <c r="V38" s="92">
        <f>IF(AND(T38&gt;0,U38&gt;0),U38*100/T38,"")</f>
      </c>
      <c r="W38" s="87"/>
      <c r="X38" s="103">
        <v>11</v>
      </c>
      <c r="Y38" s="88">
        <v>76.98700000000001</v>
      </c>
      <c r="Z38" s="88">
        <v>93.15799999999999</v>
      </c>
      <c r="AA38" s="88">
        <v>84.159</v>
      </c>
      <c r="AB38" s="88">
        <f aca="true" t="shared" si="14" ref="AB38:AB55">IF(AND(Z38&gt;0,AA38&gt;0),AA38*100/Z38,"")</f>
        <v>90.34006741235324</v>
      </c>
      <c r="AC38" s="83" t="s">
        <v>305</v>
      </c>
      <c r="AD38" s="85"/>
      <c r="AE38" s="85"/>
      <c r="AF38" s="102">
        <v>10</v>
      </c>
      <c r="AG38" s="92">
        <v>24.5</v>
      </c>
      <c r="AH38" s="92">
        <v>27.7</v>
      </c>
      <c r="AI38" s="92">
        <v>33.1</v>
      </c>
      <c r="AJ38" s="92">
        <f t="shared" si="10"/>
        <v>119.49458483754513</v>
      </c>
      <c r="AK38" s="87"/>
      <c r="AL38" s="103">
        <v>12</v>
      </c>
      <c r="AM38" s="88">
        <v>4.702999999999999</v>
      </c>
      <c r="AN38" s="88">
        <v>4.8420000000000005</v>
      </c>
      <c r="AO38" s="88">
        <v>5.4106000000000005</v>
      </c>
      <c r="AP38" s="88">
        <f t="shared" si="11"/>
        <v>111.74308137133416</v>
      </c>
    </row>
    <row r="39" spans="1:42" s="89" customFormat="1" ht="11.25" customHeight="1">
      <c r="A39" s="83" t="s">
        <v>160</v>
      </c>
      <c r="B39" s="85"/>
      <c r="C39" s="85"/>
      <c r="D39" s="102">
        <v>12</v>
      </c>
      <c r="E39" s="92">
        <v>76.128</v>
      </c>
      <c r="F39" s="92">
        <v>72.057</v>
      </c>
      <c r="G39" s="92">
        <v>73.196</v>
      </c>
      <c r="H39" s="92">
        <f>IF(AND(F39&gt;0,G39&gt;0),G39*100/F39,"")</f>
        <v>101.58069306243667</v>
      </c>
      <c r="I39" s="87"/>
      <c r="J39" s="103">
        <v>12</v>
      </c>
      <c r="K39" s="88">
        <v>2544.0090000000005</v>
      </c>
      <c r="L39" s="88">
        <v>2244.793399</v>
      </c>
      <c r="M39" s="88">
        <v>2244.3345499999996</v>
      </c>
      <c r="N39" s="87">
        <f>IF(AND(L39&gt;0,M39&gt;0),M39*100/L39,"")</f>
        <v>99.97955941066982</v>
      </c>
      <c r="O39" s="83" t="s">
        <v>205</v>
      </c>
      <c r="P39" s="85"/>
      <c r="Q39" s="85"/>
      <c r="R39" s="102">
        <v>0</v>
      </c>
      <c r="S39" s="92">
        <v>0</v>
      </c>
      <c r="T39" s="92">
        <v>0</v>
      </c>
      <c r="U39" s="92">
        <v>0</v>
      </c>
      <c r="V39" s="92">
        <f>IF(AND(T39&gt;0,U39&gt;0),U39*100/T39,"")</f>
      </c>
      <c r="W39" s="87"/>
      <c r="X39" s="103">
        <v>11</v>
      </c>
      <c r="Y39" s="88">
        <v>542.948</v>
      </c>
      <c r="Z39" s="88">
        <v>528.265545</v>
      </c>
      <c r="AA39" s="88">
        <v>538.7817160000001</v>
      </c>
      <c r="AB39" s="88">
        <f t="shared" si="14"/>
        <v>101.99069787903736</v>
      </c>
      <c r="AC39" s="83" t="s">
        <v>144</v>
      </c>
      <c r="AD39" s="85"/>
      <c r="AE39" s="85"/>
      <c r="AF39" s="102">
        <v>11</v>
      </c>
      <c r="AG39" s="92">
        <v>2.867</v>
      </c>
      <c r="AH39" s="92">
        <v>2.623</v>
      </c>
      <c r="AI39" s="92">
        <v>2.675</v>
      </c>
      <c r="AJ39" s="92">
        <f t="shared" si="10"/>
        <v>101.98246282882195</v>
      </c>
      <c r="AK39" s="87"/>
      <c r="AL39" s="103">
        <v>12</v>
      </c>
      <c r="AM39" s="88">
        <v>88.72399999999998</v>
      </c>
      <c r="AN39" s="88">
        <v>79.93349999999998</v>
      </c>
      <c r="AO39" s="88">
        <v>78.42050000000002</v>
      </c>
      <c r="AP39" s="88">
        <f t="shared" si="11"/>
        <v>98.10717659054093</v>
      </c>
    </row>
    <row r="40" spans="1:28" s="89" customFormat="1" ht="10.5" customHeight="1">
      <c r="A40" s="83"/>
      <c r="B40" s="85"/>
      <c r="C40" s="85"/>
      <c r="D40" s="102"/>
      <c r="E40" s="92"/>
      <c r="F40" s="92"/>
      <c r="G40" s="92"/>
      <c r="H40" s="92"/>
      <c r="I40" s="87"/>
      <c r="J40" s="103"/>
      <c r="K40" s="88"/>
      <c r="L40" s="88"/>
      <c r="M40" s="88"/>
      <c r="N40" s="87"/>
      <c r="O40" s="83" t="s">
        <v>275</v>
      </c>
      <c r="P40" s="85"/>
      <c r="Q40" s="85"/>
      <c r="R40" s="102"/>
      <c r="S40" s="92"/>
      <c r="T40" s="92"/>
      <c r="U40" s="92"/>
      <c r="V40" s="92"/>
      <c r="W40" s="87"/>
      <c r="X40" s="103">
        <v>11</v>
      </c>
      <c r="Y40" s="88">
        <f>SUM(Y38:Y39)</f>
        <v>619.935</v>
      </c>
      <c r="Z40" s="88">
        <f>SUM(Z38:Z39)</f>
        <v>621.423545</v>
      </c>
      <c r="AA40" s="88">
        <f>SUM(AA38:AA39)</f>
        <v>622.9407160000001</v>
      </c>
      <c r="AB40" s="88">
        <f t="shared" si="14"/>
        <v>100.2441444345338</v>
      </c>
    </row>
    <row r="41" spans="1:28" s="89" customFormat="1" ht="11.25" customHeight="1">
      <c r="A41" s="83" t="s">
        <v>133</v>
      </c>
      <c r="B41" s="85"/>
      <c r="C41" s="85"/>
      <c r="D41" s="102"/>
      <c r="E41" s="92"/>
      <c r="F41" s="92"/>
      <c r="G41" s="92"/>
      <c r="H41" s="92"/>
      <c r="I41" s="87"/>
      <c r="J41" s="103"/>
      <c r="K41" s="88"/>
      <c r="L41" s="88"/>
      <c r="M41" s="88"/>
      <c r="N41" s="87"/>
      <c r="O41" s="83" t="s">
        <v>206</v>
      </c>
      <c r="P41" s="85"/>
      <c r="Q41" s="85"/>
      <c r="R41" s="102">
        <v>0</v>
      </c>
      <c r="S41" s="92">
        <v>0</v>
      </c>
      <c r="T41" s="92">
        <v>0</v>
      </c>
      <c r="U41" s="92">
        <v>0</v>
      </c>
      <c r="V41" s="92">
        <f aca="true" t="shared" si="15" ref="V41:V55">IF(AND(T41&gt;0,U41&gt;0),U41*100/T41,"")</f>
      </c>
      <c r="W41" s="87"/>
      <c r="X41" s="103">
        <v>11</v>
      </c>
      <c r="Y41" s="88">
        <v>427.279</v>
      </c>
      <c r="Z41" s="88">
        <v>352.038672</v>
      </c>
      <c r="AA41" s="88">
        <v>339.25494199999997</v>
      </c>
      <c r="AB41" s="88">
        <f t="shared" si="14"/>
        <v>96.36865747522191</v>
      </c>
    </row>
    <row r="42" spans="1:28" s="89" customFormat="1" ht="11.25" customHeight="1">
      <c r="A42" s="83" t="s">
        <v>134</v>
      </c>
      <c r="B42" s="85"/>
      <c r="C42" s="85"/>
      <c r="D42" s="102">
        <v>9</v>
      </c>
      <c r="E42" s="92">
        <v>8.636</v>
      </c>
      <c r="F42" s="92">
        <v>8.745</v>
      </c>
      <c r="G42" s="92">
        <v>7.229</v>
      </c>
      <c r="H42" s="92">
        <f aca="true" t="shared" si="16" ref="H42:H49">IF(AND(F42&gt;0,G42&gt;0),G42*100/F42,"")</f>
        <v>82.66437964551173</v>
      </c>
      <c r="I42" s="87"/>
      <c r="J42" s="103">
        <v>9</v>
      </c>
      <c r="K42" s="88">
        <v>752.787</v>
      </c>
      <c r="L42" s="88">
        <v>683.0060000000001</v>
      </c>
      <c r="M42" s="88">
        <v>654.218</v>
      </c>
      <c r="N42" s="87">
        <f aca="true" t="shared" si="17" ref="N42:N49">IF(AND(L42&gt;0,M42&gt;0),M42*100/L42,"")</f>
        <v>95.78510291271232</v>
      </c>
      <c r="O42" s="83" t="s">
        <v>207</v>
      </c>
      <c r="P42" s="85"/>
      <c r="Q42" s="85"/>
      <c r="R42" s="102">
        <v>0</v>
      </c>
      <c r="S42" s="92">
        <v>0</v>
      </c>
      <c r="T42" s="92">
        <v>0</v>
      </c>
      <c r="U42" s="92">
        <v>0</v>
      </c>
      <c r="V42" s="92">
        <f t="shared" si="15"/>
      </c>
      <c r="W42" s="87"/>
      <c r="X42" s="103">
        <v>11</v>
      </c>
      <c r="Y42" s="88">
        <v>135.96599999999998</v>
      </c>
      <c r="Z42" s="88">
        <v>153.042504</v>
      </c>
      <c r="AA42" s="88">
        <v>156.331795</v>
      </c>
      <c r="AB42" s="88">
        <f t="shared" si="14"/>
        <v>102.14926632407948</v>
      </c>
    </row>
    <row r="43" spans="1:28" s="89" customFormat="1" ht="11.25" customHeight="1">
      <c r="A43" s="83" t="s">
        <v>161</v>
      </c>
      <c r="B43" s="85"/>
      <c r="C43" s="85"/>
      <c r="D43" s="102">
        <v>12</v>
      </c>
      <c r="E43" s="92">
        <v>29.778</v>
      </c>
      <c r="F43" s="92">
        <v>28.801</v>
      </c>
      <c r="G43" s="92">
        <v>25.676</v>
      </c>
      <c r="H43" s="92">
        <f t="shared" si="16"/>
        <v>89.14968230269783</v>
      </c>
      <c r="I43" s="87"/>
      <c r="J43" s="103">
        <v>12</v>
      </c>
      <c r="K43" s="88">
        <v>2970.5260000000003</v>
      </c>
      <c r="L43" s="88">
        <v>2552.647</v>
      </c>
      <c r="M43" s="88">
        <v>2477.6890000000003</v>
      </c>
      <c r="N43" s="87">
        <f t="shared" si="17"/>
        <v>97.06351877090724</v>
      </c>
      <c r="O43" s="83" t="s">
        <v>208</v>
      </c>
      <c r="P43" s="85"/>
      <c r="Q43" s="85"/>
      <c r="R43" s="102">
        <v>0</v>
      </c>
      <c r="S43" s="92">
        <v>0</v>
      </c>
      <c r="T43" s="92">
        <v>0</v>
      </c>
      <c r="U43" s="92">
        <v>0</v>
      </c>
      <c r="V43" s="92">
        <f t="shared" si="15"/>
      </c>
      <c r="W43" s="87"/>
      <c r="X43" s="103">
        <v>11</v>
      </c>
      <c r="Y43" s="88">
        <v>111.821</v>
      </c>
      <c r="Z43" s="88">
        <v>91.243724</v>
      </c>
      <c r="AA43" s="88">
        <v>86.67032999999999</v>
      </c>
      <c r="AB43" s="88">
        <f t="shared" si="14"/>
        <v>94.98771663462574</v>
      </c>
    </row>
    <row r="44" spans="1:28" s="89" customFormat="1" ht="11.25" customHeight="1">
      <c r="A44" s="83" t="s">
        <v>276</v>
      </c>
      <c r="B44" s="85"/>
      <c r="C44" s="85"/>
      <c r="D44" s="102">
        <v>12</v>
      </c>
      <c r="E44" s="92">
        <f>SUM(E42:E43)</f>
        <v>38.414</v>
      </c>
      <c r="F44" s="92">
        <f>SUM(F42:F43)</f>
        <v>37.546</v>
      </c>
      <c r="G44" s="92">
        <f>SUM(G42:G43)</f>
        <v>32.905</v>
      </c>
      <c r="H44" s="92">
        <f t="shared" si="16"/>
        <v>87.63916262717733</v>
      </c>
      <c r="I44" s="87"/>
      <c r="J44" s="103">
        <v>12</v>
      </c>
      <c r="K44" s="92">
        <f>SUM(K42:K43)</f>
        <v>3723.313</v>
      </c>
      <c r="L44" s="92">
        <f>SUM(L42:L43)</f>
        <v>3235.6530000000002</v>
      </c>
      <c r="M44" s="92">
        <f>SUM(M42:M43)</f>
        <v>3131.907</v>
      </c>
      <c r="N44" s="87">
        <f t="shared" si="17"/>
        <v>96.7936611249723</v>
      </c>
      <c r="O44" s="83" t="s">
        <v>306</v>
      </c>
      <c r="P44" s="85"/>
      <c r="Q44" s="85"/>
      <c r="R44" s="102">
        <v>0</v>
      </c>
      <c r="S44" s="92">
        <v>0</v>
      </c>
      <c r="T44" s="92">
        <v>0</v>
      </c>
      <c r="U44" s="92">
        <v>0</v>
      </c>
      <c r="V44" s="92">
        <f t="shared" si="15"/>
      </c>
      <c r="W44" s="87"/>
      <c r="X44" s="103">
        <v>9</v>
      </c>
      <c r="Y44" s="88">
        <v>930.1189999999999</v>
      </c>
      <c r="Z44" s="88">
        <v>943.2332819999998</v>
      </c>
      <c r="AA44" s="88">
        <v>939.657772</v>
      </c>
      <c r="AB44" s="88">
        <f t="shared" si="14"/>
        <v>99.62093046670083</v>
      </c>
    </row>
    <row r="45" spans="1:28" s="89" customFormat="1" ht="11.25" customHeight="1">
      <c r="A45" s="83" t="s">
        <v>162</v>
      </c>
      <c r="B45" s="85"/>
      <c r="C45" s="85"/>
      <c r="D45" s="102">
        <v>7</v>
      </c>
      <c r="E45" s="92">
        <v>74.265</v>
      </c>
      <c r="F45" s="92">
        <v>63.269</v>
      </c>
      <c r="G45" s="92">
        <v>60.832</v>
      </c>
      <c r="H45" s="92">
        <f t="shared" si="16"/>
        <v>96.1481926377847</v>
      </c>
      <c r="I45" s="87"/>
      <c r="J45" s="103">
        <v>12</v>
      </c>
      <c r="K45" s="88">
        <v>224.734</v>
      </c>
      <c r="L45" s="88">
        <v>160.009</v>
      </c>
      <c r="M45" s="88">
        <v>178.46300000000002</v>
      </c>
      <c r="N45" s="87">
        <f t="shared" si="17"/>
        <v>111.53310126305398</v>
      </c>
      <c r="O45" s="83" t="s">
        <v>209</v>
      </c>
      <c r="P45" s="85"/>
      <c r="Q45" s="85"/>
      <c r="R45" s="102">
        <v>0</v>
      </c>
      <c r="S45" s="92">
        <v>0</v>
      </c>
      <c r="T45" s="92">
        <v>0</v>
      </c>
      <c r="U45" s="92">
        <v>0</v>
      </c>
      <c r="V45" s="92">
        <f t="shared" si="15"/>
      </c>
      <c r="W45" s="87"/>
      <c r="X45" s="103">
        <v>11</v>
      </c>
      <c r="Y45" s="88">
        <v>232.64</v>
      </c>
      <c r="Z45" s="88">
        <v>212.264885</v>
      </c>
      <c r="AA45" s="88">
        <v>186.9493</v>
      </c>
      <c r="AB45" s="88">
        <f t="shared" si="14"/>
        <v>88.0735878664057</v>
      </c>
    </row>
    <row r="46" spans="1:28" s="89" customFormat="1" ht="11.25" customHeight="1">
      <c r="A46" s="83" t="s">
        <v>163</v>
      </c>
      <c r="B46" s="85"/>
      <c r="C46" s="85"/>
      <c r="D46" s="102">
        <v>11</v>
      </c>
      <c r="E46" s="92">
        <v>783.425</v>
      </c>
      <c r="F46" s="92">
        <v>738.025</v>
      </c>
      <c r="G46" s="92">
        <v>719.0709035</v>
      </c>
      <c r="H46" s="92">
        <f t="shared" si="16"/>
        <v>97.43178124047289</v>
      </c>
      <c r="I46" s="87"/>
      <c r="J46" s="103">
        <v>11</v>
      </c>
      <c r="K46" s="88">
        <v>952.986</v>
      </c>
      <c r="L46" s="88">
        <v>745.4465</v>
      </c>
      <c r="M46" s="88">
        <v>713.3106326413581</v>
      </c>
      <c r="N46" s="87">
        <f t="shared" si="17"/>
        <v>95.68904443730813</v>
      </c>
      <c r="O46" s="83" t="s">
        <v>210</v>
      </c>
      <c r="P46" s="85"/>
      <c r="Q46" s="85"/>
      <c r="R46" s="102">
        <v>0</v>
      </c>
      <c r="S46" s="92">
        <v>0</v>
      </c>
      <c r="T46" s="92">
        <v>0</v>
      </c>
      <c r="U46" s="92">
        <v>0</v>
      </c>
      <c r="V46" s="92">
        <f t="shared" si="15"/>
      </c>
      <c r="W46" s="87"/>
      <c r="X46" s="103">
        <v>11</v>
      </c>
      <c r="Y46" s="88">
        <v>363.602</v>
      </c>
      <c r="Z46" s="88">
        <v>373.266</v>
      </c>
      <c r="AA46" s="88">
        <v>421.675</v>
      </c>
      <c r="AB46" s="88">
        <f t="shared" si="14"/>
        <v>112.96903548675742</v>
      </c>
    </row>
    <row r="47" spans="1:28" s="89" customFormat="1" ht="11.25" customHeight="1">
      <c r="A47" s="83" t="s">
        <v>164</v>
      </c>
      <c r="B47" s="85"/>
      <c r="C47" s="85"/>
      <c r="D47" s="102">
        <v>11</v>
      </c>
      <c r="E47" s="92">
        <v>0.805</v>
      </c>
      <c r="F47" s="92">
        <v>1.429</v>
      </c>
      <c r="G47" s="92">
        <v>1.042008</v>
      </c>
      <c r="H47" s="92">
        <f t="shared" si="16"/>
        <v>72.91868439468159</v>
      </c>
      <c r="I47" s="87"/>
      <c r="J47" s="103">
        <v>11</v>
      </c>
      <c r="K47" s="88">
        <v>2.65</v>
      </c>
      <c r="L47" s="88">
        <v>4.165</v>
      </c>
      <c r="M47" s="88">
        <v>3.025</v>
      </c>
      <c r="N47" s="87">
        <f t="shared" si="17"/>
        <v>72.62905162064826</v>
      </c>
      <c r="O47" s="83" t="s">
        <v>211</v>
      </c>
      <c r="P47" s="85"/>
      <c r="Q47" s="85"/>
      <c r="R47" s="102">
        <v>0</v>
      </c>
      <c r="S47" s="92">
        <v>0</v>
      </c>
      <c r="T47" s="92">
        <v>0</v>
      </c>
      <c r="U47" s="92">
        <v>0</v>
      </c>
      <c r="V47" s="92">
        <f t="shared" si="15"/>
      </c>
      <c r="W47" s="87"/>
      <c r="X47" s="103">
        <v>10</v>
      </c>
      <c r="Y47" s="88">
        <v>28.91</v>
      </c>
      <c r="Z47" s="88">
        <v>24.336448000000004</v>
      </c>
      <c r="AA47" s="88">
        <v>28.422904999999997</v>
      </c>
      <c r="AB47" s="88">
        <f t="shared" si="14"/>
        <v>116.79150959088192</v>
      </c>
    </row>
    <row r="48" spans="1:28" s="89" customFormat="1" ht="11.25" customHeight="1">
      <c r="A48" s="83" t="s">
        <v>165</v>
      </c>
      <c r="B48" s="85"/>
      <c r="C48" s="85"/>
      <c r="D48" s="102">
        <v>7</v>
      </c>
      <c r="E48" s="92">
        <v>43.244</v>
      </c>
      <c r="F48" s="92">
        <v>68.813</v>
      </c>
      <c r="G48" s="92">
        <v>89.79</v>
      </c>
      <c r="H48" s="92">
        <f t="shared" si="16"/>
        <v>130.4840655108773</v>
      </c>
      <c r="I48" s="87"/>
      <c r="J48" s="103">
        <v>7</v>
      </c>
      <c r="K48" s="88">
        <v>104.36099999999999</v>
      </c>
      <c r="L48" s="88">
        <v>144.58100000000002</v>
      </c>
      <c r="M48" s="88">
        <v>231.564</v>
      </c>
      <c r="N48" s="87">
        <f t="shared" si="17"/>
        <v>160.16212365386872</v>
      </c>
      <c r="O48" s="83" t="s">
        <v>212</v>
      </c>
      <c r="P48" s="85"/>
      <c r="Q48" s="85"/>
      <c r="R48" s="102">
        <v>0</v>
      </c>
      <c r="S48" s="92">
        <v>0</v>
      </c>
      <c r="T48" s="92">
        <v>0</v>
      </c>
      <c r="U48" s="92">
        <v>0</v>
      </c>
      <c r="V48" s="92">
        <f t="shared" si="15"/>
      </c>
      <c r="W48" s="87"/>
      <c r="X48" s="103">
        <v>12</v>
      </c>
      <c r="Y48" s="88">
        <v>20.893</v>
      </c>
      <c r="Z48" s="88">
        <v>21.285</v>
      </c>
      <c r="AA48" s="88">
        <v>26.878000000000004</v>
      </c>
      <c r="AB48" s="88">
        <f t="shared" si="14"/>
        <v>126.27672069532535</v>
      </c>
    </row>
    <row r="49" spans="1:28" s="89" customFormat="1" ht="11.25" customHeight="1">
      <c r="A49" s="83" t="s">
        <v>166</v>
      </c>
      <c r="B49" s="85"/>
      <c r="C49" s="85"/>
      <c r="D49" s="102">
        <v>10</v>
      </c>
      <c r="E49" s="92">
        <v>10.21504</v>
      </c>
      <c r="F49" s="92">
        <v>9</v>
      </c>
      <c r="G49" s="92">
        <v>8.95668</v>
      </c>
      <c r="H49" s="92">
        <f t="shared" si="16"/>
        <v>99.51866666666666</v>
      </c>
      <c r="I49" s="87"/>
      <c r="J49" s="103">
        <v>11</v>
      </c>
      <c r="K49" s="88">
        <v>33.556999999999995</v>
      </c>
      <c r="L49" s="88">
        <v>28.709256</v>
      </c>
      <c r="M49" s="88">
        <v>28.983</v>
      </c>
      <c r="N49" s="87">
        <f t="shared" si="17"/>
        <v>100.95350433323665</v>
      </c>
      <c r="O49" s="83" t="s">
        <v>213</v>
      </c>
      <c r="P49" s="85"/>
      <c r="Q49" s="85"/>
      <c r="R49" s="102">
        <v>0</v>
      </c>
      <c r="S49" s="92">
        <v>0</v>
      </c>
      <c r="T49" s="92">
        <v>0</v>
      </c>
      <c r="U49" s="92">
        <v>0</v>
      </c>
      <c r="V49" s="92">
        <f t="shared" si="15"/>
      </c>
      <c r="W49" s="87"/>
      <c r="X49" s="103">
        <v>11</v>
      </c>
      <c r="Y49" s="88">
        <v>79.886</v>
      </c>
      <c r="Z49" s="88">
        <v>83.64849999999998</v>
      </c>
      <c r="AA49" s="88">
        <v>83.79050000000001</v>
      </c>
      <c r="AB49" s="88">
        <f t="shared" si="14"/>
        <v>100.1697579753373</v>
      </c>
    </row>
    <row r="50" spans="1:28" s="89" customFormat="1" ht="11.25" customHeight="1">
      <c r="A50" s="83"/>
      <c r="B50" s="85"/>
      <c r="C50" s="85"/>
      <c r="D50" s="102"/>
      <c r="E50" s="92"/>
      <c r="F50" s="92"/>
      <c r="G50" s="92"/>
      <c r="H50" s="92"/>
      <c r="I50" s="87"/>
      <c r="J50" s="103"/>
      <c r="K50" s="88"/>
      <c r="L50" s="88"/>
      <c r="M50" s="88"/>
      <c r="N50" s="87"/>
      <c r="O50" s="83" t="s">
        <v>214</v>
      </c>
      <c r="P50" s="85"/>
      <c r="Q50" s="85"/>
      <c r="R50" s="102">
        <v>0</v>
      </c>
      <c r="S50" s="92">
        <v>0</v>
      </c>
      <c r="T50" s="92">
        <v>0</v>
      </c>
      <c r="U50" s="92">
        <v>0</v>
      </c>
      <c r="V50" s="92">
        <f t="shared" si="15"/>
      </c>
      <c r="W50" s="87"/>
      <c r="X50" s="103">
        <v>10</v>
      </c>
      <c r="Y50" s="88">
        <v>642.5730000000001</v>
      </c>
      <c r="Z50" s="88">
        <v>613.116798</v>
      </c>
      <c r="AA50" s="88">
        <v>536.14876</v>
      </c>
      <c r="AB50" s="88">
        <f t="shared" si="14"/>
        <v>87.44643137309704</v>
      </c>
    </row>
    <row r="51" spans="1:28" s="89" customFormat="1" ht="11.25" customHeight="1">
      <c r="A51" s="83" t="s">
        <v>167</v>
      </c>
      <c r="B51" s="85"/>
      <c r="C51" s="85"/>
      <c r="D51" s="102"/>
      <c r="E51" s="92"/>
      <c r="F51" s="92"/>
      <c r="G51" s="92"/>
      <c r="H51" s="92"/>
      <c r="I51" s="87"/>
      <c r="J51" s="103"/>
      <c r="K51" s="88"/>
      <c r="L51" s="88"/>
      <c r="M51" s="88"/>
      <c r="N51" s="87"/>
      <c r="O51" s="83" t="s">
        <v>215</v>
      </c>
      <c r="P51" s="85"/>
      <c r="Q51" s="85"/>
      <c r="R51" s="102">
        <v>0</v>
      </c>
      <c r="S51" s="92">
        <v>0</v>
      </c>
      <c r="T51" s="92">
        <v>0</v>
      </c>
      <c r="U51" s="92">
        <v>0</v>
      </c>
      <c r="V51" s="92">
        <f t="shared" si="15"/>
      </c>
      <c r="W51" s="87"/>
      <c r="X51" s="103">
        <v>11</v>
      </c>
      <c r="Y51" s="88">
        <v>15.45</v>
      </c>
      <c r="Z51" s="88">
        <v>14.950643000000001</v>
      </c>
      <c r="AA51" s="88">
        <v>13.66299</v>
      </c>
      <c r="AB51" s="88">
        <f t="shared" si="14"/>
        <v>91.38730688706832</v>
      </c>
    </row>
    <row r="52" spans="1:28" s="89" customFormat="1" ht="11.25" customHeight="1">
      <c r="A52" s="83" t="s">
        <v>168</v>
      </c>
      <c r="B52" s="85"/>
      <c r="C52" s="85"/>
      <c r="D52" s="102">
        <v>11</v>
      </c>
      <c r="E52" s="92">
        <v>110.196</v>
      </c>
      <c r="F52" s="92">
        <v>108.117</v>
      </c>
      <c r="G52" s="92">
        <v>108.03204000000001</v>
      </c>
      <c r="H52" s="92">
        <f>IF(AND(F52&gt;0,G52&gt;0),G52*100/F52,"")</f>
        <v>99.9214184633314</v>
      </c>
      <c r="I52" s="87"/>
      <c r="J52" s="103">
        <v>11</v>
      </c>
      <c r="K52" s="88">
        <v>5000.7</v>
      </c>
      <c r="L52" s="88">
        <v>4747.812</v>
      </c>
      <c r="M52" s="88">
        <v>4411.06626</v>
      </c>
      <c r="N52" s="87">
        <f>IF(AND(L52&gt;0,M52&gt;0),M52*100/L52,"")</f>
        <v>92.9073489009253</v>
      </c>
      <c r="O52" s="83" t="s">
        <v>216</v>
      </c>
      <c r="P52" s="85"/>
      <c r="Q52" s="85"/>
      <c r="R52" s="102">
        <v>0</v>
      </c>
      <c r="S52" s="92">
        <v>0</v>
      </c>
      <c r="T52" s="92">
        <v>0</v>
      </c>
      <c r="U52" s="92">
        <v>0</v>
      </c>
      <c r="V52" s="92">
        <f t="shared" si="15"/>
      </c>
      <c r="W52" s="87"/>
      <c r="X52" s="103">
        <v>12</v>
      </c>
      <c r="Y52" s="88">
        <v>161.359</v>
      </c>
      <c r="Z52" s="88">
        <v>163.276</v>
      </c>
      <c r="AA52" s="88">
        <v>166.40030000000002</v>
      </c>
      <c r="AB52" s="88">
        <f t="shared" si="14"/>
        <v>101.91350841519882</v>
      </c>
    </row>
    <row r="53" spans="1:28" s="89" customFormat="1" ht="11.25" customHeight="1">
      <c r="A53" s="83" t="s">
        <v>169</v>
      </c>
      <c r="B53" s="85"/>
      <c r="C53" s="85"/>
      <c r="D53" s="102">
        <v>11</v>
      </c>
      <c r="E53" s="92">
        <v>247.639</v>
      </c>
      <c r="F53" s="92">
        <v>256.368</v>
      </c>
      <c r="G53" s="92">
        <v>267.39104349999997</v>
      </c>
      <c r="H53" s="92">
        <f>IF(AND(F53&gt;0,G53&gt;0),G53*100/F53,"")</f>
        <v>104.29969555482742</v>
      </c>
      <c r="I53" s="87"/>
      <c r="J53" s="103">
        <v>11</v>
      </c>
      <c r="K53" s="88">
        <v>10126.971000000003</v>
      </c>
      <c r="L53" s="88">
        <v>9833.949764909248</v>
      </c>
      <c r="M53" s="88">
        <v>11150.979101239891</v>
      </c>
      <c r="N53" s="87">
        <f>IF(AND(L53&gt;0,M53&gt;0),M53*100/L53,"")</f>
        <v>113.39267911485814</v>
      </c>
      <c r="O53" s="83" t="s">
        <v>217</v>
      </c>
      <c r="P53" s="85"/>
      <c r="Q53" s="85"/>
      <c r="R53" s="102">
        <v>0</v>
      </c>
      <c r="S53" s="92">
        <v>0</v>
      </c>
      <c r="T53" s="92">
        <v>0</v>
      </c>
      <c r="U53" s="92">
        <v>0</v>
      </c>
      <c r="V53" s="92">
        <f t="shared" si="15"/>
      </c>
      <c r="W53" s="87"/>
      <c r="X53" s="103">
        <v>6</v>
      </c>
      <c r="Y53" s="88">
        <v>14.307000000000002</v>
      </c>
      <c r="Z53" s="88">
        <v>16.76</v>
      </c>
      <c r="AA53" s="88">
        <v>18.941000000000003</v>
      </c>
      <c r="AB53" s="88">
        <f t="shared" si="14"/>
        <v>113.01312649164679</v>
      </c>
    </row>
    <row r="54" spans="1:28" s="89" customFormat="1" ht="11.25" customHeight="1">
      <c r="A54" s="83" t="s">
        <v>170</v>
      </c>
      <c r="B54" s="85"/>
      <c r="C54" s="85"/>
      <c r="D54" s="102">
        <v>11</v>
      </c>
      <c r="E54" s="92">
        <v>113.725</v>
      </c>
      <c r="F54" s="92">
        <v>131.505</v>
      </c>
      <c r="G54" s="92">
        <v>121.557</v>
      </c>
      <c r="H54" s="92">
        <f>IF(AND(F54&gt;0,G54&gt;0),G54*100/F54,"")</f>
        <v>92.43526862096499</v>
      </c>
      <c r="I54" s="87"/>
      <c r="J54" s="103">
        <v>11</v>
      </c>
      <c r="K54" s="88">
        <v>1290.265</v>
      </c>
      <c r="L54" s="88">
        <v>1492.0892050000002</v>
      </c>
      <c r="M54" s="88">
        <v>1735.87135</v>
      </c>
      <c r="N54" s="87">
        <f>IF(AND(L54&gt;0,M54&gt;0),M54*100/L54,"")</f>
        <v>116.3383090088102</v>
      </c>
      <c r="O54" s="83" t="s">
        <v>307</v>
      </c>
      <c r="P54" s="85"/>
      <c r="Q54" s="85"/>
      <c r="R54" s="102">
        <v>0</v>
      </c>
      <c r="S54" s="92">
        <v>0</v>
      </c>
      <c r="T54" s="92">
        <v>0</v>
      </c>
      <c r="U54" s="92">
        <v>0</v>
      </c>
      <c r="V54" s="92">
        <f t="shared" si="15"/>
      </c>
      <c r="W54" s="87"/>
      <c r="X54" s="103">
        <v>11</v>
      </c>
      <c r="Y54" s="88">
        <v>195.699</v>
      </c>
      <c r="Z54" s="88">
        <v>218.00646500000005</v>
      </c>
      <c r="AA54" s="88">
        <v>193.53530058377618</v>
      </c>
      <c r="AB54" s="88">
        <f t="shared" si="14"/>
        <v>88.77502810927012</v>
      </c>
    </row>
    <row r="55" spans="1:28" s="89" customFormat="1" ht="11.25" customHeight="1">
      <c r="A55" s="83"/>
      <c r="B55" s="85"/>
      <c r="C55" s="85"/>
      <c r="D55" s="102"/>
      <c r="E55" s="92"/>
      <c r="F55" s="92"/>
      <c r="G55" s="92"/>
      <c r="H55" s="92"/>
      <c r="I55" s="87"/>
      <c r="J55" s="103"/>
      <c r="K55" s="88"/>
      <c r="L55" s="88"/>
      <c r="M55" s="88"/>
      <c r="N55" s="87"/>
      <c r="O55" s="83" t="s">
        <v>308</v>
      </c>
      <c r="P55" s="85"/>
      <c r="Q55" s="85"/>
      <c r="R55" s="102">
        <v>0</v>
      </c>
      <c r="S55" s="92">
        <v>0</v>
      </c>
      <c r="T55" s="92">
        <v>0</v>
      </c>
      <c r="U55" s="92">
        <v>0</v>
      </c>
      <c r="V55" s="92">
        <f t="shared" si="15"/>
      </c>
      <c r="W55" s="87"/>
      <c r="X55" s="103">
        <v>11</v>
      </c>
      <c r="Y55" s="88">
        <v>13.544</v>
      </c>
      <c r="Z55" s="88">
        <v>13.521999999999998</v>
      </c>
      <c r="AA55" s="88">
        <v>12.121</v>
      </c>
      <c r="AB55" s="88">
        <f t="shared" si="14"/>
        <v>89.63910664102946</v>
      </c>
    </row>
    <row r="56" spans="1:28" s="89" customFormat="1" ht="11.25" customHeight="1">
      <c r="A56" s="83" t="s">
        <v>135</v>
      </c>
      <c r="B56" s="85"/>
      <c r="C56" s="85"/>
      <c r="D56" s="102"/>
      <c r="E56" s="92"/>
      <c r="F56" s="92"/>
      <c r="G56" s="92"/>
      <c r="H56" s="92"/>
      <c r="I56" s="87"/>
      <c r="J56" s="103"/>
      <c r="K56" s="88"/>
      <c r="L56" s="88"/>
      <c r="M56" s="88"/>
      <c r="N56" s="87"/>
      <c r="O56" s="83"/>
      <c r="P56" s="85"/>
      <c r="Q56" s="85"/>
      <c r="R56" s="102"/>
      <c r="S56" s="92"/>
      <c r="T56" s="92"/>
      <c r="U56" s="92"/>
      <c r="V56" s="92"/>
      <c r="W56" s="87"/>
      <c r="X56" s="103"/>
      <c r="Y56" s="88"/>
      <c r="Z56" s="88"/>
      <c r="AA56" s="88"/>
      <c r="AB56" s="88"/>
    </row>
    <row r="57" spans="1:28" s="89" customFormat="1" ht="11.25" customHeight="1">
      <c r="A57" s="83" t="s">
        <v>171</v>
      </c>
      <c r="B57" s="85"/>
      <c r="C57" s="85"/>
      <c r="D57" s="102">
        <v>11</v>
      </c>
      <c r="E57" s="92">
        <v>3.675</v>
      </c>
      <c r="F57" s="92">
        <v>5.616</v>
      </c>
      <c r="G57" s="92">
        <v>5.698</v>
      </c>
      <c r="H57" s="92">
        <f aca="true" t="shared" si="18" ref="H57:H78">IF(AND(F57&gt;0,G57&gt;0),G57*100/F57,"")</f>
        <v>101.46011396011397</v>
      </c>
      <c r="I57" s="87"/>
      <c r="J57" s="103">
        <v>11</v>
      </c>
      <c r="K57" s="88">
        <v>124.60899999999998</v>
      </c>
      <c r="L57" s="88">
        <v>175.35078000000004</v>
      </c>
      <c r="M57" s="88">
        <v>190.99023999999997</v>
      </c>
      <c r="N57" s="87">
        <f aca="true" t="shared" si="19" ref="N57:N78">IF(AND(L57&gt;0,M57&gt;0),M57*100/L57,"")</f>
        <v>108.91895661941163</v>
      </c>
      <c r="O57" s="83" t="s">
        <v>218</v>
      </c>
      <c r="P57" s="85"/>
      <c r="Q57" s="85"/>
      <c r="R57" s="102"/>
      <c r="S57" s="92"/>
      <c r="T57" s="92"/>
      <c r="U57" s="92"/>
      <c r="V57" s="92"/>
      <c r="W57" s="87"/>
      <c r="X57" s="103"/>
      <c r="Y57" s="88"/>
      <c r="Z57" s="88"/>
      <c r="AA57" s="88"/>
      <c r="AB57" s="88"/>
    </row>
    <row r="58" spans="1:28" s="89" customFormat="1" ht="11.25" customHeight="1">
      <c r="A58" s="83" t="s">
        <v>172</v>
      </c>
      <c r="B58" s="85"/>
      <c r="C58" s="85"/>
      <c r="D58" s="102">
        <v>7</v>
      </c>
      <c r="E58" s="92">
        <v>10.112</v>
      </c>
      <c r="F58" s="92">
        <v>10.587</v>
      </c>
      <c r="G58" s="92">
        <v>11.644</v>
      </c>
      <c r="H58" s="92">
        <f t="shared" si="18"/>
        <v>109.98394257107775</v>
      </c>
      <c r="I58" s="87"/>
      <c r="J58" s="103">
        <v>7</v>
      </c>
      <c r="K58" s="88">
        <v>48.814</v>
      </c>
      <c r="L58" s="88">
        <v>52.918609000000004</v>
      </c>
      <c r="M58" s="88">
        <v>51.78890050000001</v>
      </c>
      <c r="N58" s="87">
        <f t="shared" si="19"/>
        <v>97.86519615434337</v>
      </c>
      <c r="O58" s="83" t="s">
        <v>219</v>
      </c>
      <c r="P58" s="85"/>
      <c r="Q58" s="85"/>
      <c r="R58" s="102">
        <v>0</v>
      </c>
      <c r="S58" s="92">
        <v>0</v>
      </c>
      <c r="T58" s="92">
        <v>0</v>
      </c>
      <c r="U58" s="92">
        <v>0</v>
      </c>
      <c r="V58" s="92">
        <f>IF(AND(T58&gt;0,U58&gt;0),U58*100/T58,"")</f>
      </c>
      <c r="W58" s="87"/>
      <c r="X58" s="103">
        <v>11</v>
      </c>
      <c r="Y58" s="88">
        <v>232.8542</v>
      </c>
      <c r="Z58" s="88">
        <v>280.40821</v>
      </c>
      <c r="AA58" s="88">
        <v>271.63652</v>
      </c>
      <c r="AB58" s="88">
        <f>IF(AND(Z58&gt;0,AA58&gt;0),AA58*100/Z58,"")</f>
        <v>96.87181413126243</v>
      </c>
    </row>
    <row r="59" spans="1:28" s="89" customFormat="1" ht="11.25" customHeight="1">
      <c r="A59" s="83" t="s">
        <v>173</v>
      </c>
      <c r="B59" s="85"/>
      <c r="C59" s="85"/>
      <c r="D59" s="102">
        <v>11</v>
      </c>
      <c r="E59" s="92">
        <v>33.924</v>
      </c>
      <c r="F59" s="92">
        <v>34.534</v>
      </c>
      <c r="G59" s="92">
        <v>35.257</v>
      </c>
      <c r="H59" s="92">
        <f t="shared" si="18"/>
        <v>102.0935889268547</v>
      </c>
      <c r="I59" s="87"/>
      <c r="J59" s="103">
        <v>11</v>
      </c>
      <c r="K59" s="88">
        <v>904.889</v>
      </c>
      <c r="L59" s="88">
        <v>929.1879660000001</v>
      </c>
      <c r="M59" s="88">
        <v>915.091627</v>
      </c>
      <c r="N59" s="87">
        <f t="shared" si="19"/>
        <v>98.48293999537225</v>
      </c>
      <c r="O59" s="83" t="s">
        <v>220</v>
      </c>
      <c r="P59" s="85"/>
      <c r="Q59" s="85"/>
      <c r="R59" s="102">
        <v>0</v>
      </c>
      <c r="S59" s="92">
        <v>0</v>
      </c>
      <c r="T59" s="92">
        <v>0</v>
      </c>
      <c r="U59" s="92">
        <v>0</v>
      </c>
      <c r="V59" s="92">
        <f>IF(AND(T59&gt;0,U59&gt;0),U59*100/T59,"")</f>
      </c>
      <c r="W59" s="87"/>
      <c r="X59" s="103">
        <v>11</v>
      </c>
      <c r="Y59" s="88">
        <v>5911.603640537239</v>
      </c>
      <c r="Z59" s="88">
        <v>5720.082484296172</v>
      </c>
      <c r="AA59" s="88">
        <v>5936.612864999999</v>
      </c>
      <c r="AB59" s="88">
        <f>IF(AND(Z59&gt;0,AA59&gt;0),AA59*100/Z59,"")</f>
        <v>103.7854415788284</v>
      </c>
    </row>
    <row r="60" spans="1:28" s="89" customFormat="1" ht="11.25" customHeight="1">
      <c r="A60" s="83" t="s">
        <v>174</v>
      </c>
      <c r="B60" s="85"/>
      <c r="C60" s="85"/>
      <c r="D60" s="102">
        <v>11</v>
      </c>
      <c r="E60" s="92">
        <v>18.059</v>
      </c>
      <c r="F60" s="92">
        <v>19.809</v>
      </c>
      <c r="G60" s="92">
        <v>19.656</v>
      </c>
      <c r="H60" s="92">
        <f t="shared" si="18"/>
        <v>99.22762380736027</v>
      </c>
      <c r="I60" s="87"/>
      <c r="J60" s="103">
        <v>11</v>
      </c>
      <c r="K60" s="88">
        <v>918.32</v>
      </c>
      <c r="L60" s="88">
        <v>1035.220003</v>
      </c>
      <c r="M60" s="88">
        <v>1074.3455999999999</v>
      </c>
      <c r="N60" s="87">
        <f t="shared" si="19"/>
        <v>103.77944754608842</v>
      </c>
      <c r="O60" s="83" t="s">
        <v>309</v>
      </c>
      <c r="P60" s="85"/>
      <c r="Q60" s="85"/>
      <c r="R60" s="102">
        <v>0</v>
      </c>
      <c r="S60" s="92">
        <v>0</v>
      </c>
      <c r="T60" s="92">
        <v>0</v>
      </c>
      <c r="U60" s="92">
        <v>0</v>
      </c>
      <c r="V60" s="92">
        <f>IF(AND(T60&gt;0,U60&gt;0),U60*100/T60,"")</f>
      </c>
      <c r="W60" s="87"/>
      <c r="X60" s="103">
        <v>11</v>
      </c>
      <c r="Y60" s="88">
        <v>44415.16185122008</v>
      </c>
      <c r="Z60" s="88">
        <v>43259.14829595985</v>
      </c>
      <c r="AA60" s="88">
        <v>43767.086</v>
      </c>
      <c r="AB60" s="88">
        <f>IF(AND(Z60&gt;0,AA60&gt;0),AA60*100/Z60,"")</f>
        <v>101.17417407426764</v>
      </c>
    </row>
    <row r="61" spans="1:28" s="89" customFormat="1" ht="11.25" customHeight="1">
      <c r="A61" s="83" t="s">
        <v>175</v>
      </c>
      <c r="B61" s="85"/>
      <c r="C61" s="85"/>
      <c r="D61" s="102">
        <v>11</v>
      </c>
      <c r="E61" s="92">
        <v>23.8</v>
      </c>
      <c r="F61" s="92">
        <v>23.27</v>
      </c>
      <c r="G61" s="92">
        <v>21.453</v>
      </c>
      <c r="H61" s="92">
        <f t="shared" si="18"/>
        <v>92.19166308551783</v>
      </c>
      <c r="I61" s="87"/>
      <c r="J61" s="103">
        <v>11</v>
      </c>
      <c r="K61" s="88">
        <v>750.592</v>
      </c>
      <c r="L61" s="88">
        <v>736.2390160000001</v>
      </c>
      <c r="M61" s="88">
        <v>683.2044970000001</v>
      </c>
      <c r="N61" s="87">
        <f t="shared" si="19"/>
        <v>92.79656227835663</v>
      </c>
      <c r="O61" s="83" t="s">
        <v>310</v>
      </c>
      <c r="P61" s="85"/>
      <c r="Q61" s="85"/>
      <c r="R61" s="102">
        <v>0</v>
      </c>
      <c r="S61" s="92">
        <v>0</v>
      </c>
      <c r="T61" s="92">
        <v>0</v>
      </c>
      <c r="U61" s="92">
        <v>0</v>
      </c>
      <c r="V61" s="92">
        <f>IF(AND(T61&gt;0,U61&gt;0),U61*100/T61,"")</f>
      </c>
      <c r="W61" s="87"/>
      <c r="X61" s="103">
        <v>11</v>
      </c>
      <c r="Y61" s="88">
        <v>1.021</v>
      </c>
      <c r="Z61" s="88">
        <v>1.297</v>
      </c>
      <c r="AA61" s="88">
        <v>1.2109999999999999</v>
      </c>
      <c r="AB61" s="88">
        <f>IF(AND(Z61&gt;0,AA61&gt;0),AA61*100/Z61,"")</f>
        <v>93.3693138010794</v>
      </c>
    </row>
    <row r="62" spans="1:28" s="89" customFormat="1" ht="11.25" customHeight="1">
      <c r="A62" s="83" t="s">
        <v>136</v>
      </c>
      <c r="B62" s="85"/>
      <c r="C62" s="85"/>
      <c r="D62" s="102">
        <v>5</v>
      </c>
      <c r="E62" s="92">
        <v>11.609</v>
      </c>
      <c r="F62" s="92">
        <v>11.17</v>
      </c>
      <c r="G62" s="92">
        <v>11.297</v>
      </c>
      <c r="H62" s="92">
        <f t="shared" si="18"/>
        <v>101.13697403760072</v>
      </c>
      <c r="I62" s="87"/>
      <c r="J62" s="103">
        <v>5</v>
      </c>
      <c r="K62" s="88">
        <v>1060.4530000000002</v>
      </c>
      <c r="L62" s="88">
        <v>1038.271</v>
      </c>
      <c r="M62" s="88">
        <v>1084.5779579999999</v>
      </c>
      <c r="N62" s="87">
        <f t="shared" si="19"/>
        <v>104.46000687681732</v>
      </c>
      <c r="O62" s="83"/>
      <c r="P62" s="85"/>
      <c r="Q62" s="85"/>
      <c r="R62" s="102"/>
      <c r="S62" s="92"/>
      <c r="T62" s="92"/>
      <c r="U62" s="92"/>
      <c r="V62" s="92"/>
      <c r="W62" s="87"/>
      <c r="X62" s="103"/>
      <c r="Y62" s="88"/>
      <c r="Z62" s="88"/>
      <c r="AA62" s="88"/>
      <c r="AB62" s="88"/>
    </row>
    <row r="63" spans="1:28" s="89" customFormat="1" ht="11.25" customHeight="1">
      <c r="A63" s="83" t="s">
        <v>176</v>
      </c>
      <c r="B63" s="85"/>
      <c r="C63" s="85"/>
      <c r="D63" s="102">
        <v>9</v>
      </c>
      <c r="E63" s="92">
        <v>38.138</v>
      </c>
      <c r="F63" s="92">
        <v>42.802</v>
      </c>
      <c r="G63" s="92">
        <v>45.921</v>
      </c>
      <c r="H63" s="92">
        <f t="shared" si="18"/>
        <v>107.28704266155788</v>
      </c>
      <c r="I63" s="87"/>
      <c r="J63" s="103">
        <v>9</v>
      </c>
      <c r="K63" s="88">
        <v>3300.096</v>
      </c>
      <c r="L63" s="88">
        <v>3412.601</v>
      </c>
      <c r="M63" s="88">
        <v>3549.342359</v>
      </c>
      <c r="N63" s="87">
        <f t="shared" si="19"/>
        <v>104.00695419710655</v>
      </c>
      <c r="O63" s="83" t="s">
        <v>221</v>
      </c>
      <c r="P63" s="85"/>
      <c r="Q63" s="85"/>
      <c r="R63" s="102"/>
      <c r="S63" s="92"/>
      <c r="T63" s="92"/>
      <c r="U63" s="92"/>
      <c r="V63" s="92"/>
      <c r="W63" s="87"/>
      <c r="X63" s="103"/>
      <c r="Y63" s="88"/>
      <c r="Z63" s="88"/>
      <c r="AA63" s="88"/>
      <c r="AB63" s="88"/>
    </row>
    <row r="64" spans="1:28" s="89" customFormat="1" ht="11.25" customHeight="1">
      <c r="A64" s="83" t="s">
        <v>177</v>
      </c>
      <c r="B64" s="85"/>
      <c r="C64" s="85"/>
      <c r="D64" s="102">
        <v>12</v>
      </c>
      <c r="E64" s="92">
        <v>4.929</v>
      </c>
      <c r="F64" s="92">
        <v>4.584</v>
      </c>
      <c r="G64" s="92">
        <v>5.867</v>
      </c>
      <c r="H64" s="92">
        <f t="shared" si="18"/>
        <v>127.9886561954625</v>
      </c>
      <c r="I64" s="87"/>
      <c r="J64" s="103">
        <v>12</v>
      </c>
      <c r="K64" s="88">
        <v>504.058</v>
      </c>
      <c r="L64" s="88">
        <v>403.3</v>
      </c>
      <c r="M64" s="88">
        <v>523.564935</v>
      </c>
      <c r="N64" s="87">
        <f t="shared" si="19"/>
        <v>129.82021696007934</v>
      </c>
      <c r="O64" s="83" t="s">
        <v>222</v>
      </c>
      <c r="P64" s="85"/>
      <c r="Q64" s="85"/>
      <c r="R64" s="102">
        <v>0</v>
      </c>
      <c r="S64" s="92">
        <v>0</v>
      </c>
      <c r="T64" s="92">
        <v>0</v>
      </c>
      <c r="U64" s="92">
        <v>0</v>
      </c>
      <c r="V64" s="92">
        <f>IF(AND(T64&gt;0,U64&gt;0),U64*100/T64,"")</f>
      </c>
      <c r="W64" s="87"/>
      <c r="X64" s="103">
        <v>11</v>
      </c>
      <c r="Y64" s="88">
        <v>553.9638</v>
      </c>
      <c r="Z64" s="88">
        <v>601.8212000000001</v>
      </c>
      <c r="AA64" s="88">
        <v>590.3203</v>
      </c>
      <c r="AB64" s="88">
        <f>IF(AND(Z64&gt;0,AA64&gt;0),AA64*100/Z64,"")</f>
        <v>98.08898390418946</v>
      </c>
    </row>
    <row r="65" spans="1:28" s="89" customFormat="1" ht="11.25" customHeight="1">
      <c r="A65" s="83" t="s">
        <v>178</v>
      </c>
      <c r="B65" s="85"/>
      <c r="C65" s="85"/>
      <c r="D65" s="102">
        <v>12</v>
      </c>
      <c r="E65" s="92">
        <v>54.676</v>
      </c>
      <c r="F65" s="92">
        <v>58.556</v>
      </c>
      <c r="G65" s="92">
        <v>63.085</v>
      </c>
      <c r="H65" s="92">
        <f t="shared" si="18"/>
        <v>107.73447639866112</v>
      </c>
      <c r="I65" s="87"/>
      <c r="J65" s="103">
        <v>12</v>
      </c>
      <c r="K65" s="88">
        <v>4864.607</v>
      </c>
      <c r="L65" s="88">
        <v>4854.172</v>
      </c>
      <c r="M65" s="88">
        <v>5157.485252</v>
      </c>
      <c r="N65" s="87">
        <f t="shared" si="19"/>
        <v>106.24850648061093</v>
      </c>
      <c r="O65" s="83" t="s">
        <v>223</v>
      </c>
      <c r="P65" s="85"/>
      <c r="Q65" s="85"/>
      <c r="R65" s="102">
        <v>0</v>
      </c>
      <c r="S65" s="92">
        <v>0</v>
      </c>
      <c r="T65" s="92">
        <v>0</v>
      </c>
      <c r="U65" s="92">
        <v>0</v>
      </c>
      <c r="V65" s="92">
        <f>IF(AND(T65&gt;0,U65&gt;0),U65*100/T65,"")</f>
      </c>
      <c r="W65" s="87"/>
      <c r="X65" s="103">
        <v>12</v>
      </c>
      <c r="Y65" s="88">
        <v>4060.0530000000003</v>
      </c>
      <c r="Z65" s="88">
        <v>6759.179398073837</v>
      </c>
      <c r="AA65" s="88">
        <v>6371.19711605</v>
      </c>
      <c r="AB65" s="88">
        <f>IF(AND(Z65&gt;0,AA65&gt;0),AA65*100/Z65,"")</f>
        <v>94.2599203368622</v>
      </c>
    </row>
    <row r="66" spans="1:28" s="89" customFormat="1" ht="11.25" customHeight="1">
      <c r="A66" s="83" t="s">
        <v>179</v>
      </c>
      <c r="B66" s="85"/>
      <c r="C66" s="85"/>
      <c r="D66" s="102">
        <v>6</v>
      </c>
      <c r="E66" s="92">
        <v>27.121</v>
      </c>
      <c r="F66" s="92">
        <v>32.488</v>
      </c>
      <c r="G66" s="92">
        <v>35.952</v>
      </c>
      <c r="H66" s="92">
        <f t="shared" si="18"/>
        <v>110.66239842403348</v>
      </c>
      <c r="I66" s="87"/>
      <c r="J66" s="103">
        <v>11</v>
      </c>
      <c r="K66" s="88">
        <v>2503.756</v>
      </c>
      <c r="L66" s="88">
        <v>2707.8140000000003</v>
      </c>
      <c r="M66" s="88">
        <v>2805.441</v>
      </c>
      <c r="N66" s="87">
        <f t="shared" si="19"/>
        <v>103.60538057636158</v>
      </c>
      <c r="O66" s="83" t="s">
        <v>224</v>
      </c>
      <c r="P66" s="85"/>
      <c r="Q66" s="85"/>
      <c r="R66" s="102">
        <v>0</v>
      </c>
      <c r="S66" s="92">
        <v>0</v>
      </c>
      <c r="T66" s="92">
        <v>0</v>
      </c>
      <c r="U66" s="92">
        <v>0</v>
      </c>
      <c r="V66" s="92">
        <f>IF(AND(T66&gt;0,U66&gt;0),U66*100/T66,"")</f>
      </c>
      <c r="W66" s="87"/>
      <c r="X66" s="103">
        <v>12</v>
      </c>
      <c r="Y66" s="88">
        <v>841.98959</v>
      </c>
      <c r="Z66" s="88">
        <v>1395.075523434992</v>
      </c>
      <c r="AA66" s="88">
        <v>1315.3570152122352</v>
      </c>
      <c r="AB66" s="88">
        <f>IF(AND(Z66&gt;0,AA66&gt;0),AA66*100/Z66,"")</f>
        <v>94.28572096036265</v>
      </c>
    </row>
    <row r="67" spans="1:14" s="89" customFormat="1" ht="11.25" customHeight="1">
      <c r="A67" s="83" t="s">
        <v>180</v>
      </c>
      <c r="B67" s="85"/>
      <c r="C67" s="85"/>
      <c r="D67" s="102">
        <v>11</v>
      </c>
      <c r="E67" s="92">
        <v>18.513</v>
      </c>
      <c r="F67" s="92">
        <v>18.598</v>
      </c>
      <c r="G67" s="92">
        <v>20.349</v>
      </c>
      <c r="H67" s="92">
        <f t="shared" si="18"/>
        <v>109.41499085923219</v>
      </c>
      <c r="I67" s="87"/>
      <c r="J67" s="103">
        <v>11</v>
      </c>
      <c r="K67" s="88">
        <v>1130.863</v>
      </c>
      <c r="L67" s="88">
        <v>1111.391393</v>
      </c>
      <c r="M67" s="88">
        <v>1187.78935</v>
      </c>
      <c r="N67" s="87">
        <f t="shared" si="19"/>
        <v>106.87408211735178</v>
      </c>
    </row>
    <row r="68" spans="1:14" s="89" customFormat="1" ht="11.25" customHeight="1">
      <c r="A68" s="83" t="s">
        <v>181</v>
      </c>
      <c r="B68" s="85"/>
      <c r="C68" s="85"/>
      <c r="D68" s="102">
        <v>7</v>
      </c>
      <c r="E68" s="92">
        <v>1.846</v>
      </c>
      <c r="F68" s="92">
        <v>1.784</v>
      </c>
      <c r="G68" s="92">
        <v>2.567</v>
      </c>
      <c r="H68" s="92">
        <f t="shared" si="18"/>
        <v>143.890134529148</v>
      </c>
      <c r="I68" s="87"/>
      <c r="J68" s="103">
        <v>11</v>
      </c>
      <c r="K68" s="88">
        <v>61.677</v>
      </c>
      <c r="L68" s="88">
        <v>61.644000000000005</v>
      </c>
      <c r="M68" s="88">
        <v>98.318</v>
      </c>
      <c r="N68" s="87">
        <f t="shared" si="19"/>
        <v>159.49321912919342</v>
      </c>
    </row>
    <row r="69" spans="1:28" s="89" customFormat="1" ht="11.25" customHeight="1">
      <c r="A69" s="83" t="s">
        <v>182</v>
      </c>
      <c r="B69" s="85"/>
      <c r="C69" s="85"/>
      <c r="D69" s="102">
        <v>8</v>
      </c>
      <c r="E69" s="92">
        <v>7.791</v>
      </c>
      <c r="F69" s="92">
        <v>7.279229999999999</v>
      </c>
      <c r="G69" s="92">
        <v>6.835</v>
      </c>
      <c r="H69" s="92">
        <f t="shared" si="18"/>
        <v>93.897294081929</v>
      </c>
      <c r="I69" s="87"/>
      <c r="J69" s="103">
        <v>8</v>
      </c>
      <c r="K69" s="88">
        <v>292.1009999999999</v>
      </c>
      <c r="L69" s="88">
        <v>317.68805399999997</v>
      </c>
      <c r="M69" s="88">
        <v>376.94259999999997</v>
      </c>
      <c r="N69" s="87">
        <f t="shared" si="19"/>
        <v>118.65180174511693</v>
      </c>
      <c r="O69" s="83"/>
      <c r="P69" s="85"/>
      <c r="Q69" s="85"/>
      <c r="R69" s="102"/>
      <c r="S69" s="92"/>
      <c r="T69" s="92"/>
      <c r="U69" s="92"/>
      <c r="V69" s="92"/>
      <c r="W69" s="87"/>
      <c r="X69" s="103"/>
      <c r="Y69" s="88"/>
      <c r="Z69" s="88"/>
      <c r="AA69" s="88"/>
      <c r="AB69" s="88"/>
    </row>
    <row r="70" spans="1:29" s="89" customFormat="1" ht="11.25" customHeight="1">
      <c r="A70" s="83" t="s">
        <v>183</v>
      </c>
      <c r="B70" s="85"/>
      <c r="C70" s="85"/>
      <c r="D70" s="102">
        <v>8</v>
      </c>
      <c r="E70" s="92">
        <v>16.778</v>
      </c>
      <c r="F70" s="92">
        <v>15.813</v>
      </c>
      <c r="G70" s="92">
        <v>15.657</v>
      </c>
      <c r="H70" s="92">
        <f t="shared" si="18"/>
        <v>99.01346992980459</v>
      </c>
      <c r="I70" s="87"/>
      <c r="J70" s="103">
        <v>12</v>
      </c>
      <c r="K70" s="88">
        <v>222.25385</v>
      </c>
      <c r="L70" s="88">
        <v>214.197</v>
      </c>
      <c r="M70" s="88">
        <v>210.01379999999997</v>
      </c>
      <c r="N70" s="87">
        <f t="shared" si="19"/>
        <v>98.04703147102899</v>
      </c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 s="113" t="s">
        <v>277</v>
      </c>
    </row>
    <row r="71" spans="1:35" s="89" customFormat="1" ht="11.25" customHeight="1">
      <c r="A71" s="83" t="s">
        <v>184</v>
      </c>
      <c r="B71" s="85"/>
      <c r="C71" s="85"/>
      <c r="D71" s="102">
        <v>11</v>
      </c>
      <c r="E71" s="92">
        <v>6.61</v>
      </c>
      <c r="F71" s="92">
        <v>6.7204</v>
      </c>
      <c r="G71" s="92">
        <v>6.687399999999999</v>
      </c>
      <c r="H71" s="92">
        <f t="shared" si="18"/>
        <v>99.50895780013093</v>
      </c>
      <c r="I71" s="87"/>
      <c r="J71" s="103">
        <v>11</v>
      </c>
      <c r="K71" s="88">
        <v>151.651</v>
      </c>
      <c r="L71" s="88">
        <v>155.27560000000003</v>
      </c>
      <c r="M71" s="88">
        <v>161.59408615384612</v>
      </c>
      <c r="N71" s="87">
        <f t="shared" si="19"/>
        <v>104.06920736667325</v>
      </c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 s="209" t="s">
        <v>278</v>
      </c>
      <c r="AD71" s="209"/>
      <c r="AE71" s="209"/>
      <c r="AF71" s="209"/>
      <c r="AG71" s="209"/>
      <c r="AH71" s="209"/>
      <c r="AI71" s="209"/>
    </row>
    <row r="72" spans="1:42" s="89" customFormat="1" ht="11.25" customHeight="1">
      <c r="A72" s="83" t="s">
        <v>185</v>
      </c>
      <c r="B72" s="85"/>
      <c r="C72" s="85"/>
      <c r="D72" s="102">
        <v>8</v>
      </c>
      <c r="E72" s="92">
        <v>20.965</v>
      </c>
      <c r="F72" s="92">
        <v>20.052</v>
      </c>
      <c r="G72" s="92">
        <v>20.998</v>
      </c>
      <c r="H72" s="92">
        <f t="shared" si="18"/>
        <v>104.71773389188112</v>
      </c>
      <c r="I72" s="87"/>
      <c r="J72" s="103">
        <v>8</v>
      </c>
      <c r="K72" s="88">
        <v>177.427</v>
      </c>
      <c r="L72" s="88">
        <v>177.63984597777778</v>
      </c>
      <c r="M72" s="88">
        <v>204.02840000000003</v>
      </c>
      <c r="N72" s="87">
        <f t="shared" si="19"/>
        <v>114.85508720015632</v>
      </c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 s="209" t="s">
        <v>311</v>
      </c>
      <c r="AD72" s="209"/>
      <c r="AE72" s="209"/>
      <c r="AF72" s="209"/>
      <c r="AG72" s="209"/>
      <c r="AH72" s="209"/>
      <c r="AI72" s="209"/>
      <c r="AJ72" s="209"/>
      <c r="AK72" s="209"/>
      <c r="AL72" s="209"/>
      <c r="AM72" s="211"/>
      <c r="AN72" s="211"/>
      <c r="AO72" s="211"/>
      <c r="AP72" s="211"/>
    </row>
    <row r="73" spans="1:39" s="89" customFormat="1" ht="11.25" customHeight="1">
      <c r="A73" s="83" t="s">
        <v>137</v>
      </c>
      <c r="B73" s="85"/>
      <c r="C73" s="85"/>
      <c r="D73" s="102">
        <v>8</v>
      </c>
      <c r="E73" s="92">
        <v>4.014</v>
      </c>
      <c r="F73" s="92">
        <v>3.776</v>
      </c>
      <c r="G73" s="92">
        <v>4</v>
      </c>
      <c r="H73" s="92">
        <f t="shared" si="18"/>
        <v>105.93220338983052</v>
      </c>
      <c r="I73" s="87"/>
      <c r="J73" s="103">
        <v>8</v>
      </c>
      <c r="K73" s="88">
        <v>193.155</v>
      </c>
      <c r="L73" s="88">
        <v>183.858225</v>
      </c>
      <c r="M73" s="88">
        <v>211.0474940844794</v>
      </c>
      <c r="N73" s="87">
        <f t="shared" si="19"/>
        <v>114.78817120337118</v>
      </c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 s="209" t="s">
        <v>279</v>
      </c>
      <c r="AD73" s="209"/>
      <c r="AE73" s="209"/>
      <c r="AF73" s="209"/>
      <c r="AG73" s="209"/>
      <c r="AH73" s="209"/>
      <c r="AI73" s="209"/>
      <c r="AM73" s="114"/>
    </row>
    <row r="74" spans="1:35" s="89" customFormat="1" ht="11.25" customHeight="1">
      <c r="A74" s="83" t="s">
        <v>186</v>
      </c>
      <c r="B74" s="85"/>
      <c r="C74" s="85"/>
      <c r="D74" s="102">
        <v>10</v>
      </c>
      <c r="E74" s="92">
        <v>12.528</v>
      </c>
      <c r="F74" s="92">
        <v>12.684</v>
      </c>
      <c r="G74" s="92">
        <v>12.876</v>
      </c>
      <c r="H74" s="92">
        <f t="shared" si="18"/>
        <v>101.51371807000946</v>
      </c>
      <c r="I74" s="87"/>
      <c r="J74" s="103">
        <v>10</v>
      </c>
      <c r="K74" s="88">
        <v>789.9180000000001</v>
      </c>
      <c r="L74" s="88">
        <v>749.80881</v>
      </c>
      <c r="M74" s="88">
        <v>796.27177</v>
      </c>
      <c r="N74" s="87">
        <f t="shared" si="19"/>
        <v>106.19664098105221</v>
      </c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 s="210" t="s">
        <v>280</v>
      </c>
      <c r="AD74" s="210"/>
      <c r="AE74" s="210"/>
      <c r="AF74" s="210"/>
      <c r="AG74" s="210"/>
      <c r="AH74" s="210"/>
      <c r="AI74" s="210"/>
    </row>
    <row r="75" spans="1:42" s="89" customFormat="1" ht="11.25" customHeight="1">
      <c r="A75" s="83" t="s">
        <v>187</v>
      </c>
      <c r="B75" s="85"/>
      <c r="C75" s="85"/>
      <c r="D75" s="102">
        <v>11</v>
      </c>
      <c r="E75" s="92">
        <v>8.199</v>
      </c>
      <c r="F75" s="92">
        <v>7.053</v>
      </c>
      <c r="G75" s="92">
        <v>7.468</v>
      </c>
      <c r="H75" s="92">
        <f t="shared" si="18"/>
        <v>105.88402098397844</v>
      </c>
      <c r="I75" s="87"/>
      <c r="J75" s="103">
        <v>11</v>
      </c>
      <c r="K75" s="88">
        <v>364.382</v>
      </c>
      <c r="L75" s="88">
        <v>312.208</v>
      </c>
      <c r="M75" s="88">
        <v>339.858001</v>
      </c>
      <c r="N75" s="87">
        <f t="shared" si="19"/>
        <v>108.856275623943</v>
      </c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 s="210" t="s">
        <v>281</v>
      </c>
      <c r="AD75" s="210"/>
      <c r="AE75" s="210"/>
      <c r="AF75" s="210"/>
      <c r="AK75" s="99"/>
      <c r="AL75" s="99"/>
      <c r="AM75" s="99"/>
      <c r="AN75" s="99"/>
      <c r="AO75" s="99"/>
      <c r="AP75" s="99"/>
    </row>
    <row r="76" spans="1:42" s="89" customFormat="1" ht="11.25" customHeight="1">
      <c r="A76" s="83" t="s">
        <v>188</v>
      </c>
      <c r="B76" s="85"/>
      <c r="C76" s="85"/>
      <c r="D76" s="102">
        <v>11</v>
      </c>
      <c r="E76" s="92">
        <v>24.741</v>
      </c>
      <c r="F76" s="92">
        <v>23.513</v>
      </c>
      <c r="G76" s="92">
        <v>24.344</v>
      </c>
      <c r="H76" s="92">
        <f t="shared" si="18"/>
        <v>103.53421511504274</v>
      </c>
      <c r="I76" s="87"/>
      <c r="J76" s="103">
        <v>11</v>
      </c>
      <c r="K76" s="88">
        <v>1347.455</v>
      </c>
      <c r="L76" s="88">
        <v>1245.875035</v>
      </c>
      <c r="M76" s="88">
        <v>1347.1772650844791</v>
      </c>
      <c r="N76" s="87">
        <f t="shared" si="19"/>
        <v>108.13101051378551</v>
      </c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</row>
    <row r="77" spans="1:42" s="89" customFormat="1" ht="11.25" customHeight="1">
      <c r="A77" s="83" t="s">
        <v>189</v>
      </c>
      <c r="B77" s="85"/>
      <c r="C77" s="85"/>
      <c r="D77" s="102">
        <v>11</v>
      </c>
      <c r="E77" s="92">
        <v>10.056</v>
      </c>
      <c r="F77" s="92">
        <v>9.324</v>
      </c>
      <c r="G77" s="92">
        <v>9.29076</v>
      </c>
      <c r="H77" s="92">
        <f t="shared" si="18"/>
        <v>99.64350064350064</v>
      </c>
      <c r="I77" s="87"/>
      <c r="J77" s="103">
        <v>11</v>
      </c>
      <c r="K77" s="88">
        <v>187.388</v>
      </c>
      <c r="L77" s="88">
        <v>178.93821459999998</v>
      </c>
      <c r="M77" s="88">
        <v>171.77174000000005</v>
      </c>
      <c r="N77" s="87">
        <f t="shared" si="19"/>
        <v>95.9950005000218</v>
      </c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 s="205" t="s">
        <v>282</v>
      </c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</row>
    <row r="78" spans="1:42" s="89" customFormat="1" ht="11.25" customHeight="1">
      <c r="A78" s="83" t="s">
        <v>190</v>
      </c>
      <c r="B78" s="85"/>
      <c r="C78" s="85"/>
      <c r="D78" s="102">
        <v>6</v>
      </c>
      <c r="E78" s="92">
        <v>13.624</v>
      </c>
      <c r="F78" s="92">
        <v>11.923</v>
      </c>
      <c r="G78" s="92">
        <v>13.351</v>
      </c>
      <c r="H78" s="92">
        <f t="shared" si="18"/>
        <v>111.97685146355784</v>
      </c>
      <c r="I78" s="87"/>
      <c r="J78" s="103">
        <v>6</v>
      </c>
      <c r="K78" s="88">
        <v>98.87799999999999</v>
      </c>
      <c r="L78" s="88">
        <v>77.997098</v>
      </c>
      <c r="M78" s="88">
        <v>87.59577999999998</v>
      </c>
      <c r="N78" s="87">
        <f t="shared" si="19"/>
        <v>112.3064604275405</v>
      </c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 s="205" t="s">
        <v>320</v>
      </c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</row>
    <row r="79" spans="5:29" s="89" customFormat="1" ht="11.25" customHeight="1">
      <c r="E79" s="117"/>
      <c r="F79" s="117"/>
      <c r="G79" s="117"/>
      <c r="H79" s="117"/>
      <c r="I79" s="117"/>
      <c r="J79" s="117"/>
      <c r="K79" s="117"/>
      <c r="L79" s="117"/>
      <c r="M79" s="117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 s="93"/>
    </row>
    <row r="80" spans="1:28" s="89" customFormat="1" ht="11.25" customHeight="1">
      <c r="A80" s="83"/>
      <c r="B80" s="85"/>
      <c r="C80" s="85"/>
      <c r="D80" s="102"/>
      <c r="E80" s="92"/>
      <c r="F80" s="92"/>
      <c r="G80" s="92"/>
      <c r="H80" s="92"/>
      <c r="I80" s="92"/>
      <c r="J80" s="92"/>
      <c r="K80" s="92"/>
      <c r="L80" s="92"/>
      <c r="M80" s="115"/>
      <c r="N80" s="87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2:28" s="89" customFormat="1" ht="11.25" customHeight="1">
      <c r="B81" s="85"/>
      <c r="C81" s="85"/>
      <c r="D81" s="100"/>
      <c r="E81" s="92"/>
      <c r="F81" s="92">
        <f>IF(AND(D81&gt;0,E81&gt;0),E81*100/D81,"")</f>
      </c>
      <c r="G81" s="92"/>
      <c r="H81" s="92"/>
      <c r="I81" s="87"/>
      <c r="J81" s="101"/>
      <c r="K81" s="88"/>
      <c r="L81" s="88"/>
      <c r="M81" s="88"/>
      <c r="N81" s="88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1:16" s="89" customFormat="1" ht="11.25" customHeight="1">
      <c r="A82" s="83"/>
      <c r="B82" s="83"/>
      <c r="C82" s="83"/>
      <c r="D82" s="90"/>
      <c r="E82" s="92"/>
      <c r="F82" s="92"/>
      <c r="G82" s="92"/>
      <c r="H82" s="92"/>
      <c r="I82" s="86"/>
      <c r="J82" s="91"/>
      <c r="K82" s="88"/>
      <c r="L82" s="88"/>
      <c r="M82" s="88"/>
      <c r="N82" s="88"/>
      <c r="P82" s="94"/>
    </row>
    <row r="83" spans="4:16" s="89" customFormat="1" ht="11.25" customHeight="1">
      <c r="D83" s="91"/>
      <c r="E83" s="88"/>
      <c r="F83" s="88"/>
      <c r="G83" s="88"/>
      <c r="H83" s="88"/>
      <c r="I83" s="86"/>
      <c r="J83" s="91"/>
      <c r="K83" s="88"/>
      <c r="L83" s="88"/>
      <c r="M83" s="88"/>
      <c r="N83" s="88"/>
      <c r="P83" s="94"/>
    </row>
    <row r="84" spans="4:14" s="89" customFormat="1" ht="11.25" customHeight="1">
      <c r="D84" s="91"/>
      <c r="E84" s="88"/>
      <c r="F84" s="88"/>
      <c r="G84" s="88"/>
      <c r="H84" s="88"/>
      <c r="I84" s="86"/>
      <c r="J84" s="91"/>
      <c r="K84" s="88"/>
      <c r="L84" s="88"/>
      <c r="M84" s="88"/>
      <c r="N84" s="88"/>
    </row>
    <row r="85" spans="4:14" s="89" customFormat="1" ht="11.25" customHeight="1">
      <c r="D85" s="91"/>
      <c r="E85" s="88"/>
      <c r="F85" s="88"/>
      <c r="G85" s="88"/>
      <c r="H85" s="88"/>
      <c r="I85" s="86"/>
      <c r="J85" s="91"/>
      <c r="K85" s="88"/>
      <c r="L85" s="88"/>
      <c r="M85" s="88"/>
      <c r="N85" s="88"/>
    </row>
    <row r="86" spans="4:14" s="89" customFormat="1" ht="11.25" customHeight="1">
      <c r="D86" s="91"/>
      <c r="E86" s="88"/>
      <c r="F86" s="88"/>
      <c r="G86" s="88"/>
      <c r="H86" s="88"/>
      <c r="I86" s="86"/>
      <c r="J86" s="91"/>
      <c r="K86" s="88"/>
      <c r="L86" s="88"/>
      <c r="M86" s="88"/>
      <c r="N86" s="88"/>
    </row>
    <row r="87" spans="4:14" s="89" customFormat="1" ht="11.25" customHeight="1">
      <c r="D87" s="91"/>
      <c r="E87" s="88"/>
      <c r="F87" s="88"/>
      <c r="G87" s="88"/>
      <c r="H87" s="88"/>
      <c r="I87" s="86"/>
      <c r="J87" s="91"/>
      <c r="K87" s="88"/>
      <c r="L87" s="88"/>
      <c r="M87" s="88"/>
      <c r="N87" s="88"/>
    </row>
    <row r="88" spans="4:14" s="89" customFormat="1" ht="11.25" customHeight="1">
      <c r="D88" s="91"/>
      <c r="E88" s="88"/>
      <c r="F88" s="88"/>
      <c r="G88" s="88"/>
      <c r="H88" s="88"/>
      <c r="I88" s="86"/>
      <c r="J88" s="91"/>
      <c r="K88" s="88"/>
      <c r="L88" s="88"/>
      <c r="M88" s="88"/>
      <c r="N88" s="88"/>
    </row>
    <row r="89" spans="4:14" s="89" customFormat="1" ht="11.25" customHeight="1">
      <c r="D89" s="91"/>
      <c r="E89" s="88"/>
      <c r="F89" s="88"/>
      <c r="G89" s="88"/>
      <c r="H89" s="88">
        <f>IF(AND(F89&gt;0,G89&gt;0),G89*100/F89,"")</f>
      </c>
      <c r="I89" s="86"/>
      <c r="J89" s="91"/>
      <c r="K89" s="88"/>
      <c r="L89" s="88"/>
      <c r="M89" s="88"/>
      <c r="N89" s="88">
        <f>IF(AND(L89&gt;0,M89&gt;0),M89*100/L89,"")</f>
      </c>
    </row>
    <row r="90" spans="1:42" s="89" customFormat="1" ht="11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1:42" s="89" customFormat="1" ht="11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1:42" s="89" customFormat="1" ht="11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1:42" s="89" customFormat="1" ht="12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1:42" s="68" customFormat="1" ht="1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1:42" s="99" customFormat="1" ht="11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1:42" s="99" customFormat="1" ht="1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1:42" s="99" customFormat="1" ht="1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1:42" s="99" customFormat="1" ht="1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1:42" s="99" customFormat="1" ht="11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1:42" s="99" customFormat="1" ht="11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1:42" s="99" customFormat="1" ht="11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1:42" ht="11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1:42" ht="11.2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1:42" ht="11.2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42" ht="11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 ht="11.2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 ht="11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:42" ht="11.2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1:42" ht="11.2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  <row r="110" spans="1:42" ht="11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1:42" ht="11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</row>
    <row r="112" spans="1:42" ht="11.2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</row>
    <row r="113" spans="1:42" ht="11.2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 ht="11.2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 ht="11.2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1:42" ht="11.2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1:42" ht="11.2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1:42" ht="11.2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1:42" ht="11.2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</row>
    <row r="120" spans="1:42" ht="11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</row>
    <row r="121" spans="1:42" ht="11.2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</row>
    <row r="122" spans="1:42" ht="11.2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</row>
    <row r="123" spans="1:42" ht="11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</row>
    <row r="124" spans="1:42" ht="11.2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1:42" ht="11.2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1:42" ht="11.2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1:42" ht="11.2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1:42" ht="11.2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1:42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</row>
    <row r="130" spans="1:42" ht="11.2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1:42" ht="11.2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</row>
    <row r="132" spans="1:42" ht="11.2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</row>
    <row r="133" spans="1:42" ht="11.2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</row>
    <row r="134" spans="1:42" ht="1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</row>
    <row r="135" spans="1:42" ht="1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</row>
    <row r="136" spans="1:42" ht="1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</row>
    <row r="137" spans="1:42" ht="1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</row>
    <row r="138" spans="1:42" ht="1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</row>
    <row r="139" spans="1:42" ht="1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</row>
    <row r="140" spans="1:42" ht="1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</row>
    <row r="141" spans="1:42" ht="1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</row>
    <row r="142" spans="1:42" ht="1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</row>
    <row r="143" spans="1:42" ht="1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</row>
    <row r="144" spans="1:42" ht="1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</row>
    <row r="145" spans="1:42" ht="1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</row>
    <row r="146" spans="1:42" ht="1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</row>
    <row r="147" spans="1:42" ht="1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</row>
    <row r="148" spans="1:42" ht="1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</row>
    <row r="149" spans="1:42" ht="1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</row>
    <row r="150" spans="1:42" ht="1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</row>
    <row r="151" spans="1:42" ht="1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</row>
    <row r="152" spans="1:42" ht="1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</row>
    <row r="153" spans="1:42" ht="1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</row>
    <row r="154" spans="1:42" ht="1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</row>
    <row r="155" spans="1:42" ht="1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</row>
    <row r="156" spans="1:42" ht="1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</row>
    <row r="157" spans="1:42" ht="1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</row>
    <row r="158" spans="1:42" ht="1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</row>
    <row r="159" spans="1:42" ht="1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</row>
    <row r="160" spans="1:42" ht="1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</row>
    <row r="161" spans="1:42" ht="1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</row>
    <row r="162" spans="1:42" ht="1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</row>
    <row r="163" spans="1:42" ht="1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</row>
    <row r="164" spans="1:42" ht="1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</row>
    <row r="165" spans="1:42" ht="1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</row>
    <row r="166" spans="1:42" ht="1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</row>
    <row r="167" spans="1:42" ht="1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</row>
    <row r="168" spans="1:42" ht="1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</row>
    <row r="169" spans="1:42" ht="1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</row>
    <row r="170" spans="1:42" ht="1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</row>
    <row r="171" spans="1:42" ht="1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</row>
    <row r="172" spans="1:42" ht="1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</row>
    <row r="173" spans="1:42" ht="1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</row>
    <row r="174" spans="1:42" ht="1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</row>
    <row r="175" spans="1:42" ht="1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</row>
    <row r="176" spans="1:42" ht="1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</row>
    <row r="177" spans="1:42" ht="1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</row>
    <row r="178" spans="1:42" ht="1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</row>
    <row r="179" ht="11.25">
      <c r="N179" s="94"/>
    </row>
    <row r="180" ht="11.25">
      <c r="N180" s="94"/>
    </row>
    <row r="181" ht="11.25">
      <c r="N181" s="94"/>
    </row>
    <row r="182" ht="11.25">
      <c r="N182" s="94"/>
    </row>
    <row r="183" ht="11.25">
      <c r="N183" s="94"/>
    </row>
    <row r="184" ht="11.25">
      <c r="N184" s="94"/>
    </row>
  </sheetData>
  <sheetProtection/>
  <mergeCells count="13">
    <mergeCell ref="AC78:AP78"/>
    <mergeCell ref="AC71:AI71"/>
    <mergeCell ref="AC73:AI73"/>
    <mergeCell ref="AC74:AI74"/>
    <mergeCell ref="AC75:AF75"/>
    <mergeCell ref="AC77:AP77"/>
    <mergeCell ref="AC72:AP72"/>
    <mergeCell ref="D4:H4"/>
    <mergeCell ref="J4:N4"/>
    <mergeCell ref="R4:V4"/>
    <mergeCell ref="X4:AB4"/>
    <mergeCell ref="AF4:AJ4"/>
    <mergeCell ref="AL4:AP4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70" zoomScaleNormal="70" zoomScaleSheetLayoutView="70" zoomScalePageLayoutView="0" workbookViewId="0" topLeftCell="A1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7</v>
      </c>
      <c r="D7" s="21" t="s">
        <v>7</v>
      </c>
      <c r="E7" s="21">
        <v>11</v>
      </c>
      <c r="F7" s="22" t="str">
        <f>CONCATENATE(D6,"=100")</f>
        <v>2016=100</v>
      </c>
      <c r="G7" s="23"/>
      <c r="H7" s="20" t="s">
        <v>7</v>
      </c>
      <c r="I7" s="21" t="s">
        <v>7</v>
      </c>
      <c r="J7" s="21">
        <v>12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05"/>
      <c r="I9" s="105"/>
      <c r="J9" s="10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05"/>
      <c r="I10" s="105"/>
      <c r="J10" s="10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05"/>
      <c r="I11" s="105"/>
      <c r="J11" s="10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05"/>
      <c r="I12" s="105"/>
      <c r="J12" s="10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06"/>
      <c r="I13" s="107"/>
      <c r="J13" s="10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06"/>
      <c r="I15" s="107"/>
      <c r="J15" s="10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06"/>
      <c r="I17" s="107"/>
      <c r="J17" s="10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05"/>
      <c r="I19" s="105"/>
      <c r="J19" s="10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05"/>
      <c r="I20" s="105"/>
      <c r="J20" s="10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05"/>
      <c r="I21" s="105"/>
      <c r="J21" s="10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06"/>
      <c r="I22" s="107"/>
      <c r="J22" s="10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>
        <v>9</v>
      </c>
      <c r="D24" s="38">
        <v>9</v>
      </c>
      <c r="E24" s="38">
        <v>9</v>
      </c>
      <c r="F24" s="39">
        <f>IF(D24&gt;0,100*E24/D24,0)</f>
        <v>100</v>
      </c>
      <c r="G24" s="40"/>
      <c r="H24" s="106">
        <v>2.745</v>
      </c>
      <c r="I24" s="107">
        <v>2.745</v>
      </c>
      <c r="J24" s="107">
        <v>3.15</v>
      </c>
      <c r="K24" s="41">
        <f>IF(I24&gt;0,100*J24/I24,0)</f>
        <v>114.75409836065573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>
        <v>215</v>
      </c>
      <c r="D26" s="38">
        <v>215</v>
      </c>
      <c r="E26" s="38">
        <v>215</v>
      </c>
      <c r="F26" s="39">
        <f>IF(D26&gt;0,100*E26/D26,0)</f>
        <v>100</v>
      </c>
      <c r="G26" s="40"/>
      <c r="H26" s="106">
        <v>65</v>
      </c>
      <c r="I26" s="107">
        <v>68</v>
      </c>
      <c r="J26" s="107">
        <v>68</v>
      </c>
      <c r="K26" s="41">
        <f>IF(I26&gt;0,100*J26/I26,0)</f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05"/>
      <c r="I28" s="105"/>
      <c r="J28" s="10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05"/>
      <c r="I29" s="105"/>
      <c r="J29" s="105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05"/>
      <c r="I30" s="105"/>
      <c r="J30" s="105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06"/>
      <c r="I31" s="107"/>
      <c r="J31" s="10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05"/>
      <c r="I33" s="105"/>
      <c r="J33" s="105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05"/>
      <c r="I34" s="105"/>
      <c r="J34" s="105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05"/>
      <c r="I35" s="105"/>
      <c r="J35" s="105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05"/>
      <c r="I36" s="105"/>
      <c r="J36" s="105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06"/>
      <c r="I37" s="107"/>
      <c r="J37" s="10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>
        <v>11.91</v>
      </c>
      <c r="D39" s="38">
        <v>9.38</v>
      </c>
      <c r="E39" s="38">
        <v>9</v>
      </c>
      <c r="F39" s="39">
        <f>IF(D39&gt;0,100*E39/D39,0)</f>
        <v>95.94882729211086</v>
      </c>
      <c r="G39" s="40"/>
      <c r="H39" s="106">
        <v>1.845</v>
      </c>
      <c r="I39" s="107">
        <v>1.425</v>
      </c>
      <c r="J39" s="107">
        <v>1.4</v>
      </c>
      <c r="K39" s="41">
        <f>IF(I39&gt;0,100*J39/I39,0)</f>
        <v>98.24561403508771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05"/>
      <c r="I41" s="105"/>
      <c r="J41" s="10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05"/>
      <c r="I42" s="105"/>
      <c r="J42" s="10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05"/>
      <c r="I43" s="105"/>
      <c r="J43" s="10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05"/>
      <c r="I44" s="105"/>
      <c r="J44" s="10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05"/>
      <c r="I45" s="105"/>
      <c r="J45" s="10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05"/>
      <c r="I46" s="105"/>
      <c r="J46" s="10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05"/>
      <c r="I47" s="105"/>
      <c r="J47" s="10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05"/>
      <c r="I48" s="105"/>
      <c r="J48" s="10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05"/>
      <c r="I49" s="105"/>
      <c r="J49" s="105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06"/>
      <c r="I50" s="107"/>
      <c r="J50" s="10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06"/>
      <c r="I52" s="107"/>
      <c r="J52" s="10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>
        <v>65</v>
      </c>
      <c r="D54" s="30">
        <v>65</v>
      </c>
      <c r="E54" s="30">
        <v>65</v>
      </c>
      <c r="F54" s="31"/>
      <c r="G54" s="31"/>
      <c r="H54" s="105">
        <v>19.5</v>
      </c>
      <c r="I54" s="105">
        <v>18.85</v>
      </c>
      <c r="J54" s="105">
        <v>19.5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05"/>
      <c r="I55" s="105"/>
      <c r="J55" s="105"/>
      <c r="K55" s="32"/>
    </row>
    <row r="56" spans="1:11" s="33" customFormat="1" ht="11.25" customHeight="1">
      <c r="A56" s="35" t="s">
        <v>44</v>
      </c>
      <c r="B56" s="29"/>
      <c r="C56" s="30">
        <v>147</v>
      </c>
      <c r="D56" s="30">
        <v>155</v>
      </c>
      <c r="E56" s="30">
        <v>185</v>
      </c>
      <c r="F56" s="31"/>
      <c r="G56" s="31"/>
      <c r="H56" s="105">
        <v>32</v>
      </c>
      <c r="I56" s="105">
        <v>41</v>
      </c>
      <c r="J56" s="105">
        <v>54.077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05"/>
      <c r="I57" s="105"/>
      <c r="J57" s="10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05"/>
      <c r="I58" s="105"/>
      <c r="J58" s="105"/>
      <c r="K58" s="32"/>
    </row>
    <row r="59" spans="1:11" s="42" customFormat="1" ht="11.25" customHeight="1">
      <c r="A59" s="36" t="s">
        <v>47</v>
      </c>
      <c r="B59" s="37"/>
      <c r="C59" s="38">
        <v>212</v>
      </c>
      <c r="D59" s="38">
        <v>220</v>
      </c>
      <c r="E59" s="38">
        <v>250</v>
      </c>
      <c r="F59" s="39">
        <f>IF(D59&gt;0,100*E59/D59,0)</f>
        <v>113.63636363636364</v>
      </c>
      <c r="G59" s="40"/>
      <c r="H59" s="106">
        <v>51.5</v>
      </c>
      <c r="I59" s="107">
        <v>59.85</v>
      </c>
      <c r="J59" s="107">
        <v>73.577</v>
      </c>
      <c r="K59" s="41">
        <f>IF(I59&gt;0,100*J59/I59,0)</f>
        <v>122.93567251461988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05"/>
      <c r="I61" s="105"/>
      <c r="J61" s="105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05"/>
      <c r="I62" s="105"/>
      <c r="J62" s="105"/>
      <c r="K62" s="32"/>
    </row>
    <row r="63" spans="1:11" s="33" customFormat="1" ht="11.25" customHeight="1">
      <c r="A63" s="35" t="s">
        <v>50</v>
      </c>
      <c r="B63" s="29"/>
      <c r="C63" s="30">
        <v>3</v>
      </c>
      <c r="D63" s="30">
        <v>3</v>
      </c>
      <c r="E63" s="30">
        <v>3</v>
      </c>
      <c r="F63" s="31"/>
      <c r="G63" s="31"/>
      <c r="H63" s="105">
        <v>0.225</v>
      </c>
      <c r="I63" s="105">
        <v>0.225</v>
      </c>
      <c r="J63" s="105">
        <v>0.225</v>
      </c>
      <c r="K63" s="32"/>
    </row>
    <row r="64" spans="1:11" s="42" customFormat="1" ht="11.25" customHeight="1">
      <c r="A64" s="36" t="s">
        <v>51</v>
      </c>
      <c r="B64" s="37"/>
      <c r="C64" s="38">
        <v>3</v>
      </c>
      <c r="D64" s="38">
        <v>3</v>
      </c>
      <c r="E64" s="38">
        <v>3</v>
      </c>
      <c r="F64" s="39">
        <f>IF(D64&gt;0,100*E64/D64,0)</f>
        <v>100</v>
      </c>
      <c r="G64" s="40"/>
      <c r="H64" s="106">
        <v>0.225</v>
      </c>
      <c r="I64" s="107">
        <v>0.225</v>
      </c>
      <c r="J64" s="107">
        <v>0.225</v>
      </c>
      <c r="K64" s="41">
        <f>IF(I64&gt;0,100*J64/I64,0)</f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06"/>
      <c r="I66" s="107"/>
      <c r="J66" s="10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05"/>
      <c r="I68" s="105"/>
      <c r="J68" s="10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05"/>
      <c r="I69" s="105"/>
      <c r="J69" s="10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06"/>
      <c r="I70" s="107"/>
      <c r="J70" s="10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05"/>
      <c r="I72" s="105"/>
      <c r="J72" s="105"/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05"/>
      <c r="I73" s="105"/>
      <c r="J73" s="105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05"/>
      <c r="I74" s="105"/>
      <c r="J74" s="105"/>
      <c r="K74" s="32"/>
    </row>
    <row r="75" spans="1:11" s="33" customFormat="1" ht="11.25" customHeight="1">
      <c r="A75" s="35" t="s">
        <v>59</v>
      </c>
      <c r="B75" s="29"/>
      <c r="C75" s="30">
        <v>2</v>
      </c>
      <c r="D75" s="30">
        <v>2</v>
      </c>
      <c r="E75" s="30">
        <v>2</v>
      </c>
      <c r="F75" s="31"/>
      <c r="G75" s="31"/>
      <c r="H75" s="105">
        <v>0.5</v>
      </c>
      <c r="I75" s="105">
        <v>0.5</v>
      </c>
      <c r="J75" s="105">
        <v>0.36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05"/>
      <c r="I76" s="105"/>
      <c r="J76" s="105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05"/>
      <c r="I77" s="105"/>
      <c r="J77" s="105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05"/>
      <c r="I78" s="105"/>
      <c r="J78" s="105"/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05"/>
      <c r="I79" s="105"/>
      <c r="J79" s="105"/>
      <c r="K79" s="32"/>
    </row>
    <row r="80" spans="1:11" s="42" customFormat="1" ht="11.25" customHeight="1">
      <c r="A80" s="43" t="s">
        <v>64</v>
      </c>
      <c r="B80" s="37"/>
      <c r="C80" s="38">
        <v>2</v>
      </c>
      <c r="D80" s="38">
        <v>2</v>
      </c>
      <c r="E80" s="38">
        <v>2</v>
      </c>
      <c r="F80" s="39">
        <f>IF(D80&gt;0,100*E80/D80,0)</f>
        <v>100</v>
      </c>
      <c r="G80" s="40"/>
      <c r="H80" s="106">
        <v>0.5</v>
      </c>
      <c r="I80" s="107">
        <v>0.5</v>
      </c>
      <c r="J80" s="107">
        <v>0.36</v>
      </c>
      <c r="K80" s="41">
        <f>IF(I80&gt;0,100*J80/I80,0)</f>
        <v>72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05"/>
      <c r="I82" s="105"/>
      <c r="J82" s="105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05"/>
      <c r="I83" s="105"/>
      <c r="J83" s="105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06"/>
      <c r="I84" s="107"/>
      <c r="J84" s="10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>
        <v>452.91</v>
      </c>
      <c r="D87" s="53">
        <v>458.38</v>
      </c>
      <c r="E87" s="53">
        <v>488</v>
      </c>
      <c r="F87" s="54">
        <f>IF(D87&gt;0,100*E87/D87,0)</f>
        <v>106.46188751690737</v>
      </c>
      <c r="G87" s="40"/>
      <c r="H87" s="110">
        <v>121.815</v>
      </c>
      <c r="I87" s="111">
        <v>132.745</v>
      </c>
      <c r="J87" s="111">
        <v>146.71200000000002</v>
      </c>
      <c r="K87" s="54">
        <f>IF(I87&gt;0,100*J87/I87,0)</f>
        <v>110.52167689931825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70" zoomScaleNormal="70" zoomScaleSheetLayoutView="70" zoomScalePageLayoutView="0" workbookViewId="0" topLeftCell="A1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7</v>
      </c>
      <c r="D7" s="21" t="s">
        <v>7</v>
      </c>
      <c r="E7" s="21">
        <v>11</v>
      </c>
      <c r="F7" s="22" t="str">
        <f>CONCATENATE(D6,"=100")</f>
        <v>2016=100</v>
      </c>
      <c r="G7" s="23"/>
      <c r="H7" s="20" t="s">
        <v>7</v>
      </c>
      <c r="I7" s="21" t="s">
        <v>7</v>
      </c>
      <c r="J7" s="21">
        <v>12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05"/>
      <c r="I9" s="105"/>
      <c r="J9" s="10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05"/>
      <c r="I10" s="105"/>
      <c r="J10" s="10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05"/>
      <c r="I11" s="105"/>
      <c r="J11" s="10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05"/>
      <c r="I12" s="105"/>
      <c r="J12" s="10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06"/>
      <c r="I13" s="107"/>
      <c r="J13" s="10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06"/>
      <c r="I15" s="107"/>
      <c r="J15" s="10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06"/>
      <c r="I17" s="107"/>
      <c r="J17" s="10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05"/>
      <c r="I19" s="105"/>
      <c r="J19" s="10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05"/>
      <c r="I20" s="105"/>
      <c r="J20" s="10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05"/>
      <c r="I21" s="105"/>
      <c r="J21" s="10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06"/>
      <c r="I22" s="107"/>
      <c r="J22" s="10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>
        <v>1</v>
      </c>
      <c r="D24" s="38">
        <v>1</v>
      </c>
      <c r="E24" s="38">
        <v>1</v>
      </c>
      <c r="F24" s="39">
        <f>IF(D24&gt;0,100*E24/D24,0)</f>
        <v>100</v>
      </c>
      <c r="G24" s="40"/>
      <c r="H24" s="106">
        <v>0.315</v>
      </c>
      <c r="I24" s="107">
        <v>0.315</v>
      </c>
      <c r="J24" s="107">
        <v>0.36</v>
      </c>
      <c r="K24" s="41">
        <f>IF(I24&gt;0,100*J24/I24,0)</f>
        <v>114.28571428571429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>
        <v>47</v>
      </c>
      <c r="D26" s="38">
        <v>47</v>
      </c>
      <c r="E26" s="38">
        <v>47</v>
      </c>
      <c r="F26" s="39">
        <f>IF(D26&gt;0,100*E26/D26,0)</f>
        <v>100</v>
      </c>
      <c r="G26" s="40"/>
      <c r="H26" s="106">
        <v>5.3</v>
      </c>
      <c r="I26" s="107">
        <v>5.2</v>
      </c>
      <c r="J26" s="107">
        <v>5.2</v>
      </c>
      <c r="K26" s="41">
        <f>IF(I26&gt;0,100*J26/I26,0)</f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>
        <v>2</v>
      </c>
      <c r="F28" s="31"/>
      <c r="G28" s="31"/>
      <c r="H28" s="105"/>
      <c r="I28" s="105"/>
      <c r="J28" s="105">
        <v>0.217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05"/>
      <c r="I29" s="105"/>
      <c r="J29" s="105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05"/>
      <c r="I30" s="105"/>
      <c r="J30" s="105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>
        <v>2</v>
      </c>
      <c r="F31" s="39"/>
      <c r="G31" s="40"/>
      <c r="H31" s="106"/>
      <c r="I31" s="107"/>
      <c r="J31" s="107">
        <v>0.217</v>
      </c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05"/>
      <c r="I33" s="105"/>
      <c r="J33" s="105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05"/>
      <c r="I34" s="105"/>
      <c r="J34" s="105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05"/>
      <c r="I35" s="105"/>
      <c r="J35" s="105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05"/>
      <c r="I36" s="105"/>
      <c r="J36" s="105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06"/>
      <c r="I37" s="107"/>
      <c r="J37" s="10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>
        <v>0.5</v>
      </c>
      <c r="D39" s="38">
        <v>1.1</v>
      </c>
      <c r="E39" s="38">
        <v>1</v>
      </c>
      <c r="F39" s="39">
        <f>IF(D39&gt;0,100*E39/D39,0)</f>
        <v>90.9090909090909</v>
      </c>
      <c r="G39" s="40"/>
      <c r="H39" s="106">
        <v>0.075</v>
      </c>
      <c r="I39" s="107">
        <v>0.16</v>
      </c>
      <c r="J39" s="107">
        <v>0.15</v>
      </c>
      <c r="K39" s="41">
        <f>IF(I39&gt;0,100*J39/I39,0)</f>
        <v>93.75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05"/>
      <c r="I41" s="105"/>
      <c r="J41" s="10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05"/>
      <c r="I42" s="105"/>
      <c r="J42" s="10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05"/>
      <c r="I43" s="105"/>
      <c r="J43" s="10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05"/>
      <c r="I44" s="105"/>
      <c r="J44" s="10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05"/>
      <c r="I45" s="105"/>
      <c r="J45" s="10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05"/>
      <c r="I46" s="105"/>
      <c r="J46" s="105"/>
      <c r="K46" s="32"/>
    </row>
    <row r="47" spans="1:11" s="33" customFormat="1" ht="11.25" customHeight="1">
      <c r="A47" s="35" t="s">
        <v>37</v>
      </c>
      <c r="B47" s="29"/>
      <c r="C47" s="30">
        <v>0.7</v>
      </c>
      <c r="D47" s="30">
        <v>0.7</v>
      </c>
      <c r="E47" s="30">
        <v>0.72</v>
      </c>
      <c r="F47" s="31"/>
      <c r="G47" s="31"/>
      <c r="H47" s="105">
        <v>0.18</v>
      </c>
      <c r="I47" s="105">
        <v>0.18</v>
      </c>
      <c r="J47" s="105">
        <v>0.2</v>
      </c>
      <c r="K47" s="32"/>
    </row>
    <row r="48" spans="1:11" s="33" customFormat="1" ht="11.25" customHeight="1">
      <c r="A48" s="35" t="s">
        <v>38</v>
      </c>
      <c r="B48" s="29"/>
      <c r="C48" s="30"/>
      <c r="D48" s="30">
        <v>3</v>
      </c>
      <c r="E48" s="30">
        <v>0.16</v>
      </c>
      <c r="F48" s="31"/>
      <c r="G48" s="31"/>
      <c r="H48" s="105"/>
      <c r="I48" s="105">
        <v>0.75</v>
      </c>
      <c r="J48" s="105">
        <v>0.04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05"/>
      <c r="I49" s="105"/>
      <c r="J49" s="105"/>
      <c r="K49" s="32"/>
    </row>
    <row r="50" spans="1:11" s="42" customFormat="1" ht="11.25" customHeight="1">
      <c r="A50" s="43" t="s">
        <v>40</v>
      </c>
      <c r="B50" s="37"/>
      <c r="C50" s="38">
        <v>0.7</v>
      </c>
      <c r="D50" s="38">
        <v>3.7</v>
      </c>
      <c r="E50" s="38">
        <v>0.88</v>
      </c>
      <c r="F50" s="39">
        <f>IF(D50&gt;0,100*E50/D50,0)</f>
        <v>23.783783783783782</v>
      </c>
      <c r="G50" s="40"/>
      <c r="H50" s="106">
        <v>0.18</v>
      </c>
      <c r="I50" s="107">
        <v>0.93</v>
      </c>
      <c r="J50" s="107">
        <v>0.24</v>
      </c>
      <c r="K50" s="41">
        <f>IF(I50&gt;0,100*J50/I50,0)</f>
        <v>25.806451612903224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06"/>
      <c r="I52" s="107"/>
      <c r="J52" s="10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>
        <v>12</v>
      </c>
      <c r="D54" s="30">
        <v>12</v>
      </c>
      <c r="E54" s="30">
        <v>12</v>
      </c>
      <c r="F54" s="31"/>
      <c r="G54" s="31"/>
      <c r="H54" s="105">
        <v>3</v>
      </c>
      <c r="I54" s="105">
        <v>3.12</v>
      </c>
      <c r="J54" s="105">
        <v>3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05"/>
      <c r="I55" s="105"/>
      <c r="J55" s="105"/>
      <c r="K55" s="32"/>
    </row>
    <row r="56" spans="1:11" s="33" customFormat="1" ht="11.25" customHeight="1">
      <c r="A56" s="35" t="s">
        <v>44</v>
      </c>
      <c r="B56" s="29"/>
      <c r="C56" s="30">
        <v>25</v>
      </c>
      <c r="D56" s="30">
        <v>23.5</v>
      </c>
      <c r="E56" s="30">
        <v>30</v>
      </c>
      <c r="F56" s="31"/>
      <c r="G56" s="31"/>
      <c r="H56" s="105">
        <v>5.375</v>
      </c>
      <c r="I56" s="105">
        <v>6</v>
      </c>
      <c r="J56" s="105">
        <v>7.66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05"/>
      <c r="I57" s="105"/>
      <c r="J57" s="10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05"/>
      <c r="I58" s="105"/>
      <c r="J58" s="105"/>
      <c r="K58" s="32"/>
    </row>
    <row r="59" spans="1:11" s="42" customFormat="1" ht="11.25" customHeight="1">
      <c r="A59" s="36" t="s">
        <v>47</v>
      </c>
      <c r="B59" s="37"/>
      <c r="C59" s="38">
        <v>37</v>
      </c>
      <c r="D59" s="38">
        <v>35.5</v>
      </c>
      <c r="E59" s="38">
        <v>42</v>
      </c>
      <c r="F59" s="39">
        <f>IF(D59&gt;0,100*E59/D59,0)</f>
        <v>118.30985915492958</v>
      </c>
      <c r="G59" s="40"/>
      <c r="H59" s="106">
        <v>8.375</v>
      </c>
      <c r="I59" s="107">
        <v>9.12</v>
      </c>
      <c r="J59" s="107">
        <v>10.66</v>
      </c>
      <c r="K59" s="41">
        <f>IF(I59&gt;0,100*J59/I59,0)</f>
        <v>116.88596491228071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05"/>
      <c r="I61" s="105"/>
      <c r="J61" s="105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05"/>
      <c r="I62" s="105"/>
      <c r="J62" s="105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05"/>
      <c r="I63" s="105"/>
      <c r="J63" s="105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06"/>
      <c r="I64" s="107"/>
      <c r="J64" s="10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06"/>
      <c r="I66" s="107"/>
      <c r="J66" s="10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05"/>
      <c r="I68" s="105"/>
      <c r="J68" s="10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05"/>
      <c r="I69" s="105"/>
      <c r="J69" s="10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06"/>
      <c r="I70" s="107"/>
      <c r="J70" s="10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>
        <v>1</v>
      </c>
      <c r="D72" s="30">
        <v>1</v>
      </c>
      <c r="E72" s="30">
        <v>1</v>
      </c>
      <c r="F72" s="31"/>
      <c r="G72" s="31"/>
      <c r="H72" s="105">
        <v>0.11</v>
      </c>
      <c r="I72" s="105">
        <v>0.08</v>
      </c>
      <c r="J72" s="105">
        <v>0.08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05"/>
      <c r="I73" s="105"/>
      <c r="J73" s="105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05"/>
      <c r="I74" s="105"/>
      <c r="J74" s="105"/>
      <c r="K74" s="32"/>
    </row>
    <row r="75" spans="1:11" s="33" customFormat="1" ht="11.25" customHeight="1">
      <c r="A75" s="35" t="s">
        <v>59</v>
      </c>
      <c r="B75" s="29"/>
      <c r="C75" s="30">
        <v>15</v>
      </c>
      <c r="D75" s="30">
        <v>5</v>
      </c>
      <c r="E75" s="30">
        <v>5</v>
      </c>
      <c r="F75" s="31"/>
      <c r="G75" s="31"/>
      <c r="H75" s="105">
        <v>0.63</v>
      </c>
      <c r="I75" s="105">
        <v>0.21</v>
      </c>
      <c r="J75" s="105">
        <v>0.21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05"/>
      <c r="I76" s="105"/>
      <c r="J76" s="105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05"/>
      <c r="I77" s="105"/>
      <c r="J77" s="105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05"/>
      <c r="I78" s="105"/>
      <c r="J78" s="105"/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05"/>
      <c r="I79" s="105"/>
      <c r="J79" s="105"/>
      <c r="K79" s="32"/>
    </row>
    <row r="80" spans="1:11" s="42" customFormat="1" ht="11.25" customHeight="1">
      <c r="A80" s="43" t="s">
        <v>64</v>
      </c>
      <c r="B80" s="37"/>
      <c r="C80" s="38">
        <v>16</v>
      </c>
      <c r="D80" s="38">
        <v>6</v>
      </c>
      <c r="E80" s="38">
        <v>6</v>
      </c>
      <c r="F80" s="39">
        <f>IF(D80&gt;0,100*E80/D80,0)</f>
        <v>100</v>
      </c>
      <c r="G80" s="40"/>
      <c r="H80" s="106">
        <v>0.74</v>
      </c>
      <c r="I80" s="107">
        <v>0.29</v>
      </c>
      <c r="J80" s="107">
        <v>0.29</v>
      </c>
      <c r="K80" s="41">
        <f>IF(I80&gt;0,100*J80/I80,0)</f>
        <v>100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05"/>
      <c r="I82" s="105"/>
      <c r="J82" s="105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05"/>
      <c r="I83" s="105"/>
      <c r="J83" s="105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06"/>
      <c r="I84" s="107"/>
      <c r="J84" s="10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>
        <v>102.2</v>
      </c>
      <c r="D87" s="53">
        <v>94.3</v>
      </c>
      <c r="E87" s="53">
        <v>99.88</v>
      </c>
      <c r="F87" s="54">
        <f>IF(D87&gt;0,100*E87/D87,0)</f>
        <v>105.91728525980912</v>
      </c>
      <c r="G87" s="40"/>
      <c r="H87" s="110">
        <v>14.985</v>
      </c>
      <c r="I87" s="111">
        <v>16.015</v>
      </c>
      <c r="J87" s="111">
        <v>17.117</v>
      </c>
      <c r="K87" s="54">
        <f>IF(I87&gt;0,100*J87/I87,0)</f>
        <v>106.88104901654698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70" zoomScaleNormal="70" zoomScaleSheetLayoutView="70" zoomScalePageLayoutView="0" workbookViewId="0" topLeftCell="A1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 t="s">
        <v>300</v>
      </c>
      <c r="D7" s="21" t="s">
        <v>7</v>
      </c>
      <c r="E7" s="21">
        <v>10</v>
      </c>
      <c r="F7" s="22" t="str">
        <f>CONCATENATE(D6,"=100")</f>
        <v>2015=100</v>
      </c>
      <c r="G7" s="23"/>
      <c r="H7" s="20" t="s">
        <v>300</v>
      </c>
      <c r="I7" s="21" t="s">
        <v>7</v>
      </c>
      <c r="J7" s="21">
        <v>12</v>
      </c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05"/>
      <c r="I9" s="105"/>
      <c r="J9" s="10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05"/>
      <c r="I10" s="105"/>
      <c r="J10" s="10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05"/>
      <c r="I11" s="105"/>
      <c r="J11" s="10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05"/>
      <c r="I12" s="105"/>
      <c r="J12" s="10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06"/>
      <c r="I13" s="107"/>
      <c r="J13" s="10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>
        <v>1</v>
      </c>
      <c r="D15" s="38">
        <v>1</v>
      </c>
      <c r="E15" s="38">
        <v>1</v>
      </c>
      <c r="F15" s="39">
        <f>IF(D15&gt;0,100*E15/D15,0)</f>
        <v>100</v>
      </c>
      <c r="G15" s="40"/>
      <c r="H15" s="106">
        <v>0.015</v>
      </c>
      <c r="I15" s="107">
        <v>0.015</v>
      </c>
      <c r="J15" s="107">
        <v>0.015</v>
      </c>
      <c r="K15" s="41">
        <f>IF(I15&gt;0,100*J15/I15,0)</f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06"/>
      <c r="I17" s="107"/>
      <c r="J17" s="10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/>
      <c r="D19" s="30">
        <v>63</v>
      </c>
      <c r="E19" s="30">
        <v>49</v>
      </c>
      <c r="F19" s="31"/>
      <c r="G19" s="31"/>
      <c r="H19" s="105"/>
      <c r="I19" s="105">
        <v>0.788</v>
      </c>
      <c r="J19" s="105">
        <v>0.613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05"/>
      <c r="I20" s="105"/>
      <c r="J20" s="10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05"/>
      <c r="I21" s="105"/>
      <c r="J21" s="105"/>
      <c r="K21" s="32"/>
    </row>
    <row r="22" spans="1:11" s="42" customFormat="1" ht="11.25" customHeight="1">
      <c r="A22" s="36" t="s">
        <v>18</v>
      </c>
      <c r="B22" s="37"/>
      <c r="C22" s="38"/>
      <c r="D22" s="38">
        <v>63</v>
      </c>
      <c r="E22" s="38">
        <v>49</v>
      </c>
      <c r="F22" s="39">
        <f>IF(D22&gt;0,100*E22/D22,0)</f>
        <v>77.77777777777777</v>
      </c>
      <c r="G22" s="40"/>
      <c r="H22" s="106"/>
      <c r="I22" s="107">
        <v>0.788</v>
      </c>
      <c r="J22" s="107">
        <v>0.613</v>
      </c>
      <c r="K22" s="41">
        <f>IF(I22&gt;0,100*J22/I22,0)</f>
        <v>77.79187817258882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>
        <v>5077</v>
      </c>
      <c r="D24" s="38">
        <v>5147</v>
      </c>
      <c r="E24" s="38">
        <v>5052</v>
      </c>
      <c r="F24" s="39">
        <f>IF(D24&gt;0,100*E24/D24,0)</f>
        <v>98.15426462016708</v>
      </c>
      <c r="G24" s="40"/>
      <c r="H24" s="106">
        <v>63.48</v>
      </c>
      <c r="I24" s="107">
        <v>71.615</v>
      </c>
      <c r="J24" s="107">
        <v>70.728</v>
      </c>
      <c r="K24" s="41">
        <f>IF(I24&gt;0,100*J24/I24,0)</f>
        <v>98.76143266075543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>
        <v>179</v>
      </c>
      <c r="D26" s="38">
        <v>182</v>
      </c>
      <c r="E26" s="38">
        <v>200</v>
      </c>
      <c r="F26" s="39">
        <f>IF(D26&gt;0,100*E26/D26,0)</f>
        <v>109.89010989010988</v>
      </c>
      <c r="G26" s="40"/>
      <c r="H26" s="106">
        <v>2.434</v>
      </c>
      <c r="I26" s="107">
        <v>2.33</v>
      </c>
      <c r="J26" s="107">
        <v>2.15</v>
      </c>
      <c r="K26" s="41">
        <f>IF(I26&gt;0,100*J26/I26,0)</f>
        <v>92.27467811158797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05"/>
      <c r="I28" s="105"/>
      <c r="J28" s="10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05"/>
      <c r="I29" s="105"/>
      <c r="J29" s="105"/>
      <c r="K29" s="32"/>
    </row>
    <row r="30" spans="1:11" s="33" customFormat="1" ht="11.25" customHeight="1">
      <c r="A30" s="35" t="s">
        <v>23</v>
      </c>
      <c r="B30" s="29"/>
      <c r="C30" s="30">
        <v>470</v>
      </c>
      <c r="D30" s="30">
        <v>600</v>
      </c>
      <c r="E30" s="30">
        <v>600</v>
      </c>
      <c r="F30" s="31"/>
      <c r="G30" s="31"/>
      <c r="H30" s="105">
        <v>11.75</v>
      </c>
      <c r="I30" s="105">
        <v>17.4</v>
      </c>
      <c r="J30" s="105">
        <v>17.4</v>
      </c>
      <c r="K30" s="32"/>
    </row>
    <row r="31" spans="1:11" s="42" customFormat="1" ht="11.25" customHeight="1">
      <c r="A31" s="43" t="s">
        <v>24</v>
      </c>
      <c r="B31" s="37"/>
      <c r="C31" s="38">
        <v>470</v>
      </c>
      <c r="D31" s="38">
        <v>600</v>
      </c>
      <c r="E31" s="38">
        <v>600</v>
      </c>
      <c r="F31" s="39">
        <f>IF(D31&gt;0,100*E31/D31,0)</f>
        <v>100</v>
      </c>
      <c r="G31" s="40"/>
      <c r="H31" s="106">
        <v>11.75</v>
      </c>
      <c r="I31" s="107">
        <v>17.4</v>
      </c>
      <c r="J31" s="107">
        <v>17.4</v>
      </c>
      <c r="K31" s="41">
        <f>IF(I31&gt;0,100*J31/I31,0)</f>
        <v>100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>
        <v>50</v>
      </c>
      <c r="D33" s="30">
        <v>60</v>
      </c>
      <c r="E33" s="30">
        <v>58</v>
      </c>
      <c r="F33" s="31"/>
      <c r="G33" s="31"/>
      <c r="H33" s="105">
        <v>1.063</v>
      </c>
      <c r="I33" s="105">
        <v>1</v>
      </c>
      <c r="J33" s="105">
        <v>1</v>
      </c>
      <c r="K33" s="32"/>
    </row>
    <row r="34" spans="1:11" s="33" customFormat="1" ht="11.25" customHeight="1">
      <c r="A34" s="35" t="s">
        <v>26</v>
      </c>
      <c r="B34" s="29"/>
      <c r="C34" s="30">
        <v>9</v>
      </c>
      <c r="D34" s="30">
        <v>9</v>
      </c>
      <c r="E34" s="30">
        <v>7</v>
      </c>
      <c r="F34" s="31"/>
      <c r="G34" s="31"/>
      <c r="H34" s="105">
        <v>0.209</v>
      </c>
      <c r="I34" s="105">
        <v>0.175</v>
      </c>
      <c r="J34" s="105">
        <v>0.17</v>
      </c>
      <c r="K34" s="32"/>
    </row>
    <row r="35" spans="1:11" s="33" customFormat="1" ht="11.25" customHeight="1">
      <c r="A35" s="35" t="s">
        <v>27</v>
      </c>
      <c r="B35" s="29"/>
      <c r="C35" s="30">
        <v>5</v>
      </c>
      <c r="D35" s="30">
        <v>6</v>
      </c>
      <c r="E35" s="30">
        <v>6</v>
      </c>
      <c r="F35" s="31"/>
      <c r="G35" s="31"/>
      <c r="H35" s="105">
        <v>0.101</v>
      </c>
      <c r="I35" s="105">
        <v>0.14</v>
      </c>
      <c r="J35" s="105">
        <v>0.14</v>
      </c>
      <c r="K35" s="32"/>
    </row>
    <row r="36" spans="1:11" s="33" customFormat="1" ht="11.25" customHeight="1">
      <c r="A36" s="35" t="s">
        <v>28</v>
      </c>
      <c r="B36" s="29"/>
      <c r="C36" s="30">
        <v>29</v>
      </c>
      <c r="D36" s="30">
        <v>27</v>
      </c>
      <c r="E36" s="30">
        <v>27</v>
      </c>
      <c r="F36" s="31"/>
      <c r="G36" s="31"/>
      <c r="H36" s="105">
        <v>0.58</v>
      </c>
      <c r="I36" s="105">
        <v>0.542</v>
      </c>
      <c r="J36" s="105">
        <v>0.54</v>
      </c>
      <c r="K36" s="32"/>
    </row>
    <row r="37" spans="1:11" s="42" customFormat="1" ht="11.25" customHeight="1">
      <c r="A37" s="36" t="s">
        <v>29</v>
      </c>
      <c r="B37" s="37"/>
      <c r="C37" s="38">
        <v>93</v>
      </c>
      <c r="D37" s="38">
        <v>102</v>
      </c>
      <c r="E37" s="38">
        <v>98</v>
      </c>
      <c r="F37" s="39">
        <f>IF(D37&gt;0,100*E37/D37,0)</f>
        <v>96.07843137254902</v>
      </c>
      <c r="G37" s="40"/>
      <c r="H37" s="106">
        <v>1.9529999999999998</v>
      </c>
      <c r="I37" s="107">
        <v>1.857</v>
      </c>
      <c r="J37" s="107">
        <v>1.85</v>
      </c>
      <c r="K37" s="41">
        <f>IF(I37&gt;0,100*J37/I37,0)</f>
        <v>99.6230479267636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>
        <v>62</v>
      </c>
      <c r="D39" s="38">
        <v>55</v>
      </c>
      <c r="E39" s="38">
        <v>56</v>
      </c>
      <c r="F39" s="39">
        <f>IF(D39&gt;0,100*E39/D39,0)</f>
        <v>101.81818181818181</v>
      </c>
      <c r="G39" s="40"/>
      <c r="H39" s="106">
        <v>0.803</v>
      </c>
      <c r="I39" s="107">
        <v>0.95</v>
      </c>
      <c r="J39" s="107">
        <v>0.93</v>
      </c>
      <c r="K39" s="41">
        <f>IF(I39&gt;0,100*J39/I39,0)</f>
        <v>97.89473684210527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05"/>
      <c r="I41" s="105"/>
      <c r="J41" s="105"/>
      <c r="K41" s="32"/>
    </row>
    <row r="42" spans="1:11" s="33" customFormat="1" ht="11.25" customHeight="1">
      <c r="A42" s="35" t="s">
        <v>32</v>
      </c>
      <c r="B42" s="29"/>
      <c r="C42" s="30">
        <v>10</v>
      </c>
      <c r="D42" s="30">
        <v>10</v>
      </c>
      <c r="E42" s="30">
        <v>10</v>
      </c>
      <c r="F42" s="31"/>
      <c r="G42" s="31"/>
      <c r="H42" s="105">
        <v>0.15</v>
      </c>
      <c r="I42" s="105">
        <v>0.15</v>
      </c>
      <c r="J42" s="105">
        <v>0.15</v>
      </c>
      <c r="K42" s="32"/>
    </row>
    <row r="43" spans="1:11" s="33" customFormat="1" ht="11.25" customHeight="1">
      <c r="A43" s="35" t="s">
        <v>33</v>
      </c>
      <c r="B43" s="29"/>
      <c r="C43" s="30">
        <v>30</v>
      </c>
      <c r="D43" s="30">
        <v>32</v>
      </c>
      <c r="E43" s="30">
        <v>35</v>
      </c>
      <c r="F43" s="31"/>
      <c r="G43" s="31"/>
      <c r="H43" s="105">
        <v>0.45</v>
      </c>
      <c r="I43" s="105">
        <v>0.48</v>
      </c>
      <c r="J43" s="105">
        <v>0.525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05"/>
      <c r="I44" s="105"/>
      <c r="J44" s="10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05"/>
      <c r="I45" s="105"/>
      <c r="J45" s="105"/>
      <c r="K45" s="32"/>
    </row>
    <row r="46" spans="1:11" s="33" customFormat="1" ht="11.25" customHeight="1">
      <c r="A46" s="35" t="s">
        <v>36</v>
      </c>
      <c r="B46" s="29"/>
      <c r="C46" s="30">
        <v>20</v>
      </c>
      <c r="D46" s="30">
        <v>20</v>
      </c>
      <c r="E46" s="30">
        <v>11</v>
      </c>
      <c r="F46" s="31"/>
      <c r="G46" s="31"/>
      <c r="H46" s="105">
        <v>0.36</v>
      </c>
      <c r="I46" s="105">
        <v>0.36</v>
      </c>
      <c r="J46" s="105">
        <v>0.198</v>
      </c>
      <c r="K46" s="32"/>
    </row>
    <row r="47" spans="1:11" s="33" customFormat="1" ht="11.25" customHeight="1">
      <c r="A47" s="35" t="s">
        <v>37</v>
      </c>
      <c r="B47" s="29"/>
      <c r="C47" s="30">
        <v>4</v>
      </c>
      <c r="D47" s="30">
        <v>19</v>
      </c>
      <c r="E47" s="30">
        <v>4</v>
      </c>
      <c r="F47" s="31"/>
      <c r="G47" s="31"/>
      <c r="H47" s="105">
        <v>0.04</v>
      </c>
      <c r="I47" s="105">
        <v>0.19</v>
      </c>
      <c r="J47" s="105">
        <v>0.056</v>
      </c>
      <c r="K47" s="32"/>
    </row>
    <row r="48" spans="1:11" s="33" customFormat="1" ht="11.25" customHeight="1">
      <c r="A48" s="35" t="s">
        <v>38</v>
      </c>
      <c r="B48" s="29"/>
      <c r="C48" s="30"/>
      <c r="D48" s="30">
        <v>1</v>
      </c>
      <c r="E48" s="30">
        <v>1</v>
      </c>
      <c r="F48" s="31"/>
      <c r="G48" s="31"/>
      <c r="H48" s="105"/>
      <c r="I48" s="105">
        <v>0.02</v>
      </c>
      <c r="J48" s="105">
        <v>0.02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05"/>
      <c r="I49" s="105"/>
      <c r="J49" s="105"/>
      <c r="K49" s="32"/>
    </row>
    <row r="50" spans="1:11" s="42" customFormat="1" ht="11.25" customHeight="1">
      <c r="A50" s="43" t="s">
        <v>40</v>
      </c>
      <c r="B50" s="37"/>
      <c r="C50" s="38">
        <v>64</v>
      </c>
      <c r="D50" s="38">
        <v>82</v>
      </c>
      <c r="E50" s="38">
        <v>61</v>
      </c>
      <c r="F50" s="39">
        <f>IF(D50&gt;0,100*E50/D50,0)</f>
        <v>74.39024390243902</v>
      </c>
      <c r="G50" s="40"/>
      <c r="H50" s="106">
        <v>1</v>
      </c>
      <c r="I50" s="107">
        <v>1.2</v>
      </c>
      <c r="J50" s="107">
        <v>0.9490000000000001</v>
      </c>
      <c r="K50" s="41">
        <f>IF(I50&gt;0,100*J50/I50,0)</f>
        <v>79.08333333333334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06"/>
      <c r="I52" s="107"/>
      <c r="J52" s="10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>
        <v>2100</v>
      </c>
      <c r="D54" s="30">
        <v>1900</v>
      </c>
      <c r="E54" s="30">
        <v>2000</v>
      </c>
      <c r="F54" s="31"/>
      <c r="G54" s="31"/>
      <c r="H54" s="105">
        <v>30.45</v>
      </c>
      <c r="I54" s="105">
        <v>27</v>
      </c>
      <c r="J54" s="105">
        <v>30</v>
      </c>
      <c r="K54" s="32"/>
    </row>
    <row r="55" spans="1:11" s="33" customFormat="1" ht="11.25" customHeight="1">
      <c r="A55" s="35" t="s">
        <v>43</v>
      </c>
      <c r="B55" s="29"/>
      <c r="C55" s="30">
        <v>26</v>
      </c>
      <c r="D55" s="30">
        <v>63</v>
      </c>
      <c r="E55" s="30">
        <v>114</v>
      </c>
      <c r="F55" s="31"/>
      <c r="G55" s="31"/>
      <c r="H55" s="105">
        <v>0.276</v>
      </c>
      <c r="I55" s="105">
        <v>0.797</v>
      </c>
      <c r="J55" s="105">
        <v>1.442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05"/>
      <c r="I56" s="105"/>
      <c r="J56" s="10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05"/>
      <c r="I57" s="105"/>
      <c r="J57" s="105"/>
      <c r="K57" s="32"/>
    </row>
    <row r="58" spans="1:11" s="33" customFormat="1" ht="11.25" customHeight="1">
      <c r="A58" s="35" t="s">
        <v>46</v>
      </c>
      <c r="B58" s="29"/>
      <c r="C58" s="30">
        <v>10</v>
      </c>
      <c r="D58" s="30">
        <v>12</v>
      </c>
      <c r="E58" s="30">
        <v>8</v>
      </c>
      <c r="F58" s="31"/>
      <c r="G58" s="31"/>
      <c r="H58" s="105">
        <v>0.14</v>
      </c>
      <c r="I58" s="105">
        <v>0.132</v>
      </c>
      <c r="J58" s="105">
        <v>0.148</v>
      </c>
      <c r="K58" s="32"/>
    </row>
    <row r="59" spans="1:11" s="42" customFormat="1" ht="11.25" customHeight="1">
      <c r="A59" s="36" t="s">
        <v>47</v>
      </c>
      <c r="B59" s="37"/>
      <c r="C59" s="38">
        <v>2136</v>
      </c>
      <c r="D59" s="38">
        <v>1975</v>
      </c>
      <c r="E59" s="38">
        <v>2122</v>
      </c>
      <c r="F59" s="39">
        <f>IF(D59&gt;0,100*E59/D59,0)</f>
        <v>107.44303797468355</v>
      </c>
      <c r="G59" s="40"/>
      <c r="H59" s="106">
        <v>30.866</v>
      </c>
      <c r="I59" s="107">
        <v>27.929000000000002</v>
      </c>
      <c r="J59" s="107">
        <v>31.59</v>
      </c>
      <c r="K59" s="41">
        <f>IF(I59&gt;0,100*J59/I59,0)</f>
        <v>113.1082387482545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>
        <v>2095</v>
      </c>
      <c r="D61" s="30">
        <v>1950</v>
      </c>
      <c r="E61" s="30">
        <v>1750</v>
      </c>
      <c r="F61" s="31"/>
      <c r="G61" s="31"/>
      <c r="H61" s="105">
        <v>42.948</v>
      </c>
      <c r="I61" s="105">
        <v>48.7</v>
      </c>
      <c r="J61" s="105">
        <v>39.1</v>
      </c>
      <c r="K61" s="32"/>
    </row>
    <row r="62" spans="1:11" s="33" customFormat="1" ht="11.25" customHeight="1">
      <c r="A62" s="35" t="s">
        <v>49</v>
      </c>
      <c r="B62" s="29"/>
      <c r="C62" s="30">
        <v>51</v>
      </c>
      <c r="D62" s="30">
        <v>75</v>
      </c>
      <c r="E62" s="30">
        <v>83</v>
      </c>
      <c r="F62" s="31"/>
      <c r="G62" s="31"/>
      <c r="H62" s="105">
        <v>1.097</v>
      </c>
      <c r="I62" s="105">
        <v>1.575</v>
      </c>
      <c r="J62" s="105">
        <v>1.575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05"/>
      <c r="I63" s="105"/>
      <c r="J63" s="105"/>
      <c r="K63" s="32"/>
    </row>
    <row r="64" spans="1:11" s="42" customFormat="1" ht="11.25" customHeight="1">
      <c r="A64" s="36" t="s">
        <v>51</v>
      </c>
      <c r="B64" s="37"/>
      <c r="C64" s="38">
        <v>2146</v>
      </c>
      <c r="D64" s="38">
        <v>2025</v>
      </c>
      <c r="E64" s="38">
        <v>1833</v>
      </c>
      <c r="F64" s="39">
        <f>IF(D64&gt;0,100*E64/D64,0)</f>
        <v>90.51851851851852</v>
      </c>
      <c r="G64" s="40"/>
      <c r="H64" s="106">
        <v>44.045</v>
      </c>
      <c r="I64" s="107">
        <v>50.275</v>
      </c>
      <c r="J64" s="107">
        <v>40.675</v>
      </c>
      <c r="K64" s="41">
        <f>IF(I64&gt;0,100*J64/I64,0)</f>
        <v>80.9050223769269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>
        <v>12001</v>
      </c>
      <c r="D66" s="38">
        <v>11728</v>
      </c>
      <c r="E66" s="38">
        <v>13250</v>
      </c>
      <c r="F66" s="39">
        <f>IF(D66&gt;0,100*E66/D66,0)</f>
        <v>112.9774897680764</v>
      </c>
      <c r="G66" s="40"/>
      <c r="H66" s="106">
        <v>213.366</v>
      </c>
      <c r="I66" s="107">
        <v>206.35</v>
      </c>
      <c r="J66" s="107">
        <v>175.947</v>
      </c>
      <c r="K66" s="41">
        <f>IF(I66&gt;0,100*J66/I66,0)</f>
        <v>85.26629512963412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>
        <v>2586</v>
      </c>
      <c r="D68" s="30">
        <v>2330</v>
      </c>
      <c r="E68" s="30">
        <v>2000</v>
      </c>
      <c r="F68" s="31"/>
      <c r="G68" s="31"/>
      <c r="H68" s="105">
        <v>29.946</v>
      </c>
      <c r="I68" s="105">
        <v>28.83</v>
      </c>
      <c r="J68" s="105">
        <v>30</v>
      </c>
      <c r="K68" s="32"/>
    </row>
    <row r="69" spans="1:11" s="33" customFormat="1" ht="11.25" customHeight="1">
      <c r="A69" s="35" t="s">
        <v>54</v>
      </c>
      <c r="B69" s="29"/>
      <c r="C69" s="30"/>
      <c r="D69" s="30">
        <v>1</v>
      </c>
      <c r="E69" s="30">
        <v>1</v>
      </c>
      <c r="F69" s="31"/>
      <c r="G69" s="31"/>
      <c r="H69" s="105"/>
      <c r="I69" s="105">
        <v>0.012</v>
      </c>
      <c r="J69" s="105">
        <v>0.012</v>
      </c>
      <c r="K69" s="32"/>
    </row>
    <row r="70" spans="1:11" s="42" customFormat="1" ht="11.25" customHeight="1">
      <c r="A70" s="36" t="s">
        <v>55</v>
      </c>
      <c r="B70" s="37"/>
      <c r="C70" s="38">
        <v>2586</v>
      </c>
      <c r="D70" s="38">
        <v>2331</v>
      </c>
      <c r="E70" s="38">
        <v>2001</v>
      </c>
      <c r="F70" s="39">
        <f>IF(D70&gt;0,100*E70/D70,0)</f>
        <v>85.84298584298584</v>
      </c>
      <c r="G70" s="40"/>
      <c r="H70" s="106">
        <v>29.946</v>
      </c>
      <c r="I70" s="107">
        <v>28.842</v>
      </c>
      <c r="J70" s="107">
        <v>30.012</v>
      </c>
      <c r="K70" s="41">
        <f>IF(I70&gt;0,100*J70/I70,0)</f>
        <v>104.05658414811732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>
        <v>383</v>
      </c>
      <c r="D72" s="30">
        <v>583</v>
      </c>
      <c r="E72" s="30">
        <v>583</v>
      </c>
      <c r="F72" s="31"/>
      <c r="G72" s="31"/>
      <c r="H72" s="105">
        <v>9.781</v>
      </c>
      <c r="I72" s="105">
        <v>14.894</v>
      </c>
      <c r="J72" s="105">
        <v>14.894</v>
      </c>
      <c r="K72" s="32"/>
    </row>
    <row r="73" spans="1:11" s="33" customFormat="1" ht="11.25" customHeight="1">
      <c r="A73" s="35" t="s">
        <v>57</v>
      </c>
      <c r="B73" s="29"/>
      <c r="C73" s="30">
        <v>475</v>
      </c>
      <c r="D73" s="30">
        <v>310</v>
      </c>
      <c r="E73" s="30">
        <v>340</v>
      </c>
      <c r="F73" s="31"/>
      <c r="G73" s="31"/>
      <c r="H73" s="105">
        <v>18.478</v>
      </c>
      <c r="I73" s="105">
        <v>7.25</v>
      </c>
      <c r="J73" s="105">
        <v>7.25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05"/>
      <c r="I74" s="105"/>
      <c r="J74" s="105"/>
      <c r="K74" s="32"/>
    </row>
    <row r="75" spans="1:11" s="33" customFormat="1" ht="11.25" customHeight="1">
      <c r="A75" s="35" t="s">
        <v>59</v>
      </c>
      <c r="B75" s="29"/>
      <c r="C75" s="30">
        <v>914</v>
      </c>
      <c r="D75" s="30">
        <v>914</v>
      </c>
      <c r="E75" s="30">
        <v>1325</v>
      </c>
      <c r="F75" s="31"/>
      <c r="G75" s="31"/>
      <c r="H75" s="105">
        <v>17.65</v>
      </c>
      <c r="I75" s="105">
        <v>25.06525</v>
      </c>
      <c r="J75" s="105">
        <v>25.06525</v>
      </c>
      <c r="K75" s="32"/>
    </row>
    <row r="76" spans="1:11" s="33" customFormat="1" ht="11.25" customHeight="1">
      <c r="A76" s="35" t="s">
        <v>60</v>
      </c>
      <c r="B76" s="29"/>
      <c r="C76" s="30">
        <v>5</v>
      </c>
      <c r="D76" s="30">
        <v>5</v>
      </c>
      <c r="E76" s="30">
        <v>5</v>
      </c>
      <c r="F76" s="31"/>
      <c r="G76" s="31"/>
      <c r="H76" s="105">
        <v>0.082</v>
      </c>
      <c r="I76" s="105">
        <v>0.095</v>
      </c>
      <c r="J76" s="105">
        <v>0.065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05"/>
      <c r="I77" s="105"/>
      <c r="J77" s="105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05"/>
      <c r="I78" s="105"/>
      <c r="J78" s="105"/>
      <c r="K78" s="32"/>
    </row>
    <row r="79" spans="1:11" s="33" customFormat="1" ht="11.25" customHeight="1">
      <c r="A79" s="35" t="s">
        <v>63</v>
      </c>
      <c r="B79" s="29"/>
      <c r="C79" s="30">
        <v>20</v>
      </c>
      <c r="D79" s="30">
        <v>50</v>
      </c>
      <c r="E79" s="30">
        <v>50</v>
      </c>
      <c r="F79" s="31"/>
      <c r="G79" s="31"/>
      <c r="H79" s="105">
        <v>0.235</v>
      </c>
      <c r="I79" s="105">
        <v>0.6</v>
      </c>
      <c r="J79" s="105">
        <v>0.6</v>
      </c>
      <c r="K79" s="32"/>
    </row>
    <row r="80" spans="1:11" s="42" customFormat="1" ht="11.25" customHeight="1">
      <c r="A80" s="43" t="s">
        <v>64</v>
      </c>
      <c r="B80" s="37"/>
      <c r="C80" s="38">
        <v>1797</v>
      </c>
      <c r="D80" s="38">
        <v>1862</v>
      </c>
      <c r="E80" s="38">
        <v>2303</v>
      </c>
      <c r="F80" s="39">
        <f>IF(D80&gt;0,100*E80/D80,0)</f>
        <v>123.6842105263158</v>
      </c>
      <c r="G80" s="40"/>
      <c r="H80" s="106">
        <v>46.226</v>
      </c>
      <c r="I80" s="107">
        <v>47.90425</v>
      </c>
      <c r="J80" s="107">
        <v>47.874249999999996</v>
      </c>
      <c r="K80" s="41">
        <f>IF(I80&gt;0,100*J80/I80,0)</f>
        <v>99.93737507632412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05"/>
      <c r="I82" s="105"/>
      <c r="J82" s="105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05"/>
      <c r="I83" s="105"/>
      <c r="J83" s="105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06"/>
      <c r="I84" s="107"/>
      <c r="J84" s="10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>
        <v>26612</v>
      </c>
      <c r="D87" s="53">
        <v>26153</v>
      </c>
      <c r="E87" s="53">
        <v>27626</v>
      </c>
      <c r="F87" s="54">
        <f>IF(D87&gt;0,100*E87/D87,0)</f>
        <v>105.63224104309258</v>
      </c>
      <c r="G87" s="40"/>
      <c r="H87" s="110">
        <v>445.884</v>
      </c>
      <c r="I87" s="111">
        <v>457.45525</v>
      </c>
      <c r="J87" s="111">
        <v>420.73325</v>
      </c>
      <c r="K87" s="54">
        <f>IF(I87&gt;0,100*J87/I87,0)</f>
        <v>91.97254813448966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70" zoomScaleNormal="70" zoomScaleSheetLayoutView="70" zoomScalePageLayoutView="0" workbookViewId="0" topLeftCell="A1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7</v>
      </c>
      <c r="D7" s="21" t="s">
        <v>7</v>
      </c>
      <c r="E7" s="21">
        <v>9</v>
      </c>
      <c r="F7" s="22" t="str">
        <f>CONCATENATE(D6,"=100")</f>
        <v>2016=100</v>
      </c>
      <c r="G7" s="23"/>
      <c r="H7" s="20" t="s">
        <v>7</v>
      </c>
      <c r="I7" s="21" t="s">
        <v>7</v>
      </c>
      <c r="J7" s="21">
        <v>12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05"/>
      <c r="I9" s="105"/>
      <c r="J9" s="10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05"/>
      <c r="I10" s="105"/>
      <c r="J10" s="10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05"/>
      <c r="I11" s="105"/>
      <c r="J11" s="10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05"/>
      <c r="I12" s="105"/>
      <c r="J12" s="10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06"/>
      <c r="I13" s="107"/>
      <c r="J13" s="10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06"/>
      <c r="I15" s="107"/>
      <c r="J15" s="10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06"/>
      <c r="I17" s="107"/>
      <c r="J17" s="10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05"/>
      <c r="I19" s="105"/>
      <c r="J19" s="10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05"/>
      <c r="I20" s="105"/>
      <c r="J20" s="10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05"/>
      <c r="I21" s="105"/>
      <c r="J21" s="10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06"/>
      <c r="I22" s="107"/>
      <c r="J22" s="10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>
        <v>2</v>
      </c>
      <c r="D24" s="38">
        <v>6</v>
      </c>
      <c r="E24" s="38">
        <v>4</v>
      </c>
      <c r="F24" s="39">
        <f>IF(D24&gt;0,100*E24/D24,0)</f>
        <v>66.66666666666667</v>
      </c>
      <c r="G24" s="40"/>
      <c r="H24" s="106">
        <v>0.068</v>
      </c>
      <c r="I24" s="107">
        <v>0.195</v>
      </c>
      <c r="J24" s="107">
        <v>0.13</v>
      </c>
      <c r="K24" s="41">
        <f>IF(I24&gt;0,100*J24/I24,0)</f>
        <v>66.66666666666667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>
        <v>15</v>
      </c>
      <c r="D26" s="38">
        <v>10</v>
      </c>
      <c r="E26" s="38">
        <v>10</v>
      </c>
      <c r="F26" s="39">
        <f>IF(D26&gt;0,100*E26/D26,0)</f>
        <v>100</v>
      </c>
      <c r="G26" s="40"/>
      <c r="H26" s="106">
        <v>0.35</v>
      </c>
      <c r="I26" s="107">
        <v>0.26</v>
      </c>
      <c r="J26" s="107">
        <v>0.24</v>
      </c>
      <c r="K26" s="41">
        <f>IF(I26&gt;0,100*J26/I26,0)</f>
        <v>92.3076923076923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05"/>
      <c r="I28" s="105"/>
      <c r="J28" s="10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05"/>
      <c r="I29" s="105"/>
      <c r="J29" s="105"/>
      <c r="K29" s="32"/>
    </row>
    <row r="30" spans="1:11" s="33" customFormat="1" ht="11.25" customHeight="1">
      <c r="A30" s="35" t="s">
        <v>23</v>
      </c>
      <c r="B30" s="29"/>
      <c r="C30" s="30">
        <v>1</v>
      </c>
      <c r="D30" s="30">
        <v>1</v>
      </c>
      <c r="E30" s="30">
        <v>1</v>
      </c>
      <c r="F30" s="31"/>
      <c r="G30" s="31"/>
      <c r="H30" s="105">
        <v>0.03</v>
      </c>
      <c r="I30" s="105">
        <v>0.03</v>
      </c>
      <c r="J30" s="105">
        <v>0.03</v>
      </c>
      <c r="K30" s="32"/>
    </row>
    <row r="31" spans="1:11" s="42" customFormat="1" ht="11.25" customHeight="1">
      <c r="A31" s="43" t="s">
        <v>24</v>
      </c>
      <c r="B31" s="37"/>
      <c r="C31" s="38">
        <v>1</v>
      </c>
      <c r="D31" s="38">
        <v>1</v>
      </c>
      <c r="E31" s="38">
        <v>1</v>
      </c>
      <c r="F31" s="39">
        <f>IF(D31&gt;0,100*E31/D31,0)</f>
        <v>100</v>
      </c>
      <c r="G31" s="40"/>
      <c r="H31" s="106">
        <v>0.03</v>
      </c>
      <c r="I31" s="107">
        <v>0.03</v>
      </c>
      <c r="J31" s="107">
        <v>0.03</v>
      </c>
      <c r="K31" s="41">
        <f>IF(I31&gt;0,100*J31/I31,0)</f>
        <v>100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>
        <v>100</v>
      </c>
      <c r="D33" s="30">
        <v>100</v>
      </c>
      <c r="E33" s="30">
        <v>140</v>
      </c>
      <c r="F33" s="31"/>
      <c r="G33" s="31"/>
      <c r="H33" s="105">
        <v>2.74</v>
      </c>
      <c r="I33" s="105">
        <v>2.4</v>
      </c>
      <c r="J33" s="105">
        <v>3.36</v>
      </c>
      <c r="K33" s="32"/>
    </row>
    <row r="34" spans="1:11" s="33" customFormat="1" ht="11.25" customHeight="1">
      <c r="A34" s="35" t="s">
        <v>26</v>
      </c>
      <c r="B34" s="29"/>
      <c r="C34" s="30">
        <v>17</v>
      </c>
      <c r="D34" s="30">
        <v>14</v>
      </c>
      <c r="E34" s="30">
        <v>14</v>
      </c>
      <c r="F34" s="31"/>
      <c r="G34" s="31"/>
      <c r="H34" s="105">
        <v>0.419</v>
      </c>
      <c r="I34" s="105">
        <v>0.35</v>
      </c>
      <c r="J34" s="105">
        <v>0.35</v>
      </c>
      <c r="K34" s="32"/>
    </row>
    <row r="35" spans="1:11" s="33" customFormat="1" ht="11.25" customHeight="1">
      <c r="A35" s="35" t="s">
        <v>27</v>
      </c>
      <c r="B35" s="29"/>
      <c r="C35" s="30">
        <v>2</v>
      </c>
      <c r="D35" s="30">
        <v>2</v>
      </c>
      <c r="E35" s="30">
        <v>2</v>
      </c>
      <c r="F35" s="31"/>
      <c r="G35" s="31"/>
      <c r="H35" s="105">
        <v>0.05</v>
      </c>
      <c r="I35" s="105">
        <v>0.05</v>
      </c>
      <c r="J35" s="105">
        <v>0.05</v>
      </c>
      <c r="K35" s="32"/>
    </row>
    <row r="36" spans="1:11" s="33" customFormat="1" ht="11.25" customHeight="1">
      <c r="A36" s="35" t="s">
        <v>28</v>
      </c>
      <c r="B36" s="29"/>
      <c r="C36" s="30">
        <v>82</v>
      </c>
      <c r="D36" s="30">
        <v>88</v>
      </c>
      <c r="E36" s="30">
        <v>11</v>
      </c>
      <c r="F36" s="31"/>
      <c r="G36" s="31"/>
      <c r="H36" s="105">
        <v>1.968</v>
      </c>
      <c r="I36" s="105">
        <v>2.112</v>
      </c>
      <c r="J36" s="105">
        <v>0.228</v>
      </c>
      <c r="K36" s="32"/>
    </row>
    <row r="37" spans="1:11" s="42" customFormat="1" ht="11.25" customHeight="1">
      <c r="A37" s="36" t="s">
        <v>29</v>
      </c>
      <c r="B37" s="37"/>
      <c r="C37" s="38">
        <v>201</v>
      </c>
      <c r="D37" s="38">
        <v>204</v>
      </c>
      <c r="E37" s="38">
        <v>167</v>
      </c>
      <c r="F37" s="39">
        <f>IF(D37&gt;0,100*E37/D37,0)</f>
        <v>81.86274509803921</v>
      </c>
      <c r="G37" s="40"/>
      <c r="H37" s="106">
        <v>5.177</v>
      </c>
      <c r="I37" s="107">
        <v>4.912</v>
      </c>
      <c r="J37" s="107">
        <v>3.988</v>
      </c>
      <c r="K37" s="41">
        <f>IF(I37&gt;0,100*J37/I37,0)</f>
        <v>81.18892508143323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>
        <v>30</v>
      </c>
      <c r="D39" s="38">
        <v>35</v>
      </c>
      <c r="E39" s="38">
        <v>36</v>
      </c>
      <c r="F39" s="39">
        <f>IF(D39&gt;0,100*E39/D39,0)</f>
        <v>102.85714285714286</v>
      </c>
      <c r="G39" s="40"/>
      <c r="H39" s="106">
        <v>0.545</v>
      </c>
      <c r="I39" s="107">
        <v>0.65</v>
      </c>
      <c r="J39" s="107">
        <v>0.6</v>
      </c>
      <c r="K39" s="41">
        <f>IF(I39&gt;0,100*J39/I39,0)</f>
        <v>92.3076923076923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05"/>
      <c r="I41" s="105"/>
      <c r="J41" s="10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05"/>
      <c r="I42" s="105"/>
      <c r="J42" s="10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>
        <v>2</v>
      </c>
      <c r="F43" s="31"/>
      <c r="G43" s="31"/>
      <c r="H43" s="105"/>
      <c r="I43" s="105"/>
      <c r="J43" s="105">
        <v>0.04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05"/>
      <c r="I44" s="105"/>
      <c r="J44" s="10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05"/>
      <c r="I45" s="105"/>
      <c r="J45" s="105"/>
      <c r="K45" s="32"/>
    </row>
    <row r="46" spans="1:11" s="33" customFormat="1" ht="11.25" customHeight="1">
      <c r="A46" s="35" t="s">
        <v>36</v>
      </c>
      <c r="B46" s="29"/>
      <c r="C46" s="30">
        <v>4</v>
      </c>
      <c r="D46" s="30">
        <v>7</v>
      </c>
      <c r="E46" s="30">
        <v>7</v>
      </c>
      <c r="F46" s="31"/>
      <c r="G46" s="31"/>
      <c r="H46" s="105">
        <v>0.06</v>
      </c>
      <c r="I46" s="105">
        <v>0.105</v>
      </c>
      <c r="J46" s="105">
        <v>0.105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05"/>
      <c r="I47" s="105"/>
      <c r="J47" s="10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05"/>
      <c r="I48" s="105"/>
      <c r="J48" s="10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05"/>
      <c r="I49" s="105"/>
      <c r="J49" s="105"/>
      <c r="K49" s="32"/>
    </row>
    <row r="50" spans="1:11" s="42" customFormat="1" ht="11.25" customHeight="1">
      <c r="A50" s="43" t="s">
        <v>40</v>
      </c>
      <c r="B50" s="37"/>
      <c r="C50" s="38">
        <v>4</v>
      </c>
      <c r="D50" s="38">
        <v>7</v>
      </c>
      <c r="E50" s="38">
        <v>9</v>
      </c>
      <c r="F50" s="39">
        <f>IF(D50&gt;0,100*E50/D50,0)</f>
        <v>128.57142857142858</v>
      </c>
      <c r="G50" s="40"/>
      <c r="H50" s="106">
        <v>0.06</v>
      </c>
      <c r="I50" s="107">
        <v>0.105</v>
      </c>
      <c r="J50" s="107">
        <v>0.145</v>
      </c>
      <c r="K50" s="41">
        <f>IF(I50&gt;0,100*J50/I50,0)</f>
        <v>138.09523809523807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>
        <v>1</v>
      </c>
      <c r="D52" s="38">
        <v>1</v>
      </c>
      <c r="E52" s="38">
        <v>1</v>
      </c>
      <c r="F52" s="39">
        <f>IF(D52&gt;0,100*E52/D52,0)</f>
        <v>100</v>
      </c>
      <c r="G52" s="40"/>
      <c r="H52" s="106">
        <v>0.02</v>
      </c>
      <c r="I52" s="107">
        <v>0.02</v>
      </c>
      <c r="J52" s="107">
        <v>0.02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05"/>
      <c r="I54" s="105"/>
      <c r="J54" s="105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05"/>
      <c r="I55" s="105"/>
      <c r="J55" s="10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05"/>
      <c r="I56" s="105"/>
      <c r="J56" s="10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05"/>
      <c r="I57" s="105"/>
      <c r="J57" s="105"/>
      <c r="K57" s="32"/>
    </row>
    <row r="58" spans="1:11" s="33" customFormat="1" ht="11.25" customHeight="1">
      <c r="A58" s="35" t="s">
        <v>46</v>
      </c>
      <c r="B58" s="29"/>
      <c r="C58" s="30">
        <v>2</v>
      </c>
      <c r="D58" s="30">
        <v>2</v>
      </c>
      <c r="E58" s="30">
        <v>2</v>
      </c>
      <c r="F58" s="31"/>
      <c r="G58" s="31"/>
      <c r="H58" s="105">
        <v>0.046</v>
      </c>
      <c r="I58" s="105">
        <v>0.042</v>
      </c>
      <c r="J58" s="105">
        <v>0.042</v>
      </c>
      <c r="K58" s="32"/>
    </row>
    <row r="59" spans="1:11" s="42" customFormat="1" ht="11.25" customHeight="1">
      <c r="A59" s="36" t="s">
        <v>47</v>
      </c>
      <c r="B59" s="37"/>
      <c r="C59" s="38">
        <v>2</v>
      </c>
      <c r="D59" s="38">
        <v>2</v>
      </c>
      <c r="E59" s="38">
        <v>2</v>
      </c>
      <c r="F59" s="39">
        <f>IF(D59&gt;0,100*E59/D59,0)</f>
        <v>100</v>
      </c>
      <c r="G59" s="40"/>
      <c r="H59" s="106">
        <v>0.046</v>
      </c>
      <c r="I59" s="107">
        <v>0.042</v>
      </c>
      <c r="J59" s="107">
        <v>0.042</v>
      </c>
      <c r="K59" s="41">
        <f>IF(I59&gt;0,100*J59/I59,0)</f>
        <v>100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>
        <v>220</v>
      </c>
      <c r="D61" s="30">
        <v>290</v>
      </c>
      <c r="E61" s="30">
        <v>270</v>
      </c>
      <c r="F61" s="31"/>
      <c r="G61" s="31"/>
      <c r="H61" s="105">
        <v>15</v>
      </c>
      <c r="I61" s="105">
        <v>20.88</v>
      </c>
      <c r="J61" s="105">
        <v>20.88</v>
      </c>
      <c r="K61" s="32"/>
    </row>
    <row r="62" spans="1:11" s="33" customFormat="1" ht="11.25" customHeight="1">
      <c r="A62" s="35" t="s">
        <v>49</v>
      </c>
      <c r="B62" s="29"/>
      <c r="C62" s="30">
        <v>5</v>
      </c>
      <c r="D62" s="30">
        <v>5</v>
      </c>
      <c r="E62" s="30">
        <v>5</v>
      </c>
      <c r="F62" s="31"/>
      <c r="G62" s="31"/>
      <c r="H62" s="105">
        <v>0.11</v>
      </c>
      <c r="I62" s="105">
        <v>0.163</v>
      </c>
      <c r="J62" s="105">
        <v>0.163</v>
      </c>
      <c r="K62" s="32"/>
    </row>
    <row r="63" spans="1:11" s="33" customFormat="1" ht="11.25" customHeight="1">
      <c r="A63" s="35" t="s">
        <v>50</v>
      </c>
      <c r="B63" s="29"/>
      <c r="C63" s="30">
        <v>83</v>
      </c>
      <c r="D63" s="30">
        <v>83</v>
      </c>
      <c r="E63" s="30">
        <v>72</v>
      </c>
      <c r="F63" s="31"/>
      <c r="G63" s="31"/>
      <c r="H63" s="105">
        <v>2.324</v>
      </c>
      <c r="I63" s="105">
        <v>2.1</v>
      </c>
      <c r="J63" s="105">
        <v>2.1</v>
      </c>
      <c r="K63" s="32"/>
    </row>
    <row r="64" spans="1:11" s="42" customFormat="1" ht="11.25" customHeight="1">
      <c r="A64" s="36" t="s">
        <v>51</v>
      </c>
      <c r="B64" s="37"/>
      <c r="C64" s="38">
        <v>308</v>
      </c>
      <c r="D64" s="38">
        <v>378</v>
      </c>
      <c r="E64" s="38">
        <v>347</v>
      </c>
      <c r="F64" s="39">
        <f>IF(D64&gt;0,100*E64/D64,0)</f>
        <v>91.7989417989418</v>
      </c>
      <c r="G64" s="40"/>
      <c r="H64" s="106">
        <v>17.433999999999997</v>
      </c>
      <c r="I64" s="107">
        <v>23.143</v>
      </c>
      <c r="J64" s="107">
        <v>23.143</v>
      </c>
      <c r="K64" s="41">
        <f>IF(I64&gt;0,100*J64/I64,0)</f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>
        <v>890</v>
      </c>
      <c r="D66" s="38">
        <v>978</v>
      </c>
      <c r="E66" s="38">
        <v>1073</v>
      </c>
      <c r="F66" s="39">
        <f>IF(D66&gt;0,100*E66/D66,0)</f>
        <v>109.71370143149284</v>
      </c>
      <c r="G66" s="40"/>
      <c r="H66" s="106">
        <v>55.704</v>
      </c>
      <c r="I66" s="107">
        <v>62.834</v>
      </c>
      <c r="J66" s="107">
        <v>62.834</v>
      </c>
      <c r="K66" s="41">
        <f>IF(I66&gt;0,100*J66/I66,0)</f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05"/>
      <c r="I68" s="105"/>
      <c r="J68" s="10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05"/>
      <c r="I69" s="105"/>
      <c r="J69" s="10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06"/>
      <c r="I70" s="107"/>
      <c r="J70" s="10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>
        <v>55</v>
      </c>
      <c r="D72" s="30">
        <v>64</v>
      </c>
      <c r="E72" s="30">
        <v>64</v>
      </c>
      <c r="F72" s="31"/>
      <c r="G72" s="31"/>
      <c r="H72" s="105">
        <v>1.232</v>
      </c>
      <c r="I72" s="105">
        <v>1.475</v>
      </c>
      <c r="J72" s="105">
        <v>1.475</v>
      </c>
      <c r="K72" s="32"/>
    </row>
    <row r="73" spans="1:11" s="33" customFormat="1" ht="11.25" customHeight="1">
      <c r="A73" s="35" t="s">
        <v>57</v>
      </c>
      <c r="B73" s="29"/>
      <c r="C73" s="30">
        <v>7</v>
      </c>
      <c r="D73" s="30">
        <v>17</v>
      </c>
      <c r="E73" s="30">
        <v>14</v>
      </c>
      <c r="F73" s="31"/>
      <c r="G73" s="31"/>
      <c r="H73" s="105">
        <v>0.191</v>
      </c>
      <c r="I73" s="105">
        <v>0.48</v>
      </c>
      <c r="J73" s="105">
        <v>0.48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05"/>
      <c r="I74" s="105"/>
      <c r="J74" s="105"/>
      <c r="K74" s="32"/>
    </row>
    <row r="75" spans="1:11" s="33" customFormat="1" ht="11.25" customHeight="1">
      <c r="A75" s="35" t="s">
        <v>59</v>
      </c>
      <c r="B75" s="29"/>
      <c r="C75" s="30">
        <v>21</v>
      </c>
      <c r="D75" s="30">
        <v>59</v>
      </c>
      <c r="E75" s="30">
        <v>59</v>
      </c>
      <c r="F75" s="31"/>
      <c r="G75" s="31"/>
      <c r="H75" s="105">
        <v>0.824</v>
      </c>
      <c r="I75" s="105">
        <v>2.587</v>
      </c>
      <c r="J75" s="105">
        <v>2.587</v>
      </c>
      <c r="K75" s="32"/>
    </row>
    <row r="76" spans="1:11" s="33" customFormat="1" ht="11.25" customHeight="1">
      <c r="A76" s="35" t="s">
        <v>60</v>
      </c>
      <c r="B76" s="29"/>
      <c r="C76" s="30"/>
      <c r="D76" s="30">
        <v>5</v>
      </c>
      <c r="E76" s="30"/>
      <c r="F76" s="31"/>
      <c r="G76" s="31"/>
      <c r="H76" s="105"/>
      <c r="I76" s="105">
        <v>0.128</v>
      </c>
      <c r="J76" s="105">
        <v>0.128</v>
      </c>
      <c r="K76" s="32"/>
    </row>
    <row r="77" spans="1:11" s="33" customFormat="1" ht="11.25" customHeight="1">
      <c r="A77" s="35" t="s">
        <v>61</v>
      </c>
      <c r="B77" s="29"/>
      <c r="C77" s="30">
        <v>1</v>
      </c>
      <c r="D77" s="30">
        <v>1</v>
      </c>
      <c r="E77" s="30"/>
      <c r="F77" s="31"/>
      <c r="G77" s="31"/>
      <c r="H77" s="105">
        <v>0.019</v>
      </c>
      <c r="I77" s="105">
        <v>0.012</v>
      </c>
      <c r="J77" s="105">
        <v>0.012</v>
      </c>
      <c r="K77" s="32"/>
    </row>
    <row r="78" spans="1:11" s="33" customFormat="1" ht="11.25" customHeight="1">
      <c r="A78" s="35" t="s">
        <v>62</v>
      </c>
      <c r="B78" s="29"/>
      <c r="C78" s="30">
        <v>24</v>
      </c>
      <c r="D78" s="30">
        <v>25</v>
      </c>
      <c r="E78" s="30">
        <v>25</v>
      </c>
      <c r="F78" s="31"/>
      <c r="G78" s="31"/>
      <c r="H78" s="105">
        <v>0.528</v>
      </c>
      <c r="I78" s="105">
        <v>0.625</v>
      </c>
      <c r="J78" s="105">
        <v>0.625</v>
      </c>
      <c r="K78" s="32"/>
    </row>
    <row r="79" spans="1:11" s="33" customFormat="1" ht="11.25" customHeight="1">
      <c r="A79" s="35" t="s">
        <v>63</v>
      </c>
      <c r="B79" s="29"/>
      <c r="C79" s="30">
        <v>40</v>
      </c>
      <c r="D79" s="30">
        <v>40</v>
      </c>
      <c r="E79" s="30">
        <v>40</v>
      </c>
      <c r="F79" s="31"/>
      <c r="G79" s="31"/>
      <c r="H79" s="105">
        <v>0.99</v>
      </c>
      <c r="I79" s="105">
        <v>1</v>
      </c>
      <c r="J79" s="105">
        <v>1</v>
      </c>
      <c r="K79" s="32"/>
    </row>
    <row r="80" spans="1:11" s="42" customFormat="1" ht="11.25" customHeight="1">
      <c r="A80" s="43" t="s">
        <v>64</v>
      </c>
      <c r="B80" s="37"/>
      <c r="C80" s="38">
        <v>148</v>
      </c>
      <c r="D80" s="38">
        <v>211</v>
      </c>
      <c r="E80" s="38">
        <v>202</v>
      </c>
      <c r="F80" s="39">
        <f>IF(D80&gt;0,100*E80/D80,0)</f>
        <v>95.73459715639811</v>
      </c>
      <c r="G80" s="40"/>
      <c r="H80" s="106">
        <v>3.784</v>
      </c>
      <c r="I80" s="107">
        <v>6.3069999999999995</v>
      </c>
      <c r="J80" s="107">
        <v>6.3069999999999995</v>
      </c>
      <c r="K80" s="41">
        <f>IF(I80&gt;0,100*J80/I80,0)</f>
        <v>100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>
        <v>4</v>
      </c>
      <c r="D82" s="30">
        <v>4</v>
      </c>
      <c r="E82" s="30">
        <v>4</v>
      </c>
      <c r="F82" s="31"/>
      <c r="G82" s="31"/>
      <c r="H82" s="105">
        <v>0.152</v>
      </c>
      <c r="I82" s="105">
        <v>0.152</v>
      </c>
      <c r="J82" s="105">
        <v>0.152</v>
      </c>
      <c r="K82" s="32"/>
    </row>
    <row r="83" spans="1:11" s="33" customFormat="1" ht="11.25" customHeight="1">
      <c r="A83" s="35" t="s">
        <v>66</v>
      </c>
      <c r="B83" s="29"/>
      <c r="C83" s="30">
        <v>4</v>
      </c>
      <c r="D83" s="30">
        <v>4</v>
      </c>
      <c r="E83" s="30">
        <v>4</v>
      </c>
      <c r="F83" s="31"/>
      <c r="G83" s="31"/>
      <c r="H83" s="105">
        <v>0.09</v>
      </c>
      <c r="I83" s="105">
        <v>0.09</v>
      </c>
      <c r="J83" s="105">
        <v>0.09</v>
      </c>
      <c r="K83" s="32"/>
    </row>
    <row r="84" spans="1:11" s="42" customFormat="1" ht="11.25" customHeight="1">
      <c r="A84" s="36" t="s">
        <v>67</v>
      </c>
      <c r="B84" s="37"/>
      <c r="C84" s="38">
        <v>8</v>
      </c>
      <c r="D84" s="38">
        <v>8</v>
      </c>
      <c r="E84" s="38">
        <v>8</v>
      </c>
      <c r="F84" s="39">
        <f>IF(D84&gt;0,100*E84/D84,0)</f>
        <v>100</v>
      </c>
      <c r="G84" s="40"/>
      <c r="H84" s="106">
        <v>0.242</v>
      </c>
      <c r="I84" s="107">
        <v>0.242</v>
      </c>
      <c r="J84" s="107">
        <v>0.242</v>
      </c>
      <c r="K84" s="41">
        <f>IF(I84&gt;0,100*J84/I84,0)</f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>
        <v>1610</v>
      </c>
      <c r="D87" s="53">
        <v>1841</v>
      </c>
      <c r="E87" s="53">
        <v>1860</v>
      </c>
      <c r="F87" s="54">
        <f>IF(D87&gt;0,100*E87/D87,0)</f>
        <v>101.03204780010864</v>
      </c>
      <c r="G87" s="40"/>
      <c r="H87" s="110">
        <v>83.46</v>
      </c>
      <c r="I87" s="111">
        <v>98.74</v>
      </c>
      <c r="J87" s="111">
        <v>98.78</v>
      </c>
      <c r="K87" s="54">
        <f>IF(I87&gt;0,100*J87/I87,0)</f>
        <v>100.0405104314361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70" zoomScaleNormal="70" zoomScaleSheetLayoutView="70" zoomScalePageLayoutView="0" workbookViewId="0" topLeftCell="A1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7</v>
      </c>
      <c r="D7" s="21" t="s">
        <v>7</v>
      </c>
      <c r="E7" s="21">
        <v>12</v>
      </c>
      <c r="F7" s="22" t="str">
        <f>CONCATENATE(D6,"=100")</f>
        <v>2016=100</v>
      </c>
      <c r="G7" s="23"/>
      <c r="H7" s="20" t="s">
        <v>7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</v>
      </c>
      <c r="D9" s="30">
        <v>1</v>
      </c>
      <c r="E9" s="30">
        <v>1</v>
      </c>
      <c r="F9" s="31"/>
      <c r="G9" s="31"/>
      <c r="H9" s="105">
        <v>0.06</v>
      </c>
      <c r="I9" s="105">
        <v>0.06</v>
      </c>
      <c r="J9" s="10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05"/>
      <c r="I10" s="105"/>
      <c r="J10" s="10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05"/>
      <c r="I11" s="105"/>
      <c r="J11" s="10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05"/>
      <c r="I12" s="105"/>
      <c r="J12" s="105"/>
      <c r="K12" s="32"/>
    </row>
    <row r="13" spans="1:11" s="42" customFormat="1" ht="11.25" customHeight="1">
      <c r="A13" s="36" t="s">
        <v>12</v>
      </c>
      <c r="B13" s="37"/>
      <c r="C13" s="38">
        <v>1</v>
      </c>
      <c r="D13" s="38">
        <v>1</v>
      </c>
      <c r="E13" s="38">
        <v>1</v>
      </c>
      <c r="F13" s="39">
        <f>IF(D13&gt;0,100*E13/D13,0)</f>
        <v>100</v>
      </c>
      <c r="G13" s="40"/>
      <c r="H13" s="106">
        <v>0.06</v>
      </c>
      <c r="I13" s="107">
        <v>0.06</v>
      </c>
      <c r="J13" s="10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>
        <v>1</v>
      </c>
      <c r="F15" s="39"/>
      <c r="G15" s="40"/>
      <c r="H15" s="106"/>
      <c r="I15" s="107"/>
      <c r="J15" s="10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>
        <v>1</v>
      </c>
      <c r="D17" s="38"/>
      <c r="E17" s="38"/>
      <c r="F17" s="39"/>
      <c r="G17" s="40"/>
      <c r="H17" s="106">
        <v>0.006</v>
      </c>
      <c r="I17" s="107"/>
      <c r="J17" s="10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>
        <v>3</v>
      </c>
      <c r="D19" s="30">
        <v>3</v>
      </c>
      <c r="E19" s="30">
        <v>3</v>
      </c>
      <c r="F19" s="31"/>
      <c r="G19" s="31"/>
      <c r="H19" s="105">
        <v>0.065</v>
      </c>
      <c r="I19" s="105">
        <v>0.065</v>
      </c>
      <c r="J19" s="105"/>
      <c r="K19" s="32"/>
    </row>
    <row r="20" spans="1:11" s="33" customFormat="1" ht="11.25" customHeight="1">
      <c r="A20" s="35" t="s">
        <v>16</v>
      </c>
      <c r="B20" s="29"/>
      <c r="C20" s="30">
        <v>3</v>
      </c>
      <c r="D20" s="30">
        <v>3</v>
      </c>
      <c r="E20" s="30">
        <v>3</v>
      </c>
      <c r="F20" s="31"/>
      <c r="G20" s="31"/>
      <c r="H20" s="105">
        <v>0.051</v>
      </c>
      <c r="I20" s="105">
        <v>0.051</v>
      </c>
      <c r="J20" s="105"/>
      <c r="K20" s="32"/>
    </row>
    <row r="21" spans="1:11" s="33" customFormat="1" ht="11.25" customHeight="1">
      <c r="A21" s="35" t="s">
        <v>17</v>
      </c>
      <c r="B21" s="29"/>
      <c r="C21" s="30">
        <v>6</v>
      </c>
      <c r="D21" s="30">
        <v>6</v>
      </c>
      <c r="E21" s="30">
        <v>6</v>
      </c>
      <c r="F21" s="31"/>
      <c r="G21" s="31"/>
      <c r="H21" s="105">
        <v>0.185</v>
      </c>
      <c r="I21" s="105">
        <v>0.193</v>
      </c>
      <c r="J21" s="105"/>
      <c r="K21" s="32"/>
    </row>
    <row r="22" spans="1:11" s="42" customFormat="1" ht="11.25" customHeight="1">
      <c r="A22" s="36" t="s">
        <v>18</v>
      </c>
      <c r="B22" s="37"/>
      <c r="C22" s="38">
        <v>12</v>
      </c>
      <c r="D22" s="38">
        <v>12</v>
      </c>
      <c r="E22" s="38">
        <v>12</v>
      </c>
      <c r="F22" s="39">
        <f>IF(D22&gt;0,100*E22/D22,0)</f>
        <v>100</v>
      </c>
      <c r="G22" s="40"/>
      <c r="H22" s="106">
        <v>0.301</v>
      </c>
      <c r="I22" s="107">
        <v>0.309</v>
      </c>
      <c r="J22" s="10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>
        <v>15</v>
      </c>
      <c r="D24" s="38">
        <v>15</v>
      </c>
      <c r="E24" s="38">
        <v>15</v>
      </c>
      <c r="F24" s="39">
        <f>IF(D24&gt;0,100*E24/D24,0)</f>
        <v>100</v>
      </c>
      <c r="G24" s="40"/>
      <c r="H24" s="106">
        <v>1.35</v>
      </c>
      <c r="I24" s="107">
        <v>1.5</v>
      </c>
      <c r="J24" s="10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>
        <v>17</v>
      </c>
      <c r="D26" s="38">
        <v>16</v>
      </c>
      <c r="E26" s="38">
        <v>16</v>
      </c>
      <c r="F26" s="39">
        <f>IF(D26&gt;0,100*E26/D26,0)</f>
        <v>100</v>
      </c>
      <c r="G26" s="40"/>
      <c r="H26" s="106">
        <v>0.55</v>
      </c>
      <c r="I26" s="107">
        <v>0.55</v>
      </c>
      <c r="J26" s="10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05"/>
      <c r="I28" s="105"/>
      <c r="J28" s="10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05"/>
      <c r="I29" s="105"/>
      <c r="J29" s="105"/>
      <c r="K29" s="32"/>
    </row>
    <row r="30" spans="1:11" s="33" customFormat="1" ht="11.25" customHeight="1">
      <c r="A30" s="35" t="s">
        <v>23</v>
      </c>
      <c r="B30" s="29"/>
      <c r="C30" s="30">
        <v>4</v>
      </c>
      <c r="D30" s="30">
        <v>1</v>
      </c>
      <c r="E30" s="30">
        <v>1</v>
      </c>
      <c r="F30" s="31"/>
      <c r="G30" s="31"/>
      <c r="H30" s="105">
        <v>0.212</v>
      </c>
      <c r="I30" s="105">
        <v>0.05</v>
      </c>
      <c r="J30" s="105"/>
      <c r="K30" s="32"/>
    </row>
    <row r="31" spans="1:11" s="42" customFormat="1" ht="11.25" customHeight="1">
      <c r="A31" s="43" t="s">
        <v>24</v>
      </c>
      <c r="B31" s="37"/>
      <c r="C31" s="38">
        <v>4</v>
      </c>
      <c r="D31" s="38">
        <v>1</v>
      </c>
      <c r="E31" s="38">
        <v>1</v>
      </c>
      <c r="F31" s="39">
        <f>IF(D31&gt;0,100*E31/D31,0)</f>
        <v>100</v>
      </c>
      <c r="G31" s="40"/>
      <c r="H31" s="106">
        <v>0.212</v>
      </c>
      <c r="I31" s="107">
        <v>0.05</v>
      </c>
      <c r="J31" s="10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>
        <v>75</v>
      </c>
      <c r="D33" s="30">
        <v>75</v>
      </c>
      <c r="E33" s="30">
        <v>75</v>
      </c>
      <c r="F33" s="31"/>
      <c r="G33" s="31"/>
      <c r="H33" s="105">
        <v>7.5</v>
      </c>
      <c r="I33" s="105">
        <v>7</v>
      </c>
      <c r="J33" s="105"/>
      <c r="K33" s="32"/>
    </row>
    <row r="34" spans="1:11" s="33" customFormat="1" ht="11.25" customHeight="1">
      <c r="A34" s="35" t="s">
        <v>26</v>
      </c>
      <c r="B34" s="29"/>
      <c r="C34" s="30">
        <v>23</v>
      </c>
      <c r="D34" s="30">
        <v>10</v>
      </c>
      <c r="E34" s="30">
        <v>18</v>
      </c>
      <c r="F34" s="31"/>
      <c r="G34" s="31"/>
      <c r="H34" s="105">
        <v>0.64</v>
      </c>
      <c r="I34" s="105">
        <v>0.29</v>
      </c>
      <c r="J34" s="105"/>
      <c r="K34" s="32"/>
    </row>
    <row r="35" spans="1:11" s="33" customFormat="1" ht="11.25" customHeight="1">
      <c r="A35" s="35" t="s">
        <v>27</v>
      </c>
      <c r="B35" s="29"/>
      <c r="C35" s="30">
        <v>20</v>
      </c>
      <c r="D35" s="30">
        <v>18</v>
      </c>
      <c r="E35" s="30">
        <v>16</v>
      </c>
      <c r="F35" s="31"/>
      <c r="G35" s="31"/>
      <c r="H35" s="105">
        <v>0.58</v>
      </c>
      <c r="I35" s="105">
        <v>0.52</v>
      </c>
      <c r="J35" s="105"/>
      <c r="K35" s="32"/>
    </row>
    <row r="36" spans="1:11" s="33" customFormat="1" ht="11.25" customHeight="1">
      <c r="A36" s="35" t="s">
        <v>28</v>
      </c>
      <c r="B36" s="29"/>
      <c r="C36" s="30">
        <v>56</v>
      </c>
      <c r="D36" s="30">
        <v>62</v>
      </c>
      <c r="E36" s="30"/>
      <c r="F36" s="31"/>
      <c r="G36" s="31"/>
      <c r="H36" s="105">
        <v>1.8</v>
      </c>
      <c r="I36" s="105">
        <v>1.92</v>
      </c>
      <c r="J36" s="105"/>
      <c r="K36" s="32"/>
    </row>
    <row r="37" spans="1:11" s="42" customFormat="1" ht="11.25" customHeight="1">
      <c r="A37" s="36" t="s">
        <v>29</v>
      </c>
      <c r="B37" s="37"/>
      <c r="C37" s="38">
        <v>174</v>
      </c>
      <c r="D37" s="38">
        <v>165</v>
      </c>
      <c r="E37" s="38">
        <v>109</v>
      </c>
      <c r="F37" s="39">
        <f>IF(D37&gt;0,100*E37/D37,0)</f>
        <v>66.06060606060606</v>
      </c>
      <c r="G37" s="40"/>
      <c r="H37" s="106">
        <v>10.52</v>
      </c>
      <c r="I37" s="107">
        <v>9.73</v>
      </c>
      <c r="J37" s="10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>
        <v>100</v>
      </c>
      <c r="D39" s="38">
        <v>59</v>
      </c>
      <c r="E39" s="38">
        <v>60</v>
      </c>
      <c r="F39" s="39">
        <f>IF(D39&gt;0,100*E39/D39,0)</f>
        <v>101.69491525423729</v>
      </c>
      <c r="G39" s="40"/>
      <c r="H39" s="106">
        <v>1.965</v>
      </c>
      <c r="I39" s="107">
        <v>1.2</v>
      </c>
      <c r="J39" s="10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>
        <v>1</v>
      </c>
      <c r="D41" s="30"/>
      <c r="E41" s="30"/>
      <c r="F41" s="31"/>
      <c r="G41" s="31"/>
      <c r="H41" s="105">
        <v>0.018</v>
      </c>
      <c r="I41" s="105"/>
      <c r="J41" s="10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05"/>
      <c r="I42" s="105"/>
      <c r="J42" s="10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05"/>
      <c r="I43" s="105"/>
      <c r="J43" s="10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05"/>
      <c r="I44" s="105"/>
      <c r="J44" s="10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05"/>
      <c r="I45" s="105"/>
      <c r="J45" s="105"/>
      <c r="K45" s="32"/>
    </row>
    <row r="46" spans="1:11" s="33" customFormat="1" ht="11.25" customHeight="1">
      <c r="A46" s="35" t="s">
        <v>36</v>
      </c>
      <c r="B46" s="29"/>
      <c r="C46" s="30">
        <v>8</v>
      </c>
      <c r="D46" s="30">
        <v>6</v>
      </c>
      <c r="E46" s="30">
        <v>6</v>
      </c>
      <c r="F46" s="31"/>
      <c r="G46" s="31"/>
      <c r="H46" s="105">
        <v>0.12</v>
      </c>
      <c r="I46" s="105">
        <v>0.09</v>
      </c>
      <c r="J46" s="10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05"/>
      <c r="I47" s="105"/>
      <c r="J47" s="105"/>
      <c r="K47" s="32"/>
    </row>
    <row r="48" spans="1:11" s="33" customFormat="1" ht="11.25" customHeight="1">
      <c r="A48" s="35" t="s">
        <v>38</v>
      </c>
      <c r="B48" s="29"/>
      <c r="C48" s="30">
        <v>1</v>
      </c>
      <c r="D48" s="30">
        <v>1</v>
      </c>
      <c r="E48" s="30">
        <v>1</v>
      </c>
      <c r="F48" s="31"/>
      <c r="G48" s="31"/>
      <c r="H48" s="105">
        <v>0.033</v>
      </c>
      <c r="I48" s="105">
        <v>0.033</v>
      </c>
      <c r="J48" s="105"/>
      <c r="K48" s="32"/>
    </row>
    <row r="49" spans="1:11" s="33" customFormat="1" ht="11.25" customHeight="1">
      <c r="A49" s="35" t="s">
        <v>39</v>
      </c>
      <c r="B49" s="29"/>
      <c r="C49" s="30">
        <v>3</v>
      </c>
      <c r="D49" s="30">
        <v>3</v>
      </c>
      <c r="E49" s="30">
        <v>3</v>
      </c>
      <c r="F49" s="31"/>
      <c r="G49" s="31"/>
      <c r="H49" s="105">
        <v>0.105</v>
      </c>
      <c r="I49" s="105">
        <v>0.105</v>
      </c>
      <c r="J49" s="105"/>
      <c r="K49" s="32"/>
    </row>
    <row r="50" spans="1:11" s="42" customFormat="1" ht="11.25" customHeight="1">
      <c r="A50" s="43" t="s">
        <v>40</v>
      </c>
      <c r="B50" s="37"/>
      <c r="C50" s="38">
        <v>13</v>
      </c>
      <c r="D50" s="38">
        <v>10</v>
      </c>
      <c r="E50" s="38">
        <v>10</v>
      </c>
      <c r="F50" s="39">
        <f>IF(D50&gt;0,100*E50/D50,0)</f>
        <v>100</v>
      </c>
      <c r="G50" s="40"/>
      <c r="H50" s="106">
        <v>0.27599999999999997</v>
      </c>
      <c r="I50" s="107">
        <v>0.22799999999999998</v>
      </c>
      <c r="J50" s="10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>
        <v>60</v>
      </c>
      <c r="D52" s="38">
        <v>60</v>
      </c>
      <c r="E52" s="38">
        <v>60</v>
      </c>
      <c r="F52" s="39">
        <f>IF(D52&gt;0,100*E52/D52,0)</f>
        <v>100</v>
      </c>
      <c r="G52" s="40"/>
      <c r="H52" s="106">
        <v>12</v>
      </c>
      <c r="I52" s="107">
        <v>12</v>
      </c>
      <c r="J52" s="10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>
        <v>5</v>
      </c>
      <c r="D54" s="30"/>
      <c r="E54" s="30"/>
      <c r="F54" s="31"/>
      <c r="G54" s="31"/>
      <c r="H54" s="105">
        <v>0.133</v>
      </c>
      <c r="I54" s="105"/>
      <c r="J54" s="105"/>
      <c r="K54" s="32"/>
    </row>
    <row r="55" spans="1:11" s="33" customFormat="1" ht="11.25" customHeight="1">
      <c r="A55" s="35" t="s">
        <v>43</v>
      </c>
      <c r="B55" s="29"/>
      <c r="C55" s="30">
        <v>6</v>
      </c>
      <c r="D55" s="30">
        <v>4</v>
      </c>
      <c r="E55" s="30">
        <v>5</v>
      </c>
      <c r="F55" s="31"/>
      <c r="G55" s="31"/>
      <c r="H55" s="105">
        <v>0.12</v>
      </c>
      <c r="I55" s="105">
        <v>0.08</v>
      </c>
      <c r="J55" s="105"/>
      <c r="K55" s="32"/>
    </row>
    <row r="56" spans="1:11" s="33" customFormat="1" ht="11.25" customHeight="1">
      <c r="A56" s="35" t="s">
        <v>44</v>
      </c>
      <c r="B56" s="29"/>
      <c r="C56" s="30">
        <v>35</v>
      </c>
      <c r="D56" s="30"/>
      <c r="E56" s="30"/>
      <c r="F56" s="31"/>
      <c r="G56" s="31"/>
      <c r="H56" s="105">
        <v>1.011</v>
      </c>
      <c r="I56" s="105"/>
      <c r="J56" s="10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05"/>
      <c r="I57" s="105"/>
      <c r="J57" s="105"/>
      <c r="K57" s="32"/>
    </row>
    <row r="58" spans="1:11" s="33" customFormat="1" ht="11.25" customHeight="1">
      <c r="A58" s="35" t="s">
        <v>46</v>
      </c>
      <c r="B58" s="29"/>
      <c r="C58" s="30">
        <v>10</v>
      </c>
      <c r="D58" s="30">
        <v>10</v>
      </c>
      <c r="E58" s="30">
        <v>10</v>
      </c>
      <c r="F58" s="31"/>
      <c r="G58" s="31"/>
      <c r="H58" s="105">
        <v>0.205</v>
      </c>
      <c r="I58" s="105">
        <v>0.218</v>
      </c>
      <c r="J58" s="105"/>
      <c r="K58" s="32"/>
    </row>
    <row r="59" spans="1:11" s="42" customFormat="1" ht="11.25" customHeight="1">
      <c r="A59" s="36" t="s">
        <v>47</v>
      </c>
      <c r="B59" s="37"/>
      <c r="C59" s="38">
        <v>56</v>
      </c>
      <c r="D59" s="38">
        <v>14</v>
      </c>
      <c r="E59" s="38">
        <v>15</v>
      </c>
      <c r="F59" s="39">
        <f>IF(D59&gt;0,100*E59/D59,0)</f>
        <v>107.14285714285714</v>
      </c>
      <c r="G59" s="40"/>
      <c r="H59" s="106">
        <v>1.4689999999999999</v>
      </c>
      <c r="I59" s="107">
        <v>0.298</v>
      </c>
      <c r="J59" s="10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>
        <v>50</v>
      </c>
      <c r="D61" s="30">
        <v>70</v>
      </c>
      <c r="E61" s="30">
        <v>70</v>
      </c>
      <c r="F61" s="31"/>
      <c r="G61" s="31"/>
      <c r="H61" s="105">
        <v>2.5</v>
      </c>
      <c r="I61" s="105">
        <v>3.57</v>
      </c>
      <c r="J61" s="105"/>
      <c r="K61" s="32"/>
    </row>
    <row r="62" spans="1:11" s="33" customFormat="1" ht="11.25" customHeight="1">
      <c r="A62" s="35" t="s">
        <v>49</v>
      </c>
      <c r="B62" s="29"/>
      <c r="C62" s="30">
        <v>75</v>
      </c>
      <c r="D62" s="30">
        <v>75</v>
      </c>
      <c r="E62" s="30">
        <v>71</v>
      </c>
      <c r="F62" s="31"/>
      <c r="G62" s="31"/>
      <c r="H62" s="105">
        <v>1.4</v>
      </c>
      <c r="I62" s="105">
        <v>2.148</v>
      </c>
      <c r="J62" s="105"/>
      <c r="K62" s="32"/>
    </row>
    <row r="63" spans="1:11" s="33" customFormat="1" ht="11.25" customHeight="1">
      <c r="A63" s="35" t="s">
        <v>50</v>
      </c>
      <c r="B63" s="29"/>
      <c r="C63" s="30">
        <v>20</v>
      </c>
      <c r="D63" s="30">
        <v>20</v>
      </c>
      <c r="E63" s="30">
        <v>23</v>
      </c>
      <c r="F63" s="31"/>
      <c r="G63" s="31"/>
      <c r="H63" s="105">
        <v>1.4</v>
      </c>
      <c r="I63" s="105">
        <v>1.315</v>
      </c>
      <c r="J63" s="105"/>
      <c r="K63" s="32"/>
    </row>
    <row r="64" spans="1:11" s="42" customFormat="1" ht="11.25" customHeight="1">
      <c r="A64" s="36" t="s">
        <v>51</v>
      </c>
      <c r="B64" s="37"/>
      <c r="C64" s="38">
        <v>145</v>
      </c>
      <c r="D64" s="38">
        <v>165</v>
      </c>
      <c r="E64" s="38">
        <v>164</v>
      </c>
      <c r="F64" s="39">
        <f>IF(D64&gt;0,100*E64/D64,0)</f>
        <v>99.39393939393939</v>
      </c>
      <c r="G64" s="40"/>
      <c r="H64" s="106">
        <v>5.3</v>
      </c>
      <c r="I64" s="107">
        <v>7.0329999999999995</v>
      </c>
      <c r="J64" s="10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>
        <v>163</v>
      </c>
      <c r="D66" s="38">
        <v>159</v>
      </c>
      <c r="E66" s="38">
        <v>150</v>
      </c>
      <c r="F66" s="39">
        <f>IF(D66&gt;0,100*E66/D66,0)</f>
        <v>94.33962264150944</v>
      </c>
      <c r="G66" s="40"/>
      <c r="H66" s="106">
        <v>8.82</v>
      </c>
      <c r="I66" s="107">
        <v>9.048</v>
      </c>
      <c r="J66" s="10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>
        <v>20</v>
      </c>
      <c r="D68" s="30">
        <v>20</v>
      </c>
      <c r="E68" s="30">
        <v>10</v>
      </c>
      <c r="F68" s="31"/>
      <c r="G68" s="31"/>
      <c r="H68" s="105">
        <v>5</v>
      </c>
      <c r="I68" s="105">
        <v>3.5</v>
      </c>
      <c r="J68" s="10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05"/>
      <c r="I69" s="105"/>
      <c r="J69" s="105"/>
      <c r="K69" s="32"/>
    </row>
    <row r="70" spans="1:11" s="42" customFormat="1" ht="11.25" customHeight="1">
      <c r="A70" s="36" t="s">
        <v>55</v>
      </c>
      <c r="B70" s="37"/>
      <c r="C70" s="38">
        <v>20</v>
      </c>
      <c r="D70" s="38">
        <v>20</v>
      </c>
      <c r="E70" s="38">
        <v>10</v>
      </c>
      <c r="F70" s="39">
        <f>IF(D70&gt;0,100*E70/D70,0)</f>
        <v>50</v>
      </c>
      <c r="G70" s="40"/>
      <c r="H70" s="106">
        <v>5</v>
      </c>
      <c r="I70" s="107">
        <v>3.5</v>
      </c>
      <c r="J70" s="10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>
        <v>4979</v>
      </c>
      <c r="D72" s="30">
        <v>4979</v>
      </c>
      <c r="E72" s="30">
        <v>5026</v>
      </c>
      <c r="F72" s="31"/>
      <c r="G72" s="31"/>
      <c r="H72" s="105">
        <v>401.135</v>
      </c>
      <c r="I72" s="105">
        <v>438.87</v>
      </c>
      <c r="J72" s="105"/>
      <c r="K72" s="32"/>
    </row>
    <row r="73" spans="1:11" s="33" customFormat="1" ht="11.25" customHeight="1">
      <c r="A73" s="35" t="s">
        <v>57</v>
      </c>
      <c r="B73" s="29"/>
      <c r="C73" s="30">
        <v>90</v>
      </c>
      <c r="D73" s="30">
        <v>81</v>
      </c>
      <c r="E73" s="30">
        <v>81</v>
      </c>
      <c r="F73" s="31"/>
      <c r="G73" s="31"/>
      <c r="H73" s="105">
        <v>3.2</v>
      </c>
      <c r="I73" s="105">
        <v>2.86</v>
      </c>
      <c r="J73" s="105"/>
      <c r="K73" s="32"/>
    </row>
    <row r="74" spans="1:11" s="33" customFormat="1" ht="11.25" customHeight="1">
      <c r="A74" s="35" t="s">
        <v>58</v>
      </c>
      <c r="B74" s="29"/>
      <c r="C74" s="30">
        <v>65</v>
      </c>
      <c r="D74" s="30">
        <v>65</v>
      </c>
      <c r="E74" s="30">
        <v>65</v>
      </c>
      <c r="F74" s="31"/>
      <c r="G74" s="31"/>
      <c r="H74" s="105">
        <v>1.95</v>
      </c>
      <c r="I74" s="105">
        <v>1.95</v>
      </c>
      <c r="J74" s="105"/>
      <c r="K74" s="32"/>
    </row>
    <row r="75" spans="1:11" s="33" customFormat="1" ht="11.25" customHeight="1">
      <c r="A75" s="35" t="s">
        <v>59</v>
      </c>
      <c r="B75" s="29"/>
      <c r="C75" s="30">
        <v>2633</v>
      </c>
      <c r="D75" s="30">
        <v>1781</v>
      </c>
      <c r="E75" s="30">
        <v>1781</v>
      </c>
      <c r="F75" s="31"/>
      <c r="G75" s="31"/>
      <c r="H75" s="105">
        <v>258.82831</v>
      </c>
      <c r="I75" s="105">
        <v>185.8886448055717</v>
      </c>
      <c r="J75" s="105"/>
      <c r="K75" s="32"/>
    </row>
    <row r="76" spans="1:11" s="33" customFormat="1" ht="11.25" customHeight="1">
      <c r="A76" s="35" t="s">
        <v>60</v>
      </c>
      <c r="B76" s="29"/>
      <c r="C76" s="30">
        <v>4</v>
      </c>
      <c r="D76" s="30">
        <v>4</v>
      </c>
      <c r="E76" s="30"/>
      <c r="F76" s="31"/>
      <c r="G76" s="31"/>
      <c r="H76" s="105">
        <v>0.1</v>
      </c>
      <c r="I76" s="105">
        <v>0.112</v>
      </c>
      <c r="J76" s="105"/>
      <c r="K76" s="32"/>
    </row>
    <row r="77" spans="1:11" s="33" customFormat="1" ht="11.25" customHeight="1">
      <c r="A77" s="35" t="s">
        <v>61</v>
      </c>
      <c r="B77" s="29"/>
      <c r="C77" s="30">
        <v>77</v>
      </c>
      <c r="D77" s="30">
        <v>2</v>
      </c>
      <c r="E77" s="30">
        <v>1</v>
      </c>
      <c r="F77" s="31"/>
      <c r="G77" s="31"/>
      <c r="H77" s="105">
        <v>1.8</v>
      </c>
      <c r="I77" s="105">
        <v>0.06</v>
      </c>
      <c r="J77" s="105"/>
      <c r="K77" s="32"/>
    </row>
    <row r="78" spans="1:11" s="33" customFormat="1" ht="11.25" customHeight="1">
      <c r="A78" s="35" t="s">
        <v>62</v>
      </c>
      <c r="B78" s="29"/>
      <c r="C78" s="30">
        <v>150</v>
      </c>
      <c r="D78" s="30">
        <v>150</v>
      </c>
      <c r="E78" s="30">
        <v>150</v>
      </c>
      <c r="F78" s="31"/>
      <c r="G78" s="31"/>
      <c r="H78" s="105">
        <v>11.088</v>
      </c>
      <c r="I78" s="105">
        <v>11</v>
      </c>
      <c r="J78" s="105"/>
      <c r="K78" s="32"/>
    </row>
    <row r="79" spans="1:11" s="33" customFormat="1" ht="11.25" customHeight="1">
      <c r="A79" s="35" t="s">
        <v>63</v>
      </c>
      <c r="B79" s="29"/>
      <c r="C79" s="30">
        <v>15</v>
      </c>
      <c r="D79" s="30">
        <v>15</v>
      </c>
      <c r="E79" s="30">
        <v>15</v>
      </c>
      <c r="F79" s="31"/>
      <c r="G79" s="31"/>
      <c r="H79" s="105">
        <v>0.65</v>
      </c>
      <c r="I79" s="105">
        <v>0.65</v>
      </c>
      <c r="J79" s="105"/>
      <c r="K79" s="32"/>
    </row>
    <row r="80" spans="1:11" s="42" customFormat="1" ht="11.25" customHeight="1">
      <c r="A80" s="43" t="s">
        <v>64</v>
      </c>
      <c r="B80" s="37"/>
      <c r="C80" s="38">
        <v>8013</v>
      </c>
      <c r="D80" s="38">
        <v>7077</v>
      </c>
      <c r="E80" s="38">
        <v>7119</v>
      </c>
      <c r="F80" s="39">
        <f>IF(D80&gt;0,100*E80/D80,0)</f>
        <v>100.59347181008901</v>
      </c>
      <c r="G80" s="40"/>
      <c r="H80" s="106">
        <v>678.7513099999999</v>
      </c>
      <c r="I80" s="107">
        <v>641.3906448055716</v>
      </c>
      <c r="J80" s="10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>
        <v>197</v>
      </c>
      <c r="D82" s="30">
        <v>208</v>
      </c>
      <c r="E82" s="30">
        <v>208</v>
      </c>
      <c r="F82" s="31"/>
      <c r="G82" s="31"/>
      <c r="H82" s="105">
        <v>32.297</v>
      </c>
      <c r="I82" s="105">
        <v>30.733</v>
      </c>
      <c r="J82" s="105"/>
      <c r="K82" s="32"/>
    </row>
    <row r="83" spans="1:11" s="33" customFormat="1" ht="11.25" customHeight="1">
      <c r="A83" s="35" t="s">
        <v>66</v>
      </c>
      <c r="B83" s="29"/>
      <c r="C83" s="30">
        <v>52</v>
      </c>
      <c r="D83" s="30">
        <v>86</v>
      </c>
      <c r="E83" s="30">
        <v>72</v>
      </c>
      <c r="F83" s="31"/>
      <c r="G83" s="31"/>
      <c r="H83" s="105">
        <v>5.483</v>
      </c>
      <c r="I83" s="105">
        <v>9.035</v>
      </c>
      <c r="J83" s="105"/>
      <c r="K83" s="32"/>
    </row>
    <row r="84" spans="1:11" s="42" customFormat="1" ht="11.25" customHeight="1">
      <c r="A84" s="36" t="s">
        <v>67</v>
      </c>
      <c r="B84" s="37"/>
      <c r="C84" s="38">
        <v>249</v>
      </c>
      <c r="D84" s="38">
        <v>294</v>
      </c>
      <c r="E84" s="38">
        <v>280</v>
      </c>
      <c r="F84" s="39">
        <f>IF(D84&gt;0,100*E84/D84,0)</f>
        <v>95.23809523809524</v>
      </c>
      <c r="G84" s="40"/>
      <c r="H84" s="106">
        <v>37.78</v>
      </c>
      <c r="I84" s="107">
        <v>39.768</v>
      </c>
      <c r="J84" s="10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>
        <v>9043</v>
      </c>
      <c r="D87" s="53">
        <v>8068</v>
      </c>
      <c r="E87" s="53">
        <v>8023</v>
      </c>
      <c r="F87" s="54">
        <f>IF(D87&gt;0,100*E87/D87,0)</f>
        <v>99.44224095190877</v>
      </c>
      <c r="G87" s="40"/>
      <c r="H87" s="110">
        <v>764.3603099999998</v>
      </c>
      <c r="I87" s="111">
        <v>726.6646448055716</v>
      </c>
      <c r="J87" s="11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70" zoomScaleNormal="70" zoomScaleSheetLayoutView="70" zoomScalePageLayoutView="0" workbookViewId="0" topLeftCell="A1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7</v>
      </c>
      <c r="D7" s="21" t="s">
        <v>7</v>
      </c>
      <c r="E7" s="21">
        <v>11</v>
      </c>
      <c r="F7" s="22" t="str">
        <f>CONCATENATE(D6,"=100")</f>
        <v>2016=100</v>
      </c>
      <c r="G7" s="23"/>
      <c r="H7" s="20" t="s">
        <v>7</v>
      </c>
      <c r="I7" s="21" t="s">
        <v>7</v>
      </c>
      <c r="J7" s="21">
        <v>12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</v>
      </c>
      <c r="D9" s="30">
        <v>1</v>
      </c>
      <c r="E9" s="30">
        <v>1</v>
      </c>
      <c r="F9" s="31"/>
      <c r="G9" s="31"/>
      <c r="H9" s="105">
        <v>0.021</v>
      </c>
      <c r="I9" s="105">
        <v>0.031</v>
      </c>
      <c r="J9" s="105">
        <v>0.031</v>
      </c>
      <c r="K9" s="32"/>
    </row>
    <row r="10" spans="1:11" s="33" customFormat="1" ht="11.25" customHeight="1">
      <c r="A10" s="35" t="s">
        <v>9</v>
      </c>
      <c r="B10" s="29"/>
      <c r="C10" s="30">
        <v>1</v>
      </c>
      <c r="D10" s="30">
        <v>1</v>
      </c>
      <c r="E10" s="30">
        <v>1</v>
      </c>
      <c r="F10" s="31"/>
      <c r="G10" s="31"/>
      <c r="H10" s="105">
        <v>0.069</v>
      </c>
      <c r="I10" s="105">
        <v>0.069</v>
      </c>
      <c r="J10" s="105">
        <v>0.069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05"/>
      <c r="I11" s="105"/>
      <c r="J11" s="10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05"/>
      <c r="I12" s="105"/>
      <c r="J12" s="105"/>
      <c r="K12" s="32"/>
    </row>
    <row r="13" spans="1:11" s="42" customFormat="1" ht="11.25" customHeight="1">
      <c r="A13" s="36" t="s">
        <v>12</v>
      </c>
      <c r="B13" s="37"/>
      <c r="C13" s="38">
        <v>2</v>
      </c>
      <c r="D13" s="38">
        <v>2</v>
      </c>
      <c r="E13" s="38">
        <v>2</v>
      </c>
      <c r="F13" s="39">
        <f>IF(D13&gt;0,100*E13/D13,0)</f>
        <v>100</v>
      </c>
      <c r="G13" s="40"/>
      <c r="H13" s="106">
        <v>0.09</v>
      </c>
      <c r="I13" s="107">
        <v>0.1</v>
      </c>
      <c r="J13" s="107">
        <v>0.1</v>
      </c>
      <c r="K13" s="41">
        <f>IF(I13&gt;0,100*J13/I13,0)</f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>
        <v>1</v>
      </c>
      <c r="D15" s="38">
        <v>1</v>
      </c>
      <c r="E15" s="38">
        <v>1</v>
      </c>
      <c r="F15" s="39">
        <f>IF(D15&gt;0,100*E15/D15,0)</f>
        <v>100</v>
      </c>
      <c r="G15" s="40"/>
      <c r="H15" s="106">
        <v>0.01</v>
      </c>
      <c r="I15" s="107">
        <v>0.01</v>
      </c>
      <c r="J15" s="107">
        <v>0.01</v>
      </c>
      <c r="K15" s="41">
        <f>IF(I15&gt;0,100*J15/I15,0)</f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>
        <v>1</v>
      </c>
      <c r="D17" s="38"/>
      <c r="E17" s="38"/>
      <c r="F17" s="39"/>
      <c r="G17" s="40"/>
      <c r="H17" s="106">
        <v>0.007</v>
      </c>
      <c r="I17" s="107"/>
      <c r="J17" s="10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05"/>
      <c r="I19" s="105"/>
      <c r="J19" s="10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05"/>
      <c r="I20" s="105"/>
      <c r="J20" s="10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05"/>
      <c r="I21" s="105"/>
      <c r="J21" s="10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06"/>
      <c r="I22" s="107"/>
      <c r="J22" s="10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>
        <v>104</v>
      </c>
      <c r="D24" s="38">
        <v>109</v>
      </c>
      <c r="E24" s="38">
        <v>112</v>
      </c>
      <c r="F24" s="39">
        <f>IF(D24&gt;0,100*E24/D24,0)</f>
        <v>102.75229357798165</v>
      </c>
      <c r="G24" s="40"/>
      <c r="H24" s="106">
        <v>6.099</v>
      </c>
      <c r="I24" s="107">
        <v>5.668</v>
      </c>
      <c r="J24" s="107">
        <v>5.824</v>
      </c>
      <c r="K24" s="41">
        <f>IF(I24&gt;0,100*J24/I24,0)</f>
        <v>102.75229357798165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>
        <v>5</v>
      </c>
      <c r="D26" s="38">
        <v>7</v>
      </c>
      <c r="E26" s="38">
        <v>7</v>
      </c>
      <c r="F26" s="39">
        <f>IF(D26&gt;0,100*E26/D26,0)</f>
        <v>100</v>
      </c>
      <c r="G26" s="40"/>
      <c r="H26" s="106">
        <v>0.2</v>
      </c>
      <c r="I26" s="107">
        <v>0.28</v>
      </c>
      <c r="J26" s="107">
        <v>0.28</v>
      </c>
      <c r="K26" s="41">
        <f>IF(I26&gt;0,100*J26/I26,0)</f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05"/>
      <c r="I28" s="105"/>
      <c r="J28" s="10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05"/>
      <c r="I29" s="105"/>
      <c r="J29" s="105"/>
      <c r="K29" s="32"/>
    </row>
    <row r="30" spans="1:11" s="33" customFormat="1" ht="11.25" customHeight="1">
      <c r="A30" s="35" t="s">
        <v>23</v>
      </c>
      <c r="B30" s="29"/>
      <c r="C30" s="30">
        <v>16</v>
      </c>
      <c r="D30" s="30">
        <v>18</v>
      </c>
      <c r="E30" s="30">
        <v>18</v>
      </c>
      <c r="F30" s="31"/>
      <c r="G30" s="31"/>
      <c r="H30" s="105">
        <v>0.64</v>
      </c>
      <c r="I30" s="105">
        <v>0.819</v>
      </c>
      <c r="J30" s="105">
        <v>0.819</v>
      </c>
      <c r="K30" s="32"/>
    </row>
    <row r="31" spans="1:11" s="42" customFormat="1" ht="11.25" customHeight="1">
      <c r="A31" s="43" t="s">
        <v>24</v>
      </c>
      <c r="B31" s="37"/>
      <c r="C31" s="38">
        <v>16</v>
      </c>
      <c r="D31" s="38">
        <v>18</v>
      </c>
      <c r="E31" s="38">
        <v>18</v>
      </c>
      <c r="F31" s="39">
        <f>IF(D31&gt;0,100*E31/D31,0)</f>
        <v>100</v>
      </c>
      <c r="G31" s="40"/>
      <c r="H31" s="106">
        <v>0.64</v>
      </c>
      <c r="I31" s="107">
        <v>0.819</v>
      </c>
      <c r="J31" s="107">
        <v>0.819</v>
      </c>
      <c r="K31" s="41">
        <f>IF(I31&gt;0,100*J31/I31,0)</f>
        <v>100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>
        <v>60</v>
      </c>
      <c r="D33" s="30">
        <v>50</v>
      </c>
      <c r="E33" s="30">
        <v>50</v>
      </c>
      <c r="F33" s="31"/>
      <c r="G33" s="31"/>
      <c r="H33" s="105">
        <v>1.3</v>
      </c>
      <c r="I33" s="105">
        <v>1.3</v>
      </c>
      <c r="J33" s="105">
        <v>1.3</v>
      </c>
      <c r="K33" s="32"/>
    </row>
    <row r="34" spans="1:11" s="33" customFormat="1" ht="11.25" customHeight="1">
      <c r="A34" s="35" t="s">
        <v>26</v>
      </c>
      <c r="B34" s="29"/>
      <c r="C34" s="30">
        <v>38</v>
      </c>
      <c r="D34" s="30">
        <v>13</v>
      </c>
      <c r="E34" s="30">
        <v>13</v>
      </c>
      <c r="F34" s="31"/>
      <c r="G34" s="31"/>
      <c r="H34" s="105">
        <v>0.94</v>
      </c>
      <c r="I34" s="105">
        <v>0.33</v>
      </c>
      <c r="J34" s="105">
        <v>0.33</v>
      </c>
      <c r="K34" s="32"/>
    </row>
    <row r="35" spans="1:11" s="33" customFormat="1" ht="11.25" customHeight="1">
      <c r="A35" s="35" t="s">
        <v>27</v>
      </c>
      <c r="B35" s="29"/>
      <c r="C35" s="30">
        <v>45</v>
      </c>
      <c r="D35" s="30">
        <v>47</v>
      </c>
      <c r="E35" s="30">
        <v>47</v>
      </c>
      <c r="F35" s="31"/>
      <c r="G35" s="31"/>
      <c r="H35" s="105">
        <v>1.1</v>
      </c>
      <c r="I35" s="105">
        <v>1.1</v>
      </c>
      <c r="J35" s="105">
        <v>1.1</v>
      </c>
      <c r="K35" s="32"/>
    </row>
    <row r="36" spans="1:11" s="33" customFormat="1" ht="11.25" customHeight="1">
      <c r="A36" s="35" t="s">
        <v>28</v>
      </c>
      <c r="B36" s="29"/>
      <c r="C36" s="30">
        <v>84</v>
      </c>
      <c r="D36" s="30">
        <v>68</v>
      </c>
      <c r="E36" s="30">
        <v>48</v>
      </c>
      <c r="F36" s="31"/>
      <c r="G36" s="31"/>
      <c r="H36" s="105">
        <v>2.112</v>
      </c>
      <c r="I36" s="105">
        <v>1.632</v>
      </c>
      <c r="J36" s="105">
        <v>1.152</v>
      </c>
      <c r="K36" s="32"/>
    </row>
    <row r="37" spans="1:11" s="42" customFormat="1" ht="11.25" customHeight="1">
      <c r="A37" s="36" t="s">
        <v>29</v>
      </c>
      <c r="B37" s="37"/>
      <c r="C37" s="38">
        <v>227</v>
      </c>
      <c r="D37" s="38">
        <v>178</v>
      </c>
      <c r="E37" s="38">
        <v>158</v>
      </c>
      <c r="F37" s="39">
        <f>IF(D37&gt;0,100*E37/D37,0)</f>
        <v>88.76404494382022</v>
      </c>
      <c r="G37" s="40"/>
      <c r="H37" s="106">
        <v>5.452</v>
      </c>
      <c r="I37" s="107">
        <v>4.362</v>
      </c>
      <c r="J37" s="107">
        <v>3.8820000000000006</v>
      </c>
      <c r="K37" s="41">
        <f>IF(I37&gt;0,100*J37/I37,0)</f>
        <v>88.99587345254471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>
        <v>23</v>
      </c>
      <c r="D39" s="38">
        <v>23</v>
      </c>
      <c r="E39" s="38">
        <v>23</v>
      </c>
      <c r="F39" s="39">
        <f>IF(D39&gt;0,100*E39/D39,0)</f>
        <v>100</v>
      </c>
      <c r="G39" s="40"/>
      <c r="H39" s="106">
        <v>0.91</v>
      </c>
      <c r="I39" s="107">
        <v>0.53</v>
      </c>
      <c r="J39" s="107">
        <v>0.53</v>
      </c>
      <c r="K39" s="41">
        <f>IF(I39&gt;0,100*J39/I39,0)</f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05"/>
      <c r="I41" s="105"/>
      <c r="J41" s="10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05"/>
      <c r="I42" s="105"/>
      <c r="J42" s="105"/>
      <c r="K42" s="32"/>
    </row>
    <row r="43" spans="1:11" s="33" customFormat="1" ht="11.25" customHeight="1">
      <c r="A43" s="35" t="s">
        <v>33</v>
      </c>
      <c r="B43" s="29"/>
      <c r="C43" s="30"/>
      <c r="D43" s="30">
        <v>2</v>
      </c>
      <c r="E43" s="30"/>
      <c r="F43" s="31"/>
      <c r="G43" s="31"/>
      <c r="H43" s="105"/>
      <c r="I43" s="105">
        <v>0.024</v>
      </c>
      <c r="J43" s="10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05"/>
      <c r="I44" s="105"/>
      <c r="J44" s="10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05"/>
      <c r="I45" s="105"/>
      <c r="J45" s="105"/>
      <c r="K45" s="32"/>
    </row>
    <row r="46" spans="1:11" s="33" customFormat="1" ht="11.25" customHeight="1">
      <c r="A46" s="35" t="s">
        <v>36</v>
      </c>
      <c r="B46" s="29"/>
      <c r="C46" s="30">
        <v>10</v>
      </c>
      <c r="D46" s="30">
        <v>10</v>
      </c>
      <c r="E46" s="30">
        <v>10</v>
      </c>
      <c r="F46" s="31"/>
      <c r="G46" s="31"/>
      <c r="H46" s="105">
        <v>0.15</v>
      </c>
      <c r="I46" s="105">
        <v>0.15</v>
      </c>
      <c r="J46" s="105">
        <v>0.15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05"/>
      <c r="I47" s="105"/>
      <c r="J47" s="10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05"/>
      <c r="I48" s="105"/>
      <c r="J48" s="10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05"/>
      <c r="I49" s="105"/>
      <c r="J49" s="105"/>
      <c r="K49" s="32"/>
    </row>
    <row r="50" spans="1:11" s="42" customFormat="1" ht="11.25" customHeight="1">
      <c r="A50" s="43" t="s">
        <v>40</v>
      </c>
      <c r="B50" s="37"/>
      <c r="C50" s="38">
        <v>10</v>
      </c>
      <c r="D50" s="38">
        <v>12</v>
      </c>
      <c r="E50" s="38">
        <v>10</v>
      </c>
      <c r="F50" s="39">
        <f>IF(D50&gt;0,100*E50/D50,0)</f>
        <v>83.33333333333333</v>
      </c>
      <c r="G50" s="40"/>
      <c r="H50" s="106">
        <v>0.15</v>
      </c>
      <c r="I50" s="107">
        <v>0.174</v>
      </c>
      <c r="J50" s="107">
        <v>0.15</v>
      </c>
      <c r="K50" s="41">
        <f>IF(I50&gt;0,100*J50/I50,0)</f>
        <v>86.20689655172414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>
        <v>1</v>
      </c>
      <c r="D52" s="38">
        <v>1</v>
      </c>
      <c r="E52" s="38">
        <v>1</v>
      </c>
      <c r="F52" s="39">
        <f>IF(D52&gt;0,100*E52/D52,0)</f>
        <v>100</v>
      </c>
      <c r="G52" s="40"/>
      <c r="H52" s="106">
        <v>0.03</v>
      </c>
      <c r="I52" s="107">
        <v>0.03</v>
      </c>
      <c r="J52" s="107">
        <v>0.03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>
        <v>15</v>
      </c>
      <c r="D54" s="30">
        <v>17</v>
      </c>
      <c r="E54" s="30">
        <v>17</v>
      </c>
      <c r="F54" s="31"/>
      <c r="G54" s="31"/>
      <c r="H54" s="105">
        <v>0.405</v>
      </c>
      <c r="I54" s="105">
        <v>0.451</v>
      </c>
      <c r="J54" s="105">
        <v>0.425</v>
      </c>
      <c r="K54" s="32"/>
    </row>
    <row r="55" spans="1:11" s="33" customFormat="1" ht="11.25" customHeight="1">
      <c r="A55" s="35" t="s">
        <v>43</v>
      </c>
      <c r="B55" s="29"/>
      <c r="C55" s="30">
        <v>50</v>
      </c>
      <c r="D55" s="30">
        <v>39</v>
      </c>
      <c r="E55" s="30">
        <v>39</v>
      </c>
      <c r="F55" s="31"/>
      <c r="G55" s="31"/>
      <c r="H55" s="105">
        <v>1.5</v>
      </c>
      <c r="I55" s="105">
        <v>1.248</v>
      </c>
      <c r="J55" s="105">
        <v>1.248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05"/>
      <c r="I56" s="105"/>
      <c r="J56" s="10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05"/>
      <c r="I57" s="105"/>
      <c r="J57" s="105"/>
      <c r="K57" s="32"/>
    </row>
    <row r="58" spans="1:11" s="33" customFormat="1" ht="11.25" customHeight="1">
      <c r="A58" s="35" t="s">
        <v>46</v>
      </c>
      <c r="B58" s="29"/>
      <c r="C58" s="30">
        <v>12</v>
      </c>
      <c r="D58" s="30">
        <v>6</v>
      </c>
      <c r="E58" s="30">
        <v>3</v>
      </c>
      <c r="F58" s="31"/>
      <c r="G58" s="31"/>
      <c r="H58" s="105">
        <v>0.147</v>
      </c>
      <c r="I58" s="105">
        <v>0.144</v>
      </c>
      <c r="J58" s="105">
        <v>0.084</v>
      </c>
      <c r="K58" s="32"/>
    </row>
    <row r="59" spans="1:11" s="42" customFormat="1" ht="11.25" customHeight="1">
      <c r="A59" s="36" t="s">
        <v>47</v>
      </c>
      <c r="B59" s="37"/>
      <c r="C59" s="38">
        <v>77</v>
      </c>
      <c r="D59" s="38">
        <v>62</v>
      </c>
      <c r="E59" s="38">
        <v>59</v>
      </c>
      <c r="F59" s="39">
        <f>IF(D59&gt;0,100*E59/D59,0)</f>
        <v>95.16129032258064</v>
      </c>
      <c r="G59" s="40"/>
      <c r="H59" s="106">
        <v>2.052</v>
      </c>
      <c r="I59" s="107">
        <v>1.843</v>
      </c>
      <c r="J59" s="107">
        <v>1.7570000000000001</v>
      </c>
      <c r="K59" s="41">
        <f>IF(I59&gt;0,100*J59/I59,0)</f>
        <v>95.33369506239828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>
        <v>55</v>
      </c>
      <c r="D61" s="30">
        <v>85</v>
      </c>
      <c r="E61" s="30">
        <v>85</v>
      </c>
      <c r="F61" s="31"/>
      <c r="G61" s="31"/>
      <c r="H61" s="105">
        <v>3.6</v>
      </c>
      <c r="I61" s="105">
        <v>3.21</v>
      </c>
      <c r="J61" s="105">
        <v>3.2</v>
      </c>
      <c r="K61" s="32"/>
    </row>
    <row r="62" spans="1:11" s="33" customFormat="1" ht="11.25" customHeight="1">
      <c r="A62" s="35" t="s">
        <v>49</v>
      </c>
      <c r="B62" s="29"/>
      <c r="C62" s="30">
        <v>70</v>
      </c>
      <c r="D62" s="30">
        <v>70</v>
      </c>
      <c r="E62" s="30">
        <v>70</v>
      </c>
      <c r="F62" s="31"/>
      <c r="G62" s="31"/>
      <c r="H62" s="105">
        <v>1.24</v>
      </c>
      <c r="I62" s="105">
        <v>2.002</v>
      </c>
      <c r="J62" s="105">
        <v>2.002</v>
      </c>
      <c r="K62" s="32"/>
    </row>
    <row r="63" spans="1:11" s="33" customFormat="1" ht="11.25" customHeight="1">
      <c r="A63" s="35" t="s">
        <v>50</v>
      </c>
      <c r="B63" s="29"/>
      <c r="C63" s="30">
        <v>104</v>
      </c>
      <c r="D63" s="30">
        <v>104</v>
      </c>
      <c r="E63" s="30">
        <v>104</v>
      </c>
      <c r="F63" s="31"/>
      <c r="G63" s="31"/>
      <c r="H63" s="105">
        <v>5.73</v>
      </c>
      <c r="I63" s="105">
        <v>2.68</v>
      </c>
      <c r="J63" s="105">
        <v>2.68</v>
      </c>
      <c r="K63" s="32"/>
    </row>
    <row r="64" spans="1:11" s="42" customFormat="1" ht="11.25" customHeight="1">
      <c r="A64" s="36" t="s">
        <v>51</v>
      </c>
      <c r="B64" s="37"/>
      <c r="C64" s="38">
        <v>229</v>
      </c>
      <c r="D64" s="38">
        <v>259</v>
      </c>
      <c r="E64" s="38">
        <v>259</v>
      </c>
      <c r="F64" s="39">
        <f>IF(D64&gt;0,100*E64/D64,0)</f>
        <v>100</v>
      </c>
      <c r="G64" s="40"/>
      <c r="H64" s="106">
        <v>10.57</v>
      </c>
      <c r="I64" s="107">
        <v>7.8919999999999995</v>
      </c>
      <c r="J64" s="107">
        <v>7.882</v>
      </c>
      <c r="K64" s="41">
        <f>IF(I64&gt;0,100*J64/I64,0)</f>
        <v>99.87328940699442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>
        <v>49</v>
      </c>
      <c r="D66" s="38">
        <v>54</v>
      </c>
      <c r="E66" s="38">
        <v>54</v>
      </c>
      <c r="F66" s="39">
        <f>IF(D66&gt;0,100*E66/D66,0)</f>
        <v>100</v>
      </c>
      <c r="G66" s="40"/>
      <c r="H66" s="106">
        <v>1.848</v>
      </c>
      <c r="I66" s="107">
        <v>2.05</v>
      </c>
      <c r="J66" s="107">
        <v>2.05</v>
      </c>
      <c r="K66" s="41">
        <f>IF(I66&gt;0,100*J66/I66,0)</f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>
        <v>70</v>
      </c>
      <c r="D68" s="30">
        <v>70</v>
      </c>
      <c r="E68" s="30">
        <v>70</v>
      </c>
      <c r="F68" s="31"/>
      <c r="G68" s="31"/>
      <c r="H68" s="105">
        <v>5</v>
      </c>
      <c r="I68" s="105">
        <v>5</v>
      </c>
      <c r="J68" s="105">
        <v>6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05"/>
      <c r="I69" s="105"/>
      <c r="J69" s="105"/>
      <c r="K69" s="32"/>
    </row>
    <row r="70" spans="1:11" s="42" customFormat="1" ht="11.25" customHeight="1">
      <c r="A70" s="36" t="s">
        <v>55</v>
      </c>
      <c r="B70" s="37"/>
      <c r="C70" s="38">
        <v>70</v>
      </c>
      <c r="D70" s="38">
        <v>70</v>
      </c>
      <c r="E70" s="38">
        <v>70</v>
      </c>
      <c r="F70" s="39">
        <f>IF(D70&gt;0,100*E70/D70,0)</f>
        <v>100</v>
      </c>
      <c r="G70" s="40"/>
      <c r="H70" s="106">
        <v>5</v>
      </c>
      <c r="I70" s="107">
        <v>5</v>
      </c>
      <c r="J70" s="107">
        <v>6</v>
      </c>
      <c r="K70" s="41">
        <f>IF(I70&gt;0,100*J70/I70,0)</f>
        <v>120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>
        <v>1908</v>
      </c>
      <c r="D72" s="30">
        <v>2604</v>
      </c>
      <c r="E72" s="30">
        <v>2300</v>
      </c>
      <c r="F72" s="31"/>
      <c r="G72" s="31"/>
      <c r="H72" s="105">
        <v>188.3</v>
      </c>
      <c r="I72" s="105">
        <v>184.161</v>
      </c>
      <c r="J72" s="105">
        <v>184.161</v>
      </c>
      <c r="K72" s="32"/>
    </row>
    <row r="73" spans="1:11" s="33" customFormat="1" ht="11.25" customHeight="1">
      <c r="A73" s="35" t="s">
        <v>57</v>
      </c>
      <c r="B73" s="29"/>
      <c r="C73" s="30">
        <v>149</v>
      </c>
      <c r="D73" s="30">
        <v>150</v>
      </c>
      <c r="E73" s="30">
        <v>155</v>
      </c>
      <c r="F73" s="31"/>
      <c r="G73" s="31"/>
      <c r="H73" s="105">
        <v>4.9</v>
      </c>
      <c r="I73" s="105">
        <v>4.6</v>
      </c>
      <c r="J73" s="105">
        <v>4.6</v>
      </c>
      <c r="K73" s="32"/>
    </row>
    <row r="74" spans="1:11" s="33" customFormat="1" ht="11.25" customHeight="1">
      <c r="A74" s="35" t="s">
        <v>58</v>
      </c>
      <c r="B74" s="29"/>
      <c r="C74" s="30">
        <v>70</v>
      </c>
      <c r="D74" s="30">
        <v>70</v>
      </c>
      <c r="E74" s="30">
        <v>70</v>
      </c>
      <c r="F74" s="31"/>
      <c r="G74" s="31"/>
      <c r="H74" s="105">
        <v>1.925</v>
      </c>
      <c r="I74" s="105">
        <v>1.925</v>
      </c>
      <c r="J74" s="105">
        <v>1.925</v>
      </c>
      <c r="K74" s="32"/>
    </row>
    <row r="75" spans="1:11" s="33" customFormat="1" ht="11.25" customHeight="1">
      <c r="A75" s="35" t="s">
        <v>59</v>
      </c>
      <c r="B75" s="29"/>
      <c r="C75" s="30">
        <v>98</v>
      </c>
      <c r="D75" s="30">
        <v>96</v>
      </c>
      <c r="E75" s="30">
        <v>96</v>
      </c>
      <c r="F75" s="31"/>
      <c r="G75" s="31"/>
      <c r="H75" s="105">
        <v>4.079019000000001</v>
      </c>
      <c r="I75" s="105">
        <v>4.04064</v>
      </c>
      <c r="J75" s="105">
        <v>3.9141399999999997</v>
      </c>
      <c r="K75" s="32"/>
    </row>
    <row r="76" spans="1:11" s="33" customFormat="1" ht="11.25" customHeight="1">
      <c r="A76" s="35" t="s">
        <v>60</v>
      </c>
      <c r="B76" s="29"/>
      <c r="C76" s="30">
        <v>10</v>
      </c>
      <c r="D76" s="30">
        <v>13</v>
      </c>
      <c r="E76" s="30">
        <v>10</v>
      </c>
      <c r="F76" s="31"/>
      <c r="G76" s="31"/>
      <c r="H76" s="105">
        <v>0.27</v>
      </c>
      <c r="I76" s="105">
        <v>0.338</v>
      </c>
      <c r="J76" s="105">
        <v>0.27</v>
      </c>
      <c r="K76" s="32"/>
    </row>
    <row r="77" spans="1:11" s="33" customFormat="1" ht="11.25" customHeight="1">
      <c r="A77" s="35" t="s">
        <v>61</v>
      </c>
      <c r="B77" s="29"/>
      <c r="C77" s="30">
        <v>67</v>
      </c>
      <c r="D77" s="30">
        <v>1</v>
      </c>
      <c r="E77" s="30">
        <v>5</v>
      </c>
      <c r="F77" s="31"/>
      <c r="G77" s="31"/>
      <c r="H77" s="105">
        <v>2</v>
      </c>
      <c r="I77" s="105">
        <v>0.03</v>
      </c>
      <c r="J77" s="105">
        <v>0.18</v>
      </c>
      <c r="K77" s="32"/>
    </row>
    <row r="78" spans="1:11" s="33" customFormat="1" ht="11.25" customHeight="1">
      <c r="A78" s="35" t="s">
        <v>62</v>
      </c>
      <c r="B78" s="29"/>
      <c r="C78" s="30">
        <v>150</v>
      </c>
      <c r="D78" s="30">
        <v>140</v>
      </c>
      <c r="E78" s="30">
        <v>140</v>
      </c>
      <c r="F78" s="31"/>
      <c r="G78" s="31"/>
      <c r="H78" s="105">
        <v>8.03</v>
      </c>
      <c r="I78" s="105">
        <v>7.98</v>
      </c>
      <c r="J78" s="105">
        <v>7.98</v>
      </c>
      <c r="K78" s="32"/>
    </row>
    <row r="79" spans="1:11" s="33" customFormat="1" ht="11.25" customHeight="1">
      <c r="A79" s="35" t="s">
        <v>63</v>
      </c>
      <c r="B79" s="29"/>
      <c r="C79" s="30">
        <v>20</v>
      </c>
      <c r="D79" s="30">
        <v>20</v>
      </c>
      <c r="E79" s="30">
        <v>23</v>
      </c>
      <c r="F79" s="31"/>
      <c r="G79" s="31"/>
      <c r="H79" s="105">
        <v>0.975</v>
      </c>
      <c r="I79" s="105">
        <v>0.965</v>
      </c>
      <c r="J79" s="105">
        <v>1.11</v>
      </c>
      <c r="K79" s="32"/>
    </row>
    <row r="80" spans="1:11" s="42" customFormat="1" ht="11.25" customHeight="1">
      <c r="A80" s="43" t="s">
        <v>64</v>
      </c>
      <c r="B80" s="37"/>
      <c r="C80" s="38">
        <v>2472</v>
      </c>
      <c r="D80" s="38">
        <v>3094</v>
      </c>
      <c r="E80" s="38">
        <v>2799</v>
      </c>
      <c r="F80" s="39">
        <f>IF(D80&gt;0,100*E80/D80,0)</f>
        <v>90.46541693600517</v>
      </c>
      <c r="G80" s="40"/>
      <c r="H80" s="106">
        <v>210.47901900000002</v>
      </c>
      <c r="I80" s="107">
        <v>204.03964</v>
      </c>
      <c r="J80" s="107">
        <v>204.14014000000003</v>
      </c>
      <c r="K80" s="41">
        <f>IF(I80&gt;0,100*J80/I80,0)</f>
        <v>100.0492551349336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>
        <v>40</v>
      </c>
      <c r="D82" s="30">
        <v>54</v>
      </c>
      <c r="E82" s="30">
        <v>53</v>
      </c>
      <c r="F82" s="31"/>
      <c r="G82" s="31"/>
      <c r="H82" s="105">
        <v>1.493</v>
      </c>
      <c r="I82" s="105">
        <v>2.003</v>
      </c>
      <c r="J82" s="105">
        <v>2.003</v>
      </c>
      <c r="K82" s="32"/>
    </row>
    <row r="83" spans="1:11" s="33" customFormat="1" ht="11.25" customHeight="1">
      <c r="A83" s="35" t="s">
        <v>66</v>
      </c>
      <c r="B83" s="29"/>
      <c r="C83" s="30">
        <v>25</v>
      </c>
      <c r="D83" s="30">
        <v>25</v>
      </c>
      <c r="E83" s="30">
        <v>30</v>
      </c>
      <c r="F83" s="31"/>
      <c r="G83" s="31"/>
      <c r="H83" s="105">
        <v>1.446</v>
      </c>
      <c r="I83" s="105">
        <v>1.8</v>
      </c>
      <c r="J83" s="105">
        <v>1.8</v>
      </c>
      <c r="K83" s="32"/>
    </row>
    <row r="84" spans="1:11" s="42" customFormat="1" ht="11.25" customHeight="1">
      <c r="A84" s="36" t="s">
        <v>67</v>
      </c>
      <c r="B84" s="37"/>
      <c r="C84" s="38">
        <v>65</v>
      </c>
      <c r="D84" s="38">
        <v>79</v>
      </c>
      <c r="E84" s="38">
        <v>83</v>
      </c>
      <c r="F84" s="39">
        <f>IF(D84&gt;0,100*E84/D84,0)</f>
        <v>105.0632911392405</v>
      </c>
      <c r="G84" s="40"/>
      <c r="H84" s="106">
        <v>2.939</v>
      </c>
      <c r="I84" s="107">
        <v>3.803</v>
      </c>
      <c r="J84" s="107">
        <v>3.803</v>
      </c>
      <c r="K84" s="41">
        <f>IF(I84&gt;0,100*J84/I84,0)</f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>
        <v>3352</v>
      </c>
      <c r="D87" s="53">
        <v>3969</v>
      </c>
      <c r="E87" s="53">
        <v>3656</v>
      </c>
      <c r="F87" s="54">
        <f>IF(D87&gt;0,100*E87/D87,0)</f>
        <v>92.11388259007306</v>
      </c>
      <c r="G87" s="40"/>
      <c r="H87" s="110">
        <v>246.476019</v>
      </c>
      <c r="I87" s="111">
        <v>236.60064</v>
      </c>
      <c r="J87" s="111">
        <v>237.25714000000002</v>
      </c>
      <c r="K87" s="54">
        <f>IF(I87&gt;0,100*J87/I87,0)</f>
        <v>100.27747177691491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70" zoomScaleNormal="70" zoomScaleSheetLayoutView="70" zoomScalePageLayoutView="0" workbookViewId="0" topLeftCell="A1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7</v>
      </c>
      <c r="D7" s="21" t="s">
        <v>7</v>
      </c>
      <c r="E7" s="21">
        <v>12</v>
      </c>
      <c r="F7" s="22" t="str">
        <f>CONCATENATE(D6,"=100")</f>
        <v>2016=100</v>
      </c>
      <c r="G7" s="23"/>
      <c r="H7" s="20" t="s">
        <v>7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22</v>
      </c>
      <c r="D9" s="30">
        <v>22</v>
      </c>
      <c r="E9" s="30">
        <v>22</v>
      </c>
      <c r="F9" s="31"/>
      <c r="G9" s="31"/>
      <c r="H9" s="105">
        <v>1.678</v>
      </c>
      <c r="I9" s="105">
        <v>1.677</v>
      </c>
      <c r="J9" s="105"/>
      <c r="K9" s="32"/>
    </row>
    <row r="10" spans="1:11" s="33" customFormat="1" ht="11.25" customHeight="1">
      <c r="A10" s="35" t="s">
        <v>9</v>
      </c>
      <c r="B10" s="29"/>
      <c r="C10" s="30">
        <v>20</v>
      </c>
      <c r="D10" s="30">
        <v>20</v>
      </c>
      <c r="E10" s="30">
        <v>20</v>
      </c>
      <c r="F10" s="31"/>
      <c r="G10" s="31"/>
      <c r="H10" s="105">
        <v>1.62</v>
      </c>
      <c r="I10" s="105">
        <v>1.59</v>
      </c>
      <c r="J10" s="105"/>
      <c r="K10" s="32"/>
    </row>
    <row r="11" spans="1:11" s="33" customFormat="1" ht="11.25" customHeight="1">
      <c r="A11" s="28" t="s">
        <v>10</v>
      </c>
      <c r="B11" s="29"/>
      <c r="C11" s="30">
        <v>22</v>
      </c>
      <c r="D11" s="30">
        <v>22</v>
      </c>
      <c r="E11" s="30">
        <v>22</v>
      </c>
      <c r="F11" s="31"/>
      <c r="G11" s="31"/>
      <c r="H11" s="105">
        <v>1.1</v>
      </c>
      <c r="I11" s="105">
        <v>1.1</v>
      </c>
      <c r="J11" s="105"/>
      <c r="K11" s="32"/>
    </row>
    <row r="12" spans="1:11" s="33" customFormat="1" ht="11.25" customHeight="1">
      <c r="A12" s="35" t="s">
        <v>11</v>
      </c>
      <c r="B12" s="29"/>
      <c r="C12" s="30">
        <v>22</v>
      </c>
      <c r="D12" s="30">
        <v>22</v>
      </c>
      <c r="E12" s="30">
        <v>21</v>
      </c>
      <c r="F12" s="31"/>
      <c r="G12" s="31"/>
      <c r="H12" s="105">
        <v>1.357</v>
      </c>
      <c r="I12" s="105">
        <v>1.2</v>
      </c>
      <c r="J12" s="105"/>
      <c r="K12" s="32"/>
    </row>
    <row r="13" spans="1:11" s="42" customFormat="1" ht="11.25" customHeight="1">
      <c r="A13" s="36" t="s">
        <v>12</v>
      </c>
      <c r="B13" s="37"/>
      <c r="C13" s="38">
        <v>86</v>
      </c>
      <c r="D13" s="38">
        <v>86</v>
      </c>
      <c r="E13" s="38">
        <v>85</v>
      </c>
      <c r="F13" s="39">
        <f>IF(D13&gt;0,100*E13/D13,0)</f>
        <v>98.83720930232558</v>
      </c>
      <c r="G13" s="40"/>
      <c r="H13" s="106">
        <v>5.755</v>
      </c>
      <c r="I13" s="107">
        <v>5.567000000000001</v>
      </c>
      <c r="J13" s="10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>
        <v>11</v>
      </c>
      <c r="D15" s="38">
        <v>18</v>
      </c>
      <c r="E15" s="38">
        <v>20</v>
      </c>
      <c r="F15" s="39">
        <f>IF(D15&gt;0,100*E15/D15,0)</f>
        <v>111.11111111111111</v>
      </c>
      <c r="G15" s="40"/>
      <c r="H15" s="106">
        <v>0.22</v>
      </c>
      <c r="I15" s="107">
        <v>0.425</v>
      </c>
      <c r="J15" s="10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>
        <v>2</v>
      </c>
      <c r="D17" s="38">
        <v>1</v>
      </c>
      <c r="E17" s="38">
        <v>1</v>
      </c>
      <c r="F17" s="39">
        <f>IF(D17&gt;0,100*E17/D17,0)</f>
        <v>100</v>
      </c>
      <c r="G17" s="40"/>
      <c r="H17" s="106">
        <v>0.02</v>
      </c>
      <c r="I17" s="107">
        <v>0.02</v>
      </c>
      <c r="J17" s="10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>
        <v>3</v>
      </c>
      <c r="D19" s="30">
        <v>3</v>
      </c>
      <c r="E19" s="30">
        <v>3</v>
      </c>
      <c r="F19" s="31"/>
      <c r="G19" s="31"/>
      <c r="H19" s="105">
        <v>0.095</v>
      </c>
      <c r="I19" s="105">
        <v>0.096</v>
      </c>
      <c r="J19" s="105"/>
      <c r="K19" s="32"/>
    </row>
    <row r="20" spans="1:11" s="33" customFormat="1" ht="11.25" customHeight="1">
      <c r="A20" s="35" t="s">
        <v>16</v>
      </c>
      <c r="B20" s="29"/>
      <c r="C20" s="30">
        <v>6</v>
      </c>
      <c r="D20" s="30">
        <v>6</v>
      </c>
      <c r="E20" s="30">
        <v>6</v>
      </c>
      <c r="F20" s="31"/>
      <c r="G20" s="31"/>
      <c r="H20" s="105">
        <v>0.098</v>
      </c>
      <c r="I20" s="105">
        <v>0.094</v>
      </c>
      <c r="J20" s="105"/>
      <c r="K20" s="32"/>
    </row>
    <row r="21" spans="1:11" s="33" customFormat="1" ht="11.25" customHeight="1">
      <c r="A21" s="35" t="s">
        <v>17</v>
      </c>
      <c r="B21" s="29"/>
      <c r="C21" s="30">
        <v>21</v>
      </c>
      <c r="D21" s="30">
        <v>40</v>
      </c>
      <c r="E21" s="30">
        <v>40</v>
      </c>
      <c r="F21" s="31"/>
      <c r="G21" s="31"/>
      <c r="H21" s="105">
        <v>0.42</v>
      </c>
      <c r="I21" s="105">
        <v>0.8</v>
      </c>
      <c r="J21" s="105"/>
      <c r="K21" s="32"/>
    </row>
    <row r="22" spans="1:11" s="42" customFormat="1" ht="11.25" customHeight="1">
      <c r="A22" s="36" t="s">
        <v>18</v>
      </c>
      <c r="B22" s="37"/>
      <c r="C22" s="38">
        <v>30</v>
      </c>
      <c r="D22" s="38">
        <v>49</v>
      </c>
      <c r="E22" s="38">
        <v>49</v>
      </c>
      <c r="F22" s="39">
        <f>IF(D22&gt;0,100*E22/D22,0)</f>
        <v>100</v>
      </c>
      <c r="G22" s="40"/>
      <c r="H22" s="106">
        <v>0.613</v>
      </c>
      <c r="I22" s="107">
        <v>0.99</v>
      </c>
      <c r="J22" s="10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>
        <v>104</v>
      </c>
      <c r="D24" s="38">
        <v>90</v>
      </c>
      <c r="E24" s="38">
        <v>94</v>
      </c>
      <c r="F24" s="39">
        <f>IF(D24&gt;0,100*E24/D24,0)</f>
        <v>104.44444444444444</v>
      </c>
      <c r="G24" s="40"/>
      <c r="H24" s="106">
        <v>9.709</v>
      </c>
      <c r="I24" s="107">
        <v>8.888</v>
      </c>
      <c r="J24" s="10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>
        <v>23</v>
      </c>
      <c r="D26" s="38">
        <v>22</v>
      </c>
      <c r="E26" s="38">
        <v>23</v>
      </c>
      <c r="F26" s="39">
        <f>IF(D26&gt;0,100*E26/D26,0)</f>
        <v>104.54545454545455</v>
      </c>
      <c r="G26" s="40"/>
      <c r="H26" s="106">
        <v>0.95</v>
      </c>
      <c r="I26" s="107">
        <v>0.95</v>
      </c>
      <c r="J26" s="10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05"/>
      <c r="I28" s="105"/>
      <c r="J28" s="10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05"/>
      <c r="I29" s="105"/>
      <c r="J29" s="105"/>
      <c r="K29" s="32"/>
    </row>
    <row r="30" spans="1:11" s="33" customFormat="1" ht="11.25" customHeight="1">
      <c r="A30" s="35" t="s">
        <v>23</v>
      </c>
      <c r="B30" s="29"/>
      <c r="C30" s="30">
        <v>25</v>
      </c>
      <c r="D30" s="30"/>
      <c r="E30" s="30"/>
      <c r="F30" s="31"/>
      <c r="G30" s="31"/>
      <c r="H30" s="105">
        <v>1.175</v>
      </c>
      <c r="I30" s="105"/>
      <c r="J30" s="105"/>
      <c r="K30" s="32"/>
    </row>
    <row r="31" spans="1:11" s="42" customFormat="1" ht="11.25" customHeight="1">
      <c r="A31" s="43" t="s">
        <v>24</v>
      </c>
      <c r="B31" s="37"/>
      <c r="C31" s="38">
        <v>25</v>
      </c>
      <c r="D31" s="38"/>
      <c r="E31" s="38">
        <v>0</v>
      </c>
      <c r="F31" s="39"/>
      <c r="G31" s="40"/>
      <c r="H31" s="106">
        <v>1.175</v>
      </c>
      <c r="I31" s="107">
        <v>0</v>
      </c>
      <c r="J31" s="10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>
        <v>90</v>
      </c>
      <c r="D33" s="30">
        <v>80</v>
      </c>
      <c r="E33" s="30">
        <v>80</v>
      </c>
      <c r="F33" s="31"/>
      <c r="G33" s="31"/>
      <c r="H33" s="105">
        <v>4.6</v>
      </c>
      <c r="I33" s="105">
        <v>3.8</v>
      </c>
      <c r="J33" s="105"/>
      <c r="K33" s="32"/>
    </row>
    <row r="34" spans="1:11" s="33" customFormat="1" ht="11.25" customHeight="1">
      <c r="A34" s="35" t="s">
        <v>26</v>
      </c>
      <c r="B34" s="29"/>
      <c r="C34" s="30">
        <v>37</v>
      </c>
      <c r="D34" s="30">
        <v>24</v>
      </c>
      <c r="E34" s="30">
        <v>25</v>
      </c>
      <c r="F34" s="31"/>
      <c r="G34" s="31"/>
      <c r="H34" s="105">
        <v>1.026</v>
      </c>
      <c r="I34" s="105">
        <v>0.71</v>
      </c>
      <c r="J34" s="105"/>
      <c r="K34" s="32"/>
    </row>
    <row r="35" spans="1:11" s="33" customFormat="1" ht="11.25" customHeight="1">
      <c r="A35" s="35" t="s">
        <v>27</v>
      </c>
      <c r="B35" s="29"/>
      <c r="C35" s="30">
        <v>10</v>
      </c>
      <c r="D35" s="30">
        <v>10</v>
      </c>
      <c r="E35" s="30">
        <v>10</v>
      </c>
      <c r="F35" s="31"/>
      <c r="G35" s="31"/>
      <c r="H35" s="105">
        <v>0.27</v>
      </c>
      <c r="I35" s="105">
        <v>0.27</v>
      </c>
      <c r="J35" s="105"/>
      <c r="K35" s="32"/>
    </row>
    <row r="36" spans="1:11" s="33" customFormat="1" ht="11.25" customHeight="1">
      <c r="A36" s="35" t="s">
        <v>28</v>
      </c>
      <c r="B36" s="29"/>
      <c r="C36" s="30">
        <v>180</v>
      </c>
      <c r="D36" s="30">
        <v>182</v>
      </c>
      <c r="E36" s="30">
        <v>144</v>
      </c>
      <c r="F36" s="31"/>
      <c r="G36" s="31"/>
      <c r="H36" s="105">
        <v>5.434</v>
      </c>
      <c r="I36" s="105">
        <v>5.512</v>
      </c>
      <c r="J36" s="105"/>
      <c r="K36" s="32"/>
    </row>
    <row r="37" spans="1:11" s="42" customFormat="1" ht="11.25" customHeight="1">
      <c r="A37" s="36" t="s">
        <v>29</v>
      </c>
      <c r="B37" s="37"/>
      <c r="C37" s="38">
        <v>317</v>
      </c>
      <c r="D37" s="38">
        <v>296</v>
      </c>
      <c r="E37" s="38">
        <v>259</v>
      </c>
      <c r="F37" s="39">
        <f>IF(D37&gt;0,100*E37/D37,0)</f>
        <v>87.5</v>
      </c>
      <c r="G37" s="40"/>
      <c r="H37" s="106">
        <v>11.33</v>
      </c>
      <c r="I37" s="107">
        <v>10.291999999999998</v>
      </c>
      <c r="J37" s="10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>
        <v>55</v>
      </c>
      <c r="D39" s="38">
        <v>100</v>
      </c>
      <c r="E39" s="38">
        <v>100</v>
      </c>
      <c r="F39" s="39">
        <f>IF(D39&gt;0,100*E39/D39,0)</f>
        <v>100</v>
      </c>
      <c r="G39" s="40"/>
      <c r="H39" s="106">
        <v>2.6</v>
      </c>
      <c r="I39" s="107">
        <v>2.6</v>
      </c>
      <c r="J39" s="10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>
        <v>1</v>
      </c>
      <c r="D41" s="30"/>
      <c r="E41" s="30"/>
      <c r="F41" s="31"/>
      <c r="G41" s="31"/>
      <c r="H41" s="105">
        <v>0.021</v>
      </c>
      <c r="I41" s="105"/>
      <c r="J41" s="10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05"/>
      <c r="I42" s="105"/>
      <c r="J42" s="105"/>
      <c r="K42" s="32"/>
    </row>
    <row r="43" spans="1:11" s="33" customFormat="1" ht="11.25" customHeight="1">
      <c r="A43" s="35" t="s">
        <v>33</v>
      </c>
      <c r="B43" s="29"/>
      <c r="C43" s="30">
        <v>6</v>
      </c>
      <c r="D43" s="30"/>
      <c r="E43" s="30"/>
      <c r="F43" s="31"/>
      <c r="G43" s="31"/>
      <c r="H43" s="105">
        <v>0.15</v>
      </c>
      <c r="I43" s="105"/>
      <c r="J43" s="10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05"/>
      <c r="I44" s="105"/>
      <c r="J44" s="10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05"/>
      <c r="I45" s="105"/>
      <c r="J45" s="105"/>
      <c r="K45" s="32"/>
    </row>
    <row r="46" spans="1:11" s="33" customFormat="1" ht="11.25" customHeight="1">
      <c r="A46" s="35" t="s">
        <v>36</v>
      </c>
      <c r="B46" s="29"/>
      <c r="C46" s="30">
        <v>24</v>
      </c>
      <c r="D46" s="30">
        <v>16</v>
      </c>
      <c r="E46" s="30">
        <v>16</v>
      </c>
      <c r="F46" s="31"/>
      <c r="G46" s="31"/>
      <c r="H46" s="105">
        <v>0.6</v>
      </c>
      <c r="I46" s="105">
        <v>0.4</v>
      </c>
      <c r="J46" s="105"/>
      <c r="K46" s="32"/>
    </row>
    <row r="47" spans="1:11" s="33" customFormat="1" ht="11.25" customHeight="1">
      <c r="A47" s="35" t="s">
        <v>37</v>
      </c>
      <c r="B47" s="29"/>
      <c r="C47" s="30">
        <v>11</v>
      </c>
      <c r="D47" s="30">
        <v>8</v>
      </c>
      <c r="E47" s="30">
        <v>8</v>
      </c>
      <c r="F47" s="31"/>
      <c r="G47" s="31"/>
      <c r="H47" s="105">
        <v>0.495</v>
      </c>
      <c r="I47" s="105">
        <v>0.28</v>
      </c>
      <c r="J47" s="105"/>
      <c r="K47" s="32"/>
    </row>
    <row r="48" spans="1:11" s="33" customFormat="1" ht="11.25" customHeight="1">
      <c r="A48" s="35" t="s">
        <v>38</v>
      </c>
      <c r="B48" s="29"/>
      <c r="C48" s="30">
        <v>12</v>
      </c>
      <c r="D48" s="30">
        <v>12</v>
      </c>
      <c r="E48" s="30">
        <v>12</v>
      </c>
      <c r="F48" s="31"/>
      <c r="G48" s="31"/>
      <c r="H48" s="105">
        <v>0.276</v>
      </c>
      <c r="I48" s="105">
        <v>0.276</v>
      </c>
      <c r="J48" s="10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05"/>
      <c r="I49" s="105"/>
      <c r="J49" s="105"/>
      <c r="K49" s="32"/>
    </row>
    <row r="50" spans="1:11" s="42" customFormat="1" ht="11.25" customHeight="1">
      <c r="A50" s="43" t="s">
        <v>40</v>
      </c>
      <c r="B50" s="37"/>
      <c r="C50" s="38">
        <v>54</v>
      </c>
      <c r="D50" s="38">
        <v>36</v>
      </c>
      <c r="E50" s="38">
        <v>36</v>
      </c>
      <c r="F50" s="39">
        <f>IF(D50&gt;0,100*E50/D50,0)</f>
        <v>100</v>
      </c>
      <c r="G50" s="40"/>
      <c r="H50" s="106">
        <v>1.542</v>
      </c>
      <c r="I50" s="107">
        <v>0.9560000000000001</v>
      </c>
      <c r="J50" s="10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>
        <v>18</v>
      </c>
      <c r="D52" s="38">
        <v>18</v>
      </c>
      <c r="E52" s="38">
        <v>18</v>
      </c>
      <c r="F52" s="39">
        <f>IF(D52&gt;0,100*E52/D52,0)</f>
        <v>100</v>
      </c>
      <c r="G52" s="40"/>
      <c r="H52" s="106">
        <v>0.54</v>
      </c>
      <c r="I52" s="107">
        <v>0.54</v>
      </c>
      <c r="J52" s="10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05"/>
      <c r="I54" s="105"/>
      <c r="J54" s="105"/>
      <c r="K54" s="32"/>
    </row>
    <row r="55" spans="1:11" s="33" customFormat="1" ht="11.25" customHeight="1">
      <c r="A55" s="35" t="s">
        <v>43</v>
      </c>
      <c r="B55" s="29"/>
      <c r="C55" s="30">
        <v>40</v>
      </c>
      <c r="D55" s="30">
        <v>40</v>
      </c>
      <c r="E55" s="30">
        <v>27</v>
      </c>
      <c r="F55" s="31"/>
      <c r="G55" s="31"/>
      <c r="H55" s="105">
        <v>0.975</v>
      </c>
      <c r="I55" s="105">
        <v>0.77</v>
      </c>
      <c r="J55" s="10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05"/>
      <c r="I56" s="105"/>
      <c r="J56" s="105"/>
      <c r="K56" s="32"/>
    </row>
    <row r="57" spans="1:11" s="33" customFormat="1" ht="11.25" customHeight="1">
      <c r="A57" s="35" t="s">
        <v>45</v>
      </c>
      <c r="B57" s="29"/>
      <c r="C57" s="30">
        <v>1</v>
      </c>
      <c r="D57" s="30">
        <v>2</v>
      </c>
      <c r="E57" s="30">
        <v>4</v>
      </c>
      <c r="F57" s="31"/>
      <c r="G57" s="31"/>
      <c r="H57" s="105">
        <v>0.04</v>
      </c>
      <c r="I57" s="105">
        <v>0.16</v>
      </c>
      <c r="J57" s="105"/>
      <c r="K57" s="32"/>
    </row>
    <row r="58" spans="1:11" s="33" customFormat="1" ht="11.25" customHeight="1">
      <c r="A58" s="35" t="s">
        <v>46</v>
      </c>
      <c r="B58" s="29"/>
      <c r="C58" s="30">
        <v>45</v>
      </c>
      <c r="D58" s="30">
        <v>45</v>
      </c>
      <c r="E58" s="30">
        <v>26</v>
      </c>
      <c r="F58" s="31"/>
      <c r="G58" s="31"/>
      <c r="H58" s="105">
        <v>0.744</v>
      </c>
      <c r="I58" s="105">
        <v>0.582</v>
      </c>
      <c r="J58" s="105"/>
      <c r="K58" s="32"/>
    </row>
    <row r="59" spans="1:11" s="42" customFormat="1" ht="11.25" customHeight="1">
      <c r="A59" s="36" t="s">
        <v>47</v>
      </c>
      <c r="B59" s="37"/>
      <c r="C59" s="38">
        <v>86</v>
      </c>
      <c r="D59" s="38">
        <v>87</v>
      </c>
      <c r="E59" s="38">
        <v>57</v>
      </c>
      <c r="F59" s="39">
        <f>IF(D59&gt;0,100*E59/D59,0)</f>
        <v>65.51724137931035</v>
      </c>
      <c r="G59" s="40"/>
      <c r="H59" s="106">
        <v>1.759</v>
      </c>
      <c r="I59" s="107">
        <v>1.512</v>
      </c>
      <c r="J59" s="10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>
        <v>110</v>
      </c>
      <c r="D61" s="30">
        <v>110</v>
      </c>
      <c r="E61" s="30">
        <v>110</v>
      </c>
      <c r="F61" s="31"/>
      <c r="G61" s="31"/>
      <c r="H61" s="105">
        <v>6</v>
      </c>
      <c r="I61" s="105">
        <v>6.15</v>
      </c>
      <c r="J61" s="105"/>
      <c r="K61" s="32"/>
    </row>
    <row r="62" spans="1:11" s="33" customFormat="1" ht="11.25" customHeight="1">
      <c r="A62" s="35" t="s">
        <v>49</v>
      </c>
      <c r="B62" s="29"/>
      <c r="C62" s="30">
        <v>75</v>
      </c>
      <c r="D62" s="30">
        <v>76</v>
      </c>
      <c r="E62" s="30">
        <v>76</v>
      </c>
      <c r="F62" s="31"/>
      <c r="G62" s="31"/>
      <c r="H62" s="105">
        <v>1.7</v>
      </c>
      <c r="I62" s="105">
        <v>2.23</v>
      </c>
      <c r="J62" s="105"/>
      <c r="K62" s="32"/>
    </row>
    <row r="63" spans="1:11" s="33" customFormat="1" ht="11.25" customHeight="1">
      <c r="A63" s="35" t="s">
        <v>50</v>
      </c>
      <c r="B63" s="29"/>
      <c r="C63" s="30">
        <v>102</v>
      </c>
      <c r="D63" s="30">
        <v>189</v>
      </c>
      <c r="E63" s="30">
        <v>206</v>
      </c>
      <c r="F63" s="31"/>
      <c r="G63" s="31"/>
      <c r="H63" s="105">
        <v>6</v>
      </c>
      <c r="I63" s="105">
        <v>6.18</v>
      </c>
      <c r="J63" s="105"/>
      <c r="K63" s="32"/>
    </row>
    <row r="64" spans="1:11" s="42" customFormat="1" ht="11.25" customHeight="1">
      <c r="A64" s="36" t="s">
        <v>51</v>
      </c>
      <c r="B64" s="37"/>
      <c r="C64" s="38">
        <v>287</v>
      </c>
      <c r="D64" s="38">
        <v>375</v>
      </c>
      <c r="E64" s="38">
        <v>392</v>
      </c>
      <c r="F64" s="39">
        <f>IF(D64&gt;0,100*E64/D64,0)</f>
        <v>104.53333333333333</v>
      </c>
      <c r="G64" s="40"/>
      <c r="H64" s="106">
        <v>13.7</v>
      </c>
      <c r="I64" s="107">
        <v>14.56</v>
      </c>
      <c r="J64" s="10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>
        <v>289</v>
      </c>
      <c r="D66" s="38">
        <v>601</v>
      </c>
      <c r="E66" s="38">
        <v>520</v>
      </c>
      <c r="F66" s="39">
        <f>IF(D66&gt;0,100*E66/D66,0)</f>
        <v>86.522462562396</v>
      </c>
      <c r="G66" s="40"/>
      <c r="H66" s="106">
        <v>8.45</v>
      </c>
      <c r="I66" s="107">
        <v>22.36</v>
      </c>
      <c r="J66" s="10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>
        <v>120</v>
      </c>
      <c r="D68" s="30">
        <v>130</v>
      </c>
      <c r="E68" s="30">
        <v>130</v>
      </c>
      <c r="F68" s="31"/>
      <c r="G68" s="31"/>
      <c r="H68" s="105">
        <v>4</v>
      </c>
      <c r="I68" s="105">
        <v>5</v>
      </c>
      <c r="J68" s="105"/>
      <c r="K68" s="32"/>
    </row>
    <row r="69" spans="1:11" s="33" customFormat="1" ht="11.25" customHeight="1">
      <c r="A69" s="35" t="s">
        <v>54</v>
      </c>
      <c r="B69" s="29"/>
      <c r="C69" s="30">
        <v>10</v>
      </c>
      <c r="D69" s="30">
        <v>15</v>
      </c>
      <c r="E69" s="30">
        <v>15</v>
      </c>
      <c r="F69" s="31"/>
      <c r="G69" s="31"/>
      <c r="H69" s="105">
        <v>0.35</v>
      </c>
      <c r="I69" s="105">
        <v>0.6</v>
      </c>
      <c r="J69" s="105"/>
      <c r="K69" s="32"/>
    </row>
    <row r="70" spans="1:11" s="42" customFormat="1" ht="11.25" customHeight="1">
      <c r="A70" s="36" t="s">
        <v>55</v>
      </c>
      <c r="B70" s="37"/>
      <c r="C70" s="38">
        <v>130</v>
      </c>
      <c r="D70" s="38">
        <v>145</v>
      </c>
      <c r="E70" s="38">
        <v>145</v>
      </c>
      <c r="F70" s="39">
        <f>IF(D70&gt;0,100*E70/D70,0)</f>
        <v>100</v>
      </c>
      <c r="G70" s="40"/>
      <c r="H70" s="106">
        <v>4.35</v>
      </c>
      <c r="I70" s="107">
        <v>5.6</v>
      </c>
      <c r="J70" s="10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>
        <v>7477</v>
      </c>
      <c r="D72" s="30">
        <v>7382</v>
      </c>
      <c r="E72" s="30">
        <v>7630</v>
      </c>
      <c r="F72" s="31"/>
      <c r="G72" s="31"/>
      <c r="H72" s="105">
        <v>416.388</v>
      </c>
      <c r="I72" s="105">
        <v>434.195</v>
      </c>
      <c r="J72" s="105"/>
      <c r="K72" s="32"/>
    </row>
    <row r="73" spans="1:11" s="33" customFormat="1" ht="11.25" customHeight="1">
      <c r="A73" s="35" t="s">
        <v>57</v>
      </c>
      <c r="B73" s="29"/>
      <c r="C73" s="30">
        <v>203</v>
      </c>
      <c r="D73" s="30">
        <v>205</v>
      </c>
      <c r="E73" s="30">
        <v>205</v>
      </c>
      <c r="F73" s="31"/>
      <c r="G73" s="31"/>
      <c r="H73" s="105">
        <v>8.77</v>
      </c>
      <c r="I73" s="105">
        <v>9.105</v>
      </c>
      <c r="J73" s="105"/>
      <c r="K73" s="32"/>
    </row>
    <row r="74" spans="1:11" s="33" customFormat="1" ht="11.25" customHeight="1">
      <c r="A74" s="35" t="s">
        <v>58</v>
      </c>
      <c r="B74" s="29"/>
      <c r="C74" s="30">
        <v>120</v>
      </c>
      <c r="D74" s="30">
        <v>135</v>
      </c>
      <c r="E74" s="30">
        <v>135</v>
      </c>
      <c r="F74" s="31"/>
      <c r="G74" s="31"/>
      <c r="H74" s="105">
        <v>4.32</v>
      </c>
      <c r="I74" s="105">
        <v>4.86</v>
      </c>
      <c r="J74" s="105"/>
      <c r="K74" s="32"/>
    </row>
    <row r="75" spans="1:11" s="33" customFormat="1" ht="11.25" customHeight="1">
      <c r="A75" s="35" t="s">
        <v>59</v>
      </c>
      <c r="B75" s="29"/>
      <c r="C75" s="30">
        <v>339</v>
      </c>
      <c r="D75" s="30">
        <v>497</v>
      </c>
      <c r="E75" s="30">
        <v>497</v>
      </c>
      <c r="F75" s="31"/>
      <c r="G75" s="31"/>
      <c r="H75" s="105">
        <v>13.573953000000001</v>
      </c>
      <c r="I75" s="105">
        <v>17.22675</v>
      </c>
      <c r="J75" s="105"/>
      <c r="K75" s="32"/>
    </row>
    <row r="76" spans="1:11" s="33" customFormat="1" ht="11.25" customHeight="1">
      <c r="A76" s="35" t="s">
        <v>60</v>
      </c>
      <c r="B76" s="29"/>
      <c r="C76" s="30">
        <v>20</v>
      </c>
      <c r="D76" s="30">
        <v>25</v>
      </c>
      <c r="E76" s="30">
        <v>20</v>
      </c>
      <c r="F76" s="31"/>
      <c r="G76" s="31"/>
      <c r="H76" s="105">
        <v>0.54</v>
      </c>
      <c r="I76" s="105">
        <v>0.675</v>
      </c>
      <c r="J76" s="105"/>
      <c r="K76" s="32"/>
    </row>
    <row r="77" spans="1:11" s="33" customFormat="1" ht="11.25" customHeight="1">
      <c r="A77" s="35" t="s">
        <v>61</v>
      </c>
      <c r="B77" s="29"/>
      <c r="C77" s="30">
        <v>17</v>
      </c>
      <c r="D77" s="30">
        <v>20</v>
      </c>
      <c r="E77" s="30">
        <v>18</v>
      </c>
      <c r="F77" s="31"/>
      <c r="G77" s="31"/>
      <c r="H77" s="105">
        <v>0.375</v>
      </c>
      <c r="I77" s="105">
        <v>0.48</v>
      </c>
      <c r="J77" s="105"/>
      <c r="K77" s="32"/>
    </row>
    <row r="78" spans="1:11" s="33" customFormat="1" ht="11.25" customHeight="1">
      <c r="A78" s="35" t="s">
        <v>62</v>
      </c>
      <c r="B78" s="29"/>
      <c r="C78" s="30">
        <v>185</v>
      </c>
      <c r="D78" s="30">
        <v>200</v>
      </c>
      <c r="E78" s="30">
        <v>200</v>
      </c>
      <c r="F78" s="31"/>
      <c r="G78" s="31"/>
      <c r="H78" s="105">
        <v>11.5</v>
      </c>
      <c r="I78" s="105">
        <v>10</v>
      </c>
      <c r="J78" s="105"/>
      <c r="K78" s="32"/>
    </row>
    <row r="79" spans="1:11" s="33" customFormat="1" ht="11.25" customHeight="1">
      <c r="A79" s="35" t="s">
        <v>63</v>
      </c>
      <c r="B79" s="29"/>
      <c r="C79" s="30">
        <v>50</v>
      </c>
      <c r="D79" s="30">
        <v>50</v>
      </c>
      <c r="E79" s="30">
        <v>35</v>
      </c>
      <c r="F79" s="31"/>
      <c r="G79" s="31"/>
      <c r="H79" s="105">
        <v>1.85</v>
      </c>
      <c r="I79" s="105">
        <v>1.301</v>
      </c>
      <c r="J79" s="105"/>
      <c r="K79" s="32"/>
    </row>
    <row r="80" spans="1:11" s="42" customFormat="1" ht="11.25" customHeight="1">
      <c r="A80" s="43" t="s">
        <v>64</v>
      </c>
      <c r="B80" s="37"/>
      <c r="C80" s="38">
        <v>8411</v>
      </c>
      <c r="D80" s="38">
        <v>8514</v>
      </c>
      <c r="E80" s="38">
        <v>8740</v>
      </c>
      <c r="F80" s="39">
        <f>IF(D80&gt;0,100*E80/D80,0)</f>
        <v>102.6544514916608</v>
      </c>
      <c r="G80" s="40"/>
      <c r="H80" s="106">
        <v>457.316953</v>
      </c>
      <c r="I80" s="107">
        <v>477.84275</v>
      </c>
      <c r="J80" s="10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>
        <v>178</v>
      </c>
      <c r="D82" s="30">
        <v>228</v>
      </c>
      <c r="E82" s="30">
        <v>228</v>
      </c>
      <c r="F82" s="31"/>
      <c r="G82" s="31"/>
      <c r="H82" s="105">
        <v>9.658</v>
      </c>
      <c r="I82" s="105">
        <v>10.523</v>
      </c>
      <c r="J82" s="105"/>
      <c r="K82" s="32"/>
    </row>
    <row r="83" spans="1:11" s="33" customFormat="1" ht="11.25" customHeight="1">
      <c r="A83" s="35" t="s">
        <v>66</v>
      </c>
      <c r="B83" s="29"/>
      <c r="C83" s="30">
        <v>225</v>
      </c>
      <c r="D83" s="30">
        <v>269</v>
      </c>
      <c r="E83" s="30">
        <v>255</v>
      </c>
      <c r="F83" s="31"/>
      <c r="G83" s="31"/>
      <c r="H83" s="105">
        <v>9.335</v>
      </c>
      <c r="I83" s="105">
        <v>11.2</v>
      </c>
      <c r="J83" s="105"/>
      <c r="K83" s="32"/>
    </row>
    <row r="84" spans="1:11" s="42" customFormat="1" ht="11.25" customHeight="1">
      <c r="A84" s="36" t="s">
        <v>67</v>
      </c>
      <c r="B84" s="37"/>
      <c r="C84" s="38">
        <v>403</v>
      </c>
      <c r="D84" s="38">
        <v>497</v>
      </c>
      <c r="E84" s="38">
        <v>483</v>
      </c>
      <c r="F84" s="39">
        <f>IF(D84&gt;0,100*E84/D84,0)</f>
        <v>97.1830985915493</v>
      </c>
      <c r="G84" s="40"/>
      <c r="H84" s="106">
        <v>18.993000000000002</v>
      </c>
      <c r="I84" s="107">
        <v>21.723</v>
      </c>
      <c r="J84" s="10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>
        <v>11022</v>
      </c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>
        <v>10331</v>
      </c>
      <c r="D87" s="53">
        <v>10935</v>
      </c>
      <c r="E87" s="53">
        <v>11022</v>
      </c>
      <c r="F87" s="54">
        <f>IF(D87&gt;0,100*E87/D87,0)</f>
        <v>100.79561042524006</v>
      </c>
      <c r="G87" s="40"/>
      <c r="H87" s="110">
        <v>539.022953</v>
      </c>
      <c r="I87" s="111">
        <v>574.82575</v>
      </c>
      <c r="J87" s="11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70" zoomScaleNormal="70" zoomScaleSheetLayoutView="70" zoomScalePageLayoutView="0" workbookViewId="0" topLeftCell="A1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7</v>
      </c>
      <c r="D7" s="21" t="s">
        <v>7</v>
      </c>
      <c r="E7" s="21">
        <v>9</v>
      </c>
      <c r="F7" s="22" t="str">
        <f>CONCATENATE(D6,"=100")</f>
        <v>2016=100</v>
      </c>
      <c r="G7" s="23"/>
      <c r="H7" s="20" t="s">
        <v>7</v>
      </c>
      <c r="I7" s="21" t="s">
        <v>7</v>
      </c>
      <c r="J7" s="21">
        <v>12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3084.854483082769</v>
      </c>
      <c r="D9" s="30">
        <v>3084.854483082769</v>
      </c>
      <c r="E9" s="30">
        <v>3082</v>
      </c>
      <c r="F9" s="31"/>
      <c r="G9" s="31"/>
      <c r="H9" s="105">
        <v>33.904</v>
      </c>
      <c r="I9" s="105">
        <v>33.875</v>
      </c>
      <c r="J9" s="105">
        <v>33.875</v>
      </c>
      <c r="K9" s="32"/>
    </row>
    <row r="10" spans="1:11" s="33" customFormat="1" ht="11.25" customHeight="1">
      <c r="A10" s="35" t="s">
        <v>9</v>
      </c>
      <c r="B10" s="29"/>
      <c r="C10" s="30">
        <v>1971.464197633224</v>
      </c>
      <c r="D10" s="30">
        <v>1971</v>
      </c>
      <c r="E10" s="30">
        <v>1970</v>
      </c>
      <c r="F10" s="31"/>
      <c r="G10" s="31"/>
      <c r="H10" s="105">
        <v>27.041</v>
      </c>
      <c r="I10" s="105">
        <v>27.055</v>
      </c>
      <c r="J10" s="105">
        <v>27.055</v>
      </c>
      <c r="K10" s="32"/>
    </row>
    <row r="11" spans="1:11" s="33" customFormat="1" ht="11.25" customHeight="1">
      <c r="A11" s="28" t="s">
        <v>10</v>
      </c>
      <c r="B11" s="29"/>
      <c r="C11" s="30">
        <v>1176.359396077367</v>
      </c>
      <c r="D11" s="30">
        <v>1176</v>
      </c>
      <c r="E11" s="30">
        <v>1174</v>
      </c>
      <c r="F11" s="31"/>
      <c r="G11" s="31"/>
      <c r="H11" s="105">
        <v>8.896</v>
      </c>
      <c r="I11" s="105">
        <v>8.825</v>
      </c>
      <c r="J11" s="105">
        <v>8.825</v>
      </c>
      <c r="K11" s="32"/>
    </row>
    <row r="12" spans="1:11" s="33" customFormat="1" ht="11.25" customHeight="1">
      <c r="A12" s="35" t="s">
        <v>11</v>
      </c>
      <c r="B12" s="29"/>
      <c r="C12" s="30">
        <v>404.5171010741237</v>
      </c>
      <c r="D12" s="30">
        <v>405</v>
      </c>
      <c r="E12" s="30">
        <v>404</v>
      </c>
      <c r="F12" s="31"/>
      <c r="G12" s="31"/>
      <c r="H12" s="105">
        <v>2.68</v>
      </c>
      <c r="I12" s="105">
        <v>2.58</v>
      </c>
      <c r="J12" s="105"/>
      <c r="K12" s="32"/>
    </row>
    <row r="13" spans="1:11" s="42" customFormat="1" ht="11.25" customHeight="1">
      <c r="A13" s="36" t="s">
        <v>12</v>
      </c>
      <c r="B13" s="37"/>
      <c r="C13" s="38">
        <v>6637.195177867483</v>
      </c>
      <c r="D13" s="38">
        <v>6636.854483082769</v>
      </c>
      <c r="E13" s="38">
        <v>6630</v>
      </c>
      <c r="F13" s="39">
        <f>IF(D13&gt;0,100*E13/D13,0)</f>
        <v>99.89672090746843</v>
      </c>
      <c r="G13" s="40"/>
      <c r="H13" s="106">
        <v>72.52100000000002</v>
      </c>
      <c r="I13" s="107">
        <v>72.335</v>
      </c>
      <c r="J13" s="107">
        <v>69.755</v>
      </c>
      <c r="K13" s="41">
        <f>IF(I13&gt;0,100*J13/I13,0)</f>
        <v>96.4332619064077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>
        <v>2</v>
      </c>
      <c r="D15" s="38">
        <v>2</v>
      </c>
      <c r="E15" s="38">
        <v>2</v>
      </c>
      <c r="F15" s="39">
        <f>IF(D15&gt;0,100*E15/D15,0)</f>
        <v>100</v>
      </c>
      <c r="G15" s="40"/>
      <c r="H15" s="106">
        <v>0.03</v>
      </c>
      <c r="I15" s="107">
        <v>0.028</v>
      </c>
      <c r="J15" s="107">
        <v>0.03</v>
      </c>
      <c r="K15" s="41">
        <f>IF(I15&gt;0,100*J15/I15,0)</f>
        <v>107.14285714285714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06"/>
      <c r="I17" s="107"/>
      <c r="J17" s="10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05"/>
      <c r="I19" s="105"/>
      <c r="J19" s="10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05"/>
      <c r="I20" s="105"/>
      <c r="J20" s="10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05"/>
      <c r="I21" s="105"/>
      <c r="J21" s="10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06"/>
      <c r="I22" s="107"/>
      <c r="J22" s="10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>
        <v>34</v>
      </c>
      <c r="D24" s="38">
        <v>52</v>
      </c>
      <c r="E24" s="38">
        <v>52</v>
      </c>
      <c r="F24" s="39">
        <f>IF(D24&gt;0,100*E24/D24,0)</f>
        <v>100</v>
      </c>
      <c r="G24" s="40"/>
      <c r="H24" s="106">
        <v>0.467</v>
      </c>
      <c r="I24" s="107">
        <v>0.617</v>
      </c>
      <c r="J24" s="107">
        <v>0.6</v>
      </c>
      <c r="K24" s="41">
        <f>IF(I24&gt;0,100*J24/I24,0)</f>
        <v>97.24473257698541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>
        <v>8</v>
      </c>
      <c r="D26" s="38">
        <v>8</v>
      </c>
      <c r="E26" s="38">
        <v>5</v>
      </c>
      <c r="F26" s="39">
        <f>IF(D26&gt;0,100*E26/D26,0)</f>
        <v>62.5</v>
      </c>
      <c r="G26" s="40"/>
      <c r="H26" s="106">
        <v>0.35</v>
      </c>
      <c r="I26" s="107">
        <v>0.35</v>
      </c>
      <c r="J26" s="107">
        <v>0.3</v>
      </c>
      <c r="K26" s="41">
        <f>IF(I26&gt;0,100*J26/I26,0)</f>
        <v>85.71428571428572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>
        <v>56</v>
      </c>
      <c r="F28" s="31"/>
      <c r="G28" s="31"/>
      <c r="H28" s="105"/>
      <c r="I28" s="105"/>
      <c r="J28" s="105">
        <v>1.232</v>
      </c>
      <c r="K28" s="32"/>
    </row>
    <row r="29" spans="1:11" s="33" customFormat="1" ht="11.25" customHeight="1">
      <c r="A29" s="35" t="s">
        <v>22</v>
      </c>
      <c r="B29" s="29"/>
      <c r="C29" s="30">
        <v>3</v>
      </c>
      <c r="D29" s="30">
        <v>3</v>
      </c>
      <c r="E29" s="30"/>
      <c r="F29" s="31"/>
      <c r="G29" s="31"/>
      <c r="H29" s="105">
        <v>0.045</v>
      </c>
      <c r="I29" s="105">
        <v>0.054</v>
      </c>
      <c r="J29" s="105"/>
      <c r="K29" s="32"/>
    </row>
    <row r="30" spans="1:11" s="33" customFormat="1" ht="11.25" customHeight="1">
      <c r="A30" s="35" t="s">
        <v>23</v>
      </c>
      <c r="B30" s="29"/>
      <c r="C30" s="30">
        <v>19</v>
      </c>
      <c r="D30" s="30">
        <v>2</v>
      </c>
      <c r="E30" s="30">
        <v>2</v>
      </c>
      <c r="F30" s="31"/>
      <c r="G30" s="31"/>
      <c r="H30" s="105">
        <v>0.682</v>
      </c>
      <c r="I30" s="105">
        <v>0.044</v>
      </c>
      <c r="J30" s="105">
        <v>0.044</v>
      </c>
      <c r="K30" s="32"/>
    </row>
    <row r="31" spans="1:11" s="42" customFormat="1" ht="11.25" customHeight="1">
      <c r="A31" s="43" t="s">
        <v>24</v>
      </c>
      <c r="B31" s="37"/>
      <c r="C31" s="38">
        <v>22</v>
      </c>
      <c r="D31" s="38">
        <v>5</v>
      </c>
      <c r="E31" s="38">
        <v>58</v>
      </c>
      <c r="F31" s="39">
        <f>IF(D31&gt;0,100*E31/D31,0)</f>
        <v>1160</v>
      </c>
      <c r="G31" s="40"/>
      <c r="H31" s="106">
        <v>0.7270000000000001</v>
      </c>
      <c r="I31" s="107">
        <v>0.098</v>
      </c>
      <c r="J31" s="107">
        <v>1.276</v>
      </c>
      <c r="K31" s="41">
        <f>IF(I31&gt;0,100*J31/I31,0)</f>
        <v>1302.0408163265306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/>
      <c r="D33" s="30">
        <v>5</v>
      </c>
      <c r="E33" s="30">
        <v>5</v>
      </c>
      <c r="F33" s="31"/>
      <c r="G33" s="31"/>
      <c r="H33" s="105"/>
      <c r="I33" s="105">
        <v>0.1</v>
      </c>
      <c r="J33" s="105">
        <v>0.1</v>
      </c>
      <c r="K33" s="32"/>
    </row>
    <row r="34" spans="1:11" s="33" customFormat="1" ht="11.25" customHeight="1">
      <c r="A34" s="35" t="s">
        <v>26</v>
      </c>
      <c r="B34" s="29"/>
      <c r="C34" s="30">
        <v>3</v>
      </c>
      <c r="D34" s="30">
        <v>4</v>
      </c>
      <c r="E34" s="30">
        <v>3</v>
      </c>
      <c r="F34" s="31"/>
      <c r="G34" s="31"/>
      <c r="H34" s="105">
        <v>0.064</v>
      </c>
      <c r="I34" s="105">
        <v>0.06</v>
      </c>
      <c r="J34" s="105">
        <v>0.064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05"/>
      <c r="I35" s="105"/>
      <c r="J35" s="105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05"/>
      <c r="I36" s="105"/>
      <c r="J36" s="105"/>
      <c r="K36" s="32"/>
    </row>
    <row r="37" spans="1:11" s="42" customFormat="1" ht="11.25" customHeight="1">
      <c r="A37" s="36" t="s">
        <v>29</v>
      </c>
      <c r="B37" s="37"/>
      <c r="C37" s="38">
        <v>3</v>
      </c>
      <c r="D37" s="38">
        <v>9</v>
      </c>
      <c r="E37" s="38">
        <v>8</v>
      </c>
      <c r="F37" s="39">
        <f>IF(D37&gt;0,100*E37/D37,0)</f>
        <v>88.88888888888889</v>
      </c>
      <c r="G37" s="40"/>
      <c r="H37" s="106">
        <v>0.064</v>
      </c>
      <c r="I37" s="107">
        <v>0.16</v>
      </c>
      <c r="J37" s="107">
        <v>0.164</v>
      </c>
      <c r="K37" s="41">
        <f>IF(I37&gt;0,100*J37/I37,0)</f>
        <v>102.50000000000001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>
        <v>10</v>
      </c>
      <c r="D39" s="38">
        <v>11</v>
      </c>
      <c r="E39" s="38">
        <v>11</v>
      </c>
      <c r="F39" s="39">
        <f>IF(D39&gt;0,100*E39/D39,0)</f>
        <v>100</v>
      </c>
      <c r="G39" s="40"/>
      <c r="H39" s="106">
        <v>0.199</v>
      </c>
      <c r="I39" s="107">
        <v>0.23</v>
      </c>
      <c r="J39" s="107">
        <v>0.2</v>
      </c>
      <c r="K39" s="41">
        <f>IF(I39&gt;0,100*J39/I39,0)</f>
        <v>86.95652173913044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05"/>
      <c r="I41" s="105"/>
      <c r="J41" s="10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05"/>
      <c r="I42" s="105"/>
      <c r="J42" s="10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05"/>
      <c r="I43" s="105"/>
      <c r="J43" s="10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05"/>
      <c r="I44" s="105"/>
      <c r="J44" s="10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05"/>
      <c r="I45" s="105"/>
      <c r="J45" s="105"/>
      <c r="K45" s="32"/>
    </row>
    <row r="46" spans="1:11" s="33" customFormat="1" ht="11.25" customHeight="1">
      <c r="A46" s="35" t="s">
        <v>36</v>
      </c>
      <c r="B46" s="29"/>
      <c r="C46" s="30">
        <v>50</v>
      </c>
      <c r="D46" s="30">
        <v>26</v>
      </c>
      <c r="E46" s="30">
        <v>26</v>
      </c>
      <c r="F46" s="31"/>
      <c r="G46" s="31"/>
      <c r="H46" s="105">
        <v>2</v>
      </c>
      <c r="I46" s="105">
        <v>0.91</v>
      </c>
      <c r="J46" s="105">
        <v>1.04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05"/>
      <c r="I47" s="105"/>
      <c r="J47" s="10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>
        <v>6</v>
      </c>
      <c r="F48" s="31"/>
      <c r="G48" s="31"/>
      <c r="H48" s="105"/>
      <c r="I48" s="105"/>
      <c r="J48" s="105">
        <v>0.27</v>
      </c>
      <c r="K48" s="32"/>
    </row>
    <row r="49" spans="1:11" s="33" customFormat="1" ht="11.25" customHeight="1">
      <c r="A49" s="35" t="s">
        <v>39</v>
      </c>
      <c r="B49" s="29"/>
      <c r="C49" s="30"/>
      <c r="D49" s="30">
        <v>6</v>
      </c>
      <c r="E49" s="30">
        <v>6</v>
      </c>
      <c r="F49" s="31"/>
      <c r="G49" s="31"/>
      <c r="H49" s="105"/>
      <c r="I49" s="105">
        <v>0.025</v>
      </c>
      <c r="J49" s="105">
        <v>0.15</v>
      </c>
      <c r="K49" s="32"/>
    </row>
    <row r="50" spans="1:11" s="42" customFormat="1" ht="11.25" customHeight="1">
      <c r="A50" s="43" t="s">
        <v>40</v>
      </c>
      <c r="B50" s="37"/>
      <c r="C50" s="38">
        <v>50</v>
      </c>
      <c r="D50" s="38">
        <v>32</v>
      </c>
      <c r="E50" s="38">
        <v>38</v>
      </c>
      <c r="F50" s="39">
        <f>IF(D50&gt;0,100*E50/D50,0)</f>
        <v>118.75</v>
      </c>
      <c r="G50" s="40"/>
      <c r="H50" s="106">
        <v>2</v>
      </c>
      <c r="I50" s="107">
        <v>0.935</v>
      </c>
      <c r="J50" s="107">
        <v>1.46</v>
      </c>
      <c r="K50" s="41">
        <f>IF(I50&gt;0,100*J50/I50,0)</f>
        <v>156.14973262032083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06"/>
      <c r="I52" s="107"/>
      <c r="J52" s="10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05"/>
      <c r="I54" s="105"/>
      <c r="J54" s="105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05"/>
      <c r="I55" s="105"/>
      <c r="J55" s="10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05"/>
      <c r="I56" s="105"/>
      <c r="J56" s="10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05"/>
      <c r="I57" s="105"/>
      <c r="J57" s="105"/>
      <c r="K57" s="32"/>
    </row>
    <row r="58" spans="1:11" s="33" customFormat="1" ht="11.25" customHeight="1">
      <c r="A58" s="35" t="s">
        <v>46</v>
      </c>
      <c r="B58" s="29"/>
      <c r="C58" s="30">
        <v>6</v>
      </c>
      <c r="D58" s="30">
        <v>6</v>
      </c>
      <c r="E58" s="30">
        <v>6</v>
      </c>
      <c r="F58" s="31"/>
      <c r="G58" s="31"/>
      <c r="H58" s="105">
        <v>0.168</v>
      </c>
      <c r="I58" s="105">
        <v>0.15</v>
      </c>
      <c r="J58" s="105">
        <v>0.162</v>
      </c>
      <c r="K58" s="32"/>
    </row>
    <row r="59" spans="1:11" s="42" customFormat="1" ht="11.25" customHeight="1">
      <c r="A59" s="36" t="s">
        <v>47</v>
      </c>
      <c r="B59" s="37"/>
      <c r="C59" s="38">
        <v>6</v>
      </c>
      <c r="D59" s="38">
        <v>6</v>
      </c>
      <c r="E59" s="38">
        <v>6</v>
      </c>
      <c r="F59" s="39">
        <f>IF(D59&gt;0,100*E59/D59,0)</f>
        <v>100</v>
      </c>
      <c r="G59" s="40"/>
      <c r="H59" s="106">
        <v>0.168</v>
      </c>
      <c r="I59" s="107">
        <v>0.15</v>
      </c>
      <c r="J59" s="107">
        <v>0.162</v>
      </c>
      <c r="K59" s="41">
        <f>IF(I59&gt;0,100*J59/I59,0)</f>
        <v>108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>
        <v>40</v>
      </c>
      <c r="D61" s="30">
        <v>30</v>
      </c>
      <c r="E61" s="30">
        <v>45</v>
      </c>
      <c r="F61" s="31"/>
      <c r="G61" s="31"/>
      <c r="H61" s="105">
        <v>1.6</v>
      </c>
      <c r="I61" s="105">
        <v>1.75</v>
      </c>
      <c r="J61" s="105">
        <v>1.26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05"/>
      <c r="I62" s="105"/>
      <c r="J62" s="105"/>
      <c r="K62" s="32"/>
    </row>
    <row r="63" spans="1:11" s="33" customFormat="1" ht="11.25" customHeight="1">
      <c r="A63" s="35" t="s">
        <v>50</v>
      </c>
      <c r="B63" s="29"/>
      <c r="C63" s="30">
        <v>51</v>
      </c>
      <c r="D63" s="30">
        <v>51</v>
      </c>
      <c r="E63" s="30">
        <v>57</v>
      </c>
      <c r="F63" s="31"/>
      <c r="G63" s="31"/>
      <c r="H63" s="105">
        <v>1.316</v>
      </c>
      <c r="I63" s="105">
        <v>1.0965</v>
      </c>
      <c r="J63" s="105">
        <v>1.25</v>
      </c>
      <c r="K63" s="32"/>
    </row>
    <row r="64" spans="1:11" s="42" customFormat="1" ht="11.25" customHeight="1">
      <c r="A64" s="36" t="s">
        <v>51</v>
      </c>
      <c r="B64" s="37"/>
      <c r="C64" s="38">
        <v>91</v>
      </c>
      <c r="D64" s="38">
        <v>81</v>
      </c>
      <c r="E64" s="38">
        <v>102</v>
      </c>
      <c r="F64" s="39">
        <f>IF(D64&gt;0,100*E64/D64,0)</f>
        <v>125.92592592592592</v>
      </c>
      <c r="G64" s="40"/>
      <c r="H64" s="106">
        <v>2.9160000000000004</v>
      </c>
      <c r="I64" s="107">
        <v>2.8465</v>
      </c>
      <c r="J64" s="107">
        <v>2.51</v>
      </c>
      <c r="K64" s="41">
        <f>IF(I64&gt;0,100*J64/I64,0)</f>
        <v>88.17846478131038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>
        <v>14</v>
      </c>
      <c r="D66" s="38">
        <v>12</v>
      </c>
      <c r="E66" s="38">
        <v>7</v>
      </c>
      <c r="F66" s="39">
        <f>IF(D66&gt;0,100*E66/D66,0)</f>
        <v>58.333333333333336</v>
      </c>
      <c r="G66" s="40"/>
      <c r="H66" s="106">
        <v>0.193</v>
      </c>
      <c r="I66" s="107">
        <v>0.19</v>
      </c>
      <c r="J66" s="107">
        <v>0.18</v>
      </c>
      <c r="K66" s="41">
        <f>IF(I66&gt;0,100*J66/I66,0)</f>
        <v>94.73684210526315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>
        <v>48</v>
      </c>
      <c r="D68" s="30">
        <v>48</v>
      </c>
      <c r="E68" s="30">
        <v>12</v>
      </c>
      <c r="F68" s="31"/>
      <c r="G68" s="31"/>
      <c r="H68" s="105">
        <v>0.804</v>
      </c>
      <c r="I68" s="105">
        <v>0.804</v>
      </c>
      <c r="J68" s="105">
        <v>0.201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05"/>
      <c r="I69" s="105"/>
      <c r="J69" s="105"/>
      <c r="K69" s="32"/>
    </row>
    <row r="70" spans="1:11" s="42" customFormat="1" ht="11.25" customHeight="1">
      <c r="A70" s="36" t="s">
        <v>55</v>
      </c>
      <c r="B70" s="37"/>
      <c r="C70" s="38">
        <v>48</v>
      </c>
      <c r="D70" s="38">
        <v>48</v>
      </c>
      <c r="E70" s="38">
        <v>12</v>
      </c>
      <c r="F70" s="39">
        <f>IF(D70&gt;0,100*E70/D70,0)</f>
        <v>25</v>
      </c>
      <c r="G70" s="40"/>
      <c r="H70" s="106">
        <v>0.804</v>
      </c>
      <c r="I70" s="107">
        <v>0.804</v>
      </c>
      <c r="J70" s="107">
        <v>0.201</v>
      </c>
      <c r="K70" s="41">
        <f>IF(I70&gt;0,100*J70/I70,0)</f>
        <v>25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05"/>
      <c r="I72" s="105"/>
      <c r="J72" s="105"/>
      <c r="K72" s="32"/>
    </row>
    <row r="73" spans="1:11" s="33" customFormat="1" ht="11.25" customHeight="1">
      <c r="A73" s="35" t="s">
        <v>57</v>
      </c>
      <c r="B73" s="29"/>
      <c r="C73" s="30">
        <v>3</v>
      </c>
      <c r="D73" s="30">
        <v>1</v>
      </c>
      <c r="E73" s="30">
        <v>1</v>
      </c>
      <c r="F73" s="31"/>
      <c r="G73" s="31"/>
      <c r="H73" s="105">
        <v>0.06</v>
      </c>
      <c r="I73" s="105">
        <v>0.054</v>
      </c>
      <c r="J73" s="105">
        <v>0.04</v>
      </c>
      <c r="K73" s="32"/>
    </row>
    <row r="74" spans="1:11" s="33" customFormat="1" ht="11.25" customHeight="1">
      <c r="A74" s="35" t="s">
        <v>58</v>
      </c>
      <c r="B74" s="29"/>
      <c r="C74" s="30">
        <v>25</v>
      </c>
      <c r="D74" s="30">
        <v>20</v>
      </c>
      <c r="E74" s="30">
        <v>20</v>
      </c>
      <c r="F74" s="31"/>
      <c r="G74" s="31"/>
      <c r="H74" s="105">
        <v>0.487</v>
      </c>
      <c r="I74" s="105">
        <v>0.39</v>
      </c>
      <c r="J74" s="105">
        <v>0.4</v>
      </c>
      <c r="K74" s="32"/>
    </row>
    <row r="75" spans="1:11" s="33" customFormat="1" ht="11.25" customHeight="1">
      <c r="A75" s="35" t="s">
        <v>59</v>
      </c>
      <c r="B75" s="29"/>
      <c r="C75" s="30"/>
      <c r="D75" s="30">
        <v>4</v>
      </c>
      <c r="E75" s="30">
        <v>4</v>
      </c>
      <c r="F75" s="31"/>
      <c r="G75" s="31"/>
      <c r="H75" s="105"/>
      <c r="I75" s="105">
        <v>0.0732</v>
      </c>
      <c r="J75" s="105">
        <v>0.0732</v>
      </c>
      <c r="K75" s="32"/>
    </row>
    <row r="76" spans="1:11" s="33" customFormat="1" ht="11.25" customHeight="1">
      <c r="A76" s="35" t="s">
        <v>60</v>
      </c>
      <c r="B76" s="29"/>
      <c r="C76" s="30">
        <v>4</v>
      </c>
      <c r="D76" s="30">
        <v>5</v>
      </c>
      <c r="E76" s="30">
        <v>5</v>
      </c>
      <c r="F76" s="31"/>
      <c r="G76" s="31"/>
      <c r="H76" s="105">
        <v>0.078</v>
      </c>
      <c r="I76" s="105">
        <v>0.15</v>
      </c>
      <c r="J76" s="105">
        <v>0.135</v>
      </c>
      <c r="K76" s="32"/>
    </row>
    <row r="77" spans="1:11" s="33" customFormat="1" ht="11.25" customHeight="1">
      <c r="A77" s="35" t="s">
        <v>61</v>
      </c>
      <c r="B77" s="29"/>
      <c r="C77" s="30">
        <v>3</v>
      </c>
      <c r="D77" s="30">
        <v>3</v>
      </c>
      <c r="E77" s="30">
        <v>4</v>
      </c>
      <c r="F77" s="31"/>
      <c r="G77" s="31"/>
      <c r="H77" s="105">
        <v>0.043</v>
      </c>
      <c r="I77" s="105">
        <v>0.03</v>
      </c>
      <c r="J77" s="105">
        <v>0.03</v>
      </c>
      <c r="K77" s="32"/>
    </row>
    <row r="78" spans="1:11" s="33" customFormat="1" ht="11.25" customHeight="1">
      <c r="A78" s="35" t="s">
        <v>62</v>
      </c>
      <c r="B78" s="29"/>
      <c r="C78" s="30">
        <v>16</v>
      </c>
      <c r="D78" s="30">
        <v>25</v>
      </c>
      <c r="E78" s="30">
        <v>25</v>
      </c>
      <c r="F78" s="31"/>
      <c r="G78" s="31"/>
      <c r="H78" s="105">
        <v>0.33</v>
      </c>
      <c r="I78" s="105">
        <v>0.5</v>
      </c>
      <c r="J78" s="105">
        <v>0.5</v>
      </c>
      <c r="K78" s="32"/>
    </row>
    <row r="79" spans="1:11" s="33" customFormat="1" ht="11.25" customHeight="1">
      <c r="A79" s="35" t="s">
        <v>63</v>
      </c>
      <c r="B79" s="29"/>
      <c r="C79" s="30">
        <v>8</v>
      </c>
      <c r="D79" s="30">
        <v>13</v>
      </c>
      <c r="E79" s="30">
        <v>13</v>
      </c>
      <c r="F79" s="31"/>
      <c r="G79" s="31"/>
      <c r="H79" s="105">
        <v>0.132</v>
      </c>
      <c r="I79" s="105">
        <v>0.221</v>
      </c>
      <c r="J79" s="105">
        <v>0.221</v>
      </c>
      <c r="K79" s="32"/>
    </row>
    <row r="80" spans="1:11" s="42" customFormat="1" ht="11.25" customHeight="1">
      <c r="A80" s="43" t="s">
        <v>64</v>
      </c>
      <c r="B80" s="37"/>
      <c r="C80" s="38">
        <v>59</v>
      </c>
      <c r="D80" s="38">
        <v>71</v>
      </c>
      <c r="E80" s="38">
        <v>72</v>
      </c>
      <c r="F80" s="39">
        <f>IF(D80&gt;0,100*E80/D80,0)</f>
        <v>101.40845070422536</v>
      </c>
      <c r="G80" s="40"/>
      <c r="H80" s="106">
        <v>1.13</v>
      </c>
      <c r="I80" s="107">
        <v>1.4182000000000001</v>
      </c>
      <c r="J80" s="107">
        <v>1.3992</v>
      </c>
      <c r="K80" s="41">
        <f>IF(I80&gt;0,100*J80/I80,0)</f>
        <v>98.66027358623606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>
        <v>2</v>
      </c>
      <c r="D82" s="30">
        <v>7</v>
      </c>
      <c r="E82" s="30">
        <v>7</v>
      </c>
      <c r="F82" s="31"/>
      <c r="G82" s="31"/>
      <c r="H82" s="105">
        <v>0.05</v>
      </c>
      <c r="I82" s="105">
        <v>0.175</v>
      </c>
      <c r="J82" s="105">
        <v>0.175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05"/>
      <c r="I83" s="105"/>
      <c r="J83" s="105"/>
      <c r="K83" s="32"/>
    </row>
    <row r="84" spans="1:11" s="42" customFormat="1" ht="11.25" customHeight="1">
      <c r="A84" s="36" t="s">
        <v>67</v>
      </c>
      <c r="B84" s="37"/>
      <c r="C84" s="38">
        <v>2</v>
      </c>
      <c r="D84" s="38">
        <v>7</v>
      </c>
      <c r="E84" s="38">
        <v>7</v>
      </c>
      <c r="F84" s="39">
        <f>IF(D84&gt;0,100*E84/D84,0)</f>
        <v>100</v>
      </c>
      <c r="G84" s="40"/>
      <c r="H84" s="106">
        <v>0.05</v>
      </c>
      <c r="I84" s="107">
        <v>0.175</v>
      </c>
      <c r="J84" s="107">
        <v>0.175</v>
      </c>
      <c r="K84" s="41">
        <f>IF(I84&gt;0,100*J84/I84,0)</f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>
        <v>6986.195177867483</v>
      </c>
      <c r="D87" s="53">
        <v>6980.854483082769</v>
      </c>
      <c r="E87" s="53">
        <v>7010</v>
      </c>
      <c r="F87" s="54">
        <f>IF(D87&gt;0,100*E87/D87,0)</f>
        <v>100.41750643832874</v>
      </c>
      <c r="G87" s="40"/>
      <c r="H87" s="110">
        <v>81.619</v>
      </c>
      <c r="I87" s="111">
        <v>80.33670000000001</v>
      </c>
      <c r="J87" s="111">
        <v>78.41219999999998</v>
      </c>
      <c r="K87" s="54">
        <f>IF(I87&gt;0,100*J87/I87,0)</f>
        <v>97.60445724058864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70" zoomScaleNormal="70" zoomScaleSheetLayoutView="70" zoomScalePageLayoutView="0" workbookViewId="0" topLeftCell="A1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7</v>
      </c>
      <c r="D7" s="21" t="s">
        <v>7</v>
      </c>
      <c r="E7" s="21">
        <v>10</v>
      </c>
      <c r="F7" s="22" t="str">
        <f>CONCATENATE(D6,"=100")</f>
        <v>2016=100</v>
      </c>
      <c r="G7" s="23"/>
      <c r="H7" s="20" t="s">
        <v>7</v>
      </c>
      <c r="I7" s="21" t="s">
        <v>7</v>
      </c>
      <c r="J7" s="21">
        <v>12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05"/>
      <c r="I9" s="105"/>
      <c r="J9" s="10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05"/>
      <c r="I10" s="105"/>
      <c r="J10" s="10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05"/>
      <c r="I11" s="105"/>
      <c r="J11" s="10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05"/>
      <c r="I12" s="105"/>
      <c r="J12" s="10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06"/>
      <c r="I13" s="107"/>
      <c r="J13" s="10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06"/>
      <c r="I15" s="107"/>
      <c r="J15" s="10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06"/>
      <c r="I17" s="107"/>
      <c r="J17" s="10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05"/>
      <c r="I19" s="105"/>
      <c r="J19" s="10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05"/>
      <c r="I20" s="105"/>
      <c r="J20" s="10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05"/>
      <c r="I21" s="105"/>
      <c r="J21" s="10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06"/>
      <c r="I22" s="107"/>
      <c r="J22" s="10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/>
      <c r="D24" s="38">
        <v>1</v>
      </c>
      <c r="E24" s="38"/>
      <c r="F24" s="39"/>
      <c r="G24" s="40"/>
      <c r="H24" s="106"/>
      <c r="I24" s="107">
        <v>0.012</v>
      </c>
      <c r="J24" s="10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06"/>
      <c r="I26" s="107"/>
      <c r="J26" s="10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05"/>
      <c r="I28" s="105"/>
      <c r="J28" s="10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05"/>
      <c r="I29" s="105"/>
      <c r="J29" s="105"/>
      <c r="K29" s="32"/>
    </row>
    <row r="30" spans="1:11" s="33" customFormat="1" ht="11.25" customHeight="1">
      <c r="A30" s="35" t="s">
        <v>23</v>
      </c>
      <c r="B30" s="29"/>
      <c r="C30" s="30">
        <v>1</v>
      </c>
      <c r="D30" s="30">
        <v>1</v>
      </c>
      <c r="E30" s="30">
        <v>1</v>
      </c>
      <c r="F30" s="31"/>
      <c r="G30" s="31"/>
      <c r="H30" s="105">
        <v>0.02</v>
      </c>
      <c r="I30" s="105">
        <v>0.02</v>
      </c>
      <c r="J30" s="105">
        <v>0.02</v>
      </c>
      <c r="K30" s="32"/>
    </row>
    <row r="31" spans="1:11" s="42" customFormat="1" ht="11.25" customHeight="1">
      <c r="A31" s="43" t="s">
        <v>24</v>
      </c>
      <c r="B31" s="37"/>
      <c r="C31" s="38">
        <v>1</v>
      </c>
      <c r="D31" s="38">
        <v>1</v>
      </c>
      <c r="E31" s="38">
        <v>1</v>
      </c>
      <c r="F31" s="39">
        <f>IF(D31&gt;0,100*E31/D31,0)</f>
        <v>100</v>
      </c>
      <c r="G31" s="40"/>
      <c r="H31" s="106">
        <v>0.02</v>
      </c>
      <c r="I31" s="107">
        <v>0.02</v>
      </c>
      <c r="J31" s="107">
        <v>0.02</v>
      </c>
      <c r="K31" s="41">
        <f>IF(I31&gt;0,100*J31/I31,0)</f>
        <v>100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>
        <v>35</v>
      </c>
      <c r="D33" s="30">
        <v>30</v>
      </c>
      <c r="E33" s="30">
        <v>32</v>
      </c>
      <c r="F33" s="31"/>
      <c r="G33" s="31"/>
      <c r="H33" s="105">
        <v>0.5</v>
      </c>
      <c r="I33" s="105">
        <v>0.4</v>
      </c>
      <c r="J33" s="105">
        <v>0.44</v>
      </c>
      <c r="K33" s="32"/>
    </row>
    <row r="34" spans="1:11" s="33" customFormat="1" ht="11.25" customHeight="1">
      <c r="A34" s="35" t="s">
        <v>26</v>
      </c>
      <c r="B34" s="29"/>
      <c r="C34" s="30"/>
      <c r="D34" s="30">
        <v>1</v>
      </c>
      <c r="E34" s="30">
        <v>1</v>
      </c>
      <c r="F34" s="31"/>
      <c r="G34" s="31"/>
      <c r="H34" s="105"/>
      <c r="I34" s="105">
        <v>0.017</v>
      </c>
      <c r="J34" s="105">
        <v>0.017</v>
      </c>
      <c r="K34" s="32"/>
    </row>
    <row r="35" spans="1:11" s="33" customFormat="1" ht="11.25" customHeight="1">
      <c r="A35" s="35" t="s">
        <v>27</v>
      </c>
      <c r="B35" s="29"/>
      <c r="C35" s="30">
        <v>2</v>
      </c>
      <c r="D35" s="30">
        <v>2</v>
      </c>
      <c r="E35" s="30">
        <v>2</v>
      </c>
      <c r="F35" s="31"/>
      <c r="G35" s="31"/>
      <c r="H35" s="105">
        <v>0.02</v>
      </c>
      <c r="I35" s="105">
        <v>0.02</v>
      </c>
      <c r="J35" s="105">
        <v>0.02</v>
      </c>
      <c r="K35" s="32"/>
    </row>
    <row r="36" spans="1:11" s="33" customFormat="1" ht="11.25" customHeight="1">
      <c r="A36" s="35" t="s">
        <v>28</v>
      </c>
      <c r="B36" s="29"/>
      <c r="C36" s="30">
        <v>3</v>
      </c>
      <c r="D36" s="30">
        <v>1</v>
      </c>
      <c r="E36" s="30">
        <v>12</v>
      </c>
      <c r="F36" s="31"/>
      <c r="G36" s="31"/>
      <c r="H36" s="105">
        <v>0.048</v>
      </c>
      <c r="I36" s="105">
        <v>0.012</v>
      </c>
      <c r="J36" s="105">
        <v>0.144</v>
      </c>
      <c r="K36" s="32"/>
    </row>
    <row r="37" spans="1:11" s="42" customFormat="1" ht="11.25" customHeight="1">
      <c r="A37" s="36" t="s">
        <v>29</v>
      </c>
      <c r="B37" s="37"/>
      <c r="C37" s="38">
        <v>40</v>
      </c>
      <c r="D37" s="38">
        <v>34</v>
      </c>
      <c r="E37" s="38">
        <v>47</v>
      </c>
      <c r="F37" s="39">
        <f>IF(D37&gt;0,100*E37/D37,0)</f>
        <v>138.23529411764707</v>
      </c>
      <c r="G37" s="40"/>
      <c r="H37" s="106">
        <v>0.5680000000000001</v>
      </c>
      <c r="I37" s="107">
        <v>0.44900000000000007</v>
      </c>
      <c r="J37" s="107">
        <v>0.621</v>
      </c>
      <c r="K37" s="41">
        <f>IF(I37&gt;0,100*J37/I37,0)</f>
        <v>138.30734966592425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>
        <v>8</v>
      </c>
      <c r="D39" s="38">
        <v>6</v>
      </c>
      <c r="E39" s="38">
        <v>6</v>
      </c>
      <c r="F39" s="39">
        <f>IF(D39&gt;0,100*E39/D39,0)</f>
        <v>100</v>
      </c>
      <c r="G39" s="40"/>
      <c r="H39" s="106">
        <v>0.16</v>
      </c>
      <c r="I39" s="107">
        <v>0.05</v>
      </c>
      <c r="J39" s="107">
        <v>0.05</v>
      </c>
      <c r="K39" s="41">
        <f>IF(I39&gt;0,100*J39/I39,0)</f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05"/>
      <c r="I41" s="105"/>
      <c r="J41" s="10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05"/>
      <c r="I42" s="105"/>
      <c r="J42" s="10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05"/>
      <c r="I43" s="105"/>
      <c r="J43" s="10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05"/>
      <c r="I44" s="105"/>
      <c r="J44" s="10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05"/>
      <c r="I45" s="105"/>
      <c r="J45" s="105"/>
      <c r="K45" s="32"/>
    </row>
    <row r="46" spans="1:11" s="33" customFormat="1" ht="11.25" customHeight="1">
      <c r="A46" s="35" t="s">
        <v>36</v>
      </c>
      <c r="B46" s="29"/>
      <c r="C46" s="30">
        <v>26</v>
      </c>
      <c r="D46" s="30">
        <v>16</v>
      </c>
      <c r="E46" s="30">
        <v>16</v>
      </c>
      <c r="F46" s="31"/>
      <c r="G46" s="31"/>
      <c r="H46" s="105">
        <v>0.78</v>
      </c>
      <c r="I46" s="105">
        <v>0.416</v>
      </c>
      <c r="J46" s="105">
        <v>0.48</v>
      </c>
      <c r="K46" s="32"/>
    </row>
    <row r="47" spans="1:11" s="33" customFormat="1" ht="11.25" customHeight="1">
      <c r="A47" s="35" t="s">
        <v>37</v>
      </c>
      <c r="B47" s="29"/>
      <c r="C47" s="30"/>
      <c r="D47" s="30">
        <v>1</v>
      </c>
      <c r="E47" s="30">
        <v>1</v>
      </c>
      <c r="F47" s="31"/>
      <c r="G47" s="31"/>
      <c r="H47" s="105"/>
      <c r="I47" s="105">
        <v>0.01</v>
      </c>
      <c r="J47" s="105">
        <v>0.015</v>
      </c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05"/>
      <c r="I48" s="105"/>
      <c r="J48" s="10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05"/>
      <c r="I49" s="105"/>
      <c r="J49" s="105"/>
      <c r="K49" s="32"/>
    </row>
    <row r="50" spans="1:11" s="42" customFormat="1" ht="11.25" customHeight="1">
      <c r="A50" s="43" t="s">
        <v>40</v>
      </c>
      <c r="B50" s="37"/>
      <c r="C50" s="38">
        <v>26</v>
      </c>
      <c r="D50" s="38">
        <v>17</v>
      </c>
      <c r="E50" s="38">
        <v>17</v>
      </c>
      <c r="F50" s="39">
        <f>IF(D50&gt;0,100*E50/D50,0)</f>
        <v>100</v>
      </c>
      <c r="G50" s="40"/>
      <c r="H50" s="106">
        <v>0.78</v>
      </c>
      <c r="I50" s="107">
        <v>0.426</v>
      </c>
      <c r="J50" s="107">
        <v>0.495</v>
      </c>
      <c r="K50" s="41">
        <f>IF(I50&gt;0,100*J50/I50,0)</f>
        <v>116.19718309859155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06"/>
      <c r="I52" s="107"/>
      <c r="J52" s="10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05"/>
      <c r="I54" s="105"/>
      <c r="J54" s="105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05"/>
      <c r="I55" s="105"/>
      <c r="J55" s="10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05"/>
      <c r="I56" s="105"/>
      <c r="J56" s="10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05"/>
      <c r="I57" s="105"/>
      <c r="J57" s="10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05"/>
      <c r="I58" s="105"/>
      <c r="J58" s="105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06"/>
      <c r="I59" s="107"/>
      <c r="J59" s="10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>
        <v>15</v>
      </c>
      <c r="D61" s="30">
        <v>20</v>
      </c>
      <c r="E61" s="30">
        <v>20</v>
      </c>
      <c r="F61" s="31"/>
      <c r="G61" s="31"/>
      <c r="H61" s="105">
        <v>0.45</v>
      </c>
      <c r="I61" s="105">
        <v>0.75</v>
      </c>
      <c r="J61" s="105">
        <v>0.56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05"/>
      <c r="I62" s="105"/>
      <c r="J62" s="105"/>
      <c r="K62" s="32"/>
    </row>
    <row r="63" spans="1:11" s="33" customFormat="1" ht="11.25" customHeight="1">
      <c r="A63" s="35" t="s">
        <v>50</v>
      </c>
      <c r="B63" s="29"/>
      <c r="C63" s="30">
        <v>33</v>
      </c>
      <c r="D63" s="30">
        <v>33</v>
      </c>
      <c r="E63" s="30">
        <v>33</v>
      </c>
      <c r="F63" s="31"/>
      <c r="G63" s="31"/>
      <c r="H63" s="105">
        <v>0.594</v>
      </c>
      <c r="I63" s="105">
        <v>0.57</v>
      </c>
      <c r="J63" s="105">
        <v>0.57</v>
      </c>
      <c r="K63" s="32"/>
    </row>
    <row r="64" spans="1:11" s="42" customFormat="1" ht="11.25" customHeight="1">
      <c r="A64" s="36" t="s">
        <v>51</v>
      </c>
      <c r="B64" s="37"/>
      <c r="C64" s="38">
        <v>48</v>
      </c>
      <c r="D64" s="38">
        <v>53</v>
      </c>
      <c r="E64" s="38">
        <v>53</v>
      </c>
      <c r="F64" s="39">
        <f>IF(D64&gt;0,100*E64/D64,0)</f>
        <v>100</v>
      </c>
      <c r="G64" s="40"/>
      <c r="H64" s="106">
        <v>1.044</v>
      </c>
      <c r="I64" s="107">
        <v>1.32</v>
      </c>
      <c r="J64" s="107">
        <v>1.13</v>
      </c>
      <c r="K64" s="41">
        <f>IF(I64&gt;0,100*J64/I64,0)</f>
        <v>85.6060606060606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>
        <v>10</v>
      </c>
      <c r="D66" s="38">
        <v>11</v>
      </c>
      <c r="E66" s="38">
        <v>6</v>
      </c>
      <c r="F66" s="39">
        <f>IF(D66&gt;0,100*E66/D66,0)</f>
        <v>54.54545454545455</v>
      </c>
      <c r="G66" s="40"/>
      <c r="H66" s="106">
        <v>0.11</v>
      </c>
      <c r="I66" s="107">
        <v>0.11</v>
      </c>
      <c r="J66" s="107">
        <v>0.102</v>
      </c>
      <c r="K66" s="41">
        <f>IF(I66&gt;0,100*J66/I66,0)</f>
        <v>92.72727272727272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05"/>
      <c r="I68" s="105"/>
      <c r="J68" s="10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05"/>
      <c r="I69" s="105"/>
      <c r="J69" s="10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06"/>
      <c r="I70" s="107"/>
      <c r="J70" s="10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>
        <v>25</v>
      </c>
      <c r="D72" s="30">
        <v>25</v>
      </c>
      <c r="E72" s="30">
        <v>85</v>
      </c>
      <c r="F72" s="31"/>
      <c r="G72" s="31"/>
      <c r="H72" s="105">
        <v>0.275</v>
      </c>
      <c r="I72" s="105">
        <v>0.275</v>
      </c>
      <c r="J72" s="105">
        <v>0.935</v>
      </c>
      <c r="K72" s="32"/>
    </row>
    <row r="73" spans="1:11" s="33" customFormat="1" ht="11.25" customHeight="1">
      <c r="A73" s="35" t="s">
        <v>57</v>
      </c>
      <c r="B73" s="29"/>
      <c r="C73" s="30">
        <v>5</v>
      </c>
      <c r="D73" s="30">
        <v>20</v>
      </c>
      <c r="E73" s="30">
        <v>20</v>
      </c>
      <c r="F73" s="31"/>
      <c r="G73" s="31"/>
      <c r="H73" s="105">
        <v>0.31</v>
      </c>
      <c r="I73" s="105">
        <v>0.31</v>
      </c>
      <c r="J73" s="105">
        <v>0.4</v>
      </c>
      <c r="K73" s="32"/>
    </row>
    <row r="74" spans="1:11" s="33" customFormat="1" ht="11.25" customHeight="1">
      <c r="A74" s="35" t="s">
        <v>58</v>
      </c>
      <c r="B74" s="29"/>
      <c r="C74" s="30">
        <v>20</v>
      </c>
      <c r="D74" s="30">
        <v>20</v>
      </c>
      <c r="E74" s="30">
        <v>20</v>
      </c>
      <c r="F74" s="31"/>
      <c r="G74" s="31"/>
      <c r="H74" s="105">
        <v>0.3</v>
      </c>
      <c r="I74" s="105">
        <v>0.3</v>
      </c>
      <c r="J74" s="105">
        <v>0.3</v>
      </c>
      <c r="K74" s="32"/>
    </row>
    <row r="75" spans="1:11" s="33" customFormat="1" ht="11.25" customHeight="1">
      <c r="A75" s="35" t="s">
        <v>59</v>
      </c>
      <c r="B75" s="29"/>
      <c r="C75" s="30">
        <v>1</v>
      </c>
      <c r="D75" s="30">
        <v>2</v>
      </c>
      <c r="E75" s="30">
        <v>2</v>
      </c>
      <c r="F75" s="31"/>
      <c r="G75" s="31"/>
      <c r="H75" s="105">
        <v>0.01</v>
      </c>
      <c r="I75" s="105">
        <v>0.02</v>
      </c>
      <c r="J75" s="105">
        <v>0.019600000000000003</v>
      </c>
      <c r="K75" s="32"/>
    </row>
    <row r="76" spans="1:11" s="33" customFormat="1" ht="11.25" customHeight="1">
      <c r="A76" s="35" t="s">
        <v>60</v>
      </c>
      <c r="B76" s="29"/>
      <c r="C76" s="30">
        <v>4</v>
      </c>
      <c r="D76" s="30">
        <v>35</v>
      </c>
      <c r="E76" s="30">
        <v>30</v>
      </c>
      <c r="F76" s="31"/>
      <c r="G76" s="31"/>
      <c r="H76" s="105">
        <v>0.06</v>
      </c>
      <c r="I76" s="105">
        <v>0.63</v>
      </c>
      <c r="J76" s="105">
        <v>0.54</v>
      </c>
      <c r="K76" s="32"/>
    </row>
    <row r="77" spans="1:11" s="33" customFormat="1" ht="11.25" customHeight="1">
      <c r="A77" s="35" t="s">
        <v>61</v>
      </c>
      <c r="B77" s="29"/>
      <c r="C77" s="30">
        <v>11</v>
      </c>
      <c r="D77" s="30">
        <v>1</v>
      </c>
      <c r="E77" s="30">
        <v>1</v>
      </c>
      <c r="F77" s="31"/>
      <c r="G77" s="31"/>
      <c r="H77" s="105">
        <v>0.164</v>
      </c>
      <c r="I77" s="105">
        <v>0.02</v>
      </c>
      <c r="J77" s="105">
        <v>0.02</v>
      </c>
      <c r="K77" s="32"/>
    </row>
    <row r="78" spans="1:11" s="33" customFormat="1" ht="11.25" customHeight="1">
      <c r="A78" s="35" t="s">
        <v>62</v>
      </c>
      <c r="B78" s="29"/>
      <c r="C78" s="30">
        <v>23</v>
      </c>
      <c r="D78" s="30">
        <v>23</v>
      </c>
      <c r="E78" s="30">
        <v>23</v>
      </c>
      <c r="F78" s="31"/>
      <c r="G78" s="31"/>
      <c r="H78" s="105">
        <v>0.53</v>
      </c>
      <c r="I78" s="105">
        <v>0.46</v>
      </c>
      <c r="J78" s="105">
        <v>0.46</v>
      </c>
      <c r="K78" s="32"/>
    </row>
    <row r="79" spans="1:11" s="33" customFormat="1" ht="11.25" customHeight="1">
      <c r="A79" s="35" t="s">
        <v>63</v>
      </c>
      <c r="B79" s="29"/>
      <c r="C79" s="30">
        <v>10</v>
      </c>
      <c r="D79" s="30">
        <v>14</v>
      </c>
      <c r="E79" s="30">
        <v>14</v>
      </c>
      <c r="F79" s="31"/>
      <c r="G79" s="31"/>
      <c r="H79" s="105">
        <v>0.125</v>
      </c>
      <c r="I79" s="105">
        <v>0.168</v>
      </c>
      <c r="J79" s="105">
        <v>0.168</v>
      </c>
      <c r="K79" s="32"/>
    </row>
    <row r="80" spans="1:11" s="42" customFormat="1" ht="11.25" customHeight="1">
      <c r="A80" s="43" t="s">
        <v>64</v>
      </c>
      <c r="B80" s="37"/>
      <c r="C80" s="38">
        <v>99</v>
      </c>
      <c r="D80" s="38">
        <v>140</v>
      </c>
      <c r="E80" s="38">
        <v>195</v>
      </c>
      <c r="F80" s="39">
        <f>IF(D80&gt;0,100*E80/D80,0)</f>
        <v>139.28571428571428</v>
      </c>
      <c r="G80" s="40"/>
      <c r="H80" s="106">
        <v>1.774</v>
      </c>
      <c r="I80" s="107">
        <v>2.1830000000000003</v>
      </c>
      <c r="J80" s="107">
        <v>2.8426000000000005</v>
      </c>
      <c r="K80" s="41">
        <f>IF(I80&gt;0,100*J80/I80,0)</f>
        <v>130.21530004580853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>
        <v>5</v>
      </c>
      <c r="D82" s="30">
        <v>6</v>
      </c>
      <c r="E82" s="30">
        <v>6</v>
      </c>
      <c r="F82" s="31"/>
      <c r="G82" s="31"/>
      <c r="H82" s="105">
        <v>0.125</v>
      </c>
      <c r="I82" s="105">
        <v>0.15</v>
      </c>
      <c r="J82" s="105">
        <v>0.15</v>
      </c>
      <c r="K82" s="32"/>
    </row>
    <row r="83" spans="1:11" s="33" customFormat="1" ht="11.25" customHeight="1">
      <c r="A83" s="35" t="s">
        <v>66</v>
      </c>
      <c r="B83" s="29"/>
      <c r="C83" s="30">
        <v>8</v>
      </c>
      <c r="D83" s="30">
        <v>8</v>
      </c>
      <c r="E83" s="30"/>
      <c r="F83" s="31"/>
      <c r="G83" s="31"/>
      <c r="H83" s="105">
        <v>0.122</v>
      </c>
      <c r="I83" s="105">
        <v>0.122</v>
      </c>
      <c r="J83" s="105"/>
      <c r="K83" s="32"/>
    </row>
    <row r="84" spans="1:11" s="42" customFormat="1" ht="11.25" customHeight="1">
      <c r="A84" s="36" t="s">
        <v>67</v>
      </c>
      <c r="B84" s="37"/>
      <c r="C84" s="38">
        <v>13</v>
      </c>
      <c r="D84" s="38">
        <v>14</v>
      </c>
      <c r="E84" s="38">
        <v>6</v>
      </c>
      <c r="F84" s="39">
        <f>IF(D84&gt;0,100*E84/D84,0)</f>
        <v>42.857142857142854</v>
      </c>
      <c r="G84" s="40"/>
      <c r="H84" s="106">
        <v>0.247</v>
      </c>
      <c r="I84" s="107">
        <v>0.272</v>
      </c>
      <c r="J84" s="107">
        <v>0.15</v>
      </c>
      <c r="K84" s="41">
        <f>IF(I84&gt;0,100*J84/I84,0)</f>
        <v>55.147058823529406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>
        <v>245</v>
      </c>
      <c r="D87" s="53">
        <v>277</v>
      </c>
      <c r="E87" s="53">
        <v>331</v>
      </c>
      <c r="F87" s="54">
        <f>IF(D87&gt;0,100*E87/D87,0)</f>
        <v>119.49458483754513</v>
      </c>
      <c r="G87" s="40"/>
      <c r="H87" s="110">
        <v>4.702999999999999</v>
      </c>
      <c r="I87" s="111">
        <v>4.8420000000000005</v>
      </c>
      <c r="J87" s="111">
        <v>5.4106000000000005</v>
      </c>
      <c r="K87" s="54">
        <f>IF(I87&gt;0,100*J87/I87,0)</f>
        <v>111.74308137133416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80" zoomScaleNormal="70" zoomScaleSheetLayoutView="80" zoomScalePageLayoutView="0" workbookViewId="0" topLeftCell="A1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7</v>
      </c>
      <c r="D7" s="21" t="s">
        <v>7</v>
      </c>
      <c r="E7" s="21">
        <v>11</v>
      </c>
      <c r="F7" s="22" t="str">
        <f>CONCATENATE(D6,"=100")</f>
        <v>2016=100</v>
      </c>
      <c r="G7" s="23"/>
      <c r="H7" s="20" t="s">
        <v>7</v>
      </c>
      <c r="I7" s="21" t="s">
        <v>7</v>
      </c>
      <c r="J7" s="21">
        <v>12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38</v>
      </c>
      <c r="D9" s="30">
        <v>41</v>
      </c>
      <c r="E9" s="30">
        <v>37</v>
      </c>
      <c r="F9" s="31"/>
      <c r="G9" s="31"/>
      <c r="H9" s="105">
        <v>0.575</v>
      </c>
      <c r="I9" s="105">
        <v>0.609</v>
      </c>
      <c r="J9" s="105">
        <v>0.572</v>
      </c>
      <c r="K9" s="32"/>
    </row>
    <row r="10" spans="1:11" s="33" customFormat="1" ht="11.25" customHeight="1">
      <c r="A10" s="35" t="s">
        <v>9</v>
      </c>
      <c r="B10" s="29"/>
      <c r="C10" s="30">
        <v>13</v>
      </c>
      <c r="D10" s="30">
        <v>15</v>
      </c>
      <c r="E10" s="30">
        <v>13</v>
      </c>
      <c r="F10" s="31"/>
      <c r="G10" s="31"/>
      <c r="H10" s="105">
        <v>0.264</v>
      </c>
      <c r="I10" s="105">
        <v>0.277</v>
      </c>
      <c r="J10" s="105">
        <v>0.261</v>
      </c>
      <c r="K10" s="32"/>
    </row>
    <row r="11" spans="1:11" s="33" customFormat="1" ht="11.25" customHeight="1">
      <c r="A11" s="28" t="s">
        <v>10</v>
      </c>
      <c r="B11" s="29"/>
      <c r="C11" s="30">
        <v>21</v>
      </c>
      <c r="D11" s="30">
        <v>23</v>
      </c>
      <c r="E11" s="30">
        <v>25</v>
      </c>
      <c r="F11" s="31"/>
      <c r="G11" s="31"/>
      <c r="H11" s="105">
        <v>0.483</v>
      </c>
      <c r="I11" s="105">
        <v>0.609</v>
      </c>
      <c r="J11" s="105">
        <v>0.493</v>
      </c>
      <c r="K11" s="32"/>
    </row>
    <row r="12" spans="1:11" s="33" customFormat="1" ht="11.25" customHeight="1">
      <c r="A12" s="35" t="s">
        <v>11</v>
      </c>
      <c r="B12" s="29"/>
      <c r="C12" s="30">
        <v>71</v>
      </c>
      <c r="D12" s="30">
        <v>71</v>
      </c>
      <c r="E12" s="30">
        <v>70</v>
      </c>
      <c r="F12" s="31"/>
      <c r="G12" s="31"/>
      <c r="H12" s="105">
        <v>1.314</v>
      </c>
      <c r="I12" s="105">
        <v>1.361</v>
      </c>
      <c r="J12" s="105">
        <v>1.286</v>
      </c>
      <c r="K12" s="32"/>
    </row>
    <row r="13" spans="1:11" s="42" customFormat="1" ht="11.25" customHeight="1">
      <c r="A13" s="36" t="s">
        <v>12</v>
      </c>
      <c r="B13" s="37"/>
      <c r="C13" s="38">
        <v>143</v>
      </c>
      <c r="D13" s="38">
        <v>150</v>
      </c>
      <c r="E13" s="38">
        <v>145</v>
      </c>
      <c r="F13" s="39">
        <f>IF(D13&gt;0,100*E13/D13,0)</f>
        <v>96.66666666666667</v>
      </c>
      <c r="G13" s="40"/>
      <c r="H13" s="106">
        <v>2.636</v>
      </c>
      <c r="I13" s="107">
        <v>2.856</v>
      </c>
      <c r="J13" s="107">
        <v>2.612</v>
      </c>
      <c r="K13" s="41">
        <f>IF(I13&gt;0,100*J13/I13,0)</f>
        <v>91.45658263305322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>
        <v>2</v>
      </c>
      <c r="D15" s="38">
        <v>5</v>
      </c>
      <c r="E15" s="38">
        <v>3</v>
      </c>
      <c r="F15" s="39">
        <f>IF(D15&gt;0,100*E15/D15,0)</f>
        <v>60</v>
      </c>
      <c r="G15" s="40"/>
      <c r="H15" s="106">
        <v>0.04</v>
      </c>
      <c r="I15" s="107">
        <v>0.105</v>
      </c>
      <c r="J15" s="107">
        <v>0.06</v>
      </c>
      <c r="K15" s="41">
        <f>IF(I15&gt;0,100*J15/I15,0)</f>
        <v>57.142857142857146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>
        <v>5</v>
      </c>
      <c r="D17" s="38">
        <v>5</v>
      </c>
      <c r="E17" s="38">
        <v>5</v>
      </c>
      <c r="F17" s="39">
        <f>IF(D17&gt;0,100*E17/D17,0)</f>
        <v>100</v>
      </c>
      <c r="G17" s="40"/>
      <c r="H17" s="106">
        <v>0.106</v>
      </c>
      <c r="I17" s="107">
        <v>0.106</v>
      </c>
      <c r="J17" s="107">
        <v>0.106</v>
      </c>
      <c r="K17" s="41">
        <f>IF(I17&gt;0,100*J17/I17,0)</f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>
        <v>46</v>
      </c>
      <c r="D19" s="30">
        <v>48</v>
      </c>
      <c r="E19" s="30">
        <v>48</v>
      </c>
      <c r="F19" s="31"/>
      <c r="G19" s="31"/>
      <c r="H19" s="105">
        <v>1.055</v>
      </c>
      <c r="I19" s="105">
        <v>1.153</v>
      </c>
      <c r="J19" s="105">
        <v>1.174</v>
      </c>
      <c r="K19" s="32"/>
    </row>
    <row r="20" spans="1:11" s="33" customFormat="1" ht="11.25" customHeight="1">
      <c r="A20" s="35" t="s">
        <v>16</v>
      </c>
      <c r="B20" s="29"/>
      <c r="C20" s="30">
        <v>67</v>
      </c>
      <c r="D20" s="30">
        <v>69</v>
      </c>
      <c r="E20" s="30">
        <v>69</v>
      </c>
      <c r="F20" s="31"/>
      <c r="G20" s="31"/>
      <c r="H20" s="105">
        <v>0.984</v>
      </c>
      <c r="I20" s="105">
        <v>1.084</v>
      </c>
      <c r="J20" s="105">
        <v>1.057</v>
      </c>
      <c r="K20" s="32"/>
    </row>
    <row r="21" spans="1:11" s="33" customFormat="1" ht="11.25" customHeight="1">
      <c r="A21" s="35" t="s">
        <v>17</v>
      </c>
      <c r="B21" s="29"/>
      <c r="C21" s="30">
        <v>114</v>
      </c>
      <c r="D21" s="30">
        <v>51</v>
      </c>
      <c r="E21" s="30">
        <v>111</v>
      </c>
      <c r="F21" s="31"/>
      <c r="G21" s="31"/>
      <c r="H21" s="105">
        <v>1.6</v>
      </c>
      <c r="I21" s="105">
        <v>0.744</v>
      </c>
      <c r="J21" s="105">
        <v>1.68</v>
      </c>
      <c r="K21" s="32"/>
    </row>
    <row r="22" spans="1:11" s="42" customFormat="1" ht="11.25" customHeight="1">
      <c r="A22" s="36" t="s">
        <v>18</v>
      </c>
      <c r="B22" s="37"/>
      <c r="C22" s="38">
        <v>227</v>
      </c>
      <c r="D22" s="38">
        <v>168</v>
      </c>
      <c r="E22" s="38">
        <v>228</v>
      </c>
      <c r="F22" s="39">
        <f>IF(D22&gt;0,100*E22/D22,0)</f>
        <v>135.71428571428572</v>
      </c>
      <c r="G22" s="40"/>
      <c r="H22" s="106">
        <v>3.639</v>
      </c>
      <c r="I22" s="107">
        <v>2.981</v>
      </c>
      <c r="J22" s="107">
        <v>3.9109999999999996</v>
      </c>
      <c r="K22" s="41">
        <f>IF(I22&gt;0,100*J22/I22,0)</f>
        <v>131.19758470311976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>
        <v>56</v>
      </c>
      <c r="D24" s="38">
        <v>54</v>
      </c>
      <c r="E24" s="38">
        <v>50</v>
      </c>
      <c r="F24" s="39">
        <f>IF(D24&gt;0,100*E24/D24,0)</f>
        <v>92.5925925925926</v>
      </c>
      <c r="G24" s="40"/>
      <c r="H24" s="106">
        <v>1.838</v>
      </c>
      <c r="I24" s="107">
        <v>1.529</v>
      </c>
      <c r="J24" s="107">
        <v>1.6</v>
      </c>
      <c r="K24" s="41">
        <f>IF(I24&gt;0,100*J24/I24,0)</f>
        <v>104.64355788096796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>
        <v>30</v>
      </c>
      <c r="D26" s="38">
        <v>30</v>
      </c>
      <c r="E26" s="38">
        <v>30</v>
      </c>
      <c r="F26" s="39">
        <f>IF(D26&gt;0,100*E26/D26,0)</f>
        <v>100</v>
      </c>
      <c r="G26" s="40"/>
      <c r="H26" s="106">
        <v>0.81</v>
      </c>
      <c r="I26" s="107">
        <v>0.75</v>
      </c>
      <c r="J26" s="107">
        <v>0.74</v>
      </c>
      <c r="K26" s="41">
        <f>IF(I26&gt;0,100*J26/I26,0)</f>
        <v>98.66666666666667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>
        <v>2</v>
      </c>
      <c r="D28" s="30"/>
      <c r="E28" s="30">
        <v>3</v>
      </c>
      <c r="F28" s="31"/>
      <c r="G28" s="31"/>
      <c r="H28" s="105">
        <v>0.032</v>
      </c>
      <c r="I28" s="105"/>
      <c r="J28" s="105">
        <v>0.048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05"/>
      <c r="I29" s="105"/>
      <c r="J29" s="105"/>
      <c r="K29" s="32"/>
    </row>
    <row r="30" spans="1:11" s="33" customFormat="1" ht="11.25" customHeight="1">
      <c r="A30" s="35" t="s">
        <v>23</v>
      </c>
      <c r="B30" s="29"/>
      <c r="C30" s="30">
        <v>250</v>
      </c>
      <c r="D30" s="30">
        <v>168</v>
      </c>
      <c r="E30" s="30">
        <v>168</v>
      </c>
      <c r="F30" s="31"/>
      <c r="G30" s="31"/>
      <c r="H30" s="105">
        <v>5</v>
      </c>
      <c r="I30" s="105">
        <v>3.855</v>
      </c>
      <c r="J30" s="105">
        <v>3.855</v>
      </c>
      <c r="K30" s="32"/>
    </row>
    <row r="31" spans="1:11" s="42" customFormat="1" ht="11.25" customHeight="1">
      <c r="A31" s="43" t="s">
        <v>24</v>
      </c>
      <c r="B31" s="37"/>
      <c r="C31" s="38">
        <v>252</v>
      </c>
      <c r="D31" s="38">
        <v>168</v>
      </c>
      <c r="E31" s="38">
        <v>171</v>
      </c>
      <c r="F31" s="39">
        <f>IF(D31&gt;0,100*E31/D31,0)</f>
        <v>101.78571428571429</v>
      </c>
      <c r="G31" s="40"/>
      <c r="H31" s="106">
        <v>5.032</v>
      </c>
      <c r="I31" s="107">
        <v>3.855</v>
      </c>
      <c r="J31" s="107">
        <v>3.903</v>
      </c>
      <c r="K31" s="41">
        <f>IF(I31&gt;0,100*J31/I31,0)</f>
        <v>101.24513618677044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>
        <v>101</v>
      </c>
      <c r="D33" s="30">
        <v>15</v>
      </c>
      <c r="E33" s="30">
        <v>90</v>
      </c>
      <c r="F33" s="31"/>
      <c r="G33" s="31"/>
      <c r="H33" s="105">
        <v>2.4</v>
      </c>
      <c r="I33" s="105">
        <v>2.16</v>
      </c>
      <c r="J33" s="105">
        <v>2.16</v>
      </c>
      <c r="K33" s="32"/>
    </row>
    <row r="34" spans="1:11" s="33" customFormat="1" ht="11.25" customHeight="1">
      <c r="A34" s="35" t="s">
        <v>26</v>
      </c>
      <c r="B34" s="29"/>
      <c r="C34" s="30">
        <v>29</v>
      </c>
      <c r="D34" s="30">
        <v>30</v>
      </c>
      <c r="E34" s="30">
        <v>13</v>
      </c>
      <c r="F34" s="31"/>
      <c r="G34" s="31"/>
      <c r="H34" s="105">
        <v>0.644</v>
      </c>
      <c r="I34" s="105">
        <v>0.36</v>
      </c>
      <c r="J34" s="105">
        <v>0.33</v>
      </c>
      <c r="K34" s="32"/>
    </row>
    <row r="35" spans="1:11" s="33" customFormat="1" ht="11.25" customHeight="1">
      <c r="A35" s="35" t="s">
        <v>27</v>
      </c>
      <c r="B35" s="29"/>
      <c r="C35" s="30">
        <v>4</v>
      </c>
      <c r="D35" s="30">
        <v>4</v>
      </c>
      <c r="E35" s="30">
        <v>4</v>
      </c>
      <c r="F35" s="31"/>
      <c r="G35" s="31"/>
      <c r="H35" s="105">
        <v>0.09</v>
      </c>
      <c r="I35" s="105">
        <v>0.09</v>
      </c>
      <c r="J35" s="105">
        <v>0.09</v>
      </c>
      <c r="K35" s="32"/>
    </row>
    <row r="36" spans="1:11" s="33" customFormat="1" ht="11.25" customHeight="1">
      <c r="A36" s="35" t="s">
        <v>28</v>
      </c>
      <c r="B36" s="29"/>
      <c r="C36" s="30">
        <v>151</v>
      </c>
      <c r="D36" s="30">
        <v>115</v>
      </c>
      <c r="E36" s="30">
        <v>92</v>
      </c>
      <c r="F36" s="31"/>
      <c r="G36" s="31"/>
      <c r="H36" s="105">
        <v>3.462</v>
      </c>
      <c r="I36" s="105">
        <v>2.645</v>
      </c>
      <c r="J36" s="105">
        <v>2.116</v>
      </c>
      <c r="K36" s="32"/>
    </row>
    <row r="37" spans="1:11" s="42" customFormat="1" ht="11.25" customHeight="1">
      <c r="A37" s="36" t="s">
        <v>29</v>
      </c>
      <c r="B37" s="37"/>
      <c r="C37" s="38">
        <v>285</v>
      </c>
      <c r="D37" s="38">
        <v>164</v>
      </c>
      <c r="E37" s="38">
        <v>199</v>
      </c>
      <c r="F37" s="39">
        <f>IF(D37&gt;0,100*E37/D37,0)</f>
        <v>121.34146341463415</v>
      </c>
      <c r="G37" s="40"/>
      <c r="H37" s="106">
        <v>6.596</v>
      </c>
      <c r="I37" s="107">
        <v>5.255</v>
      </c>
      <c r="J37" s="107">
        <v>4.696</v>
      </c>
      <c r="K37" s="41">
        <f>IF(I37&gt;0,100*J37/I37,0)</f>
        <v>89.36251189343481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>
        <v>35</v>
      </c>
      <c r="D39" s="38">
        <v>50</v>
      </c>
      <c r="E39" s="38">
        <v>40</v>
      </c>
      <c r="F39" s="39">
        <f>IF(D39&gt;0,100*E39/D39,0)</f>
        <v>80</v>
      </c>
      <c r="G39" s="40"/>
      <c r="H39" s="106">
        <v>0.72</v>
      </c>
      <c r="I39" s="107">
        <v>0.862</v>
      </c>
      <c r="J39" s="107">
        <v>0.85</v>
      </c>
      <c r="K39" s="41">
        <f>IF(I39&gt;0,100*J39/I39,0)</f>
        <v>98.60788863109049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>
        <v>68</v>
      </c>
      <c r="D41" s="30">
        <v>17</v>
      </c>
      <c r="E41" s="30">
        <v>51</v>
      </c>
      <c r="F41" s="31"/>
      <c r="G41" s="31"/>
      <c r="H41" s="105">
        <v>1.802</v>
      </c>
      <c r="I41" s="105">
        <v>0.442</v>
      </c>
      <c r="J41" s="105">
        <v>1.234</v>
      </c>
      <c r="K41" s="32"/>
    </row>
    <row r="42" spans="1:11" s="33" customFormat="1" ht="11.25" customHeight="1">
      <c r="A42" s="35" t="s">
        <v>32</v>
      </c>
      <c r="B42" s="29"/>
      <c r="C42" s="30">
        <v>7</v>
      </c>
      <c r="D42" s="30">
        <v>5</v>
      </c>
      <c r="E42" s="30">
        <v>4</v>
      </c>
      <c r="F42" s="31"/>
      <c r="G42" s="31"/>
      <c r="H42" s="105">
        <v>0.21</v>
      </c>
      <c r="I42" s="105">
        <v>0.15</v>
      </c>
      <c r="J42" s="105">
        <v>0.12</v>
      </c>
      <c r="K42" s="32"/>
    </row>
    <row r="43" spans="1:11" s="33" customFormat="1" ht="11.25" customHeight="1">
      <c r="A43" s="35" t="s">
        <v>33</v>
      </c>
      <c r="B43" s="29"/>
      <c r="C43" s="30">
        <v>43</v>
      </c>
      <c r="D43" s="30">
        <v>39</v>
      </c>
      <c r="E43" s="30">
        <v>40</v>
      </c>
      <c r="F43" s="31"/>
      <c r="G43" s="31"/>
      <c r="H43" s="105">
        <v>0.774</v>
      </c>
      <c r="I43" s="105">
        <v>0.702</v>
      </c>
      <c r="J43" s="105">
        <v>0.72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>
        <v>5</v>
      </c>
      <c r="F44" s="31"/>
      <c r="G44" s="31"/>
      <c r="H44" s="105"/>
      <c r="I44" s="105"/>
      <c r="J44" s="105">
        <v>0.075</v>
      </c>
      <c r="K44" s="32"/>
    </row>
    <row r="45" spans="1:11" s="33" customFormat="1" ht="11.25" customHeight="1">
      <c r="A45" s="35" t="s">
        <v>35</v>
      </c>
      <c r="B45" s="29"/>
      <c r="C45" s="30">
        <v>10</v>
      </c>
      <c r="D45" s="30">
        <v>10</v>
      </c>
      <c r="E45" s="30">
        <v>10</v>
      </c>
      <c r="F45" s="31"/>
      <c r="G45" s="31"/>
      <c r="H45" s="105">
        <v>0.28</v>
      </c>
      <c r="I45" s="105">
        <v>0.25</v>
      </c>
      <c r="J45" s="105">
        <v>0.25</v>
      </c>
      <c r="K45" s="32"/>
    </row>
    <row r="46" spans="1:11" s="33" customFormat="1" ht="11.25" customHeight="1">
      <c r="A46" s="35" t="s">
        <v>36</v>
      </c>
      <c r="B46" s="29"/>
      <c r="C46" s="30">
        <v>650</v>
      </c>
      <c r="D46" s="30">
        <v>640</v>
      </c>
      <c r="E46" s="30">
        <v>550</v>
      </c>
      <c r="F46" s="31"/>
      <c r="G46" s="31"/>
      <c r="H46" s="105">
        <v>37.7</v>
      </c>
      <c r="I46" s="105">
        <v>32</v>
      </c>
      <c r="J46" s="105">
        <v>30.25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05"/>
      <c r="I47" s="105"/>
      <c r="J47" s="105"/>
      <c r="K47" s="32"/>
    </row>
    <row r="48" spans="1:11" s="33" customFormat="1" ht="11.25" customHeight="1">
      <c r="A48" s="35" t="s">
        <v>38</v>
      </c>
      <c r="B48" s="29"/>
      <c r="C48" s="30">
        <v>168</v>
      </c>
      <c r="D48" s="30">
        <v>159</v>
      </c>
      <c r="E48" s="30">
        <v>180</v>
      </c>
      <c r="F48" s="31"/>
      <c r="G48" s="31"/>
      <c r="H48" s="105">
        <v>6.72</v>
      </c>
      <c r="I48" s="105">
        <v>6.36</v>
      </c>
      <c r="J48" s="105">
        <v>7.2</v>
      </c>
      <c r="K48" s="32"/>
    </row>
    <row r="49" spans="1:11" s="33" customFormat="1" ht="11.25" customHeight="1">
      <c r="A49" s="35" t="s">
        <v>39</v>
      </c>
      <c r="B49" s="29"/>
      <c r="C49" s="30">
        <v>5</v>
      </c>
      <c r="D49" s="30">
        <v>2</v>
      </c>
      <c r="E49" s="30">
        <v>3</v>
      </c>
      <c r="F49" s="31"/>
      <c r="G49" s="31"/>
      <c r="H49" s="105">
        <v>0.15</v>
      </c>
      <c r="I49" s="105">
        <v>0.06</v>
      </c>
      <c r="J49" s="105">
        <v>0.09</v>
      </c>
      <c r="K49" s="32"/>
    </row>
    <row r="50" spans="1:11" s="42" customFormat="1" ht="11.25" customHeight="1">
      <c r="A50" s="43" t="s">
        <v>40</v>
      </c>
      <c r="B50" s="37"/>
      <c r="C50" s="38">
        <v>951</v>
      </c>
      <c r="D50" s="38">
        <v>872</v>
      </c>
      <c r="E50" s="38">
        <v>843</v>
      </c>
      <c r="F50" s="39">
        <f>IF(D50&gt;0,100*E50/D50,0)</f>
        <v>96.6743119266055</v>
      </c>
      <c r="G50" s="40"/>
      <c r="H50" s="106">
        <v>47.636</v>
      </c>
      <c r="I50" s="107">
        <v>39.964</v>
      </c>
      <c r="J50" s="107">
        <v>39.93900000000001</v>
      </c>
      <c r="K50" s="41">
        <f>IF(I50&gt;0,100*J50/I50,0)</f>
        <v>99.9374436993294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>
        <v>2</v>
      </c>
      <c r="D52" s="38">
        <v>2</v>
      </c>
      <c r="E52" s="38">
        <v>2</v>
      </c>
      <c r="F52" s="39">
        <f>IF(D52&gt;0,100*E52/D52,0)</f>
        <v>100</v>
      </c>
      <c r="G52" s="40"/>
      <c r="H52" s="106">
        <v>0.05</v>
      </c>
      <c r="I52" s="107">
        <v>0.05</v>
      </c>
      <c r="J52" s="107">
        <v>0.05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05"/>
      <c r="I54" s="105"/>
      <c r="J54" s="105"/>
      <c r="K54" s="32"/>
    </row>
    <row r="55" spans="1:11" s="33" customFormat="1" ht="11.25" customHeight="1">
      <c r="A55" s="35" t="s">
        <v>43</v>
      </c>
      <c r="B55" s="29"/>
      <c r="C55" s="30">
        <v>12</v>
      </c>
      <c r="D55" s="30">
        <v>6</v>
      </c>
      <c r="E55" s="30">
        <v>6</v>
      </c>
      <c r="F55" s="31"/>
      <c r="G55" s="31"/>
      <c r="H55" s="105">
        <v>0.264</v>
      </c>
      <c r="I55" s="105">
        <v>0.144</v>
      </c>
      <c r="J55" s="105">
        <v>0.144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>
        <v>2</v>
      </c>
      <c r="F56" s="31"/>
      <c r="G56" s="31"/>
      <c r="H56" s="105"/>
      <c r="I56" s="105"/>
      <c r="J56" s="105">
        <v>0.03</v>
      </c>
      <c r="K56" s="32"/>
    </row>
    <row r="57" spans="1:11" s="33" customFormat="1" ht="11.25" customHeight="1">
      <c r="A57" s="35" t="s">
        <v>45</v>
      </c>
      <c r="B57" s="29"/>
      <c r="C57" s="30">
        <v>11</v>
      </c>
      <c r="D57" s="30">
        <v>7</v>
      </c>
      <c r="E57" s="30">
        <v>7</v>
      </c>
      <c r="F57" s="31"/>
      <c r="G57" s="31"/>
      <c r="H57" s="105">
        <v>0.11</v>
      </c>
      <c r="I57" s="105">
        <v>0.07</v>
      </c>
      <c r="J57" s="105">
        <v>0.07</v>
      </c>
      <c r="K57" s="32"/>
    </row>
    <row r="58" spans="1:11" s="33" customFormat="1" ht="11.25" customHeight="1">
      <c r="A58" s="35" t="s">
        <v>46</v>
      </c>
      <c r="B58" s="29"/>
      <c r="C58" s="30">
        <v>30</v>
      </c>
      <c r="D58" s="30">
        <v>30</v>
      </c>
      <c r="E58" s="30">
        <v>33</v>
      </c>
      <c r="F58" s="31"/>
      <c r="G58" s="31"/>
      <c r="H58" s="105">
        <v>0.87</v>
      </c>
      <c r="I58" s="105">
        <v>0.87</v>
      </c>
      <c r="J58" s="105">
        <v>0.99</v>
      </c>
      <c r="K58" s="32"/>
    </row>
    <row r="59" spans="1:11" s="42" customFormat="1" ht="11.25" customHeight="1">
      <c r="A59" s="36" t="s">
        <v>47</v>
      </c>
      <c r="B59" s="37"/>
      <c r="C59" s="38">
        <v>53</v>
      </c>
      <c r="D59" s="38">
        <v>43</v>
      </c>
      <c r="E59" s="38">
        <v>48</v>
      </c>
      <c r="F59" s="39">
        <f>IF(D59&gt;0,100*E59/D59,0)</f>
        <v>111.62790697674419</v>
      </c>
      <c r="G59" s="40"/>
      <c r="H59" s="106">
        <v>1.244</v>
      </c>
      <c r="I59" s="107">
        <v>1.084</v>
      </c>
      <c r="J59" s="107">
        <v>1.234</v>
      </c>
      <c r="K59" s="41">
        <f>IF(I59&gt;0,100*J59/I59,0)</f>
        <v>113.83763837638377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>
        <v>90</v>
      </c>
      <c r="D61" s="30">
        <v>120</v>
      </c>
      <c r="E61" s="30">
        <v>150</v>
      </c>
      <c r="F61" s="31"/>
      <c r="G61" s="31"/>
      <c r="H61" s="105">
        <v>4.2</v>
      </c>
      <c r="I61" s="105">
        <v>4.75</v>
      </c>
      <c r="J61" s="105">
        <v>3.15</v>
      </c>
      <c r="K61" s="32"/>
    </row>
    <row r="62" spans="1:11" s="33" customFormat="1" ht="11.25" customHeight="1">
      <c r="A62" s="35" t="s">
        <v>49</v>
      </c>
      <c r="B62" s="29"/>
      <c r="C62" s="30">
        <v>15</v>
      </c>
      <c r="D62" s="30">
        <v>19</v>
      </c>
      <c r="E62" s="30">
        <v>18</v>
      </c>
      <c r="F62" s="31"/>
      <c r="G62" s="31"/>
      <c r="H62" s="105">
        <v>0.425</v>
      </c>
      <c r="I62" s="105">
        <v>0.45</v>
      </c>
      <c r="J62" s="105">
        <v>0.45</v>
      </c>
      <c r="K62" s="32"/>
    </row>
    <row r="63" spans="1:11" s="33" customFormat="1" ht="11.25" customHeight="1">
      <c r="A63" s="35" t="s">
        <v>50</v>
      </c>
      <c r="B63" s="29"/>
      <c r="C63" s="30">
        <v>33</v>
      </c>
      <c r="D63" s="30">
        <v>37</v>
      </c>
      <c r="E63" s="30">
        <v>30</v>
      </c>
      <c r="F63" s="31"/>
      <c r="G63" s="31"/>
      <c r="H63" s="105">
        <v>0.957</v>
      </c>
      <c r="I63" s="105">
        <v>0.908</v>
      </c>
      <c r="J63" s="105">
        <v>0.749</v>
      </c>
      <c r="K63" s="32"/>
    </row>
    <row r="64" spans="1:11" s="42" customFormat="1" ht="11.25" customHeight="1">
      <c r="A64" s="36" t="s">
        <v>51</v>
      </c>
      <c r="B64" s="37"/>
      <c r="C64" s="38">
        <v>138</v>
      </c>
      <c r="D64" s="38">
        <v>176</v>
      </c>
      <c r="E64" s="38">
        <v>198</v>
      </c>
      <c r="F64" s="39">
        <f>IF(D64&gt;0,100*E64/D64,0)</f>
        <v>112.5</v>
      </c>
      <c r="G64" s="40"/>
      <c r="H64" s="106">
        <v>5.582</v>
      </c>
      <c r="I64" s="107">
        <v>6.1080000000000005</v>
      </c>
      <c r="J64" s="107">
        <v>4.349</v>
      </c>
      <c r="K64" s="41">
        <f>IF(I64&gt;0,100*J64/I64,0)</f>
        <v>71.20170268500327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>
        <v>78</v>
      </c>
      <c r="D66" s="38">
        <v>63</v>
      </c>
      <c r="E66" s="38">
        <v>62</v>
      </c>
      <c r="F66" s="39">
        <f>IF(D66&gt;0,100*E66/D66,0)</f>
        <v>98.41269841269842</v>
      </c>
      <c r="G66" s="40"/>
      <c r="H66" s="106">
        <v>1.084</v>
      </c>
      <c r="I66" s="107">
        <v>0.898</v>
      </c>
      <c r="J66" s="107">
        <v>0.88</v>
      </c>
      <c r="K66" s="41">
        <f>IF(I66&gt;0,100*J66/I66,0)</f>
        <v>97.99554565701558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05"/>
      <c r="I68" s="105"/>
      <c r="J68" s="105"/>
      <c r="K68" s="32"/>
    </row>
    <row r="69" spans="1:11" s="33" customFormat="1" ht="11.25" customHeight="1">
      <c r="A69" s="35" t="s">
        <v>54</v>
      </c>
      <c r="B69" s="29"/>
      <c r="C69" s="30">
        <v>30</v>
      </c>
      <c r="D69" s="30">
        <v>20</v>
      </c>
      <c r="E69" s="30">
        <v>18</v>
      </c>
      <c r="F69" s="31"/>
      <c r="G69" s="31"/>
      <c r="H69" s="105">
        <v>0.8</v>
      </c>
      <c r="I69" s="105">
        <v>0.5</v>
      </c>
      <c r="J69" s="105">
        <v>0.45</v>
      </c>
      <c r="K69" s="32"/>
    </row>
    <row r="70" spans="1:11" s="42" customFormat="1" ht="11.25" customHeight="1">
      <c r="A70" s="36" t="s">
        <v>55</v>
      </c>
      <c r="B70" s="37"/>
      <c r="C70" s="38">
        <v>30</v>
      </c>
      <c r="D70" s="38">
        <v>20</v>
      </c>
      <c r="E70" s="38">
        <v>18</v>
      </c>
      <c r="F70" s="39">
        <f>IF(D70&gt;0,100*E70/D70,0)</f>
        <v>90</v>
      </c>
      <c r="G70" s="40"/>
      <c r="H70" s="106">
        <v>0.8</v>
      </c>
      <c r="I70" s="107">
        <v>0.5</v>
      </c>
      <c r="J70" s="107">
        <v>0.45</v>
      </c>
      <c r="K70" s="41">
        <f>IF(I70&gt;0,100*J70/I70,0)</f>
        <v>90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>
        <v>7</v>
      </c>
      <c r="D72" s="30">
        <v>7</v>
      </c>
      <c r="E72" s="30">
        <v>7</v>
      </c>
      <c r="F72" s="31"/>
      <c r="G72" s="31"/>
      <c r="H72" s="105">
        <v>0.112</v>
      </c>
      <c r="I72" s="105">
        <v>0.112</v>
      </c>
      <c r="J72" s="105">
        <v>0.112</v>
      </c>
      <c r="K72" s="32"/>
    </row>
    <row r="73" spans="1:11" s="33" customFormat="1" ht="11.25" customHeight="1">
      <c r="A73" s="35" t="s">
        <v>57</v>
      </c>
      <c r="B73" s="29"/>
      <c r="C73" s="30">
        <v>332</v>
      </c>
      <c r="D73" s="30">
        <v>330</v>
      </c>
      <c r="E73" s="30">
        <v>330</v>
      </c>
      <c r="F73" s="31"/>
      <c r="G73" s="31"/>
      <c r="H73" s="105">
        <v>5.4</v>
      </c>
      <c r="I73" s="105">
        <v>5.38</v>
      </c>
      <c r="J73" s="105">
        <v>5.6</v>
      </c>
      <c r="K73" s="32"/>
    </row>
    <row r="74" spans="1:11" s="33" customFormat="1" ht="11.25" customHeight="1">
      <c r="A74" s="35" t="s">
        <v>58</v>
      </c>
      <c r="B74" s="29"/>
      <c r="C74" s="30">
        <v>5</v>
      </c>
      <c r="D74" s="30">
        <v>5</v>
      </c>
      <c r="E74" s="30">
        <v>5</v>
      </c>
      <c r="F74" s="31"/>
      <c r="G74" s="31"/>
      <c r="H74" s="105">
        <v>0.1</v>
      </c>
      <c r="I74" s="105">
        <v>0.1</v>
      </c>
      <c r="J74" s="105">
        <v>0.1</v>
      </c>
      <c r="K74" s="32"/>
    </row>
    <row r="75" spans="1:11" s="33" customFormat="1" ht="11.25" customHeight="1">
      <c r="A75" s="35" t="s">
        <v>59</v>
      </c>
      <c r="B75" s="29"/>
      <c r="C75" s="30">
        <v>26</v>
      </c>
      <c r="D75" s="30">
        <v>21</v>
      </c>
      <c r="E75" s="30">
        <v>22</v>
      </c>
      <c r="F75" s="31"/>
      <c r="G75" s="31"/>
      <c r="H75" s="105">
        <v>0.818</v>
      </c>
      <c r="I75" s="105">
        <v>0.8075</v>
      </c>
      <c r="J75" s="105">
        <v>0.8075</v>
      </c>
      <c r="K75" s="32"/>
    </row>
    <row r="76" spans="1:11" s="33" customFormat="1" ht="11.25" customHeight="1">
      <c r="A76" s="35" t="s">
        <v>60</v>
      </c>
      <c r="B76" s="29"/>
      <c r="C76" s="30">
        <v>2</v>
      </c>
      <c r="D76" s="30">
        <v>45</v>
      </c>
      <c r="E76" s="30">
        <v>15</v>
      </c>
      <c r="F76" s="31"/>
      <c r="G76" s="31"/>
      <c r="H76" s="105">
        <v>0.06</v>
      </c>
      <c r="I76" s="105">
        <v>0.7</v>
      </c>
      <c r="J76" s="105">
        <v>0.5</v>
      </c>
      <c r="K76" s="32"/>
    </row>
    <row r="77" spans="1:11" s="33" customFormat="1" ht="11.25" customHeight="1">
      <c r="A77" s="35" t="s">
        <v>61</v>
      </c>
      <c r="B77" s="29"/>
      <c r="C77" s="30">
        <v>1</v>
      </c>
      <c r="D77" s="30">
        <v>2</v>
      </c>
      <c r="E77" s="30">
        <v>1</v>
      </c>
      <c r="F77" s="31"/>
      <c r="G77" s="31"/>
      <c r="H77" s="105">
        <v>0.019</v>
      </c>
      <c r="I77" s="105">
        <v>0.02</v>
      </c>
      <c r="J77" s="105">
        <v>0.02</v>
      </c>
      <c r="K77" s="32"/>
    </row>
    <row r="78" spans="1:11" s="33" customFormat="1" ht="11.25" customHeight="1">
      <c r="A78" s="35" t="s">
        <v>62</v>
      </c>
      <c r="B78" s="29"/>
      <c r="C78" s="30">
        <v>43</v>
      </c>
      <c r="D78" s="30">
        <v>40</v>
      </c>
      <c r="E78" s="30">
        <v>40</v>
      </c>
      <c r="F78" s="31"/>
      <c r="G78" s="31"/>
      <c r="H78" s="105">
        <v>1</v>
      </c>
      <c r="I78" s="105">
        <v>1</v>
      </c>
      <c r="J78" s="105">
        <v>1.08</v>
      </c>
      <c r="K78" s="32"/>
    </row>
    <row r="79" spans="1:11" s="33" customFormat="1" ht="11.25" customHeight="1">
      <c r="A79" s="35" t="s">
        <v>63</v>
      </c>
      <c r="B79" s="29"/>
      <c r="C79" s="30">
        <v>60</v>
      </c>
      <c r="D79" s="30">
        <v>60</v>
      </c>
      <c r="E79" s="30">
        <v>60</v>
      </c>
      <c r="F79" s="31"/>
      <c r="G79" s="31"/>
      <c r="H79" s="105">
        <v>1.332</v>
      </c>
      <c r="I79" s="105">
        <v>1.68</v>
      </c>
      <c r="J79" s="105">
        <v>1.68</v>
      </c>
      <c r="K79" s="32"/>
    </row>
    <row r="80" spans="1:11" s="42" customFormat="1" ht="11.25" customHeight="1">
      <c r="A80" s="43" t="s">
        <v>64</v>
      </c>
      <c r="B80" s="37"/>
      <c r="C80" s="38">
        <v>476</v>
      </c>
      <c r="D80" s="38">
        <v>510</v>
      </c>
      <c r="E80" s="38">
        <v>480</v>
      </c>
      <c r="F80" s="39">
        <f>IF(D80&gt;0,100*E80/D80,0)</f>
        <v>94.11764705882354</v>
      </c>
      <c r="G80" s="40"/>
      <c r="H80" s="106">
        <v>8.841</v>
      </c>
      <c r="I80" s="107">
        <v>9.799499999999998</v>
      </c>
      <c r="J80" s="107">
        <v>9.8995</v>
      </c>
      <c r="K80" s="41">
        <f>IF(I80&gt;0,100*J80/I80,0)</f>
        <v>101.02046022756264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>
        <v>24</v>
      </c>
      <c r="D82" s="30">
        <v>53</v>
      </c>
      <c r="E82" s="30">
        <v>68</v>
      </c>
      <c r="F82" s="31"/>
      <c r="G82" s="31"/>
      <c r="H82" s="105">
        <v>0.6</v>
      </c>
      <c r="I82" s="105">
        <v>1.581</v>
      </c>
      <c r="J82" s="105">
        <v>1.581</v>
      </c>
      <c r="K82" s="32"/>
    </row>
    <row r="83" spans="1:11" s="33" customFormat="1" ht="11.25" customHeight="1">
      <c r="A83" s="35" t="s">
        <v>66</v>
      </c>
      <c r="B83" s="29"/>
      <c r="C83" s="30">
        <v>80</v>
      </c>
      <c r="D83" s="30">
        <v>90</v>
      </c>
      <c r="E83" s="30">
        <v>85</v>
      </c>
      <c r="F83" s="31"/>
      <c r="G83" s="31"/>
      <c r="H83" s="105">
        <v>1.47</v>
      </c>
      <c r="I83" s="105">
        <v>1.65</v>
      </c>
      <c r="J83" s="105">
        <v>1.56</v>
      </c>
      <c r="K83" s="32"/>
    </row>
    <row r="84" spans="1:11" s="42" customFormat="1" ht="11.25" customHeight="1">
      <c r="A84" s="36" t="s">
        <v>67</v>
      </c>
      <c r="B84" s="37"/>
      <c r="C84" s="38">
        <v>104</v>
      </c>
      <c r="D84" s="38">
        <v>143</v>
      </c>
      <c r="E84" s="38">
        <v>153</v>
      </c>
      <c r="F84" s="39">
        <f>IF(D84&gt;0,100*E84/D84,0)</f>
        <v>106.99300699300699</v>
      </c>
      <c r="G84" s="40"/>
      <c r="H84" s="106">
        <v>2.07</v>
      </c>
      <c r="I84" s="107">
        <v>3.231</v>
      </c>
      <c r="J84" s="107">
        <v>3.141</v>
      </c>
      <c r="K84" s="41">
        <f>IF(I84&gt;0,100*J84/I84,0)</f>
        <v>97.21448467966574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>
        <v>2867</v>
      </c>
      <c r="D87" s="53">
        <v>2623</v>
      </c>
      <c r="E87" s="53">
        <v>2675</v>
      </c>
      <c r="F87" s="54">
        <f>IF(D87&gt;0,100*E87/D87,0)</f>
        <v>101.98246282882197</v>
      </c>
      <c r="G87" s="40"/>
      <c r="H87" s="110">
        <v>88.72399999999998</v>
      </c>
      <c r="I87" s="111">
        <v>79.93349999999998</v>
      </c>
      <c r="J87" s="111">
        <v>78.42050000000002</v>
      </c>
      <c r="K87" s="54">
        <f>IF(I87&gt;0,100*J87/I87,0)</f>
        <v>98.10717659054093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70" zoomScaleNormal="70" zoomScaleSheetLayoutView="70" zoomScalePageLayoutView="0" workbookViewId="0" topLeftCell="A1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69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7</v>
      </c>
      <c r="D7" s="21" t="s">
        <v>7</v>
      </c>
      <c r="E7" s="21">
        <v>12</v>
      </c>
      <c r="F7" s="22" t="str">
        <f>CONCATENATE(D6,"=100")</f>
        <v>2016=100</v>
      </c>
      <c r="G7" s="23"/>
      <c r="H7" s="20" t="s">
        <v>7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1711</v>
      </c>
      <c r="D9" s="30">
        <v>1730</v>
      </c>
      <c r="E9" s="30">
        <v>1709</v>
      </c>
      <c r="F9" s="31"/>
      <c r="G9" s="31"/>
      <c r="H9" s="105">
        <v>5.306</v>
      </c>
      <c r="I9" s="105">
        <v>5.369</v>
      </c>
      <c r="J9" s="105"/>
      <c r="K9" s="32"/>
    </row>
    <row r="10" spans="1:11" s="33" customFormat="1" ht="11.25" customHeight="1">
      <c r="A10" s="35" t="s">
        <v>9</v>
      </c>
      <c r="B10" s="29"/>
      <c r="C10" s="30">
        <v>3826</v>
      </c>
      <c r="D10" s="30">
        <v>3682</v>
      </c>
      <c r="E10" s="30">
        <v>3812</v>
      </c>
      <c r="F10" s="31"/>
      <c r="G10" s="31"/>
      <c r="H10" s="105">
        <v>10.139</v>
      </c>
      <c r="I10" s="105">
        <v>9.822</v>
      </c>
      <c r="J10" s="105"/>
      <c r="K10" s="32"/>
    </row>
    <row r="11" spans="1:11" s="33" customFormat="1" ht="11.25" customHeight="1">
      <c r="A11" s="28" t="s">
        <v>10</v>
      </c>
      <c r="B11" s="29"/>
      <c r="C11" s="30">
        <v>9248</v>
      </c>
      <c r="D11" s="30">
        <v>8234</v>
      </c>
      <c r="E11" s="30">
        <v>8645</v>
      </c>
      <c r="F11" s="31"/>
      <c r="G11" s="31"/>
      <c r="H11" s="105">
        <v>30.111</v>
      </c>
      <c r="I11" s="105">
        <v>26.76</v>
      </c>
      <c r="J11" s="105"/>
      <c r="K11" s="32"/>
    </row>
    <row r="12" spans="1:11" s="33" customFormat="1" ht="11.25" customHeight="1">
      <c r="A12" s="35" t="s">
        <v>11</v>
      </c>
      <c r="B12" s="29"/>
      <c r="C12" s="30">
        <v>420</v>
      </c>
      <c r="D12" s="30">
        <v>380</v>
      </c>
      <c r="E12" s="30">
        <v>270</v>
      </c>
      <c r="F12" s="31"/>
      <c r="G12" s="31"/>
      <c r="H12" s="105">
        <v>1.252</v>
      </c>
      <c r="I12" s="105">
        <v>0.97</v>
      </c>
      <c r="J12" s="105"/>
      <c r="K12" s="32"/>
    </row>
    <row r="13" spans="1:11" s="42" customFormat="1" ht="11.25" customHeight="1">
      <c r="A13" s="36" t="s">
        <v>12</v>
      </c>
      <c r="B13" s="37"/>
      <c r="C13" s="38">
        <v>15205</v>
      </c>
      <c r="D13" s="38">
        <v>14026</v>
      </c>
      <c r="E13" s="38">
        <v>14436</v>
      </c>
      <c r="F13" s="39">
        <f>IF(D13&gt;0,100*E13/D13,0)</f>
        <v>102.92314273492086</v>
      </c>
      <c r="G13" s="40"/>
      <c r="H13" s="106">
        <v>46.808</v>
      </c>
      <c r="I13" s="107">
        <v>42.921</v>
      </c>
      <c r="J13" s="10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>
        <v>45</v>
      </c>
      <c r="D15" s="38">
        <v>42</v>
      </c>
      <c r="E15" s="38">
        <v>42</v>
      </c>
      <c r="F15" s="39">
        <f>IF(D15&gt;0,100*E15/D15,0)</f>
        <v>100</v>
      </c>
      <c r="G15" s="40"/>
      <c r="H15" s="106">
        <v>0.054</v>
      </c>
      <c r="I15" s="107">
        <v>0.054</v>
      </c>
      <c r="J15" s="10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>
        <v>679</v>
      </c>
      <c r="D17" s="38">
        <v>775</v>
      </c>
      <c r="E17" s="38">
        <v>775</v>
      </c>
      <c r="F17" s="39">
        <f>IF(D17&gt;0,100*E17/D17,0)</f>
        <v>100</v>
      </c>
      <c r="G17" s="40"/>
      <c r="H17" s="106">
        <v>1.663</v>
      </c>
      <c r="I17" s="107">
        <v>1.55</v>
      </c>
      <c r="J17" s="10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>
        <v>23368</v>
      </c>
      <c r="D19" s="30">
        <v>25007</v>
      </c>
      <c r="E19" s="30">
        <v>25007</v>
      </c>
      <c r="F19" s="31"/>
      <c r="G19" s="31"/>
      <c r="H19" s="105">
        <v>121.514</v>
      </c>
      <c r="I19" s="105">
        <v>161.295</v>
      </c>
      <c r="J19" s="10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05"/>
      <c r="I20" s="105"/>
      <c r="J20" s="10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05"/>
      <c r="I21" s="105"/>
      <c r="J21" s="105"/>
      <c r="K21" s="32"/>
    </row>
    <row r="22" spans="1:11" s="42" customFormat="1" ht="11.25" customHeight="1">
      <c r="A22" s="36" t="s">
        <v>18</v>
      </c>
      <c r="B22" s="37"/>
      <c r="C22" s="38">
        <v>23368</v>
      </c>
      <c r="D22" s="38">
        <v>25007</v>
      </c>
      <c r="E22" s="38">
        <v>25007</v>
      </c>
      <c r="F22" s="39">
        <f>IF(D22&gt;0,100*E22/D22,0)</f>
        <v>100</v>
      </c>
      <c r="G22" s="40"/>
      <c r="H22" s="106">
        <v>121.514</v>
      </c>
      <c r="I22" s="107">
        <v>161.295</v>
      </c>
      <c r="J22" s="10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>
        <v>72964</v>
      </c>
      <c r="D24" s="38">
        <v>75405</v>
      </c>
      <c r="E24" s="38">
        <v>76000</v>
      </c>
      <c r="F24" s="39">
        <f>IF(D24&gt;0,100*E24/D24,0)</f>
        <v>100.78907234268284</v>
      </c>
      <c r="G24" s="40"/>
      <c r="H24" s="106">
        <v>312.426</v>
      </c>
      <c r="I24" s="107">
        <v>428.284</v>
      </c>
      <c r="J24" s="10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>
        <v>29701</v>
      </c>
      <c r="D26" s="38">
        <v>29500</v>
      </c>
      <c r="E26" s="38">
        <v>32000</v>
      </c>
      <c r="F26" s="39">
        <f>IF(D26&gt;0,100*E26/D26,0)</f>
        <v>108.47457627118644</v>
      </c>
      <c r="G26" s="40"/>
      <c r="H26" s="106">
        <v>118.874</v>
      </c>
      <c r="I26" s="107">
        <v>158</v>
      </c>
      <c r="J26" s="10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>
        <v>60226</v>
      </c>
      <c r="D28" s="30">
        <v>57373</v>
      </c>
      <c r="E28" s="30">
        <v>57373</v>
      </c>
      <c r="F28" s="31"/>
      <c r="G28" s="31"/>
      <c r="H28" s="105">
        <v>195.473</v>
      </c>
      <c r="I28" s="105">
        <v>265.787</v>
      </c>
      <c r="J28" s="105"/>
      <c r="K28" s="32"/>
    </row>
    <row r="29" spans="1:11" s="33" customFormat="1" ht="11.25" customHeight="1">
      <c r="A29" s="35" t="s">
        <v>22</v>
      </c>
      <c r="B29" s="29"/>
      <c r="C29" s="30">
        <v>40550</v>
      </c>
      <c r="D29" s="30">
        <v>41111</v>
      </c>
      <c r="E29" s="30">
        <v>39707</v>
      </c>
      <c r="F29" s="31"/>
      <c r="G29" s="31"/>
      <c r="H29" s="105">
        <v>74.714</v>
      </c>
      <c r="I29" s="105">
        <v>90.923</v>
      </c>
      <c r="J29" s="105"/>
      <c r="K29" s="32"/>
    </row>
    <row r="30" spans="1:11" s="33" customFormat="1" ht="11.25" customHeight="1">
      <c r="A30" s="35" t="s">
        <v>23</v>
      </c>
      <c r="B30" s="29"/>
      <c r="C30" s="30">
        <v>62106</v>
      </c>
      <c r="D30" s="30">
        <v>53613</v>
      </c>
      <c r="E30" s="30">
        <v>53613</v>
      </c>
      <c r="F30" s="31"/>
      <c r="G30" s="31"/>
      <c r="H30" s="105">
        <v>187.696</v>
      </c>
      <c r="I30" s="105">
        <v>202.695</v>
      </c>
      <c r="J30" s="105"/>
      <c r="K30" s="32"/>
    </row>
    <row r="31" spans="1:11" s="42" customFormat="1" ht="11.25" customHeight="1">
      <c r="A31" s="43" t="s">
        <v>24</v>
      </c>
      <c r="B31" s="37"/>
      <c r="C31" s="38">
        <v>162882</v>
      </c>
      <c r="D31" s="38">
        <v>152097</v>
      </c>
      <c r="E31" s="38">
        <v>150693</v>
      </c>
      <c r="F31" s="39">
        <f>IF(D31&gt;0,100*E31/D31,0)</f>
        <v>99.07690486991854</v>
      </c>
      <c r="G31" s="40"/>
      <c r="H31" s="106">
        <v>457.883</v>
      </c>
      <c r="I31" s="107">
        <v>559.405</v>
      </c>
      <c r="J31" s="10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>
        <v>23943</v>
      </c>
      <c r="D33" s="30">
        <v>24900</v>
      </c>
      <c r="E33" s="30">
        <v>24900</v>
      </c>
      <c r="F33" s="31"/>
      <c r="G33" s="31"/>
      <c r="H33" s="105">
        <v>64.057</v>
      </c>
      <c r="I33" s="105">
        <v>101</v>
      </c>
      <c r="J33" s="105"/>
      <c r="K33" s="32"/>
    </row>
    <row r="34" spans="1:11" s="33" customFormat="1" ht="11.25" customHeight="1">
      <c r="A34" s="35" t="s">
        <v>26</v>
      </c>
      <c r="B34" s="29"/>
      <c r="C34" s="30">
        <v>12541</v>
      </c>
      <c r="D34" s="30">
        <v>13600</v>
      </c>
      <c r="E34" s="30">
        <v>13500</v>
      </c>
      <c r="F34" s="31"/>
      <c r="G34" s="31"/>
      <c r="H34" s="105">
        <v>44.778</v>
      </c>
      <c r="I34" s="105">
        <v>54</v>
      </c>
      <c r="J34" s="105"/>
      <c r="K34" s="32"/>
    </row>
    <row r="35" spans="1:11" s="33" customFormat="1" ht="11.25" customHeight="1">
      <c r="A35" s="35" t="s">
        <v>27</v>
      </c>
      <c r="B35" s="29"/>
      <c r="C35" s="30">
        <v>51826</v>
      </c>
      <c r="D35" s="30">
        <v>49200</v>
      </c>
      <c r="E35" s="30">
        <v>50000</v>
      </c>
      <c r="F35" s="31"/>
      <c r="G35" s="31"/>
      <c r="H35" s="105">
        <v>155.433</v>
      </c>
      <c r="I35" s="105">
        <v>177</v>
      </c>
      <c r="J35" s="105"/>
      <c r="K35" s="32"/>
    </row>
    <row r="36" spans="1:11" s="33" customFormat="1" ht="11.25" customHeight="1">
      <c r="A36" s="35" t="s">
        <v>28</v>
      </c>
      <c r="B36" s="29"/>
      <c r="C36" s="30">
        <v>6170</v>
      </c>
      <c r="D36" s="30">
        <v>6520</v>
      </c>
      <c r="E36" s="30">
        <v>6846</v>
      </c>
      <c r="F36" s="31"/>
      <c r="G36" s="31"/>
      <c r="H36" s="105">
        <v>16.843</v>
      </c>
      <c r="I36" s="105">
        <v>26.08</v>
      </c>
      <c r="J36" s="105"/>
      <c r="K36" s="32"/>
    </row>
    <row r="37" spans="1:11" s="42" customFormat="1" ht="11.25" customHeight="1">
      <c r="A37" s="36" t="s">
        <v>29</v>
      </c>
      <c r="B37" s="37"/>
      <c r="C37" s="38">
        <v>94480</v>
      </c>
      <c r="D37" s="38">
        <v>94220</v>
      </c>
      <c r="E37" s="38">
        <v>95246</v>
      </c>
      <c r="F37" s="39">
        <f>IF(D37&gt;0,100*E37/D37,0)</f>
        <v>101.08894077690512</v>
      </c>
      <c r="G37" s="40"/>
      <c r="H37" s="106">
        <v>281.111</v>
      </c>
      <c r="I37" s="107">
        <v>358.08</v>
      </c>
      <c r="J37" s="10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>
        <v>4613</v>
      </c>
      <c r="D39" s="38">
        <v>4620</v>
      </c>
      <c r="E39" s="38">
        <v>4600</v>
      </c>
      <c r="F39" s="39">
        <f>IF(D39&gt;0,100*E39/D39,0)</f>
        <v>99.56709956709956</v>
      </c>
      <c r="G39" s="40"/>
      <c r="H39" s="106">
        <v>7.491</v>
      </c>
      <c r="I39" s="107">
        <v>7.8</v>
      </c>
      <c r="J39" s="10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>
        <v>39214</v>
      </c>
      <c r="D41" s="30">
        <v>38910</v>
      </c>
      <c r="E41" s="30">
        <v>39000</v>
      </c>
      <c r="F41" s="31"/>
      <c r="G41" s="31"/>
      <c r="H41" s="105">
        <v>104.345</v>
      </c>
      <c r="I41" s="105">
        <v>126.861</v>
      </c>
      <c r="J41" s="105"/>
      <c r="K41" s="32"/>
    </row>
    <row r="42" spans="1:11" s="33" customFormat="1" ht="11.25" customHeight="1">
      <c r="A42" s="35" t="s">
        <v>32</v>
      </c>
      <c r="B42" s="29"/>
      <c r="C42" s="30">
        <v>213815</v>
      </c>
      <c r="D42" s="30">
        <v>231379</v>
      </c>
      <c r="E42" s="30">
        <v>232000</v>
      </c>
      <c r="F42" s="31"/>
      <c r="G42" s="31"/>
      <c r="H42" s="105">
        <v>823.133</v>
      </c>
      <c r="I42" s="105">
        <v>1095.965</v>
      </c>
      <c r="J42" s="105"/>
      <c r="K42" s="32"/>
    </row>
    <row r="43" spans="1:11" s="33" customFormat="1" ht="11.25" customHeight="1">
      <c r="A43" s="35" t="s">
        <v>33</v>
      </c>
      <c r="B43" s="29"/>
      <c r="C43" s="30">
        <v>57556</v>
      </c>
      <c r="D43" s="30">
        <v>58467</v>
      </c>
      <c r="E43" s="30">
        <v>59000</v>
      </c>
      <c r="F43" s="31"/>
      <c r="G43" s="31"/>
      <c r="H43" s="105">
        <v>243.667</v>
      </c>
      <c r="I43" s="105">
        <v>290.579</v>
      </c>
      <c r="J43" s="105"/>
      <c r="K43" s="32"/>
    </row>
    <row r="44" spans="1:11" s="33" customFormat="1" ht="11.25" customHeight="1">
      <c r="A44" s="35" t="s">
        <v>34</v>
      </c>
      <c r="B44" s="29"/>
      <c r="C44" s="30">
        <v>126999</v>
      </c>
      <c r="D44" s="30">
        <v>131877</v>
      </c>
      <c r="E44" s="30">
        <v>127000</v>
      </c>
      <c r="F44" s="31"/>
      <c r="G44" s="31"/>
      <c r="H44" s="105">
        <v>451.063</v>
      </c>
      <c r="I44" s="105">
        <v>620.342</v>
      </c>
      <c r="J44" s="105"/>
      <c r="K44" s="32"/>
    </row>
    <row r="45" spans="1:11" s="33" customFormat="1" ht="11.25" customHeight="1">
      <c r="A45" s="35" t="s">
        <v>35</v>
      </c>
      <c r="B45" s="29"/>
      <c r="C45" s="30">
        <v>72890</v>
      </c>
      <c r="D45" s="30">
        <v>75219</v>
      </c>
      <c r="E45" s="30">
        <v>74000</v>
      </c>
      <c r="F45" s="31"/>
      <c r="G45" s="31"/>
      <c r="H45" s="105">
        <v>197.201</v>
      </c>
      <c r="I45" s="105">
        <v>303.698</v>
      </c>
      <c r="J45" s="105"/>
      <c r="K45" s="32"/>
    </row>
    <row r="46" spans="1:11" s="33" customFormat="1" ht="11.25" customHeight="1">
      <c r="A46" s="35" t="s">
        <v>36</v>
      </c>
      <c r="B46" s="29"/>
      <c r="C46" s="30">
        <v>73237</v>
      </c>
      <c r="D46" s="30">
        <v>74477</v>
      </c>
      <c r="E46" s="30">
        <v>74850</v>
      </c>
      <c r="F46" s="31"/>
      <c r="G46" s="31"/>
      <c r="H46" s="105">
        <v>185.884</v>
      </c>
      <c r="I46" s="105">
        <v>246.303</v>
      </c>
      <c r="J46" s="105"/>
      <c r="K46" s="32"/>
    </row>
    <row r="47" spans="1:11" s="33" customFormat="1" ht="11.25" customHeight="1">
      <c r="A47" s="35" t="s">
        <v>37</v>
      </c>
      <c r="B47" s="29"/>
      <c r="C47" s="30">
        <v>103394</v>
      </c>
      <c r="D47" s="30">
        <v>108045</v>
      </c>
      <c r="E47" s="30">
        <v>104000</v>
      </c>
      <c r="F47" s="31"/>
      <c r="G47" s="31"/>
      <c r="H47" s="105">
        <v>290.404</v>
      </c>
      <c r="I47" s="105">
        <v>418.705</v>
      </c>
      <c r="J47" s="105"/>
      <c r="K47" s="32"/>
    </row>
    <row r="48" spans="1:11" s="33" customFormat="1" ht="11.25" customHeight="1">
      <c r="A48" s="35" t="s">
        <v>38</v>
      </c>
      <c r="B48" s="29"/>
      <c r="C48" s="30">
        <v>100912</v>
      </c>
      <c r="D48" s="30">
        <v>109184</v>
      </c>
      <c r="E48" s="30">
        <v>109000</v>
      </c>
      <c r="F48" s="31"/>
      <c r="G48" s="31"/>
      <c r="H48" s="105">
        <v>326.118</v>
      </c>
      <c r="I48" s="105">
        <v>541.77</v>
      </c>
      <c r="J48" s="105"/>
      <c r="K48" s="32"/>
    </row>
    <row r="49" spans="1:11" s="33" customFormat="1" ht="11.25" customHeight="1">
      <c r="A49" s="35" t="s">
        <v>39</v>
      </c>
      <c r="B49" s="29"/>
      <c r="C49" s="30">
        <v>76114</v>
      </c>
      <c r="D49" s="30">
        <v>72574</v>
      </c>
      <c r="E49" s="30">
        <v>72500</v>
      </c>
      <c r="F49" s="31"/>
      <c r="G49" s="31"/>
      <c r="H49" s="105">
        <v>211.137</v>
      </c>
      <c r="I49" s="105">
        <v>314.479</v>
      </c>
      <c r="J49" s="105"/>
      <c r="K49" s="32"/>
    </row>
    <row r="50" spans="1:11" s="42" customFormat="1" ht="11.25" customHeight="1">
      <c r="A50" s="43" t="s">
        <v>40</v>
      </c>
      <c r="B50" s="37"/>
      <c r="C50" s="38">
        <v>864131</v>
      </c>
      <c r="D50" s="38">
        <v>900132</v>
      </c>
      <c r="E50" s="38">
        <v>891350</v>
      </c>
      <c r="F50" s="39">
        <f>IF(D50&gt;0,100*E50/D50,0)</f>
        <v>99.02436531530931</v>
      </c>
      <c r="G50" s="40"/>
      <c r="H50" s="106">
        <v>2832.952</v>
      </c>
      <c r="I50" s="107">
        <v>3958.7019999999993</v>
      </c>
      <c r="J50" s="10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>
        <v>26391</v>
      </c>
      <c r="D52" s="38">
        <v>26391</v>
      </c>
      <c r="E52" s="38">
        <v>26391</v>
      </c>
      <c r="F52" s="39">
        <f>IF(D52&gt;0,100*E52/D52,0)</f>
        <v>100</v>
      </c>
      <c r="G52" s="40"/>
      <c r="H52" s="106">
        <v>70.554</v>
      </c>
      <c r="I52" s="107">
        <v>70.554</v>
      </c>
      <c r="J52" s="10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>
        <v>72623</v>
      </c>
      <c r="D54" s="30">
        <v>72070</v>
      </c>
      <c r="E54" s="30">
        <v>72000</v>
      </c>
      <c r="F54" s="31"/>
      <c r="G54" s="31"/>
      <c r="H54" s="105">
        <v>199.921</v>
      </c>
      <c r="I54" s="105">
        <v>221.754</v>
      </c>
      <c r="J54" s="105"/>
      <c r="K54" s="32"/>
    </row>
    <row r="55" spans="1:11" s="33" customFormat="1" ht="11.25" customHeight="1">
      <c r="A55" s="35" t="s">
        <v>43</v>
      </c>
      <c r="B55" s="29"/>
      <c r="C55" s="30">
        <v>56618</v>
      </c>
      <c r="D55" s="30">
        <v>52525</v>
      </c>
      <c r="E55" s="30">
        <v>54960</v>
      </c>
      <c r="F55" s="31"/>
      <c r="G55" s="31"/>
      <c r="H55" s="105">
        <v>92.611</v>
      </c>
      <c r="I55" s="105">
        <v>93.337</v>
      </c>
      <c r="J55" s="105"/>
      <c r="K55" s="32"/>
    </row>
    <row r="56" spans="1:11" s="33" customFormat="1" ht="11.25" customHeight="1">
      <c r="A56" s="35" t="s">
        <v>44</v>
      </c>
      <c r="B56" s="29"/>
      <c r="C56" s="30">
        <v>38995</v>
      </c>
      <c r="D56" s="30">
        <v>49000</v>
      </c>
      <c r="E56" s="30">
        <v>49000</v>
      </c>
      <c r="F56" s="31"/>
      <c r="G56" s="31"/>
      <c r="H56" s="105">
        <v>116.054</v>
      </c>
      <c r="I56" s="105">
        <v>109</v>
      </c>
      <c r="J56" s="105"/>
      <c r="K56" s="32"/>
    </row>
    <row r="57" spans="1:11" s="33" customFormat="1" ht="11.25" customHeight="1">
      <c r="A57" s="35" t="s">
        <v>45</v>
      </c>
      <c r="B57" s="29"/>
      <c r="C57" s="30">
        <v>66810</v>
      </c>
      <c r="D57" s="30">
        <v>66720</v>
      </c>
      <c r="E57" s="30">
        <v>66720</v>
      </c>
      <c r="F57" s="31"/>
      <c r="G57" s="31"/>
      <c r="H57" s="105">
        <v>123.743</v>
      </c>
      <c r="I57" s="105">
        <v>266.88</v>
      </c>
      <c r="J57" s="105"/>
      <c r="K57" s="32"/>
    </row>
    <row r="58" spans="1:11" s="33" customFormat="1" ht="11.25" customHeight="1">
      <c r="A58" s="35" t="s">
        <v>46</v>
      </c>
      <c r="B58" s="29"/>
      <c r="C58" s="30">
        <v>63073</v>
      </c>
      <c r="D58" s="30">
        <v>53814</v>
      </c>
      <c r="E58" s="30">
        <v>53813.7</v>
      </c>
      <c r="F58" s="31"/>
      <c r="G58" s="31"/>
      <c r="H58" s="105">
        <v>78.901</v>
      </c>
      <c r="I58" s="105">
        <v>114.952</v>
      </c>
      <c r="J58" s="105"/>
      <c r="K58" s="32"/>
    </row>
    <row r="59" spans="1:11" s="42" customFormat="1" ht="11.25" customHeight="1">
      <c r="A59" s="36" t="s">
        <v>47</v>
      </c>
      <c r="B59" s="37"/>
      <c r="C59" s="38">
        <v>298119</v>
      </c>
      <c r="D59" s="38">
        <v>294129</v>
      </c>
      <c r="E59" s="38">
        <v>296493.7</v>
      </c>
      <c r="F59" s="39">
        <f>IF(D59&gt;0,100*E59/D59,0)</f>
        <v>100.80396696687508</v>
      </c>
      <c r="G59" s="40"/>
      <c r="H59" s="106">
        <v>611.23</v>
      </c>
      <c r="I59" s="107">
        <v>805.923</v>
      </c>
      <c r="J59" s="10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>
        <v>1601</v>
      </c>
      <c r="D61" s="30">
        <v>1400</v>
      </c>
      <c r="E61" s="30">
        <v>1500</v>
      </c>
      <c r="F61" s="31"/>
      <c r="G61" s="31"/>
      <c r="H61" s="105">
        <v>4.07</v>
      </c>
      <c r="I61" s="105">
        <v>2.32</v>
      </c>
      <c r="J61" s="105"/>
      <c r="K61" s="32"/>
    </row>
    <row r="62" spans="1:11" s="33" customFormat="1" ht="11.25" customHeight="1">
      <c r="A62" s="35" t="s">
        <v>49</v>
      </c>
      <c r="B62" s="29"/>
      <c r="C62" s="30">
        <v>846</v>
      </c>
      <c r="D62" s="30">
        <v>1040</v>
      </c>
      <c r="E62" s="30">
        <v>1040</v>
      </c>
      <c r="F62" s="31"/>
      <c r="G62" s="31"/>
      <c r="H62" s="105">
        <v>1.845</v>
      </c>
      <c r="I62" s="105">
        <v>2.011</v>
      </c>
      <c r="J62" s="105"/>
      <c r="K62" s="32"/>
    </row>
    <row r="63" spans="1:11" s="33" customFormat="1" ht="11.25" customHeight="1">
      <c r="A63" s="35" t="s">
        <v>50</v>
      </c>
      <c r="B63" s="29"/>
      <c r="C63" s="30">
        <v>1995</v>
      </c>
      <c r="D63" s="30">
        <v>2456</v>
      </c>
      <c r="E63" s="30">
        <v>2456</v>
      </c>
      <c r="F63" s="31"/>
      <c r="G63" s="31"/>
      <c r="H63" s="105">
        <v>2.504</v>
      </c>
      <c r="I63" s="105">
        <v>1.8077176062965084</v>
      </c>
      <c r="J63" s="105"/>
      <c r="K63" s="32"/>
    </row>
    <row r="64" spans="1:11" s="42" customFormat="1" ht="11.25" customHeight="1">
      <c r="A64" s="36" t="s">
        <v>51</v>
      </c>
      <c r="B64" s="37"/>
      <c r="C64" s="38">
        <v>4442</v>
      </c>
      <c r="D64" s="38">
        <v>4896</v>
      </c>
      <c r="E64" s="38">
        <v>4996</v>
      </c>
      <c r="F64" s="39">
        <f>IF(D64&gt;0,100*E64/D64,0)</f>
        <v>102.04248366013071</v>
      </c>
      <c r="G64" s="40"/>
      <c r="H64" s="106">
        <v>8.419</v>
      </c>
      <c r="I64" s="107">
        <v>6.138717606296508</v>
      </c>
      <c r="J64" s="10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>
        <v>7018</v>
      </c>
      <c r="D66" s="38">
        <v>4366</v>
      </c>
      <c r="E66" s="38">
        <v>6525</v>
      </c>
      <c r="F66" s="39">
        <f>IF(D66&gt;0,100*E66/D66,0)</f>
        <v>149.4502977553825</v>
      </c>
      <c r="G66" s="40"/>
      <c r="H66" s="106">
        <v>8.529</v>
      </c>
      <c r="I66" s="107">
        <v>5.304</v>
      </c>
      <c r="J66" s="10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>
        <v>72462</v>
      </c>
      <c r="D68" s="30">
        <v>64500</v>
      </c>
      <c r="E68" s="30">
        <v>66000</v>
      </c>
      <c r="F68" s="31"/>
      <c r="G68" s="31"/>
      <c r="H68" s="105">
        <v>153.32</v>
      </c>
      <c r="I68" s="105">
        <v>130</v>
      </c>
      <c r="J68" s="105"/>
      <c r="K68" s="32"/>
    </row>
    <row r="69" spans="1:11" s="33" customFormat="1" ht="11.25" customHeight="1">
      <c r="A69" s="35" t="s">
        <v>54</v>
      </c>
      <c r="B69" s="29"/>
      <c r="C69" s="30">
        <v>4896</v>
      </c>
      <c r="D69" s="30">
        <v>4350</v>
      </c>
      <c r="E69" s="30">
        <v>4400</v>
      </c>
      <c r="F69" s="31"/>
      <c r="G69" s="31"/>
      <c r="H69" s="105">
        <v>8.004</v>
      </c>
      <c r="I69" s="105">
        <v>7</v>
      </c>
      <c r="J69" s="105"/>
      <c r="K69" s="32"/>
    </row>
    <row r="70" spans="1:11" s="42" customFormat="1" ht="11.25" customHeight="1">
      <c r="A70" s="36" t="s">
        <v>55</v>
      </c>
      <c r="B70" s="37"/>
      <c r="C70" s="38">
        <v>77358</v>
      </c>
      <c r="D70" s="38">
        <v>68850</v>
      </c>
      <c r="E70" s="38">
        <v>70400</v>
      </c>
      <c r="F70" s="39">
        <f>IF(D70&gt;0,100*E70/D70,0)</f>
        <v>102.25127087872185</v>
      </c>
      <c r="G70" s="40"/>
      <c r="H70" s="106">
        <v>161.324</v>
      </c>
      <c r="I70" s="107">
        <v>137</v>
      </c>
      <c r="J70" s="10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>
        <v>2261</v>
      </c>
      <c r="D72" s="30">
        <v>2653</v>
      </c>
      <c r="E72" s="30">
        <v>2653</v>
      </c>
      <c r="F72" s="31"/>
      <c r="G72" s="31"/>
      <c r="H72" s="105">
        <v>2.845</v>
      </c>
      <c r="I72" s="105">
        <v>0.598</v>
      </c>
      <c r="J72" s="105"/>
      <c r="K72" s="32"/>
    </row>
    <row r="73" spans="1:11" s="33" customFormat="1" ht="11.25" customHeight="1">
      <c r="A73" s="35" t="s">
        <v>57</v>
      </c>
      <c r="B73" s="29"/>
      <c r="C73" s="30">
        <v>17077</v>
      </c>
      <c r="D73" s="30">
        <v>9715</v>
      </c>
      <c r="E73" s="30">
        <v>9715</v>
      </c>
      <c r="F73" s="31"/>
      <c r="G73" s="31"/>
      <c r="H73" s="105">
        <v>62.553</v>
      </c>
      <c r="I73" s="105">
        <v>24.2875</v>
      </c>
      <c r="J73" s="105"/>
      <c r="K73" s="32"/>
    </row>
    <row r="74" spans="1:11" s="33" customFormat="1" ht="11.25" customHeight="1">
      <c r="A74" s="35" t="s">
        <v>58</v>
      </c>
      <c r="B74" s="29"/>
      <c r="C74" s="30">
        <v>31281</v>
      </c>
      <c r="D74" s="30">
        <v>22358</v>
      </c>
      <c r="E74" s="30">
        <v>22358</v>
      </c>
      <c r="F74" s="31"/>
      <c r="G74" s="31"/>
      <c r="H74" s="105">
        <v>72.657</v>
      </c>
      <c r="I74" s="105">
        <v>42.257</v>
      </c>
      <c r="J74" s="105"/>
      <c r="K74" s="32"/>
    </row>
    <row r="75" spans="1:11" s="33" customFormat="1" ht="11.25" customHeight="1">
      <c r="A75" s="35" t="s">
        <v>59</v>
      </c>
      <c r="B75" s="29"/>
      <c r="C75" s="30">
        <v>10521</v>
      </c>
      <c r="D75" s="30">
        <v>10355.646</v>
      </c>
      <c r="E75" s="30">
        <v>10355.646</v>
      </c>
      <c r="F75" s="31"/>
      <c r="G75" s="31"/>
      <c r="H75" s="105">
        <v>11.836</v>
      </c>
      <c r="I75" s="105">
        <v>16.09504051283195</v>
      </c>
      <c r="J75" s="105"/>
      <c r="K75" s="32"/>
    </row>
    <row r="76" spans="1:11" s="33" customFormat="1" ht="11.25" customHeight="1">
      <c r="A76" s="35" t="s">
        <v>60</v>
      </c>
      <c r="B76" s="29"/>
      <c r="C76" s="30">
        <v>5310</v>
      </c>
      <c r="D76" s="30">
        <v>4046</v>
      </c>
      <c r="E76" s="30">
        <v>4300</v>
      </c>
      <c r="F76" s="31"/>
      <c r="G76" s="31"/>
      <c r="H76" s="105">
        <v>19.531</v>
      </c>
      <c r="I76" s="105">
        <v>12.259</v>
      </c>
      <c r="J76" s="105"/>
      <c r="K76" s="32"/>
    </row>
    <row r="77" spans="1:11" s="33" customFormat="1" ht="11.25" customHeight="1">
      <c r="A77" s="35" t="s">
        <v>61</v>
      </c>
      <c r="B77" s="29"/>
      <c r="C77" s="30">
        <v>2906</v>
      </c>
      <c r="D77" s="30">
        <v>2547</v>
      </c>
      <c r="E77" s="30">
        <v>2547</v>
      </c>
      <c r="F77" s="31"/>
      <c r="G77" s="31"/>
      <c r="H77" s="105">
        <v>7.79</v>
      </c>
      <c r="I77" s="105">
        <v>5.353</v>
      </c>
      <c r="J77" s="105"/>
      <c r="K77" s="32"/>
    </row>
    <row r="78" spans="1:11" s="33" customFormat="1" ht="11.25" customHeight="1">
      <c r="A78" s="35" t="s">
        <v>62</v>
      </c>
      <c r="B78" s="29"/>
      <c r="C78" s="30">
        <v>6563</v>
      </c>
      <c r="D78" s="30">
        <v>4971</v>
      </c>
      <c r="E78" s="30">
        <v>4971</v>
      </c>
      <c r="F78" s="31"/>
      <c r="G78" s="31"/>
      <c r="H78" s="105">
        <v>9.564</v>
      </c>
      <c r="I78" s="105">
        <v>10.34</v>
      </c>
      <c r="J78" s="105"/>
      <c r="K78" s="32"/>
    </row>
    <row r="79" spans="1:11" s="33" customFormat="1" ht="11.25" customHeight="1">
      <c r="A79" s="35" t="s">
        <v>63</v>
      </c>
      <c r="B79" s="29"/>
      <c r="C79" s="30">
        <v>70813</v>
      </c>
      <c r="D79" s="30">
        <v>48845</v>
      </c>
      <c r="E79" s="30">
        <v>47581</v>
      </c>
      <c r="F79" s="31"/>
      <c r="G79" s="31"/>
      <c r="H79" s="105">
        <v>209.779</v>
      </c>
      <c r="I79" s="105">
        <v>100.505</v>
      </c>
      <c r="J79" s="105"/>
      <c r="K79" s="32"/>
    </row>
    <row r="80" spans="1:11" s="42" customFormat="1" ht="11.25" customHeight="1">
      <c r="A80" s="43" t="s">
        <v>64</v>
      </c>
      <c r="B80" s="37"/>
      <c r="C80" s="38">
        <v>146732</v>
      </c>
      <c r="D80" s="38">
        <v>105490.64600000001</v>
      </c>
      <c r="E80" s="38">
        <v>104480.64600000001</v>
      </c>
      <c r="F80" s="39">
        <f>IF(D80&gt;0,100*E80/D80,0)</f>
        <v>99.04256913925809</v>
      </c>
      <c r="G80" s="40"/>
      <c r="H80" s="106">
        <v>396.555</v>
      </c>
      <c r="I80" s="107">
        <v>211.69454051283194</v>
      </c>
      <c r="J80" s="10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>
        <v>109</v>
      </c>
      <c r="D82" s="30">
        <v>109</v>
      </c>
      <c r="E82" s="30">
        <v>109</v>
      </c>
      <c r="F82" s="31"/>
      <c r="G82" s="31"/>
      <c r="H82" s="105">
        <v>0.163</v>
      </c>
      <c r="I82" s="105">
        <v>0.163</v>
      </c>
      <c r="J82" s="105"/>
      <c r="K82" s="32"/>
    </row>
    <row r="83" spans="1:11" s="33" customFormat="1" ht="11.25" customHeight="1">
      <c r="A83" s="35" t="s">
        <v>66</v>
      </c>
      <c r="B83" s="29"/>
      <c r="C83" s="30">
        <v>186</v>
      </c>
      <c r="D83" s="30">
        <v>190</v>
      </c>
      <c r="E83" s="30">
        <v>190</v>
      </c>
      <c r="F83" s="31"/>
      <c r="G83" s="31"/>
      <c r="H83" s="105">
        <v>0.186</v>
      </c>
      <c r="I83" s="105">
        <v>0.19</v>
      </c>
      <c r="J83" s="105"/>
      <c r="K83" s="32"/>
    </row>
    <row r="84" spans="1:11" s="42" customFormat="1" ht="11.25" customHeight="1">
      <c r="A84" s="36" t="s">
        <v>67</v>
      </c>
      <c r="B84" s="37"/>
      <c r="C84" s="38">
        <v>295</v>
      </c>
      <c r="D84" s="38">
        <v>299</v>
      </c>
      <c r="E84" s="38">
        <v>299</v>
      </c>
      <c r="F84" s="39">
        <f>IF(D84&gt;0,100*E84/D84,0)</f>
        <v>100</v>
      </c>
      <c r="G84" s="40"/>
      <c r="H84" s="106">
        <v>0.349</v>
      </c>
      <c r="I84" s="107">
        <v>0.353</v>
      </c>
      <c r="J84" s="10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>
        <v>1828423</v>
      </c>
      <c r="D87" s="53">
        <v>1800245.646</v>
      </c>
      <c r="E87" s="53">
        <v>1799734.346</v>
      </c>
      <c r="F87" s="112">
        <f>IF(D87&gt;0,100*E87/D87,0)</f>
        <v>99.97159832042166</v>
      </c>
      <c r="G87" s="40"/>
      <c r="H87" s="110">
        <v>5437.736</v>
      </c>
      <c r="I87" s="111">
        <v>6913.0582581191275</v>
      </c>
      <c r="J87" s="11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="70" zoomScaleNormal="70" zoomScaleSheetLayoutView="70" zoomScalePageLayoutView="0" workbookViewId="0" topLeftCell="A1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2015=100</v>
      </c>
      <c r="G7" s="23"/>
      <c r="H7" s="20" t="s">
        <v>300</v>
      </c>
      <c r="I7" s="21" t="s">
        <v>7</v>
      </c>
      <c r="J7" s="21">
        <v>12</v>
      </c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05"/>
      <c r="I9" s="105"/>
      <c r="J9" s="10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05"/>
      <c r="I10" s="105"/>
      <c r="J10" s="10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05"/>
      <c r="I11" s="105"/>
      <c r="J11" s="10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05"/>
      <c r="I12" s="105"/>
      <c r="J12" s="10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06"/>
      <c r="I13" s="107"/>
      <c r="J13" s="10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06"/>
      <c r="I15" s="107"/>
      <c r="J15" s="10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06"/>
      <c r="I17" s="107"/>
      <c r="J17" s="10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05"/>
      <c r="I19" s="105"/>
      <c r="J19" s="10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05"/>
      <c r="I20" s="105"/>
      <c r="J20" s="10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05"/>
      <c r="I21" s="105"/>
      <c r="J21" s="10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06"/>
      <c r="I22" s="107"/>
      <c r="J22" s="10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06"/>
      <c r="I24" s="107"/>
      <c r="J24" s="10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06"/>
      <c r="I26" s="107"/>
      <c r="J26" s="10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05"/>
      <c r="I28" s="105"/>
      <c r="J28" s="10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05"/>
      <c r="I29" s="105"/>
      <c r="J29" s="105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05"/>
      <c r="I30" s="105"/>
      <c r="J30" s="105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06"/>
      <c r="I31" s="107"/>
      <c r="J31" s="10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05"/>
      <c r="I33" s="105"/>
      <c r="J33" s="105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05"/>
      <c r="I34" s="105"/>
      <c r="J34" s="105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05"/>
      <c r="I35" s="105"/>
      <c r="J35" s="105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05"/>
      <c r="I36" s="105"/>
      <c r="J36" s="105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06"/>
      <c r="I37" s="107"/>
      <c r="J37" s="10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06">
        <v>0.106</v>
      </c>
      <c r="I39" s="107">
        <v>0.08</v>
      </c>
      <c r="J39" s="107">
        <v>0.08</v>
      </c>
      <c r="K39" s="41">
        <f>IF(I39&gt;0,100*J39/I39,0)</f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05"/>
      <c r="I41" s="105"/>
      <c r="J41" s="10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05"/>
      <c r="I42" s="105"/>
      <c r="J42" s="10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05"/>
      <c r="I43" s="105"/>
      <c r="J43" s="10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05"/>
      <c r="I44" s="105"/>
      <c r="J44" s="10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05"/>
      <c r="I45" s="105"/>
      <c r="J45" s="10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05"/>
      <c r="I46" s="105"/>
      <c r="J46" s="10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05"/>
      <c r="I47" s="105"/>
      <c r="J47" s="10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05"/>
      <c r="I48" s="105"/>
      <c r="J48" s="10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05"/>
      <c r="I49" s="105"/>
      <c r="J49" s="105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06"/>
      <c r="I50" s="107"/>
      <c r="J50" s="10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06"/>
      <c r="I52" s="107"/>
      <c r="J52" s="10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05"/>
      <c r="I54" s="105"/>
      <c r="J54" s="105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05"/>
      <c r="I55" s="105"/>
      <c r="J55" s="10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05"/>
      <c r="I56" s="105"/>
      <c r="J56" s="10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05"/>
      <c r="I57" s="105"/>
      <c r="J57" s="10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05"/>
      <c r="I58" s="105"/>
      <c r="J58" s="105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06"/>
      <c r="I59" s="107"/>
      <c r="J59" s="10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05">
        <v>5.785</v>
      </c>
      <c r="I61" s="105">
        <v>6.531</v>
      </c>
      <c r="J61" s="105">
        <v>6.572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05">
        <v>0.324</v>
      </c>
      <c r="I62" s="105">
        <v>0.325</v>
      </c>
      <c r="J62" s="105">
        <v>0.29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05">
        <v>10.458</v>
      </c>
      <c r="I63" s="105">
        <v>13.065</v>
      </c>
      <c r="J63" s="105">
        <v>15.399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06">
        <v>16.567</v>
      </c>
      <c r="I64" s="107">
        <v>19.921</v>
      </c>
      <c r="J64" s="107">
        <v>22.261</v>
      </c>
      <c r="K64" s="41">
        <f>IF(I64&gt;0,100*J64/I64,0)</f>
        <v>111.74639827317905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06">
        <v>32</v>
      </c>
      <c r="I66" s="107">
        <v>28.578</v>
      </c>
      <c r="J66" s="107">
        <v>26</v>
      </c>
      <c r="K66" s="41">
        <f>IF(I66&gt;0,100*J66/I66,0)</f>
        <v>90.97907481279306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05"/>
      <c r="I68" s="105"/>
      <c r="J68" s="10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05"/>
      <c r="I69" s="105"/>
      <c r="J69" s="10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06"/>
      <c r="I70" s="107"/>
      <c r="J70" s="10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05">
        <v>1.066</v>
      </c>
      <c r="I72" s="105">
        <v>1.081</v>
      </c>
      <c r="J72" s="105">
        <v>1.103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05">
        <v>2.625</v>
      </c>
      <c r="I73" s="105">
        <v>3.99</v>
      </c>
      <c r="J73" s="105">
        <v>3.813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05">
        <v>1.795</v>
      </c>
      <c r="I74" s="105">
        <v>1.925</v>
      </c>
      <c r="J74" s="105">
        <v>1.407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05">
        <v>0.014</v>
      </c>
      <c r="I75" s="105">
        <v>0.027</v>
      </c>
      <c r="J75" s="105">
        <v>0.066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05">
        <v>4.275</v>
      </c>
      <c r="I76" s="105">
        <v>2.353</v>
      </c>
      <c r="J76" s="105">
        <v>2.728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05"/>
      <c r="I77" s="105"/>
      <c r="J77" s="105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05">
        <v>0.629</v>
      </c>
      <c r="I78" s="105">
        <v>1.05</v>
      </c>
      <c r="J78" s="105">
        <v>1.142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05">
        <v>18.809</v>
      </c>
      <c r="I79" s="105">
        <v>9.333</v>
      </c>
      <c r="J79" s="105">
        <v>9.002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06">
        <v>29.213</v>
      </c>
      <c r="I80" s="107">
        <v>19.759</v>
      </c>
      <c r="J80" s="107">
        <v>19.261000000000003</v>
      </c>
      <c r="K80" s="41">
        <f>IF(I80&gt;0,100*J80/I80,0)</f>
        <v>97.4796295359077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05">
        <v>0.045</v>
      </c>
      <c r="I82" s="105">
        <v>0.074</v>
      </c>
      <c r="J82" s="105">
        <v>0.108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05"/>
      <c r="I83" s="105"/>
      <c r="J83" s="105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06">
        <v>0.045</v>
      </c>
      <c r="I84" s="107">
        <v>0.074</v>
      </c>
      <c r="J84" s="107">
        <v>0.108</v>
      </c>
      <c r="K84" s="41">
        <f>IF(I84&gt;0,100*J84/I84,0)</f>
        <v>145.94594594594597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10">
        <v>77.931</v>
      </c>
      <c r="I87" s="111">
        <v>68.41199999999999</v>
      </c>
      <c r="J87" s="111">
        <v>67.71</v>
      </c>
      <c r="K87" s="54">
        <f>IF(I87&gt;0,100*J87/I87,0)</f>
        <v>98.97386423434484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="70" zoomScaleNormal="70" zoomScaleSheetLayoutView="70" zoomScalePageLayoutView="0" workbookViewId="0" topLeftCell="A1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2015=100</v>
      </c>
      <c r="G7" s="23"/>
      <c r="H7" s="20" t="s">
        <v>300</v>
      </c>
      <c r="I7" s="21" t="s">
        <v>7</v>
      </c>
      <c r="J7" s="21">
        <v>12</v>
      </c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05"/>
      <c r="I9" s="105"/>
      <c r="J9" s="10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05"/>
      <c r="I10" s="105"/>
      <c r="J10" s="10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05"/>
      <c r="I11" s="105"/>
      <c r="J11" s="10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05"/>
      <c r="I12" s="105"/>
      <c r="J12" s="10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06"/>
      <c r="I13" s="107"/>
      <c r="J13" s="10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06"/>
      <c r="I15" s="107"/>
      <c r="J15" s="10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06"/>
      <c r="I17" s="107"/>
      <c r="J17" s="10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05"/>
      <c r="I19" s="105"/>
      <c r="J19" s="10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05"/>
      <c r="I20" s="105"/>
      <c r="J20" s="10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05"/>
      <c r="I21" s="105"/>
      <c r="J21" s="10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06"/>
      <c r="I22" s="107"/>
      <c r="J22" s="10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06"/>
      <c r="I24" s="107"/>
      <c r="J24" s="10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06"/>
      <c r="I26" s="107"/>
      <c r="J26" s="10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05"/>
      <c r="I28" s="105"/>
      <c r="J28" s="10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05"/>
      <c r="I29" s="105"/>
      <c r="J29" s="105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05"/>
      <c r="I30" s="105"/>
      <c r="J30" s="105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06"/>
      <c r="I31" s="107"/>
      <c r="J31" s="10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05"/>
      <c r="I33" s="105"/>
      <c r="J33" s="105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05"/>
      <c r="I34" s="105"/>
      <c r="J34" s="105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05"/>
      <c r="I35" s="105"/>
      <c r="J35" s="105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05">
        <v>6.16</v>
      </c>
      <c r="I36" s="105">
        <v>5</v>
      </c>
      <c r="J36" s="105">
        <v>5.225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06">
        <v>6.16</v>
      </c>
      <c r="I37" s="107">
        <v>5</v>
      </c>
      <c r="J37" s="107">
        <v>5.225</v>
      </c>
      <c r="K37" s="41">
        <f>IF(I37&gt;0,100*J37/I37,0)</f>
        <v>104.5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06"/>
      <c r="I39" s="107"/>
      <c r="J39" s="10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05"/>
      <c r="I41" s="105"/>
      <c r="J41" s="10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05"/>
      <c r="I42" s="105"/>
      <c r="J42" s="10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05"/>
      <c r="I43" s="105"/>
      <c r="J43" s="10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05"/>
      <c r="I44" s="105"/>
      <c r="J44" s="10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05"/>
      <c r="I45" s="105"/>
      <c r="J45" s="10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05"/>
      <c r="I46" s="105"/>
      <c r="J46" s="10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05"/>
      <c r="I47" s="105"/>
      <c r="J47" s="10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05"/>
      <c r="I48" s="105"/>
      <c r="J48" s="10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05"/>
      <c r="I49" s="105"/>
      <c r="J49" s="105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06"/>
      <c r="I50" s="107"/>
      <c r="J50" s="10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06"/>
      <c r="I52" s="107"/>
      <c r="J52" s="10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05"/>
      <c r="I54" s="105"/>
      <c r="J54" s="105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05"/>
      <c r="I55" s="105"/>
      <c r="J55" s="10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05"/>
      <c r="I56" s="105"/>
      <c r="J56" s="10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05"/>
      <c r="I57" s="105"/>
      <c r="J57" s="10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05"/>
      <c r="I58" s="105"/>
      <c r="J58" s="105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06"/>
      <c r="I59" s="107"/>
      <c r="J59" s="10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05">
        <v>5.713</v>
      </c>
      <c r="I61" s="105">
        <v>4.5</v>
      </c>
      <c r="J61" s="105">
        <v>7.494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05">
        <v>2.072</v>
      </c>
      <c r="I62" s="105">
        <v>1.795</v>
      </c>
      <c r="J62" s="105">
        <v>2.701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05">
        <v>104.481</v>
      </c>
      <c r="I63" s="105">
        <v>90.052</v>
      </c>
      <c r="J63" s="105">
        <v>188.635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06">
        <v>112.26599999999999</v>
      </c>
      <c r="I64" s="107">
        <v>96.34700000000001</v>
      </c>
      <c r="J64" s="107">
        <v>198.83</v>
      </c>
      <c r="K64" s="41">
        <f>IF(I64&gt;0,100*J64/I64,0)</f>
        <v>206.36864666258418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06">
        <v>1.922</v>
      </c>
      <c r="I66" s="107">
        <v>1.44</v>
      </c>
      <c r="J66" s="107">
        <v>2</v>
      </c>
      <c r="K66" s="41">
        <f>IF(I66&gt;0,100*J66/I66,0)</f>
        <v>138.88888888888889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05"/>
      <c r="I68" s="105"/>
      <c r="J68" s="10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05"/>
      <c r="I69" s="105"/>
      <c r="J69" s="10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06"/>
      <c r="I70" s="107"/>
      <c r="J70" s="10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05">
        <v>1.341</v>
      </c>
      <c r="I72" s="105">
        <v>1.357</v>
      </c>
      <c r="J72" s="105">
        <v>1.238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05">
        <v>1.025</v>
      </c>
      <c r="I73" s="105">
        <v>0.794</v>
      </c>
      <c r="J73" s="105">
        <v>1.343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05">
        <v>0.052</v>
      </c>
      <c r="I74" s="105">
        <v>0.072</v>
      </c>
      <c r="J74" s="105">
        <v>0.08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05"/>
      <c r="I75" s="105"/>
      <c r="J75" s="105"/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05">
        <v>8.184</v>
      </c>
      <c r="I76" s="105">
        <v>9.572</v>
      </c>
      <c r="J76" s="105">
        <v>7.329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05"/>
      <c r="I77" s="105"/>
      <c r="J77" s="105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05">
        <v>0.675</v>
      </c>
      <c r="I78" s="105">
        <v>0.364</v>
      </c>
      <c r="J78" s="105">
        <v>0.502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05">
        <v>3.769</v>
      </c>
      <c r="I79" s="105">
        <v>2.18</v>
      </c>
      <c r="J79" s="105">
        <v>7.147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06">
        <v>15.046</v>
      </c>
      <c r="I80" s="107">
        <v>14.338999999999999</v>
      </c>
      <c r="J80" s="107">
        <v>17.639000000000003</v>
      </c>
      <c r="K80" s="41">
        <f>IF(I80&gt;0,100*J80/I80,0)</f>
        <v>123.01415719366766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05">
        <v>0.213</v>
      </c>
      <c r="I82" s="105">
        <v>0.213</v>
      </c>
      <c r="J82" s="105">
        <v>0.218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05">
        <v>0.147</v>
      </c>
      <c r="I83" s="105">
        <v>0.147</v>
      </c>
      <c r="J83" s="105">
        <v>0.16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06">
        <v>0.36</v>
      </c>
      <c r="I84" s="107">
        <v>0.36</v>
      </c>
      <c r="J84" s="107">
        <v>0.378</v>
      </c>
      <c r="K84" s="41">
        <f>IF(I84&gt;0,100*J84/I84,0)</f>
        <v>105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10">
        <v>135.754</v>
      </c>
      <c r="I87" s="111">
        <v>117.486</v>
      </c>
      <c r="J87" s="111">
        <v>224.07199999999997</v>
      </c>
      <c r="K87" s="54">
        <f>IF(I87&gt;0,100*J87/I87,0)</f>
        <v>190.72229882709425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="70" zoomScaleNormal="70" zoomScaleSheetLayoutView="70" zoomScalePageLayoutView="0" workbookViewId="0" topLeftCell="A58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2015=100</v>
      </c>
      <c r="G7" s="23"/>
      <c r="H7" s="20" t="s">
        <v>300</v>
      </c>
      <c r="I7" s="21" t="s">
        <v>7</v>
      </c>
      <c r="J7" s="21">
        <v>12</v>
      </c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05"/>
      <c r="I9" s="105"/>
      <c r="J9" s="10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05"/>
      <c r="I10" s="105"/>
      <c r="J10" s="10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05"/>
      <c r="I11" s="105"/>
      <c r="J11" s="10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05"/>
      <c r="I12" s="105"/>
      <c r="J12" s="10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06"/>
      <c r="I13" s="107"/>
      <c r="J13" s="10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06"/>
      <c r="I15" s="107"/>
      <c r="J15" s="10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06"/>
      <c r="I17" s="107"/>
      <c r="J17" s="10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05"/>
      <c r="I19" s="105"/>
      <c r="J19" s="10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05"/>
      <c r="I20" s="105"/>
      <c r="J20" s="10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05"/>
      <c r="I21" s="105"/>
      <c r="J21" s="10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06"/>
      <c r="I22" s="107"/>
      <c r="J22" s="10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06"/>
      <c r="I24" s="107"/>
      <c r="J24" s="10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06"/>
      <c r="I26" s="107"/>
      <c r="J26" s="10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05"/>
      <c r="I28" s="105"/>
      <c r="J28" s="10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05"/>
      <c r="I29" s="105"/>
      <c r="J29" s="105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05"/>
      <c r="I30" s="105"/>
      <c r="J30" s="105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06"/>
      <c r="I31" s="107"/>
      <c r="J31" s="10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05"/>
      <c r="I33" s="105"/>
      <c r="J33" s="105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05"/>
      <c r="I34" s="105"/>
      <c r="J34" s="105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05"/>
      <c r="I35" s="105"/>
      <c r="J35" s="105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05">
        <v>138.6</v>
      </c>
      <c r="I36" s="105">
        <v>108</v>
      </c>
      <c r="J36" s="105">
        <v>110.2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06">
        <v>138.6</v>
      </c>
      <c r="I37" s="107">
        <v>108</v>
      </c>
      <c r="J37" s="107">
        <v>110.2</v>
      </c>
      <c r="K37" s="41">
        <f>IF(I37&gt;0,100*J37/I37,0)</f>
        <v>102.03703703703704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06">
        <v>1.32</v>
      </c>
      <c r="I39" s="107">
        <v>1.3</v>
      </c>
      <c r="J39" s="107">
        <v>0.87</v>
      </c>
      <c r="K39" s="41">
        <f>IF(I39&gt;0,100*J39/I39,0)</f>
        <v>66.92307692307692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05"/>
      <c r="I41" s="105"/>
      <c r="J41" s="10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05"/>
      <c r="I42" s="105"/>
      <c r="J42" s="10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05"/>
      <c r="I43" s="105"/>
      <c r="J43" s="10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05"/>
      <c r="I44" s="105"/>
      <c r="J44" s="10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05"/>
      <c r="I45" s="105"/>
      <c r="J45" s="10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05"/>
      <c r="I46" s="105"/>
      <c r="J46" s="10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05"/>
      <c r="I47" s="105"/>
      <c r="J47" s="10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05"/>
      <c r="I48" s="105"/>
      <c r="J48" s="10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05"/>
      <c r="I49" s="105"/>
      <c r="J49" s="105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06"/>
      <c r="I50" s="107"/>
      <c r="J50" s="10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06"/>
      <c r="I52" s="107"/>
      <c r="J52" s="10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05"/>
      <c r="I54" s="105"/>
      <c r="J54" s="105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05"/>
      <c r="I55" s="105"/>
      <c r="J55" s="10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05"/>
      <c r="I56" s="105"/>
      <c r="J56" s="10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05"/>
      <c r="I57" s="105"/>
      <c r="J57" s="10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05"/>
      <c r="I58" s="105"/>
      <c r="J58" s="105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06"/>
      <c r="I59" s="107"/>
      <c r="J59" s="10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05">
        <v>51.181</v>
      </c>
      <c r="I61" s="105">
        <v>39.852</v>
      </c>
      <c r="J61" s="105">
        <v>53.798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05">
        <v>637.465</v>
      </c>
      <c r="I62" s="105">
        <v>493.576</v>
      </c>
      <c r="J62" s="105">
        <v>666.91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05">
        <v>547.901</v>
      </c>
      <c r="I63" s="105">
        <v>405.079</v>
      </c>
      <c r="J63" s="105">
        <v>557.579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06">
        <v>1236.547</v>
      </c>
      <c r="I64" s="107">
        <v>938.5070000000001</v>
      </c>
      <c r="J64" s="107">
        <v>1278.2869999999998</v>
      </c>
      <c r="K64" s="41">
        <f>IF(I64&gt;0,100*J64/I64,0)</f>
        <v>136.20431174194755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06">
        <v>82.832</v>
      </c>
      <c r="I66" s="107">
        <v>79.025</v>
      </c>
      <c r="J66" s="107">
        <v>78.65</v>
      </c>
      <c r="K66" s="41">
        <f>IF(I66&gt;0,100*J66/I66,0)</f>
        <v>99.52546662448593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05"/>
      <c r="I68" s="105"/>
      <c r="J68" s="10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05"/>
      <c r="I69" s="105"/>
      <c r="J69" s="10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06"/>
      <c r="I70" s="107"/>
      <c r="J70" s="10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05">
        <v>45.721</v>
      </c>
      <c r="I72" s="105">
        <v>48.054</v>
      </c>
      <c r="J72" s="105">
        <v>43.982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05">
        <v>3.6</v>
      </c>
      <c r="I73" s="105">
        <v>0.2639</v>
      </c>
      <c r="J73" s="105">
        <v>3.142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05">
        <v>7.177</v>
      </c>
      <c r="I74" s="105">
        <v>6.046</v>
      </c>
      <c r="J74" s="105">
        <v>5.009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05">
        <v>0.146</v>
      </c>
      <c r="I75" s="105">
        <v>0.178</v>
      </c>
      <c r="J75" s="105">
        <v>0.219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05">
        <v>127.41</v>
      </c>
      <c r="I76" s="105">
        <v>112.011</v>
      </c>
      <c r="J76" s="105">
        <v>84.319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05"/>
      <c r="I77" s="105"/>
      <c r="J77" s="105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05">
        <v>18.714</v>
      </c>
      <c r="I78" s="105">
        <v>9.675</v>
      </c>
      <c r="J78" s="105">
        <v>16.706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05">
        <v>32.219</v>
      </c>
      <c r="I79" s="105">
        <v>50.068</v>
      </c>
      <c r="J79" s="105">
        <v>64.099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06">
        <v>234.987</v>
      </c>
      <c r="I80" s="107">
        <v>226.29590000000002</v>
      </c>
      <c r="J80" s="107">
        <v>217.476</v>
      </c>
      <c r="K80" s="41">
        <f>IF(I80&gt;0,100*J80/I80,0)</f>
        <v>96.10249235624683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05">
        <v>0.179</v>
      </c>
      <c r="I82" s="105">
        <v>0.179</v>
      </c>
      <c r="J82" s="105">
        <v>0.179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05">
        <v>0.071</v>
      </c>
      <c r="I83" s="105">
        <v>0.071</v>
      </c>
      <c r="J83" s="105">
        <v>0.075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06">
        <v>0.25</v>
      </c>
      <c r="I84" s="107">
        <v>0.25</v>
      </c>
      <c r="J84" s="107">
        <v>0.254</v>
      </c>
      <c r="K84" s="41">
        <f>IF(I84&gt;0,100*J84/I84,0)</f>
        <v>101.6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10">
        <v>1694.536</v>
      </c>
      <c r="I87" s="111">
        <v>1353.3779000000002</v>
      </c>
      <c r="J87" s="111">
        <v>1685.7369999999996</v>
      </c>
      <c r="K87" s="54">
        <f>IF(I87&gt;0,100*J87/I87,0)</f>
        <v>124.557745475229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="70" zoomScaleNormal="70" zoomScaleSheetLayoutView="70" zoomScalePageLayoutView="0" workbookViewId="0" topLeftCell="A49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2015=100</v>
      </c>
      <c r="G7" s="23"/>
      <c r="H7" s="20" t="s">
        <v>300</v>
      </c>
      <c r="I7" s="21" t="s">
        <v>7</v>
      </c>
      <c r="J7" s="21">
        <v>12</v>
      </c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05">
        <v>0.169</v>
      </c>
      <c r="I9" s="105"/>
      <c r="J9" s="10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05">
        <v>0.004</v>
      </c>
      <c r="I10" s="105"/>
      <c r="J10" s="10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05">
        <v>0.012</v>
      </c>
      <c r="I11" s="105"/>
      <c r="J11" s="10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05">
        <v>0.054</v>
      </c>
      <c r="I12" s="105"/>
      <c r="J12" s="10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06">
        <v>0.23900000000000002</v>
      </c>
      <c r="I13" s="107"/>
      <c r="J13" s="10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06"/>
      <c r="I15" s="107"/>
      <c r="J15" s="10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06"/>
      <c r="I17" s="107"/>
      <c r="J17" s="10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05"/>
      <c r="I19" s="105"/>
      <c r="J19" s="10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05"/>
      <c r="I20" s="105"/>
      <c r="J20" s="10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05"/>
      <c r="I21" s="105"/>
      <c r="J21" s="10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06"/>
      <c r="I22" s="107"/>
      <c r="J22" s="10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06"/>
      <c r="I24" s="107"/>
      <c r="J24" s="10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06"/>
      <c r="I26" s="107"/>
      <c r="J26" s="10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05"/>
      <c r="I28" s="105"/>
      <c r="J28" s="10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05"/>
      <c r="I29" s="105"/>
      <c r="J29" s="105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05"/>
      <c r="I30" s="105"/>
      <c r="J30" s="105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06">
        <v>0</v>
      </c>
      <c r="I31" s="107"/>
      <c r="J31" s="10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05">
        <v>0.017</v>
      </c>
      <c r="I33" s="105">
        <v>0.02</v>
      </c>
      <c r="J33" s="105">
        <v>0.018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05"/>
      <c r="I34" s="105"/>
      <c r="J34" s="105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05"/>
      <c r="I35" s="105"/>
      <c r="J35" s="105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05">
        <v>9.24</v>
      </c>
      <c r="I36" s="105">
        <v>7</v>
      </c>
      <c r="J36" s="105">
        <v>7.41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06">
        <v>9.257</v>
      </c>
      <c r="I37" s="107">
        <v>7.02</v>
      </c>
      <c r="J37" s="107">
        <v>7.428</v>
      </c>
      <c r="K37" s="41">
        <f>IF(I37&gt;0,100*J37/I37,0)</f>
        <v>105.8119658119658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06">
        <v>0.516</v>
      </c>
      <c r="I39" s="107">
        <v>0.5</v>
      </c>
      <c r="J39" s="107">
        <v>0.5</v>
      </c>
      <c r="K39" s="41">
        <f>IF(I39&gt;0,100*J39/I39,0)</f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05"/>
      <c r="I41" s="105"/>
      <c r="J41" s="10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05"/>
      <c r="I42" s="105"/>
      <c r="J42" s="10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05"/>
      <c r="I43" s="105"/>
      <c r="J43" s="10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05"/>
      <c r="I44" s="105"/>
      <c r="J44" s="10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05"/>
      <c r="I45" s="105"/>
      <c r="J45" s="10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05"/>
      <c r="I46" s="105"/>
      <c r="J46" s="10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05"/>
      <c r="I47" s="105"/>
      <c r="J47" s="10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05"/>
      <c r="I48" s="105"/>
      <c r="J48" s="10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05"/>
      <c r="I49" s="105"/>
      <c r="J49" s="105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06"/>
      <c r="I50" s="107"/>
      <c r="J50" s="10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06"/>
      <c r="I52" s="107"/>
      <c r="J52" s="10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05"/>
      <c r="I54" s="105"/>
      <c r="J54" s="105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05"/>
      <c r="I55" s="105"/>
      <c r="J55" s="10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05"/>
      <c r="I56" s="105"/>
      <c r="J56" s="10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05"/>
      <c r="I57" s="105"/>
      <c r="J57" s="10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05"/>
      <c r="I58" s="105"/>
      <c r="J58" s="105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06"/>
      <c r="I59" s="107"/>
      <c r="J59" s="10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05">
        <v>71.585</v>
      </c>
      <c r="I61" s="105">
        <v>69.688</v>
      </c>
      <c r="J61" s="105">
        <v>74.528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05">
        <v>48.398</v>
      </c>
      <c r="I62" s="105">
        <v>54.276</v>
      </c>
      <c r="J62" s="105">
        <v>69.959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05">
        <v>238.23</v>
      </c>
      <c r="I63" s="105">
        <v>226.188</v>
      </c>
      <c r="J63" s="105">
        <v>243.463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06">
        <v>358.21299999999997</v>
      </c>
      <c r="I64" s="107">
        <v>350.152</v>
      </c>
      <c r="J64" s="107">
        <v>387.95</v>
      </c>
      <c r="K64" s="41">
        <f>IF(I64&gt;0,100*J64/I64,0)</f>
        <v>110.79474056980969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06">
        <v>41.2</v>
      </c>
      <c r="I66" s="107">
        <v>35.82</v>
      </c>
      <c r="J66" s="107">
        <v>36.1</v>
      </c>
      <c r="K66" s="41">
        <f>IF(I66&gt;0,100*J66/I66,0)</f>
        <v>100.78168620882188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05">
        <v>0.206</v>
      </c>
      <c r="I68" s="105">
        <v>0.09</v>
      </c>
      <c r="J68" s="105">
        <v>0.075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05"/>
      <c r="I69" s="105"/>
      <c r="J69" s="10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06">
        <v>0.206</v>
      </c>
      <c r="I70" s="107">
        <v>0.09</v>
      </c>
      <c r="J70" s="107">
        <v>0.075</v>
      </c>
      <c r="K70" s="41">
        <f>IF(I70&gt;0,100*J70/I70,0)</f>
        <v>83.33333333333334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05">
        <v>25.088</v>
      </c>
      <c r="I72" s="105">
        <v>25.753</v>
      </c>
      <c r="J72" s="105">
        <v>22.273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05">
        <v>3.6</v>
      </c>
      <c r="I73" s="105">
        <v>2.55</v>
      </c>
      <c r="J73" s="105">
        <v>2.415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05">
        <v>4.208</v>
      </c>
      <c r="I74" s="105">
        <v>4.695</v>
      </c>
      <c r="J74" s="105">
        <v>5.722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05">
        <v>0.033</v>
      </c>
      <c r="I75" s="105">
        <v>0.0489</v>
      </c>
      <c r="J75" s="105">
        <v>0.066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05">
        <v>90.433</v>
      </c>
      <c r="I76" s="105">
        <v>71.232</v>
      </c>
      <c r="J76" s="105">
        <v>79.008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05"/>
      <c r="I77" s="105"/>
      <c r="J77" s="105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05">
        <v>7.639</v>
      </c>
      <c r="I78" s="105">
        <v>4.001</v>
      </c>
      <c r="J78" s="105"/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05">
        <v>18.599</v>
      </c>
      <c r="I79" s="105">
        <v>18.711</v>
      </c>
      <c r="J79" s="105">
        <v>34.758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06">
        <v>149.6</v>
      </c>
      <c r="I80" s="107">
        <v>126.99090000000001</v>
      </c>
      <c r="J80" s="107">
        <v>144.242</v>
      </c>
      <c r="K80" s="41">
        <f>IF(I80&gt;0,100*J80/I80,0)</f>
        <v>113.58451668584125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05">
        <v>0.24</v>
      </c>
      <c r="I82" s="105">
        <v>0.24</v>
      </c>
      <c r="J82" s="105">
        <v>0.245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05">
        <v>0.113</v>
      </c>
      <c r="I83" s="105">
        <v>0.113</v>
      </c>
      <c r="J83" s="105">
        <v>0.12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06">
        <v>0.353</v>
      </c>
      <c r="I84" s="107">
        <v>0.353</v>
      </c>
      <c r="J84" s="107">
        <v>0.365</v>
      </c>
      <c r="K84" s="41">
        <f>IF(I84&gt;0,100*J84/I84,0)</f>
        <v>103.39943342776205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10">
        <v>559.584</v>
      </c>
      <c r="I87" s="111">
        <v>520.9258999999998</v>
      </c>
      <c r="J87" s="111">
        <v>576.66</v>
      </c>
      <c r="K87" s="54">
        <f>IF(I87&gt;0,100*J87/I87,0)</f>
        <v>110.69904568000942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="70" zoomScaleNormal="70" zoomScaleSheetLayoutView="70" zoomScalePageLayoutView="0" workbookViewId="0" topLeftCell="A58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2015=100</v>
      </c>
      <c r="G7" s="23"/>
      <c r="H7" s="20" t="s">
        <v>300</v>
      </c>
      <c r="I7" s="21" t="s">
        <v>7</v>
      </c>
      <c r="J7" s="21">
        <v>12</v>
      </c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05">
        <v>4.373</v>
      </c>
      <c r="I9" s="105">
        <v>4.373</v>
      </c>
      <c r="J9" s="105">
        <v>4.115</v>
      </c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05">
        <v>0.279</v>
      </c>
      <c r="I10" s="105">
        <v>0.279</v>
      </c>
      <c r="J10" s="105">
        <v>0.209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05">
        <v>0.274</v>
      </c>
      <c r="I11" s="105">
        <v>0.274</v>
      </c>
      <c r="J11" s="105">
        <v>0.254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05">
        <v>6.027</v>
      </c>
      <c r="I12" s="105">
        <v>6.027</v>
      </c>
      <c r="J12" s="105">
        <v>6.025</v>
      </c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06">
        <v>10.953</v>
      </c>
      <c r="I13" s="107">
        <v>10.953</v>
      </c>
      <c r="J13" s="107">
        <v>10.603</v>
      </c>
      <c r="K13" s="41">
        <f>IF(I13&gt;0,100*J13/I13,0)</f>
        <v>96.80452843969688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06">
        <v>2.25</v>
      </c>
      <c r="I15" s="107">
        <v>2.25</v>
      </c>
      <c r="J15" s="107">
        <v>3</v>
      </c>
      <c r="K15" s="41">
        <f>IF(I15&gt;0,100*J15/I15,0)</f>
        <v>133.33333333333334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06">
        <v>0.015</v>
      </c>
      <c r="I17" s="107">
        <v>0.048</v>
      </c>
      <c r="J17" s="107">
        <v>0.1</v>
      </c>
      <c r="K17" s="41">
        <f>IF(I17&gt;0,100*J17/I17,0)</f>
        <v>208.33333333333334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05">
        <v>0.055</v>
      </c>
      <c r="I19" s="105">
        <v>0.058</v>
      </c>
      <c r="J19" s="105">
        <v>0.053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05">
        <v>0.528</v>
      </c>
      <c r="I20" s="105">
        <v>0.544</v>
      </c>
      <c r="J20" s="105">
        <v>0.63</v>
      </c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05">
        <v>0.735</v>
      </c>
      <c r="I21" s="105">
        <v>0.749</v>
      </c>
      <c r="J21" s="105">
        <v>0.72</v>
      </c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06">
        <v>1.318</v>
      </c>
      <c r="I22" s="107">
        <v>1.351</v>
      </c>
      <c r="J22" s="107">
        <v>1.403</v>
      </c>
      <c r="K22" s="41">
        <f>IF(I22&gt;0,100*J22/I22,0)</f>
        <v>103.84900074019247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06">
        <v>0.357</v>
      </c>
      <c r="I24" s="107">
        <v>0.32</v>
      </c>
      <c r="J24" s="107">
        <v>0.32</v>
      </c>
      <c r="K24" s="41">
        <f>IF(I24&gt;0,100*J24/I24,0)</f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06">
        <v>0.044</v>
      </c>
      <c r="I26" s="107">
        <v>0.055</v>
      </c>
      <c r="J26" s="107">
        <v>0.055</v>
      </c>
      <c r="K26" s="41">
        <f>IF(I26&gt;0,100*J26/I26,0)</f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05">
        <v>1.915</v>
      </c>
      <c r="I28" s="105">
        <v>2.58</v>
      </c>
      <c r="J28" s="105">
        <v>4.56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05"/>
      <c r="I29" s="105"/>
      <c r="J29" s="105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05">
        <v>0.091</v>
      </c>
      <c r="I30" s="105"/>
      <c r="J30" s="105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06">
        <v>2.0060000000000002</v>
      </c>
      <c r="I31" s="107">
        <v>2.58</v>
      </c>
      <c r="J31" s="107">
        <v>4.56</v>
      </c>
      <c r="K31" s="41">
        <f>IF(I31&gt;0,100*J31/I31,0)</f>
        <v>176.7441860465116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05">
        <v>0.095</v>
      </c>
      <c r="I33" s="105">
        <v>0.16</v>
      </c>
      <c r="J33" s="105">
        <v>0.13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05">
        <v>0.024</v>
      </c>
      <c r="I34" s="105">
        <v>0.024</v>
      </c>
      <c r="J34" s="105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05">
        <v>0.92</v>
      </c>
      <c r="I35" s="105">
        <v>0.51</v>
      </c>
      <c r="J35" s="105">
        <v>0.241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05">
        <v>0.07</v>
      </c>
      <c r="I36" s="105">
        <v>0.07</v>
      </c>
      <c r="J36" s="105">
        <v>0.09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06">
        <v>1.1090000000000002</v>
      </c>
      <c r="I37" s="107">
        <v>0.764</v>
      </c>
      <c r="J37" s="107">
        <v>0.46099999999999997</v>
      </c>
      <c r="K37" s="41">
        <f>IF(I37&gt;0,100*J37/I37,0)</f>
        <v>60.34031413612565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06">
        <v>0.309</v>
      </c>
      <c r="I39" s="107">
        <v>0.06</v>
      </c>
      <c r="J39" s="107">
        <v>0.065</v>
      </c>
      <c r="K39" s="41">
        <f>IF(I39&gt;0,100*J39/I39,0)</f>
        <v>108.33333333333334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05"/>
      <c r="I41" s="105"/>
      <c r="J41" s="10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05"/>
      <c r="I42" s="105"/>
      <c r="J42" s="10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05"/>
      <c r="I43" s="105"/>
      <c r="J43" s="10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05"/>
      <c r="I44" s="105"/>
      <c r="J44" s="10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05"/>
      <c r="I45" s="105"/>
      <c r="J45" s="10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05"/>
      <c r="I46" s="105"/>
      <c r="J46" s="10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05"/>
      <c r="I47" s="105"/>
      <c r="J47" s="10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05"/>
      <c r="I48" s="105"/>
      <c r="J48" s="10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05"/>
      <c r="I49" s="105"/>
      <c r="J49" s="105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06"/>
      <c r="I50" s="107"/>
      <c r="J50" s="10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06"/>
      <c r="I52" s="107"/>
      <c r="J52" s="10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05"/>
      <c r="I54" s="105"/>
      <c r="J54" s="105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05"/>
      <c r="I55" s="105"/>
      <c r="J55" s="10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05"/>
      <c r="I56" s="105"/>
      <c r="J56" s="10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05"/>
      <c r="I57" s="105"/>
      <c r="J57" s="10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05"/>
      <c r="I58" s="105"/>
      <c r="J58" s="105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06"/>
      <c r="I59" s="107"/>
      <c r="J59" s="10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05"/>
      <c r="I61" s="105"/>
      <c r="J61" s="105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05">
        <v>0.026</v>
      </c>
      <c r="I62" s="105">
        <v>0.04</v>
      </c>
      <c r="J62" s="105">
        <v>0.04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05">
        <v>2.34</v>
      </c>
      <c r="I63" s="105">
        <v>2.7</v>
      </c>
      <c r="J63" s="105">
        <v>6.126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06">
        <v>2.3659999999999997</v>
      </c>
      <c r="I64" s="107">
        <v>2.74</v>
      </c>
      <c r="J64" s="107">
        <v>6.166</v>
      </c>
      <c r="K64" s="41">
        <f>IF(I64&gt;0,100*J64/I64,0)</f>
        <v>225.03649635036496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06"/>
      <c r="I66" s="107"/>
      <c r="J66" s="10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05"/>
      <c r="I68" s="105"/>
      <c r="J68" s="10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05">
        <v>0.122</v>
      </c>
      <c r="I69" s="105">
        <v>0.12</v>
      </c>
      <c r="J69" s="105">
        <v>0.1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06">
        <v>0.122</v>
      </c>
      <c r="I70" s="107">
        <v>0.12</v>
      </c>
      <c r="J70" s="107">
        <v>0.1</v>
      </c>
      <c r="K70" s="41">
        <f>IF(I70&gt;0,100*J70/I70,0)</f>
        <v>83.33333333333334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05"/>
      <c r="I72" s="105"/>
      <c r="J72" s="105"/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05"/>
      <c r="I73" s="105"/>
      <c r="J73" s="105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05"/>
      <c r="I74" s="105"/>
      <c r="J74" s="105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05"/>
      <c r="I75" s="105"/>
      <c r="J75" s="105"/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05"/>
      <c r="I76" s="105"/>
      <c r="J76" s="105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05"/>
      <c r="I77" s="105"/>
      <c r="J77" s="105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05"/>
      <c r="I78" s="105"/>
      <c r="J78" s="105"/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05"/>
      <c r="I79" s="105"/>
      <c r="J79" s="105"/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06"/>
      <c r="I80" s="107"/>
      <c r="J80" s="10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05">
        <v>0.014</v>
      </c>
      <c r="I82" s="105">
        <v>0.014</v>
      </c>
      <c r="J82" s="105">
        <v>0.014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05">
        <v>0.03</v>
      </c>
      <c r="I83" s="105">
        <v>0.03</v>
      </c>
      <c r="J83" s="105">
        <v>0.031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06">
        <v>0.044</v>
      </c>
      <c r="I84" s="107">
        <v>0.044</v>
      </c>
      <c r="J84" s="107">
        <v>0.045</v>
      </c>
      <c r="K84" s="41">
        <f>IF(I84&gt;0,100*J84/I84,0)</f>
        <v>102.27272727272728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10">
        <v>20.893</v>
      </c>
      <c r="I87" s="111">
        <v>21.285</v>
      </c>
      <c r="J87" s="111">
        <v>26.878000000000004</v>
      </c>
      <c r="K87" s="54">
        <f>IF(I87&gt;0,100*J87/I87,0)</f>
        <v>126.27672069532535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="70" zoomScaleNormal="70" zoomScaleSheetLayoutView="70" zoomScalePageLayoutView="0" workbookViewId="0" topLeftCell="A46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2015=100</v>
      </c>
      <c r="G7" s="23"/>
      <c r="H7" s="20" t="s">
        <v>300</v>
      </c>
      <c r="I7" s="21" t="s">
        <v>7</v>
      </c>
      <c r="J7" s="21">
        <v>12</v>
      </c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05">
        <v>7.444</v>
      </c>
      <c r="I9" s="105">
        <v>7.444</v>
      </c>
      <c r="J9" s="105">
        <v>7.448</v>
      </c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05">
        <v>42.133</v>
      </c>
      <c r="I10" s="105">
        <v>42.133</v>
      </c>
      <c r="J10" s="105">
        <v>44.64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05">
        <v>89.096</v>
      </c>
      <c r="I11" s="105">
        <v>89.096</v>
      </c>
      <c r="J11" s="105">
        <v>91.524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05">
        <v>3.667</v>
      </c>
      <c r="I12" s="105">
        <v>3.667</v>
      </c>
      <c r="J12" s="105">
        <v>3.836</v>
      </c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06">
        <v>142.34</v>
      </c>
      <c r="I13" s="107">
        <v>142.34</v>
      </c>
      <c r="J13" s="107">
        <v>147.448</v>
      </c>
      <c r="K13" s="41">
        <f>IF(I13&gt;0,100*J13/I13,0)</f>
        <v>103.58859069832795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06">
        <v>0.3</v>
      </c>
      <c r="I15" s="107">
        <v>0.3</v>
      </c>
      <c r="J15" s="107">
        <v>0.35</v>
      </c>
      <c r="K15" s="41">
        <f>IF(I15&gt;0,100*J15/I15,0)</f>
        <v>116.66666666666667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06"/>
      <c r="I17" s="107">
        <v>0.003</v>
      </c>
      <c r="J17" s="10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05"/>
      <c r="I19" s="105"/>
      <c r="J19" s="10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05"/>
      <c r="I20" s="105"/>
      <c r="J20" s="10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05"/>
      <c r="I21" s="105"/>
      <c r="J21" s="10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06"/>
      <c r="I22" s="107"/>
      <c r="J22" s="10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06"/>
      <c r="I24" s="107"/>
      <c r="J24" s="10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06"/>
      <c r="I26" s="107"/>
      <c r="J26" s="10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05"/>
      <c r="I28" s="105"/>
      <c r="J28" s="10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05"/>
      <c r="I29" s="105"/>
      <c r="J29" s="105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05"/>
      <c r="I30" s="105"/>
      <c r="J30" s="105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06"/>
      <c r="I31" s="107"/>
      <c r="J31" s="10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05"/>
      <c r="I33" s="105"/>
      <c r="J33" s="105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05">
        <v>0.026</v>
      </c>
      <c r="I34" s="105">
        <v>0.026</v>
      </c>
      <c r="J34" s="105">
        <v>0.026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05"/>
      <c r="I35" s="105"/>
      <c r="J35" s="105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05">
        <v>0.026</v>
      </c>
      <c r="I36" s="105">
        <v>0.026</v>
      </c>
      <c r="J36" s="105">
        <v>0.008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06">
        <v>0.052</v>
      </c>
      <c r="I37" s="107">
        <v>0.052</v>
      </c>
      <c r="J37" s="107">
        <v>0.034</v>
      </c>
      <c r="K37" s="41">
        <f>IF(I37&gt;0,100*J37/I37,0)</f>
        <v>65.3846153846154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06"/>
      <c r="I39" s="107"/>
      <c r="J39" s="10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05">
        <v>0.42</v>
      </c>
      <c r="I41" s="105">
        <v>0.92</v>
      </c>
      <c r="J41" s="105">
        <v>0.92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05"/>
      <c r="I42" s="105"/>
      <c r="J42" s="10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05">
        <v>7.75</v>
      </c>
      <c r="I43" s="105">
        <v>8</v>
      </c>
      <c r="J43" s="105">
        <v>8.1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05"/>
      <c r="I44" s="105"/>
      <c r="J44" s="10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05">
        <v>0.04</v>
      </c>
      <c r="I45" s="105">
        <v>0.19</v>
      </c>
      <c r="J45" s="105">
        <v>0.09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05"/>
      <c r="I46" s="105"/>
      <c r="J46" s="10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05"/>
      <c r="I47" s="105"/>
      <c r="J47" s="10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05"/>
      <c r="I48" s="105"/>
      <c r="J48" s="10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05">
        <v>0.5</v>
      </c>
      <c r="I49" s="105">
        <v>0.5</v>
      </c>
      <c r="J49" s="105">
        <v>0.35</v>
      </c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06">
        <v>8.71</v>
      </c>
      <c r="I50" s="107">
        <v>9.61</v>
      </c>
      <c r="J50" s="107">
        <v>9.46</v>
      </c>
      <c r="K50" s="41">
        <f>IF(I50&gt;0,100*J50/I50,0)</f>
        <v>98.4391259105099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06">
        <v>0.005</v>
      </c>
      <c r="I52" s="107">
        <v>0.005</v>
      </c>
      <c r="J52" s="10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05"/>
      <c r="I54" s="105"/>
      <c r="J54" s="105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05"/>
      <c r="I55" s="105"/>
      <c r="J55" s="10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05"/>
      <c r="I56" s="105"/>
      <c r="J56" s="10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05"/>
      <c r="I57" s="105"/>
      <c r="J57" s="10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05"/>
      <c r="I58" s="105"/>
      <c r="J58" s="105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06"/>
      <c r="I59" s="107"/>
      <c r="J59" s="10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05"/>
      <c r="I61" s="105"/>
      <c r="J61" s="105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05"/>
      <c r="I62" s="105"/>
      <c r="J62" s="105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05"/>
      <c r="I63" s="105"/>
      <c r="J63" s="105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06"/>
      <c r="I64" s="107"/>
      <c r="J64" s="10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06"/>
      <c r="I66" s="107"/>
      <c r="J66" s="10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05">
        <v>0.35</v>
      </c>
      <c r="I68" s="105">
        <v>0.1</v>
      </c>
      <c r="J68" s="105">
        <v>0.1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05">
        <v>3.35</v>
      </c>
      <c r="I69" s="105">
        <v>3.7</v>
      </c>
      <c r="J69" s="105">
        <v>3.8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06">
        <v>3.7</v>
      </c>
      <c r="I70" s="107">
        <v>3.8</v>
      </c>
      <c r="J70" s="107">
        <v>3.9</v>
      </c>
      <c r="K70" s="41">
        <f>IF(I70&gt;0,100*J70/I70,0)</f>
        <v>102.63157894736842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05">
        <v>0.2</v>
      </c>
      <c r="I72" s="105">
        <v>0.179</v>
      </c>
      <c r="J72" s="105">
        <v>0.104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05"/>
      <c r="I73" s="105"/>
      <c r="J73" s="105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05"/>
      <c r="I74" s="105"/>
      <c r="J74" s="105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05">
        <v>0.933</v>
      </c>
      <c r="I75" s="105">
        <v>0.916</v>
      </c>
      <c r="J75" s="105">
        <v>0.1683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05">
        <v>1.5</v>
      </c>
      <c r="I76" s="105">
        <v>1.95</v>
      </c>
      <c r="J76" s="105">
        <v>1.7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05"/>
      <c r="I77" s="105"/>
      <c r="J77" s="105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05">
        <v>3.498</v>
      </c>
      <c r="I78" s="105">
        <v>4</v>
      </c>
      <c r="J78" s="105">
        <v>3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05"/>
      <c r="I79" s="105"/>
      <c r="J79" s="105">
        <v>0.115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06">
        <v>6.131</v>
      </c>
      <c r="I80" s="107">
        <v>7.045</v>
      </c>
      <c r="J80" s="107">
        <v>5.0873</v>
      </c>
      <c r="K80" s="41">
        <f>IF(I80&gt;0,100*J80/I80,0)</f>
        <v>72.21149751596877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05"/>
      <c r="I82" s="105"/>
      <c r="J82" s="105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05">
        <v>0.121</v>
      </c>
      <c r="I83" s="105">
        <v>0.121</v>
      </c>
      <c r="J83" s="105">
        <v>0.121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06">
        <v>0.121</v>
      </c>
      <c r="I84" s="107">
        <v>0.121</v>
      </c>
      <c r="J84" s="107">
        <v>0.121</v>
      </c>
      <c r="K84" s="41">
        <f>IF(I84&gt;0,100*J84/I84,0)</f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10">
        <v>161.359</v>
      </c>
      <c r="I87" s="111">
        <v>163.276</v>
      </c>
      <c r="J87" s="111">
        <v>166.40030000000002</v>
      </c>
      <c r="K87" s="54">
        <f>IF(I87&gt;0,100*J87/I87,0)</f>
        <v>101.91350841519882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="70" zoomScaleNormal="70" zoomScaleSheetLayoutView="70" zoomScalePageLayoutView="0" workbookViewId="0" topLeftCell="A55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2015=100</v>
      </c>
      <c r="G7" s="23"/>
      <c r="H7" s="20" t="s">
        <v>300</v>
      </c>
      <c r="I7" s="21" t="s">
        <v>7</v>
      </c>
      <c r="J7" s="21">
        <v>12</v>
      </c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05"/>
      <c r="I9" s="105"/>
      <c r="J9" s="10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05">
        <v>0.033</v>
      </c>
      <c r="I10" s="105">
        <v>0.04256821829855537</v>
      </c>
      <c r="J10" s="105">
        <v>0.02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05">
        <v>0.004</v>
      </c>
      <c r="I11" s="105">
        <v>0.007640449438202247</v>
      </c>
      <c r="J11" s="105">
        <v>0.008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05">
        <v>0.013</v>
      </c>
      <c r="I12" s="105">
        <v>0.014189406099518458</v>
      </c>
      <c r="J12" s="105">
        <v>0.012</v>
      </c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06">
        <v>0.05</v>
      </c>
      <c r="I13" s="107">
        <v>0.06439807383627608</v>
      </c>
      <c r="J13" s="107">
        <v>0.04</v>
      </c>
      <c r="K13" s="41">
        <f>IF(I13&gt;0,100*J13/I13,0)</f>
        <v>62.113659022931216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06"/>
      <c r="I15" s="107"/>
      <c r="J15" s="10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06"/>
      <c r="I17" s="107"/>
      <c r="J17" s="10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05">
        <v>0.421</v>
      </c>
      <c r="I19" s="105">
        <v>0.405</v>
      </c>
      <c r="J19" s="105">
        <v>0.34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05"/>
      <c r="I20" s="105"/>
      <c r="J20" s="10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05"/>
      <c r="I21" s="105"/>
      <c r="J21" s="10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06">
        <v>0.421</v>
      </c>
      <c r="I22" s="107">
        <v>0.405</v>
      </c>
      <c r="J22" s="107">
        <v>0.34</v>
      </c>
      <c r="K22" s="41">
        <f>IF(I22&gt;0,100*J22/I22,0)</f>
        <v>83.9506172839506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06">
        <v>18.61</v>
      </c>
      <c r="I24" s="107">
        <v>29.261</v>
      </c>
      <c r="J24" s="107">
        <v>20.407</v>
      </c>
      <c r="K24" s="41">
        <f>IF(I24&gt;0,100*J24/I24,0)</f>
        <v>69.74129387238987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06">
        <v>8.98</v>
      </c>
      <c r="I26" s="107">
        <v>14.483</v>
      </c>
      <c r="J26" s="107">
        <v>11.6</v>
      </c>
      <c r="K26" s="41">
        <f>IF(I26&gt;0,100*J26/I26,0)</f>
        <v>80.09390319685147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05">
        <v>8.651</v>
      </c>
      <c r="I28" s="105">
        <v>9.194</v>
      </c>
      <c r="J28" s="105">
        <v>8.228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05">
        <v>28.33</v>
      </c>
      <c r="I29" s="105">
        <v>16.976</v>
      </c>
      <c r="J29" s="105">
        <v>20.978</v>
      </c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05">
        <v>32.994</v>
      </c>
      <c r="I30" s="105">
        <v>33.607</v>
      </c>
      <c r="J30" s="105">
        <v>31.929</v>
      </c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06">
        <v>69.975</v>
      </c>
      <c r="I31" s="107">
        <v>59.777</v>
      </c>
      <c r="J31" s="107">
        <v>61.135</v>
      </c>
      <c r="K31" s="41">
        <f>IF(I31&gt;0,100*J31/I31,0)</f>
        <v>102.27177677032972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05">
        <v>3.171</v>
      </c>
      <c r="I33" s="105">
        <v>4.05</v>
      </c>
      <c r="J33" s="105">
        <v>3.567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05">
        <v>4.009</v>
      </c>
      <c r="I34" s="105">
        <v>3.609</v>
      </c>
      <c r="J34" s="105">
        <v>9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05">
        <v>43.051</v>
      </c>
      <c r="I35" s="105">
        <v>45.571</v>
      </c>
      <c r="J35" s="105">
        <v>36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05">
        <v>130.286</v>
      </c>
      <c r="I36" s="105">
        <v>89.473</v>
      </c>
      <c r="J36" s="105">
        <v>80.6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06">
        <v>180.517</v>
      </c>
      <c r="I37" s="107">
        <v>142.703</v>
      </c>
      <c r="J37" s="107">
        <v>129.167</v>
      </c>
      <c r="K37" s="41">
        <f>IF(I37&gt;0,100*J37/I37,0)</f>
        <v>90.51456521586792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06">
        <v>2.804</v>
      </c>
      <c r="I39" s="107">
        <v>4.537</v>
      </c>
      <c r="J39" s="107">
        <v>3.02</v>
      </c>
      <c r="K39" s="41">
        <f>IF(I39&gt;0,100*J39/I39,0)</f>
        <v>66.56380868415252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05">
        <v>3.337</v>
      </c>
      <c r="I41" s="105">
        <v>8.633</v>
      </c>
      <c r="J41" s="105">
        <v>4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05"/>
      <c r="I42" s="105"/>
      <c r="J42" s="10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05"/>
      <c r="I43" s="105"/>
      <c r="J43" s="10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05"/>
      <c r="I44" s="105"/>
      <c r="J44" s="10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05">
        <v>2.299</v>
      </c>
      <c r="I45" s="105">
        <v>2</v>
      </c>
      <c r="J45" s="105">
        <v>1.9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05"/>
      <c r="I46" s="105"/>
      <c r="J46" s="10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05"/>
      <c r="I47" s="105"/>
      <c r="J47" s="10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05">
        <v>1.35</v>
      </c>
      <c r="I48" s="105">
        <v>1.35</v>
      </c>
      <c r="J48" s="105">
        <v>1.325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05">
        <v>0.45</v>
      </c>
      <c r="I49" s="105">
        <v>0.34</v>
      </c>
      <c r="J49" s="105">
        <v>0.48</v>
      </c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06">
        <v>7.436000000000001</v>
      </c>
      <c r="I50" s="107">
        <v>12.322999999999999</v>
      </c>
      <c r="J50" s="107">
        <v>7.705</v>
      </c>
      <c r="K50" s="41">
        <f>IF(I50&gt;0,100*J50/I50,0)</f>
        <v>62.52535908463849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06">
        <v>5.592</v>
      </c>
      <c r="I52" s="107">
        <v>19.65</v>
      </c>
      <c r="J52" s="107">
        <v>19.65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05">
        <v>31.105</v>
      </c>
      <c r="I54" s="105">
        <v>58.119</v>
      </c>
      <c r="J54" s="105">
        <v>50.01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05">
        <v>110.419</v>
      </c>
      <c r="I55" s="105">
        <v>247.287</v>
      </c>
      <c r="J55" s="105">
        <v>220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05">
        <v>17.898</v>
      </c>
      <c r="I56" s="105">
        <v>22.5</v>
      </c>
      <c r="J56" s="105">
        <v>21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05">
        <v>14.113</v>
      </c>
      <c r="I57" s="105">
        <v>8.96</v>
      </c>
      <c r="J57" s="105">
        <v>2.5</v>
      </c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05">
        <v>83.233</v>
      </c>
      <c r="I58" s="105">
        <v>199.237</v>
      </c>
      <c r="J58" s="105">
        <v>138.685</v>
      </c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06">
        <v>256.76800000000003</v>
      </c>
      <c r="I59" s="107">
        <v>536.103</v>
      </c>
      <c r="J59" s="107">
        <v>432.195</v>
      </c>
      <c r="K59" s="41">
        <f>IF(I59&gt;0,100*J59/I59,0)</f>
        <v>80.61790364911221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05">
        <v>26.781</v>
      </c>
      <c r="I61" s="105">
        <v>36.072</v>
      </c>
      <c r="J61" s="105">
        <v>21.07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05">
        <v>19.679</v>
      </c>
      <c r="I62" s="105">
        <v>44.881</v>
      </c>
      <c r="J62" s="105">
        <v>26.515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05">
        <v>25.159</v>
      </c>
      <c r="I63" s="105">
        <v>49.348</v>
      </c>
      <c r="J63" s="105">
        <v>18.8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06">
        <v>71.619</v>
      </c>
      <c r="I64" s="107">
        <v>130.301</v>
      </c>
      <c r="J64" s="107">
        <v>66.385</v>
      </c>
      <c r="K64" s="41">
        <f>IF(I64&gt;0,100*J64/I64,0)</f>
        <v>50.94742173889687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06">
        <v>38.596</v>
      </c>
      <c r="I66" s="107">
        <v>70.183</v>
      </c>
      <c r="J66" s="107">
        <v>50.39</v>
      </c>
      <c r="K66" s="41">
        <f>IF(I66&gt;0,100*J66/I66,0)</f>
        <v>71.79801376401691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05">
        <v>170.407</v>
      </c>
      <c r="I68" s="105">
        <v>323.8</v>
      </c>
      <c r="J68" s="105">
        <v>226.66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05">
        <v>40.464</v>
      </c>
      <c r="I69" s="105">
        <v>65.65</v>
      </c>
      <c r="J69" s="105">
        <v>41.118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06">
        <v>210.871</v>
      </c>
      <c r="I70" s="107">
        <v>389.45</v>
      </c>
      <c r="J70" s="107">
        <v>267.778</v>
      </c>
      <c r="K70" s="41">
        <f>IF(I70&gt;0,100*J70/I70,0)</f>
        <v>68.7579920400565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05">
        <v>53.103</v>
      </c>
      <c r="I72" s="105">
        <v>72.556</v>
      </c>
      <c r="J72" s="105">
        <v>65.177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05">
        <v>44.469</v>
      </c>
      <c r="I73" s="105">
        <v>53.315</v>
      </c>
      <c r="J73" s="105">
        <v>53.4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05">
        <v>800.489</v>
      </c>
      <c r="I74" s="105">
        <v>1341.316</v>
      </c>
      <c r="J74" s="105">
        <v>1347.6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05">
        <v>431.583</v>
      </c>
      <c r="I75" s="105">
        <v>516.83</v>
      </c>
      <c r="J75" s="105">
        <v>581.25911605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05">
        <v>35.233</v>
      </c>
      <c r="I76" s="105">
        <v>29.716</v>
      </c>
      <c r="J76" s="105">
        <v>38.3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05">
        <v>1022.512</v>
      </c>
      <c r="I77" s="105">
        <v>2398.501</v>
      </c>
      <c r="J77" s="105">
        <v>2400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05">
        <v>306.584</v>
      </c>
      <c r="I78" s="105">
        <v>362.275</v>
      </c>
      <c r="J78" s="105">
        <v>263.7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05">
        <v>493.47</v>
      </c>
      <c r="I79" s="105">
        <v>575</v>
      </c>
      <c r="J79" s="105">
        <v>551.5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06">
        <v>3187.443</v>
      </c>
      <c r="I80" s="107">
        <v>5349.509</v>
      </c>
      <c r="J80" s="107">
        <v>5300.93611605</v>
      </c>
      <c r="K80" s="41">
        <f>IF(I80&gt;0,100*J80/I80,0)</f>
        <v>99.09201229589482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05">
        <v>0.333</v>
      </c>
      <c r="I82" s="105">
        <v>0.345</v>
      </c>
      <c r="J82" s="105">
        <v>0.339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05">
        <v>0.038</v>
      </c>
      <c r="I83" s="105">
        <v>0.085</v>
      </c>
      <c r="J83" s="105">
        <v>0.11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06">
        <v>0.371</v>
      </c>
      <c r="I84" s="107">
        <v>0.43</v>
      </c>
      <c r="J84" s="107">
        <v>0.449</v>
      </c>
      <c r="K84" s="41">
        <f>IF(I84&gt;0,100*J84/I84,0)</f>
        <v>104.4186046511628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10">
        <v>4060.0530000000003</v>
      </c>
      <c r="I87" s="111">
        <v>6759.179398073837</v>
      </c>
      <c r="J87" s="111">
        <v>6371.19711605</v>
      </c>
      <c r="K87" s="54">
        <f>IF(I87&gt;0,100*J87/I87,0)</f>
        <v>94.2599203368622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="70" zoomScaleNormal="70" zoomScaleSheetLayoutView="70" zoomScalePageLayoutView="0" workbookViewId="0" topLeftCell="A1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2015=100</v>
      </c>
      <c r="G7" s="23"/>
      <c r="H7" s="20" t="s">
        <v>300</v>
      </c>
      <c r="I7" s="21" t="s">
        <v>7</v>
      </c>
      <c r="J7" s="21">
        <v>12</v>
      </c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05"/>
      <c r="I9" s="105"/>
      <c r="J9" s="10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05">
        <v>0.0008</v>
      </c>
      <c r="I10" s="105">
        <v>0.005457463884430176</v>
      </c>
      <c r="J10" s="105">
        <v>0.004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05">
        <v>0.0036</v>
      </c>
      <c r="I11" s="105">
        <v>0.0010914927768860352</v>
      </c>
      <c r="J11" s="105">
        <v>0.005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05">
        <v>0.0018</v>
      </c>
      <c r="I12" s="105">
        <v>0.0032744783306581054</v>
      </c>
      <c r="J12" s="105">
        <v>0.001</v>
      </c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06">
        <v>0.006200000000000001</v>
      </c>
      <c r="I13" s="107">
        <v>0.009823434991974316</v>
      </c>
      <c r="J13" s="107">
        <v>0.01</v>
      </c>
      <c r="K13" s="41">
        <f>IF(I13&gt;0,100*J13/I13,0)</f>
        <v>101.79738562091505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06"/>
      <c r="I15" s="107"/>
      <c r="J15" s="10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06"/>
      <c r="I17" s="107"/>
      <c r="J17" s="10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05">
        <v>0.1094</v>
      </c>
      <c r="I19" s="105">
        <v>0.1195</v>
      </c>
      <c r="J19" s="105">
        <v>0.068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05"/>
      <c r="I20" s="105"/>
      <c r="J20" s="10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05"/>
      <c r="I21" s="105"/>
      <c r="J21" s="10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06">
        <v>0.1094</v>
      </c>
      <c r="I22" s="107">
        <v>0.1195</v>
      </c>
      <c r="J22" s="107">
        <v>0.068</v>
      </c>
      <c r="K22" s="41">
        <f>IF(I22&gt;0,100*J22/I22,0)</f>
        <v>56.90376569037658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06">
        <v>3.76519</v>
      </c>
      <c r="I24" s="107">
        <v>5.352</v>
      </c>
      <c r="J24" s="107">
        <v>3.55</v>
      </c>
      <c r="K24" s="41">
        <f>IF(I24&gt;0,100*J24/I24,0)</f>
        <v>66.3303437967115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06">
        <v>1.45093</v>
      </c>
      <c r="I26" s="107">
        <v>2.672</v>
      </c>
      <c r="J26" s="107">
        <v>2.09</v>
      </c>
      <c r="K26" s="41">
        <f>IF(I26&gt;0,100*J26/I26,0)</f>
        <v>78.21856287425149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05">
        <v>1.08747</v>
      </c>
      <c r="I28" s="105">
        <v>1.9959</v>
      </c>
      <c r="J28" s="105">
        <v>1.81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05">
        <v>8.2394</v>
      </c>
      <c r="I29" s="105">
        <v>4.9728</v>
      </c>
      <c r="J29" s="105">
        <v>3.986</v>
      </c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05">
        <v>4.14728</v>
      </c>
      <c r="I30" s="105">
        <v>6.4248</v>
      </c>
      <c r="J30" s="105">
        <v>6.384</v>
      </c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06">
        <v>13.47415</v>
      </c>
      <c r="I31" s="107">
        <v>13.3935</v>
      </c>
      <c r="J31" s="107">
        <v>12.18</v>
      </c>
      <c r="K31" s="41">
        <f>IF(I31&gt;0,100*J31/I31,0)</f>
        <v>90.93963489752493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05">
        <v>0.49753</v>
      </c>
      <c r="I33" s="105">
        <v>0.7292</v>
      </c>
      <c r="J33" s="105">
        <v>0.642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05">
        <v>0.53912</v>
      </c>
      <c r="I34" s="105">
        <v>0.7114</v>
      </c>
      <c r="J34" s="105">
        <v>1.8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05">
        <v>8.37814</v>
      </c>
      <c r="I35" s="105">
        <v>8.3869</v>
      </c>
      <c r="J35" s="105">
        <v>6.6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05">
        <v>27.98055</v>
      </c>
      <c r="I36" s="105">
        <v>17.099</v>
      </c>
      <c r="J36" s="105">
        <v>14.508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06">
        <v>37.395340000000004</v>
      </c>
      <c r="I37" s="107">
        <v>26.9265</v>
      </c>
      <c r="J37" s="107">
        <v>23.55</v>
      </c>
      <c r="K37" s="41">
        <f>IF(I37&gt;0,100*J37/I37,0)</f>
        <v>87.46030861790429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06">
        <v>0.42143</v>
      </c>
      <c r="I39" s="107">
        <v>0.6852</v>
      </c>
      <c r="J39" s="107">
        <v>0.4</v>
      </c>
      <c r="K39" s="41">
        <f>IF(I39&gt;0,100*J39/I39,0)</f>
        <v>58.37711617046118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05">
        <v>0.42924</v>
      </c>
      <c r="I41" s="105">
        <v>1.159</v>
      </c>
      <c r="J41" s="105">
        <v>0.6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05"/>
      <c r="I42" s="105"/>
      <c r="J42" s="10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05"/>
      <c r="I43" s="105"/>
      <c r="J43" s="10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05"/>
      <c r="I44" s="105"/>
      <c r="J44" s="10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05">
        <v>0.23937</v>
      </c>
      <c r="I45" s="105">
        <v>0.1755</v>
      </c>
      <c r="J45" s="105">
        <v>0.167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05"/>
      <c r="I46" s="105"/>
      <c r="J46" s="10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05"/>
      <c r="I47" s="105"/>
      <c r="J47" s="10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05">
        <v>0.13359</v>
      </c>
      <c r="I48" s="105">
        <v>0.1255</v>
      </c>
      <c r="J48" s="105">
        <v>0.239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05">
        <v>0.03827</v>
      </c>
      <c r="I49" s="105">
        <v>0.0196</v>
      </c>
      <c r="J49" s="105">
        <v>0.055</v>
      </c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06">
        <v>0.84047</v>
      </c>
      <c r="I50" s="107">
        <v>1.4796</v>
      </c>
      <c r="J50" s="107">
        <v>1.061</v>
      </c>
      <c r="K50" s="41">
        <f>IF(I50&gt;0,100*J50/I50,0)</f>
        <v>71.70856988375236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06">
        <v>1.15446</v>
      </c>
      <c r="I52" s="107">
        <v>4.0577</v>
      </c>
      <c r="J52" s="107">
        <v>4.046</v>
      </c>
      <c r="K52" s="41">
        <f>IF(I52&gt;0,100*J52/I52,0)</f>
        <v>99.71165931438993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05">
        <v>7.02427</v>
      </c>
      <c r="I54" s="105">
        <v>12.795</v>
      </c>
      <c r="J54" s="105">
        <v>9.752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05">
        <v>23.70565</v>
      </c>
      <c r="I55" s="105">
        <v>49.7106</v>
      </c>
      <c r="J55" s="105">
        <v>46.2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05">
        <v>2.58764</v>
      </c>
      <c r="I56" s="105">
        <v>6.4</v>
      </c>
      <c r="J56" s="105">
        <v>4.4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05">
        <v>0.80909</v>
      </c>
      <c r="I57" s="105">
        <v>2.184</v>
      </c>
      <c r="J57" s="105">
        <v>0.5129</v>
      </c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05">
        <v>17.09399</v>
      </c>
      <c r="I58" s="105">
        <v>42.6216</v>
      </c>
      <c r="J58" s="105">
        <v>27.737</v>
      </c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06">
        <v>51.22064</v>
      </c>
      <c r="I59" s="107">
        <v>113.7112</v>
      </c>
      <c r="J59" s="107">
        <v>88.6019</v>
      </c>
      <c r="K59" s="41">
        <f>IF(I59&gt;0,100*J59/I59,0)</f>
        <v>77.91835808609882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05">
        <v>5.88685</v>
      </c>
      <c r="I61" s="105">
        <v>8.7758</v>
      </c>
      <c r="J61" s="105">
        <v>4.8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05">
        <v>4.39658</v>
      </c>
      <c r="I62" s="105">
        <v>10.4898</v>
      </c>
      <c r="J62" s="105">
        <v>5.038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05">
        <v>4.21678</v>
      </c>
      <c r="I63" s="105">
        <v>10.0845</v>
      </c>
      <c r="J63" s="105">
        <v>3.68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06">
        <v>14.50021</v>
      </c>
      <c r="I64" s="107">
        <v>29.350099999999998</v>
      </c>
      <c r="J64" s="107">
        <v>13.518</v>
      </c>
      <c r="K64" s="41">
        <f>IF(I64&gt;0,100*J64/I64,0)</f>
        <v>46.05776470948992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06">
        <v>6.33453</v>
      </c>
      <c r="I66" s="107">
        <v>11.5934</v>
      </c>
      <c r="J66" s="107">
        <v>9.025</v>
      </c>
      <c r="K66" s="41">
        <f>IF(I66&gt;0,100*J66/I66,0)</f>
        <v>77.84601583659668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05">
        <v>31.78139</v>
      </c>
      <c r="I68" s="105">
        <v>60.0153</v>
      </c>
      <c r="J68" s="105">
        <v>41.895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05">
        <v>4.01295</v>
      </c>
      <c r="I69" s="105">
        <v>8.523</v>
      </c>
      <c r="J69" s="105">
        <v>4.978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06">
        <v>35.79434</v>
      </c>
      <c r="I70" s="107">
        <v>68.5383</v>
      </c>
      <c r="J70" s="107">
        <v>46.873000000000005</v>
      </c>
      <c r="K70" s="41">
        <f>IF(I70&gt;0,100*J70/I70,0)</f>
        <v>68.38949901004256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05">
        <v>10.35597</v>
      </c>
      <c r="I72" s="105">
        <v>13.2217</v>
      </c>
      <c r="J72" s="105">
        <v>11.896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05">
        <v>8.43323</v>
      </c>
      <c r="I73" s="105">
        <v>9.8754</v>
      </c>
      <c r="J73" s="105">
        <v>10.6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05">
        <v>163.87534</v>
      </c>
      <c r="I74" s="105">
        <v>269.334</v>
      </c>
      <c r="J74" s="105">
        <v>263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05">
        <v>101.46648</v>
      </c>
      <c r="I75" s="105">
        <v>113.3268</v>
      </c>
      <c r="J75" s="105">
        <v>128.299115212235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05">
        <v>6.94349</v>
      </c>
      <c r="I76" s="105">
        <v>5.1473</v>
      </c>
      <c r="J76" s="105">
        <v>6.107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05">
        <v>231.49621</v>
      </c>
      <c r="I77" s="105">
        <v>528.8037</v>
      </c>
      <c r="J77" s="105">
        <v>540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05">
        <v>61.26717</v>
      </c>
      <c r="I78" s="105">
        <v>71.679</v>
      </c>
      <c r="J78" s="105">
        <v>50.9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05">
        <v>91.66241</v>
      </c>
      <c r="I79" s="105">
        <v>105.7268</v>
      </c>
      <c r="J79" s="105">
        <v>99.5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06">
        <v>675.5002999999999</v>
      </c>
      <c r="I80" s="107">
        <v>1117.1147</v>
      </c>
      <c r="J80" s="107">
        <v>1110.302115212235</v>
      </c>
      <c r="K80" s="41">
        <f>IF(I80&gt;0,100*J80/I80,0)</f>
        <v>99.39016246158384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05">
        <v>0.015</v>
      </c>
      <c r="I82" s="105">
        <v>0.062</v>
      </c>
      <c r="J82" s="105">
        <v>0.062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05">
        <v>0.007</v>
      </c>
      <c r="I83" s="105">
        <v>0.01</v>
      </c>
      <c r="J83" s="105">
        <v>0.02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06">
        <v>0.022</v>
      </c>
      <c r="I84" s="107">
        <v>0.072</v>
      </c>
      <c r="J84" s="107">
        <v>0.082</v>
      </c>
      <c r="K84" s="41">
        <f>IF(I84&gt;0,100*J84/I84,0)</f>
        <v>113.88888888888891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10">
        <v>841.98959</v>
      </c>
      <c r="I87" s="111">
        <v>1395.075523434992</v>
      </c>
      <c r="J87" s="111">
        <v>1315.3570152122352</v>
      </c>
      <c r="K87" s="54">
        <f>IF(I87&gt;0,100*J87/I87,0)</f>
        <v>94.28572096036265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">
      <c r="A1" t="s">
        <v>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70" zoomScaleNormal="70" zoomScaleSheetLayoutView="70" zoomScalePageLayoutView="0" workbookViewId="0" topLeftCell="A1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7</v>
      </c>
      <c r="D7" s="21" t="s">
        <v>7</v>
      </c>
      <c r="E7" s="21">
        <v>12</v>
      </c>
      <c r="F7" s="22" t="str">
        <f>CONCATENATE(D6,"=100")</f>
        <v>2016=100</v>
      </c>
      <c r="G7" s="23"/>
      <c r="H7" s="20" t="s">
        <v>7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05"/>
      <c r="I9" s="105"/>
      <c r="J9" s="10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>
        <v>30</v>
      </c>
      <c r="F10" s="31"/>
      <c r="G10" s="31"/>
      <c r="H10" s="105"/>
      <c r="I10" s="105"/>
      <c r="J10" s="10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>
        <v>12</v>
      </c>
      <c r="F11" s="31"/>
      <c r="G11" s="31"/>
      <c r="H11" s="105"/>
      <c r="I11" s="105"/>
      <c r="J11" s="10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>
        <v>8</v>
      </c>
      <c r="F12" s="31"/>
      <c r="G12" s="31"/>
      <c r="H12" s="105"/>
      <c r="I12" s="105"/>
      <c r="J12" s="10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>
        <v>50</v>
      </c>
      <c r="F13" s="39"/>
      <c r="G13" s="40"/>
      <c r="H13" s="106"/>
      <c r="I13" s="107"/>
      <c r="J13" s="10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06"/>
      <c r="I15" s="107"/>
      <c r="J15" s="10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06"/>
      <c r="I17" s="107"/>
      <c r="J17" s="10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05"/>
      <c r="I19" s="105"/>
      <c r="J19" s="10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05"/>
      <c r="I20" s="105"/>
      <c r="J20" s="10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05"/>
      <c r="I21" s="105"/>
      <c r="J21" s="10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06"/>
      <c r="I22" s="107"/>
      <c r="J22" s="10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>
        <v>561</v>
      </c>
      <c r="D24" s="38">
        <v>1011</v>
      </c>
      <c r="E24" s="38">
        <v>1000</v>
      </c>
      <c r="F24" s="39">
        <f>IF(D24&gt;0,100*E24/D24,0)</f>
        <v>98.91196834817013</v>
      </c>
      <c r="G24" s="40"/>
      <c r="H24" s="106">
        <v>1.852</v>
      </c>
      <c r="I24" s="107">
        <v>4.068</v>
      </c>
      <c r="J24" s="10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>
        <v>30</v>
      </c>
      <c r="D26" s="38">
        <v>45</v>
      </c>
      <c r="E26" s="38">
        <v>100</v>
      </c>
      <c r="F26" s="39">
        <f>IF(D26&gt;0,100*E26/D26,0)</f>
        <v>222.22222222222223</v>
      </c>
      <c r="G26" s="40"/>
      <c r="H26" s="106">
        <v>0.136</v>
      </c>
      <c r="I26" s="107">
        <v>0.25</v>
      </c>
      <c r="J26" s="10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>
        <v>3579</v>
      </c>
      <c r="D28" s="30">
        <v>5539</v>
      </c>
      <c r="E28" s="30">
        <v>5539</v>
      </c>
      <c r="F28" s="31"/>
      <c r="G28" s="31"/>
      <c r="H28" s="105">
        <v>9.124</v>
      </c>
      <c r="I28" s="105">
        <v>21.692</v>
      </c>
      <c r="J28" s="105"/>
      <c r="K28" s="32"/>
    </row>
    <row r="29" spans="1:11" s="33" customFormat="1" ht="11.25" customHeight="1">
      <c r="A29" s="35" t="s">
        <v>22</v>
      </c>
      <c r="B29" s="29"/>
      <c r="C29" s="30">
        <v>1244</v>
      </c>
      <c r="D29" s="30">
        <v>2383</v>
      </c>
      <c r="E29" s="30">
        <v>2383</v>
      </c>
      <c r="F29" s="31"/>
      <c r="G29" s="31"/>
      <c r="H29" s="105">
        <v>1.379</v>
      </c>
      <c r="I29" s="105">
        <v>3.431</v>
      </c>
      <c r="J29" s="105"/>
      <c r="K29" s="32"/>
    </row>
    <row r="30" spans="1:11" s="33" customFormat="1" ht="11.25" customHeight="1">
      <c r="A30" s="35" t="s">
        <v>23</v>
      </c>
      <c r="B30" s="29"/>
      <c r="C30" s="30">
        <v>97698</v>
      </c>
      <c r="D30" s="30">
        <v>121904</v>
      </c>
      <c r="E30" s="30">
        <v>121904</v>
      </c>
      <c r="F30" s="31"/>
      <c r="G30" s="31"/>
      <c r="H30" s="105">
        <v>183.078</v>
      </c>
      <c r="I30" s="105">
        <v>337.907</v>
      </c>
      <c r="J30" s="105"/>
      <c r="K30" s="32"/>
    </row>
    <row r="31" spans="1:11" s="42" customFormat="1" ht="11.25" customHeight="1">
      <c r="A31" s="43" t="s">
        <v>24</v>
      </c>
      <c r="B31" s="37"/>
      <c r="C31" s="38">
        <v>102521</v>
      </c>
      <c r="D31" s="38">
        <v>129826</v>
      </c>
      <c r="E31" s="38">
        <v>129826</v>
      </c>
      <c r="F31" s="39">
        <f>IF(D31&gt;0,100*E31/D31,0)</f>
        <v>100</v>
      </c>
      <c r="G31" s="40"/>
      <c r="H31" s="106">
        <v>193.581</v>
      </c>
      <c r="I31" s="107">
        <v>363.03</v>
      </c>
      <c r="J31" s="10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>
        <v>24</v>
      </c>
      <c r="D33" s="30">
        <v>24</v>
      </c>
      <c r="E33" s="30">
        <v>30</v>
      </c>
      <c r="F33" s="31"/>
      <c r="G33" s="31"/>
      <c r="H33" s="105">
        <v>0.064</v>
      </c>
      <c r="I33" s="105">
        <v>0.1</v>
      </c>
      <c r="J33" s="105"/>
      <c r="K33" s="32"/>
    </row>
    <row r="34" spans="1:11" s="33" customFormat="1" ht="11.25" customHeight="1">
      <c r="A34" s="35" t="s">
        <v>26</v>
      </c>
      <c r="B34" s="29"/>
      <c r="C34" s="30">
        <v>12</v>
      </c>
      <c r="D34" s="30">
        <v>8</v>
      </c>
      <c r="E34" s="30">
        <v>10</v>
      </c>
      <c r="F34" s="31"/>
      <c r="G34" s="31"/>
      <c r="H34" s="105">
        <v>0.036</v>
      </c>
      <c r="I34" s="105">
        <v>0.03</v>
      </c>
      <c r="J34" s="105"/>
      <c r="K34" s="32"/>
    </row>
    <row r="35" spans="1:11" s="33" customFormat="1" ht="11.25" customHeight="1">
      <c r="A35" s="35" t="s">
        <v>27</v>
      </c>
      <c r="B35" s="29"/>
      <c r="C35" s="30">
        <v>156</v>
      </c>
      <c r="D35" s="30">
        <v>220</v>
      </c>
      <c r="E35" s="30">
        <v>550</v>
      </c>
      <c r="F35" s="31"/>
      <c r="G35" s="31"/>
      <c r="H35" s="105">
        <v>0.788</v>
      </c>
      <c r="I35" s="105">
        <v>0.8</v>
      </c>
      <c r="J35" s="105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>
        <v>15</v>
      </c>
      <c r="F36" s="31"/>
      <c r="G36" s="31"/>
      <c r="H36" s="105"/>
      <c r="I36" s="105"/>
      <c r="J36" s="105"/>
      <c r="K36" s="32"/>
    </row>
    <row r="37" spans="1:11" s="42" customFormat="1" ht="11.25" customHeight="1">
      <c r="A37" s="36" t="s">
        <v>29</v>
      </c>
      <c r="B37" s="37"/>
      <c r="C37" s="38">
        <v>180</v>
      </c>
      <c r="D37" s="38">
        <v>252</v>
      </c>
      <c r="E37" s="38">
        <v>605</v>
      </c>
      <c r="F37" s="39">
        <f>IF(D37&gt;0,100*E37/D37,0)</f>
        <v>240.0793650793651</v>
      </c>
      <c r="G37" s="40"/>
      <c r="H37" s="106">
        <v>0.852</v>
      </c>
      <c r="I37" s="107">
        <v>0.93</v>
      </c>
      <c r="J37" s="10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06"/>
      <c r="I39" s="107"/>
      <c r="J39" s="10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/>
      <c r="D41" s="30">
        <v>11</v>
      </c>
      <c r="E41" s="30"/>
      <c r="F41" s="31"/>
      <c r="G41" s="31"/>
      <c r="H41" s="105"/>
      <c r="I41" s="105">
        <v>0.028</v>
      </c>
      <c r="J41" s="105"/>
      <c r="K41" s="32"/>
    </row>
    <row r="42" spans="1:11" s="33" customFormat="1" ht="11.25" customHeight="1">
      <c r="A42" s="35" t="s">
        <v>32</v>
      </c>
      <c r="B42" s="29"/>
      <c r="C42" s="30">
        <v>396</v>
      </c>
      <c r="D42" s="30">
        <v>885</v>
      </c>
      <c r="E42" s="30">
        <v>1150</v>
      </c>
      <c r="F42" s="31"/>
      <c r="G42" s="31"/>
      <c r="H42" s="105">
        <v>1.269</v>
      </c>
      <c r="I42" s="105">
        <v>3.582</v>
      </c>
      <c r="J42" s="105"/>
      <c r="K42" s="32"/>
    </row>
    <row r="43" spans="1:11" s="33" customFormat="1" ht="11.25" customHeight="1">
      <c r="A43" s="35" t="s">
        <v>33</v>
      </c>
      <c r="B43" s="29"/>
      <c r="C43" s="30">
        <v>51</v>
      </c>
      <c r="D43" s="30">
        <v>298</v>
      </c>
      <c r="E43" s="30">
        <v>340</v>
      </c>
      <c r="F43" s="31"/>
      <c r="G43" s="31"/>
      <c r="H43" s="105">
        <v>0.244</v>
      </c>
      <c r="I43" s="105">
        <v>1.844</v>
      </c>
      <c r="J43" s="105"/>
      <c r="K43" s="32"/>
    </row>
    <row r="44" spans="1:11" s="33" customFormat="1" ht="11.25" customHeight="1">
      <c r="A44" s="35" t="s">
        <v>34</v>
      </c>
      <c r="B44" s="29"/>
      <c r="C44" s="30">
        <v>183</v>
      </c>
      <c r="D44" s="30">
        <v>735</v>
      </c>
      <c r="E44" s="30">
        <v>700</v>
      </c>
      <c r="F44" s="31"/>
      <c r="G44" s="31"/>
      <c r="H44" s="105">
        <v>0.778</v>
      </c>
      <c r="I44" s="105">
        <v>3.085</v>
      </c>
      <c r="J44" s="105"/>
      <c r="K44" s="32"/>
    </row>
    <row r="45" spans="1:11" s="33" customFormat="1" ht="11.25" customHeight="1">
      <c r="A45" s="35" t="s">
        <v>35</v>
      </c>
      <c r="B45" s="29"/>
      <c r="C45" s="30">
        <v>62</v>
      </c>
      <c r="D45" s="30">
        <v>163</v>
      </c>
      <c r="E45" s="30">
        <v>150</v>
      </c>
      <c r="F45" s="31"/>
      <c r="G45" s="31"/>
      <c r="H45" s="105">
        <v>0.181</v>
      </c>
      <c r="I45" s="105">
        <v>0.565</v>
      </c>
      <c r="J45" s="105"/>
      <c r="K45" s="32"/>
    </row>
    <row r="46" spans="1:11" s="33" customFormat="1" ht="11.25" customHeight="1">
      <c r="A46" s="35" t="s">
        <v>36</v>
      </c>
      <c r="B46" s="29"/>
      <c r="C46" s="30">
        <v>62</v>
      </c>
      <c r="D46" s="30">
        <v>150</v>
      </c>
      <c r="E46" s="30">
        <v>150</v>
      </c>
      <c r="F46" s="31"/>
      <c r="G46" s="31"/>
      <c r="H46" s="105">
        <v>0.167</v>
      </c>
      <c r="I46" s="105">
        <v>0.551</v>
      </c>
      <c r="J46" s="105"/>
      <c r="K46" s="32"/>
    </row>
    <row r="47" spans="1:11" s="33" customFormat="1" ht="11.25" customHeight="1">
      <c r="A47" s="35" t="s">
        <v>37</v>
      </c>
      <c r="B47" s="29"/>
      <c r="C47" s="30">
        <v>161</v>
      </c>
      <c r="D47" s="30">
        <v>163</v>
      </c>
      <c r="E47" s="30">
        <v>155</v>
      </c>
      <c r="F47" s="31"/>
      <c r="G47" s="31"/>
      <c r="H47" s="105">
        <v>0.343</v>
      </c>
      <c r="I47" s="105">
        <v>0.458</v>
      </c>
      <c r="J47" s="105"/>
      <c r="K47" s="32"/>
    </row>
    <row r="48" spans="1:11" s="33" customFormat="1" ht="11.25" customHeight="1">
      <c r="A48" s="35" t="s">
        <v>38</v>
      </c>
      <c r="B48" s="29"/>
      <c r="C48" s="30">
        <v>180</v>
      </c>
      <c r="D48" s="30">
        <v>1847</v>
      </c>
      <c r="E48" s="30">
        <v>1800</v>
      </c>
      <c r="F48" s="31"/>
      <c r="G48" s="31"/>
      <c r="H48" s="105">
        <v>0.759</v>
      </c>
      <c r="I48" s="105">
        <v>9.864</v>
      </c>
      <c r="J48" s="105"/>
      <c r="K48" s="32"/>
    </row>
    <row r="49" spans="1:11" s="33" customFormat="1" ht="11.25" customHeight="1">
      <c r="A49" s="35" t="s">
        <v>39</v>
      </c>
      <c r="B49" s="29"/>
      <c r="C49" s="30">
        <v>56</v>
      </c>
      <c r="D49" s="30">
        <v>202</v>
      </c>
      <c r="E49" s="30">
        <v>210</v>
      </c>
      <c r="F49" s="31"/>
      <c r="G49" s="31"/>
      <c r="H49" s="105">
        <v>0.081</v>
      </c>
      <c r="I49" s="105">
        <v>0.535</v>
      </c>
      <c r="J49" s="105"/>
      <c r="K49" s="32"/>
    </row>
    <row r="50" spans="1:11" s="42" customFormat="1" ht="11.25" customHeight="1">
      <c r="A50" s="43" t="s">
        <v>40</v>
      </c>
      <c r="B50" s="37"/>
      <c r="C50" s="38">
        <v>1151</v>
      </c>
      <c r="D50" s="38">
        <v>4454</v>
      </c>
      <c r="E50" s="38">
        <v>4655</v>
      </c>
      <c r="F50" s="39">
        <f>IF(D50&gt;0,100*E50/D50,0)</f>
        <v>104.51279748540638</v>
      </c>
      <c r="G50" s="40"/>
      <c r="H50" s="106">
        <v>3.822</v>
      </c>
      <c r="I50" s="107">
        <v>20.512</v>
      </c>
      <c r="J50" s="10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>
        <v>87</v>
      </c>
      <c r="D52" s="38">
        <v>87</v>
      </c>
      <c r="E52" s="38">
        <v>87</v>
      </c>
      <c r="F52" s="39">
        <f>IF(D52&gt;0,100*E52/D52,0)</f>
        <v>100</v>
      </c>
      <c r="G52" s="40"/>
      <c r="H52" s="106">
        <v>0.248</v>
      </c>
      <c r="I52" s="107">
        <v>0.248</v>
      </c>
      <c r="J52" s="10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>
        <v>411</v>
      </c>
      <c r="D54" s="30">
        <v>3098</v>
      </c>
      <c r="E54" s="30">
        <v>3200</v>
      </c>
      <c r="F54" s="31"/>
      <c r="G54" s="31"/>
      <c r="H54" s="105">
        <v>1.947</v>
      </c>
      <c r="I54" s="105">
        <v>20.036</v>
      </c>
      <c r="J54" s="105"/>
      <c r="K54" s="32"/>
    </row>
    <row r="55" spans="1:11" s="33" customFormat="1" ht="11.25" customHeight="1">
      <c r="A55" s="35" t="s">
        <v>43</v>
      </c>
      <c r="B55" s="29"/>
      <c r="C55" s="30">
        <v>335</v>
      </c>
      <c r="D55" s="30">
        <v>137</v>
      </c>
      <c r="E55" s="30">
        <v>140</v>
      </c>
      <c r="F55" s="31"/>
      <c r="G55" s="31"/>
      <c r="H55" s="105">
        <v>0.548</v>
      </c>
      <c r="I55" s="105">
        <v>0.267</v>
      </c>
      <c r="J55" s="105"/>
      <c r="K55" s="32"/>
    </row>
    <row r="56" spans="1:11" s="33" customFormat="1" ht="11.25" customHeight="1">
      <c r="A56" s="35" t="s">
        <v>44</v>
      </c>
      <c r="B56" s="29"/>
      <c r="C56" s="30">
        <v>394</v>
      </c>
      <c r="D56" s="30">
        <v>800</v>
      </c>
      <c r="E56" s="30">
        <v>800</v>
      </c>
      <c r="F56" s="31"/>
      <c r="G56" s="31"/>
      <c r="H56" s="105">
        <v>1.173</v>
      </c>
      <c r="I56" s="105">
        <v>1.5</v>
      </c>
      <c r="J56" s="105"/>
      <c r="K56" s="32"/>
    </row>
    <row r="57" spans="1:11" s="33" customFormat="1" ht="11.25" customHeight="1">
      <c r="A57" s="35" t="s">
        <v>45</v>
      </c>
      <c r="B57" s="29"/>
      <c r="C57" s="30">
        <v>293</v>
      </c>
      <c r="D57" s="30">
        <v>1820</v>
      </c>
      <c r="E57" s="30">
        <v>1820</v>
      </c>
      <c r="F57" s="31"/>
      <c r="G57" s="31"/>
      <c r="H57" s="105">
        <v>0.391</v>
      </c>
      <c r="I57" s="105">
        <v>6.37</v>
      </c>
      <c r="J57" s="105"/>
      <c r="K57" s="32"/>
    </row>
    <row r="58" spans="1:11" s="33" customFormat="1" ht="11.25" customHeight="1">
      <c r="A58" s="35" t="s">
        <v>46</v>
      </c>
      <c r="B58" s="29"/>
      <c r="C58" s="30">
        <v>1955</v>
      </c>
      <c r="D58" s="30">
        <v>3694</v>
      </c>
      <c r="E58" s="30">
        <v>3694</v>
      </c>
      <c r="F58" s="31"/>
      <c r="G58" s="31"/>
      <c r="H58" s="105">
        <v>2.32</v>
      </c>
      <c r="I58" s="105">
        <v>9.1</v>
      </c>
      <c r="J58" s="105"/>
      <c r="K58" s="32"/>
    </row>
    <row r="59" spans="1:11" s="42" customFormat="1" ht="11.25" customHeight="1">
      <c r="A59" s="36" t="s">
        <v>47</v>
      </c>
      <c r="B59" s="37"/>
      <c r="C59" s="38">
        <v>3388</v>
      </c>
      <c r="D59" s="38">
        <v>9549</v>
      </c>
      <c r="E59" s="38">
        <v>9654</v>
      </c>
      <c r="F59" s="39">
        <f>IF(D59&gt;0,100*E59/D59,0)</f>
        <v>101.09959158027019</v>
      </c>
      <c r="G59" s="40"/>
      <c r="H59" s="106">
        <v>6.379</v>
      </c>
      <c r="I59" s="107">
        <v>37.273</v>
      </c>
      <c r="J59" s="10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>
        <v>44</v>
      </c>
      <c r="D61" s="30">
        <v>30</v>
      </c>
      <c r="E61" s="30">
        <v>25</v>
      </c>
      <c r="F61" s="31"/>
      <c r="G61" s="31"/>
      <c r="H61" s="105">
        <v>0.175</v>
      </c>
      <c r="I61" s="105">
        <v>0.069</v>
      </c>
      <c r="J61" s="105"/>
      <c r="K61" s="32"/>
    </row>
    <row r="62" spans="1:11" s="33" customFormat="1" ht="11.25" customHeight="1">
      <c r="A62" s="35" t="s">
        <v>49</v>
      </c>
      <c r="B62" s="29"/>
      <c r="C62" s="30">
        <v>34</v>
      </c>
      <c r="D62" s="30">
        <v>59</v>
      </c>
      <c r="E62" s="30">
        <v>59</v>
      </c>
      <c r="F62" s="31"/>
      <c r="G62" s="31"/>
      <c r="H62" s="105">
        <v>0.072</v>
      </c>
      <c r="I62" s="105">
        <v>0.11</v>
      </c>
      <c r="J62" s="105"/>
      <c r="K62" s="32"/>
    </row>
    <row r="63" spans="1:11" s="33" customFormat="1" ht="11.25" customHeight="1">
      <c r="A63" s="35" t="s">
        <v>50</v>
      </c>
      <c r="B63" s="29"/>
      <c r="C63" s="30">
        <v>122</v>
      </c>
      <c r="D63" s="30">
        <v>176</v>
      </c>
      <c r="E63" s="30">
        <v>176</v>
      </c>
      <c r="F63" s="31"/>
      <c r="G63" s="31"/>
      <c r="H63" s="105">
        <v>0.154</v>
      </c>
      <c r="I63" s="105">
        <v>0.1427276899875421</v>
      </c>
      <c r="J63" s="105"/>
      <c r="K63" s="32"/>
    </row>
    <row r="64" spans="1:11" s="42" customFormat="1" ht="11.25" customHeight="1">
      <c r="A64" s="36" t="s">
        <v>51</v>
      </c>
      <c r="B64" s="37"/>
      <c r="C64" s="38">
        <v>200</v>
      </c>
      <c r="D64" s="38">
        <v>265</v>
      </c>
      <c r="E64" s="38">
        <v>260</v>
      </c>
      <c r="F64" s="39">
        <f>IF(D64&gt;0,100*E64/D64,0)</f>
        <v>98.11320754716981</v>
      </c>
      <c r="G64" s="40"/>
      <c r="H64" s="106">
        <v>0.401</v>
      </c>
      <c r="I64" s="107">
        <v>0.3217276899875421</v>
      </c>
      <c r="J64" s="10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>
        <v>694</v>
      </c>
      <c r="D66" s="38">
        <v>1514</v>
      </c>
      <c r="E66" s="38">
        <v>96</v>
      </c>
      <c r="F66" s="39">
        <f>IF(D66&gt;0,100*E66/D66,0)</f>
        <v>6.340819022457067</v>
      </c>
      <c r="G66" s="40"/>
      <c r="H66" s="106">
        <v>0.737</v>
      </c>
      <c r="I66" s="107">
        <v>1.606</v>
      </c>
      <c r="J66" s="10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>
        <v>6398</v>
      </c>
      <c r="D68" s="30">
        <v>10000</v>
      </c>
      <c r="E68" s="30">
        <v>10000</v>
      </c>
      <c r="F68" s="31"/>
      <c r="G68" s="31"/>
      <c r="H68" s="105">
        <v>12.941</v>
      </c>
      <c r="I68" s="105">
        <v>22</v>
      </c>
      <c r="J68" s="105"/>
      <c r="K68" s="32"/>
    </row>
    <row r="69" spans="1:11" s="33" customFormat="1" ht="11.25" customHeight="1">
      <c r="A69" s="35" t="s">
        <v>54</v>
      </c>
      <c r="B69" s="29"/>
      <c r="C69" s="30">
        <v>13</v>
      </c>
      <c r="D69" s="30">
        <v>30</v>
      </c>
      <c r="E69" s="30">
        <v>25</v>
      </c>
      <c r="F69" s="31"/>
      <c r="G69" s="31"/>
      <c r="H69" s="105">
        <v>0.024</v>
      </c>
      <c r="I69" s="105">
        <v>0.05</v>
      </c>
      <c r="J69" s="105"/>
      <c r="K69" s="32"/>
    </row>
    <row r="70" spans="1:11" s="42" customFormat="1" ht="11.25" customHeight="1">
      <c r="A70" s="36" t="s">
        <v>55</v>
      </c>
      <c r="B70" s="37"/>
      <c r="C70" s="38">
        <v>6411</v>
      </c>
      <c r="D70" s="38">
        <v>10030</v>
      </c>
      <c r="E70" s="38">
        <v>10025</v>
      </c>
      <c r="F70" s="39">
        <f>IF(D70&gt;0,100*E70/D70,0)</f>
        <v>99.95014955134596</v>
      </c>
      <c r="G70" s="40"/>
      <c r="H70" s="106">
        <v>12.965</v>
      </c>
      <c r="I70" s="107">
        <v>22.05</v>
      </c>
      <c r="J70" s="10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>
        <v>225</v>
      </c>
      <c r="D72" s="30">
        <v>442</v>
      </c>
      <c r="E72" s="30">
        <v>442</v>
      </c>
      <c r="F72" s="31"/>
      <c r="G72" s="31"/>
      <c r="H72" s="105">
        <v>0.09</v>
      </c>
      <c r="I72" s="105">
        <v>0.066</v>
      </c>
      <c r="J72" s="105"/>
      <c r="K72" s="32"/>
    </row>
    <row r="73" spans="1:11" s="33" customFormat="1" ht="11.25" customHeight="1">
      <c r="A73" s="35" t="s">
        <v>57</v>
      </c>
      <c r="B73" s="29"/>
      <c r="C73" s="30">
        <v>49623</v>
      </c>
      <c r="D73" s="30">
        <v>65100</v>
      </c>
      <c r="E73" s="30">
        <v>65100</v>
      </c>
      <c r="F73" s="31"/>
      <c r="G73" s="31"/>
      <c r="H73" s="105">
        <v>159.75</v>
      </c>
      <c r="I73" s="105">
        <v>162.75</v>
      </c>
      <c r="J73" s="105"/>
      <c r="K73" s="32"/>
    </row>
    <row r="74" spans="1:11" s="33" customFormat="1" ht="11.25" customHeight="1">
      <c r="A74" s="35" t="s">
        <v>58</v>
      </c>
      <c r="B74" s="29"/>
      <c r="C74" s="30">
        <v>53033</v>
      </c>
      <c r="D74" s="30">
        <v>59950</v>
      </c>
      <c r="E74" s="30">
        <v>59950</v>
      </c>
      <c r="F74" s="31"/>
      <c r="G74" s="31"/>
      <c r="H74" s="105">
        <v>135.384</v>
      </c>
      <c r="I74" s="105">
        <v>127.693</v>
      </c>
      <c r="J74" s="105"/>
      <c r="K74" s="32"/>
    </row>
    <row r="75" spans="1:11" s="33" customFormat="1" ht="11.25" customHeight="1">
      <c r="A75" s="35" t="s">
        <v>59</v>
      </c>
      <c r="B75" s="29"/>
      <c r="C75" s="30">
        <v>2304</v>
      </c>
      <c r="D75" s="30">
        <v>3139.0589999999997</v>
      </c>
      <c r="E75" s="30">
        <v>3139.0589999999997</v>
      </c>
      <c r="F75" s="31"/>
      <c r="G75" s="31"/>
      <c r="H75" s="105">
        <v>3.588</v>
      </c>
      <c r="I75" s="105">
        <v>6.342211778270516</v>
      </c>
      <c r="J75" s="105"/>
      <c r="K75" s="32"/>
    </row>
    <row r="76" spans="1:11" s="33" customFormat="1" ht="11.25" customHeight="1">
      <c r="A76" s="35" t="s">
        <v>60</v>
      </c>
      <c r="B76" s="29"/>
      <c r="C76" s="30">
        <v>10708</v>
      </c>
      <c r="D76" s="30">
        <v>13058</v>
      </c>
      <c r="E76" s="30">
        <v>12800</v>
      </c>
      <c r="F76" s="31"/>
      <c r="G76" s="31"/>
      <c r="H76" s="105">
        <v>41.048</v>
      </c>
      <c r="I76" s="105">
        <v>36.171</v>
      </c>
      <c r="J76" s="105"/>
      <c r="K76" s="32"/>
    </row>
    <row r="77" spans="1:11" s="33" customFormat="1" ht="11.25" customHeight="1">
      <c r="A77" s="35" t="s">
        <v>61</v>
      </c>
      <c r="B77" s="29"/>
      <c r="C77" s="30">
        <v>6431</v>
      </c>
      <c r="D77" s="30">
        <v>8250</v>
      </c>
      <c r="E77" s="30">
        <v>8244</v>
      </c>
      <c r="F77" s="31"/>
      <c r="G77" s="31"/>
      <c r="H77" s="105">
        <v>18.154</v>
      </c>
      <c r="I77" s="105">
        <v>12.59</v>
      </c>
      <c r="J77" s="105"/>
      <c r="K77" s="32"/>
    </row>
    <row r="78" spans="1:11" s="33" customFormat="1" ht="11.25" customHeight="1">
      <c r="A78" s="35" t="s">
        <v>62</v>
      </c>
      <c r="B78" s="29"/>
      <c r="C78" s="30">
        <v>15315</v>
      </c>
      <c r="D78" s="30">
        <v>17742</v>
      </c>
      <c r="E78" s="30">
        <v>17742</v>
      </c>
      <c r="F78" s="31"/>
      <c r="G78" s="31"/>
      <c r="H78" s="105">
        <v>43.57</v>
      </c>
      <c r="I78" s="105">
        <v>41.25</v>
      </c>
      <c r="J78" s="105"/>
      <c r="K78" s="32"/>
    </row>
    <row r="79" spans="1:11" s="33" customFormat="1" ht="11.25" customHeight="1">
      <c r="A79" s="35" t="s">
        <v>63</v>
      </c>
      <c r="B79" s="29"/>
      <c r="C79" s="30">
        <v>95068</v>
      </c>
      <c r="D79" s="30">
        <v>124081</v>
      </c>
      <c r="E79" s="30">
        <v>119277</v>
      </c>
      <c r="F79" s="31"/>
      <c r="G79" s="31"/>
      <c r="H79" s="105">
        <v>302.399</v>
      </c>
      <c r="I79" s="105">
        <v>192.741</v>
      </c>
      <c r="J79" s="105"/>
      <c r="K79" s="32"/>
    </row>
    <row r="80" spans="1:11" s="42" customFormat="1" ht="11.25" customHeight="1">
      <c r="A80" s="43" t="s">
        <v>64</v>
      </c>
      <c r="B80" s="37"/>
      <c r="C80" s="38">
        <v>232707</v>
      </c>
      <c r="D80" s="38">
        <v>291762.059</v>
      </c>
      <c r="E80" s="38">
        <v>286694.059</v>
      </c>
      <c r="F80" s="39">
        <f>IF(D80&gt;0,100*E80/D80,0)</f>
        <v>98.2629681126565</v>
      </c>
      <c r="G80" s="40"/>
      <c r="H80" s="106">
        <v>703.983</v>
      </c>
      <c r="I80" s="107">
        <v>579.6032117782705</v>
      </c>
      <c r="J80" s="10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05"/>
      <c r="I82" s="105"/>
      <c r="J82" s="105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05"/>
      <c r="I83" s="105"/>
      <c r="J83" s="105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06"/>
      <c r="I84" s="107"/>
      <c r="J84" s="10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>
        <v>347930</v>
      </c>
      <c r="D87" s="53">
        <v>448795.059</v>
      </c>
      <c r="E87" s="53">
        <v>443052.059</v>
      </c>
      <c r="F87" s="54">
        <f>IF(D87&gt;0,100*E87/D87,0)</f>
        <v>98.72035133078414</v>
      </c>
      <c r="G87" s="40"/>
      <c r="H87" s="110">
        <v>924.9559999999999</v>
      </c>
      <c r="I87" s="111">
        <v>1029.891939468258</v>
      </c>
      <c r="J87" s="11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70" zoomScaleNormal="70" zoomScaleSheetLayoutView="70" zoomScalePageLayoutView="0" workbookViewId="0" topLeftCell="A1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7</v>
      </c>
      <c r="D7" s="21" t="s">
        <v>7</v>
      </c>
      <c r="E7" s="21">
        <v>12</v>
      </c>
      <c r="F7" s="22" t="str">
        <f>CONCATENATE(D6,"=100")</f>
        <v>2016=100</v>
      </c>
      <c r="G7" s="23"/>
      <c r="H7" s="20" t="s">
        <v>7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1711</v>
      </c>
      <c r="D9" s="30">
        <v>1730</v>
      </c>
      <c r="E9" s="30">
        <v>1709</v>
      </c>
      <c r="F9" s="31"/>
      <c r="G9" s="31"/>
      <c r="H9" s="105">
        <v>5.306</v>
      </c>
      <c r="I9" s="105">
        <v>5.369</v>
      </c>
      <c r="J9" s="105"/>
      <c r="K9" s="32"/>
    </row>
    <row r="10" spans="1:11" s="33" customFormat="1" ht="11.25" customHeight="1">
      <c r="A10" s="35" t="s">
        <v>9</v>
      </c>
      <c r="B10" s="29"/>
      <c r="C10" s="30">
        <v>3826</v>
      </c>
      <c r="D10" s="30">
        <v>3682</v>
      </c>
      <c r="E10" s="30">
        <v>3842</v>
      </c>
      <c r="F10" s="31"/>
      <c r="G10" s="31"/>
      <c r="H10" s="105">
        <v>10.139</v>
      </c>
      <c r="I10" s="105">
        <v>9.822</v>
      </c>
      <c r="J10" s="105"/>
      <c r="K10" s="32"/>
    </row>
    <row r="11" spans="1:11" s="33" customFormat="1" ht="11.25" customHeight="1">
      <c r="A11" s="28" t="s">
        <v>10</v>
      </c>
      <c r="B11" s="29"/>
      <c r="C11" s="30">
        <v>9248</v>
      </c>
      <c r="D11" s="30">
        <v>8234</v>
      </c>
      <c r="E11" s="30">
        <v>8657</v>
      </c>
      <c r="F11" s="31"/>
      <c r="G11" s="31"/>
      <c r="H11" s="105">
        <v>30.111</v>
      </c>
      <c r="I11" s="105">
        <v>26.76</v>
      </c>
      <c r="J11" s="105"/>
      <c r="K11" s="32"/>
    </row>
    <row r="12" spans="1:11" s="33" customFormat="1" ht="11.25" customHeight="1">
      <c r="A12" s="35" t="s">
        <v>11</v>
      </c>
      <c r="B12" s="29"/>
      <c r="C12" s="30">
        <v>420</v>
      </c>
      <c r="D12" s="30">
        <v>380</v>
      </c>
      <c r="E12" s="30">
        <v>278</v>
      </c>
      <c r="F12" s="31"/>
      <c r="G12" s="31"/>
      <c r="H12" s="105">
        <v>1.252</v>
      </c>
      <c r="I12" s="105">
        <v>0.97</v>
      </c>
      <c r="J12" s="105"/>
      <c r="K12" s="32"/>
    </row>
    <row r="13" spans="1:11" s="42" customFormat="1" ht="11.25" customHeight="1">
      <c r="A13" s="36" t="s">
        <v>12</v>
      </c>
      <c r="B13" s="37"/>
      <c r="C13" s="38">
        <v>15205</v>
      </c>
      <c r="D13" s="38">
        <v>14026</v>
      </c>
      <c r="E13" s="38">
        <v>14486</v>
      </c>
      <c r="F13" s="39">
        <f>IF(D13&gt;0,100*E13/D13,0)</f>
        <v>103.27962355625267</v>
      </c>
      <c r="G13" s="40"/>
      <c r="H13" s="106">
        <v>46.808</v>
      </c>
      <c r="I13" s="107">
        <v>42.921</v>
      </c>
      <c r="J13" s="10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>
        <v>45</v>
      </c>
      <c r="D15" s="38">
        <v>42</v>
      </c>
      <c r="E15" s="38">
        <v>42</v>
      </c>
      <c r="F15" s="39">
        <f>IF(D15&gt;0,100*E15/D15,0)</f>
        <v>100</v>
      </c>
      <c r="G15" s="40"/>
      <c r="H15" s="106">
        <v>0.054</v>
      </c>
      <c r="I15" s="107">
        <v>0.054</v>
      </c>
      <c r="J15" s="10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>
        <v>679</v>
      </c>
      <c r="D17" s="38">
        <v>775</v>
      </c>
      <c r="E17" s="38">
        <v>775</v>
      </c>
      <c r="F17" s="39">
        <f>IF(D17&gt;0,100*E17/D17,0)</f>
        <v>100</v>
      </c>
      <c r="G17" s="40"/>
      <c r="H17" s="106">
        <v>1.663</v>
      </c>
      <c r="I17" s="107">
        <v>1.55</v>
      </c>
      <c r="J17" s="10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>
        <v>23368</v>
      </c>
      <c r="D19" s="30">
        <v>25007</v>
      </c>
      <c r="E19" s="30">
        <v>25007</v>
      </c>
      <c r="F19" s="31"/>
      <c r="G19" s="31"/>
      <c r="H19" s="105">
        <v>121.514</v>
      </c>
      <c r="I19" s="105">
        <v>161.295</v>
      </c>
      <c r="J19" s="10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05"/>
      <c r="I20" s="105"/>
      <c r="J20" s="10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05"/>
      <c r="I21" s="105"/>
      <c r="J21" s="105"/>
      <c r="K21" s="32"/>
    </row>
    <row r="22" spans="1:11" s="42" customFormat="1" ht="11.25" customHeight="1">
      <c r="A22" s="36" t="s">
        <v>18</v>
      </c>
      <c r="B22" s="37"/>
      <c r="C22" s="38">
        <v>23368</v>
      </c>
      <c r="D22" s="38">
        <v>25007</v>
      </c>
      <c r="E22" s="38">
        <v>25007</v>
      </c>
      <c r="F22" s="39">
        <f>IF(D22&gt;0,100*E22/D22,0)</f>
        <v>100</v>
      </c>
      <c r="G22" s="40"/>
      <c r="H22" s="106">
        <v>121.514</v>
      </c>
      <c r="I22" s="107">
        <v>161.295</v>
      </c>
      <c r="J22" s="10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>
        <v>73525</v>
      </c>
      <c r="D24" s="38">
        <v>76416</v>
      </c>
      <c r="E24" s="38">
        <v>77000</v>
      </c>
      <c r="F24" s="39">
        <f>IF(D24&gt;0,100*E24/D24,0)</f>
        <v>100.7642378559464</v>
      </c>
      <c r="G24" s="40"/>
      <c r="H24" s="106">
        <v>314.27799999999996</v>
      </c>
      <c r="I24" s="107">
        <v>432.352</v>
      </c>
      <c r="J24" s="10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>
        <v>29731</v>
      </c>
      <c r="D26" s="38">
        <v>29545</v>
      </c>
      <c r="E26" s="38">
        <v>32100</v>
      </c>
      <c r="F26" s="39">
        <f>IF(D26&gt;0,100*E26/D26,0)</f>
        <v>108.64782535115926</v>
      </c>
      <c r="G26" s="40"/>
      <c r="H26" s="106">
        <v>119.00999999999999</v>
      </c>
      <c r="I26" s="107">
        <v>158.25</v>
      </c>
      <c r="J26" s="10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>
        <v>63805</v>
      </c>
      <c r="D28" s="30">
        <v>62912</v>
      </c>
      <c r="E28" s="30">
        <v>62912</v>
      </c>
      <c r="F28" s="31"/>
      <c r="G28" s="31"/>
      <c r="H28" s="105">
        <v>204.597</v>
      </c>
      <c r="I28" s="105">
        <v>287.479</v>
      </c>
      <c r="J28" s="105"/>
      <c r="K28" s="32"/>
    </row>
    <row r="29" spans="1:11" s="33" customFormat="1" ht="11.25" customHeight="1">
      <c r="A29" s="35" t="s">
        <v>22</v>
      </c>
      <c r="B29" s="29"/>
      <c r="C29" s="30">
        <v>41794</v>
      </c>
      <c r="D29" s="30">
        <v>43494</v>
      </c>
      <c r="E29" s="30">
        <v>42090</v>
      </c>
      <c r="F29" s="31"/>
      <c r="G29" s="31"/>
      <c r="H29" s="105">
        <v>76.093</v>
      </c>
      <c r="I29" s="105">
        <v>94.354</v>
      </c>
      <c r="J29" s="105"/>
      <c r="K29" s="32"/>
    </row>
    <row r="30" spans="1:11" s="33" customFormat="1" ht="11.25" customHeight="1">
      <c r="A30" s="35" t="s">
        <v>23</v>
      </c>
      <c r="B30" s="29"/>
      <c r="C30" s="30">
        <v>159804</v>
      </c>
      <c r="D30" s="30">
        <v>175517</v>
      </c>
      <c r="E30" s="30">
        <v>175517</v>
      </c>
      <c r="F30" s="31"/>
      <c r="G30" s="31"/>
      <c r="H30" s="105">
        <v>370.774</v>
      </c>
      <c r="I30" s="105">
        <v>540.602</v>
      </c>
      <c r="J30" s="105"/>
      <c r="K30" s="32"/>
    </row>
    <row r="31" spans="1:11" s="42" customFormat="1" ht="11.25" customHeight="1">
      <c r="A31" s="43" t="s">
        <v>24</v>
      </c>
      <c r="B31" s="37"/>
      <c r="C31" s="38">
        <v>265403</v>
      </c>
      <c r="D31" s="38">
        <v>281923</v>
      </c>
      <c r="E31" s="38">
        <v>280519</v>
      </c>
      <c r="F31" s="39">
        <f>IF(D31&gt;0,100*E31/D31,0)</f>
        <v>99.5019916785789</v>
      </c>
      <c r="G31" s="40"/>
      <c r="H31" s="106">
        <v>651.4639999999999</v>
      </c>
      <c r="I31" s="107">
        <v>922.435</v>
      </c>
      <c r="J31" s="10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>
        <v>23967</v>
      </c>
      <c r="D33" s="30">
        <v>24924</v>
      </c>
      <c r="E33" s="30">
        <v>24930</v>
      </c>
      <c r="F33" s="31"/>
      <c r="G33" s="31"/>
      <c r="H33" s="105">
        <v>64.121</v>
      </c>
      <c r="I33" s="105">
        <v>101.1</v>
      </c>
      <c r="J33" s="105"/>
      <c r="K33" s="32"/>
    </row>
    <row r="34" spans="1:11" s="33" customFormat="1" ht="11.25" customHeight="1">
      <c r="A34" s="35" t="s">
        <v>26</v>
      </c>
      <c r="B34" s="29"/>
      <c r="C34" s="30">
        <v>12553</v>
      </c>
      <c r="D34" s="30">
        <v>13608</v>
      </c>
      <c r="E34" s="30">
        <v>13510</v>
      </c>
      <c r="F34" s="31"/>
      <c r="G34" s="31"/>
      <c r="H34" s="105">
        <v>44.814</v>
      </c>
      <c r="I34" s="105">
        <v>54.03</v>
      </c>
      <c r="J34" s="105"/>
      <c r="K34" s="32"/>
    </row>
    <row r="35" spans="1:11" s="33" customFormat="1" ht="11.25" customHeight="1">
      <c r="A35" s="35" t="s">
        <v>27</v>
      </c>
      <c r="B35" s="29"/>
      <c r="C35" s="30">
        <v>51982</v>
      </c>
      <c r="D35" s="30">
        <v>49420</v>
      </c>
      <c r="E35" s="30">
        <v>50550</v>
      </c>
      <c r="F35" s="31"/>
      <c r="G35" s="31"/>
      <c r="H35" s="105">
        <v>156.221</v>
      </c>
      <c r="I35" s="105">
        <v>177.8</v>
      </c>
      <c r="J35" s="105"/>
      <c r="K35" s="32"/>
    </row>
    <row r="36" spans="1:11" s="33" customFormat="1" ht="11.25" customHeight="1">
      <c r="A36" s="35" t="s">
        <v>28</v>
      </c>
      <c r="B36" s="29"/>
      <c r="C36" s="30">
        <v>6170</v>
      </c>
      <c r="D36" s="30">
        <v>6520</v>
      </c>
      <c r="E36" s="30">
        <v>6861</v>
      </c>
      <c r="F36" s="31"/>
      <c r="G36" s="31"/>
      <c r="H36" s="105">
        <v>16.843</v>
      </c>
      <c r="I36" s="105">
        <v>26.08</v>
      </c>
      <c r="J36" s="105"/>
      <c r="K36" s="32"/>
    </row>
    <row r="37" spans="1:11" s="42" customFormat="1" ht="11.25" customHeight="1">
      <c r="A37" s="36" t="s">
        <v>29</v>
      </c>
      <c r="B37" s="37"/>
      <c r="C37" s="38">
        <v>94660</v>
      </c>
      <c r="D37" s="38">
        <v>94472</v>
      </c>
      <c r="E37" s="38">
        <v>95851</v>
      </c>
      <c r="F37" s="39">
        <f>IF(D37&gt;0,100*E37/D37,0)</f>
        <v>101.45969176052164</v>
      </c>
      <c r="G37" s="40"/>
      <c r="H37" s="106">
        <v>281.96299999999997</v>
      </c>
      <c r="I37" s="107">
        <v>359.01</v>
      </c>
      <c r="J37" s="10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>
        <v>4613</v>
      </c>
      <c r="D39" s="38">
        <v>4620</v>
      </c>
      <c r="E39" s="38">
        <v>4600</v>
      </c>
      <c r="F39" s="39">
        <f>IF(D39&gt;0,100*E39/D39,0)</f>
        <v>99.56709956709956</v>
      </c>
      <c r="G39" s="40"/>
      <c r="H39" s="106">
        <v>7.491</v>
      </c>
      <c r="I39" s="107">
        <v>7.8</v>
      </c>
      <c r="J39" s="10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>
        <v>39214</v>
      </c>
      <c r="D41" s="30">
        <v>38921</v>
      </c>
      <c r="E41" s="30">
        <v>39000</v>
      </c>
      <c r="F41" s="31"/>
      <c r="G41" s="31"/>
      <c r="H41" s="105">
        <v>104.345</v>
      </c>
      <c r="I41" s="105">
        <v>126.889</v>
      </c>
      <c r="J41" s="105"/>
      <c r="K41" s="32"/>
    </row>
    <row r="42" spans="1:11" s="33" customFormat="1" ht="11.25" customHeight="1">
      <c r="A42" s="35" t="s">
        <v>32</v>
      </c>
      <c r="B42" s="29"/>
      <c r="C42" s="30">
        <v>214211</v>
      </c>
      <c r="D42" s="30">
        <v>232264</v>
      </c>
      <c r="E42" s="30">
        <v>233150</v>
      </c>
      <c r="F42" s="31"/>
      <c r="G42" s="31"/>
      <c r="H42" s="105">
        <v>824.402</v>
      </c>
      <c r="I42" s="105">
        <v>1099.547</v>
      </c>
      <c r="J42" s="105"/>
      <c r="K42" s="32"/>
    </row>
    <row r="43" spans="1:11" s="33" customFormat="1" ht="11.25" customHeight="1">
      <c r="A43" s="35" t="s">
        <v>33</v>
      </c>
      <c r="B43" s="29"/>
      <c r="C43" s="30">
        <v>57607</v>
      </c>
      <c r="D43" s="30">
        <v>58765</v>
      </c>
      <c r="E43" s="30">
        <v>59340</v>
      </c>
      <c r="F43" s="31"/>
      <c r="G43" s="31"/>
      <c r="H43" s="105">
        <v>243.911</v>
      </c>
      <c r="I43" s="105">
        <v>292.423</v>
      </c>
      <c r="J43" s="105"/>
      <c r="K43" s="32"/>
    </row>
    <row r="44" spans="1:11" s="33" customFormat="1" ht="11.25" customHeight="1">
      <c r="A44" s="35" t="s">
        <v>34</v>
      </c>
      <c r="B44" s="29"/>
      <c r="C44" s="30">
        <v>127182</v>
      </c>
      <c r="D44" s="30">
        <v>132612</v>
      </c>
      <c r="E44" s="30">
        <v>127700</v>
      </c>
      <c r="F44" s="31"/>
      <c r="G44" s="31"/>
      <c r="H44" s="105">
        <v>451.841</v>
      </c>
      <c r="I44" s="105">
        <v>623.427</v>
      </c>
      <c r="J44" s="105"/>
      <c r="K44" s="32"/>
    </row>
    <row r="45" spans="1:11" s="33" customFormat="1" ht="11.25" customHeight="1">
      <c r="A45" s="35" t="s">
        <v>35</v>
      </c>
      <c r="B45" s="29"/>
      <c r="C45" s="30">
        <v>72952</v>
      </c>
      <c r="D45" s="30">
        <v>75382</v>
      </c>
      <c r="E45" s="30">
        <v>74150</v>
      </c>
      <c r="F45" s="31"/>
      <c r="G45" s="31"/>
      <c r="H45" s="105">
        <v>197.382</v>
      </c>
      <c r="I45" s="105">
        <v>304.263</v>
      </c>
      <c r="J45" s="105"/>
      <c r="K45" s="32"/>
    </row>
    <row r="46" spans="1:11" s="33" customFormat="1" ht="11.25" customHeight="1">
      <c r="A46" s="35" t="s">
        <v>36</v>
      </c>
      <c r="B46" s="29"/>
      <c r="C46" s="30">
        <v>73299</v>
      </c>
      <c r="D46" s="30">
        <v>74627</v>
      </c>
      <c r="E46" s="30">
        <v>75000</v>
      </c>
      <c r="F46" s="31"/>
      <c r="G46" s="31"/>
      <c r="H46" s="105">
        <v>186.051</v>
      </c>
      <c r="I46" s="105">
        <v>246.854</v>
      </c>
      <c r="J46" s="105"/>
      <c r="K46" s="32"/>
    </row>
    <row r="47" spans="1:11" s="33" customFormat="1" ht="11.25" customHeight="1">
      <c r="A47" s="35" t="s">
        <v>37</v>
      </c>
      <c r="B47" s="29"/>
      <c r="C47" s="30">
        <v>103555</v>
      </c>
      <c r="D47" s="30">
        <v>108208</v>
      </c>
      <c r="E47" s="30">
        <v>104155</v>
      </c>
      <c r="F47" s="31"/>
      <c r="G47" s="31"/>
      <c r="H47" s="105">
        <v>290.747</v>
      </c>
      <c r="I47" s="105">
        <v>419.163</v>
      </c>
      <c r="J47" s="105"/>
      <c r="K47" s="32"/>
    </row>
    <row r="48" spans="1:11" s="33" customFormat="1" ht="11.25" customHeight="1">
      <c r="A48" s="35" t="s">
        <v>38</v>
      </c>
      <c r="B48" s="29"/>
      <c r="C48" s="30">
        <v>101092</v>
      </c>
      <c r="D48" s="30">
        <v>111031</v>
      </c>
      <c r="E48" s="30">
        <v>110800</v>
      </c>
      <c r="F48" s="31"/>
      <c r="G48" s="31"/>
      <c r="H48" s="105">
        <v>326.877</v>
      </c>
      <c r="I48" s="105">
        <v>551.634</v>
      </c>
      <c r="J48" s="105"/>
      <c r="K48" s="32"/>
    </row>
    <row r="49" spans="1:11" s="33" customFormat="1" ht="11.25" customHeight="1">
      <c r="A49" s="35" t="s">
        <v>39</v>
      </c>
      <c r="B49" s="29"/>
      <c r="C49" s="30">
        <v>76170</v>
      </c>
      <c r="D49" s="30">
        <v>72776</v>
      </c>
      <c r="E49" s="30">
        <v>72710</v>
      </c>
      <c r="F49" s="31"/>
      <c r="G49" s="31"/>
      <c r="H49" s="105">
        <v>211.218</v>
      </c>
      <c r="I49" s="105">
        <v>315.014</v>
      </c>
      <c r="J49" s="105"/>
      <c r="K49" s="32"/>
    </row>
    <row r="50" spans="1:11" s="42" customFormat="1" ht="11.25" customHeight="1">
      <c r="A50" s="43" t="s">
        <v>40</v>
      </c>
      <c r="B50" s="37"/>
      <c r="C50" s="38">
        <v>865282</v>
      </c>
      <c r="D50" s="38">
        <v>904586</v>
      </c>
      <c r="E50" s="38">
        <v>896005</v>
      </c>
      <c r="F50" s="39">
        <f>IF(D50&gt;0,100*E50/D50,0)</f>
        <v>99.0513892543108</v>
      </c>
      <c r="G50" s="40"/>
      <c r="H50" s="106">
        <v>2836.7740000000003</v>
      </c>
      <c r="I50" s="107">
        <v>3979.214</v>
      </c>
      <c r="J50" s="10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>
        <v>26478</v>
      </c>
      <c r="D52" s="38">
        <v>26478</v>
      </c>
      <c r="E52" s="38">
        <v>26478</v>
      </c>
      <c r="F52" s="39">
        <f>IF(D52&gt;0,100*E52/D52,0)</f>
        <v>100</v>
      </c>
      <c r="G52" s="40"/>
      <c r="H52" s="106">
        <v>70.802</v>
      </c>
      <c r="I52" s="107">
        <v>70.802</v>
      </c>
      <c r="J52" s="10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>
        <v>73034</v>
      </c>
      <c r="D54" s="30">
        <v>75168</v>
      </c>
      <c r="E54" s="30">
        <v>75200</v>
      </c>
      <c r="F54" s="31"/>
      <c r="G54" s="31"/>
      <c r="H54" s="105">
        <v>201.868</v>
      </c>
      <c r="I54" s="105">
        <v>241.79</v>
      </c>
      <c r="J54" s="105"/>
      <c r="K54" s="32"/>
    </row>
    <row r="55" spans="1:11" s="33" customFormat="1" ht="11.25" customHeight="1">
      <c r="A55" s="35" t="s">
        <v>43</v>
      </c>
      <c r="B55" s="29"/>
      <c r="C55" s="30">
        <v>56953</v>
      </c>
      <c r="D55" s="30">
        <v>52662</v>
      </c>
      <c r="E55" s="30">
        <v>55100</v>
      </c>
      <c r="F55" s="31"/>
      <c r="G55" s="31"/>
      <c r="H55" s="105">
        <v>93.159</v>
      </c>
      <c r="I55" s="105">
        <v>93.604</v>
      </c>
      <c r="J55" s="105"/>
      <c r="K55" s="32"/>
    </row>
    <row r="56" spans="1:11" s="33" customFormat="1" ht="11.25" customHeight="1">
      <c r="A56" s="35" t="s">
        <v>44</v>
      </c>
      <c r="B56" s="29"/>
      <c r="C56" s="30">
        <v>39389</v>
      </c>
      <c r="D56" s="30">
        <v>49800</v>
      </c>
      <c r="E56" s="30">
        <v>49800</v>
      </c>
      <c r="F56" s="31"/>
      <c r="G56" s="31"/>
      <c r="H56" s="105">
        <v>117.227</v>
      </c>
      <c r="I56" s="105">
        <v>110.5</v>
      </c>
      <c r="J56" s="105"/>
      <c r="K56" s="32"/>
    </row>
    <row r="57" spans="1:11" s="33" customFormat="1" ht="11.25" customHeight="1">
      <c r="A57" s="35" t="s">
        <v>45</v>
      </c>
      <c r="B57" s="29"/>
      <c r="C57" s="30">
        <v>67103</v>
      </c>
      <c r="D57" s="30">
        <v>68540</v>
      </c>
      <c r="E57" s="30">
        <v>68540</v>
      </c>
      <c r="F57" s="31"/>
      <c r="G57" s="31"/>
      <c r="H57" s="105">
        <v>124.134</v>
      </c>
      <c r="I57" s="105">
        <v>273.25</v>
      </c>
      <c r="J57" s="105"/>
      <c r="K57" s="32"/>
    </row>
    <row r="58" spans="1:11" s="33" customFormat="1" ht="11.25" customHeight="1">
      <c r="A58" s="35" t="s">
        <v>46</v>
      </c>
      <c r="B58" s="29"/>
      <c r="C58" s="30">
        <v>65028</v>
      </c>
      <c r="D58" s="30">
        <v>57508</v>
      </c>
      <c r="E58" s="30">
        <v>57507.7</v>
      </c>
      <c r="F58" s="31"/>
      <c r="G58" s="31"/>
      <c r="H58" s="105">
        <v>81.22099999999999</v>
      </c>
      <c r="I58" s="105">
        <v>124.052</v>
      </c>
      <c r="J58" s="105"/>
      <c r="K58" s="32"/>
    </row>
    <row r="59" spans="1:11" s="42" customFormat="1" ht="11.25" customHeight="1">
      <c r="A59" s="36" t="s">
        <v>47</v>
      </c>
      <c r="B59" s="37"/>
      <c r="C59" s="38">
        <v>301507</v>
      </c>
      <c r="D59" s="38">
        <v>303678</v>
      </c>
      <c r="E59" s="38">
        <v>306147.7</v>
      </c>
      <c r="F59" s="39">
        <f>IF(D59&gt;0,100*E59/D59,0)</f>
        <v>100.81326273223611</v>
      </c>
      <c r="G59" s="40"/>
      <c r="H59" s="106">
        <v>617.609</v>
      </c>
      <c r="I59" s="107">
        <v>843.196</v>
      </c>
      <c r="J59" s="10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>
        <v>1645</v>
      </c>
      <c r="D61" s="30">
        <v>1430</v>
      </c>
      <c r="E61" s="30">
        <v>1525</v>
      </c>
      <c r="F61" s="31"/>
      <c r="G61" s="31"/>
      <c r="H61" s="105">
        <v>4.245</v>
      </c>
      <c r="I61" s="105">
        <v>2.389</v>
      </c>
      <c r="J61" s="105"/>
      <c r="K61" s="32"/>
    </row>
    <row r="62" spans="1:11" s="33" customFormat="1" ht="11.25" customHeight="1">
      <c r="A62" s="35" t="s">
        <v>49</v>
      </c>
      <c r="B62" s="29"/>
      <c r="C62" s="30">
        <v>880</v>
      </c>
      <c r="D62" s="30">
        <v>1099</v>
      </c>
      <c r="E62" s="30">
        <v>1099</v>
      </c>
      <c r="F62" s="31"/>
      <c r="G62" s="31"/>
      <c r="H62" s="105">
        <v>1.917</v>
      </c>
      <c r="I62" s="105">
        <v>2.121</v>
      </c>
      <c r="J62" s="105"/>
      <c r="K62" s="32"/>
    </row>
    <row r="63" spans="1:11" s="33" customFormat="1" ht="11.25" customHeight="1">
      <c r="A63" s="35" t="s">
        <v>50</v>
      </c>
      <c r="B63" s="29"/>
      <c r="C63" s="30">
        <v>2117</v>
      </c>
      <c r="D63" s="30">
        <v>2632</v>
      </c>
      <c r="E63" s="30">
        <v>2632</v>
      </c>
      <c r="F63" s="31"/>
      <c r="G63" s="31"/>
      <c r="H63" s="105">
        <v>2.658</v>
      </c>
      <c r="I63" s="105">
        <v>1.95044529628405</v>
      </c>
      <c r="J63" s="105"/>
      <c r="K63" s="32"/>
    </row>
    <row r="64" spans="1:11" s="42" customFormat="1" ht="11.25" customHeight="1">
      <c r="A64" s="36" t="s">
        <v>51</v>
      </c>
      <c r="B64" s="37"/>
      <c r="C64" s="38">
        <v>4642</v>
      </c>
      <c r="D64" s="38">
        <v>5161</v>
      </c>
      <c r="E64" s="38">
        <v>5256</v>
      </c>
      <c r="F64" s="39">
        <f>IF(D64&gt;0,100*E64/D64,0)</f>
        <v>101.84072854098044</v>
      </c>
      <c r="G64" s="40"/>
      <c r="H64" s="106">
        <v>8.82</v>
      </c>
      <c r="I64" s="107">
        <v>6.46044529628405</v>
      </c>
      <c r="J64" s="10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>
        <v>7712</v>
      </c>
      <c r="D66" s="38">
        <v>5880</v>
      </c>
      <c r="E66" s="38">
        <v>6621</v>
      </c>
      <c r="F66" s="39">
        <f>IF(D66&gt;0,100*E66/D66,0)</f>
        <v>112.60204081632654</v>
      </c>
      <c r="G66" s="40"/>
      <c r="H66" s="106">
        <v>9.266</v>
      </c>
      <c r="I66" s="107">
        <v>6.91</v>
      </c>
      <c r="J66" s="10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>
        <v>78860</v>
      </c>
      <c r="D68" s="30">
        <v>74500</v>
      </c>
      <c r="E68" s="30">
        <v>76000</v>
      </c>
      <c r="F68" s="31"/>
      <c r="G68" s="31"/>
      <c r="H68" s="105">
        <v>166.261</v>
      </c>
      <c r="I68" s="105">
        <v>152</v>
      </c>
      <c r="J68" s="105"/>
      <c r="K68" s="32"/>
    </row>
    <row r="69" spans="1:11" s="33" customFormat="1" ht="11.25" customHeight="1">
      <c r="A69" s="35" t="s">
        <v>54</v>
      </c>
      <c r="B69" s="29"/>
      <c r="C69" s="30">
        <v>4909</v>
      </c>
      <c r="D69" s="30">
        <v>4380</v>
      </c>
      <c r="E69" s="30">
        <v>4425</v>
      </c>
      <c r="F69" s="31"/>
      <c r="G69" s="31"/>
      <c r="H69" s="105">
        <v>8.027999999999999</v>
      </c>
      <c r="I69" s="105">
        <v>7.05</v>
      </c>
      <c r="J69" s="105"/>
      <c r="K69" s="32"/>
    </row>
    <row r="70" spans="1:11" s="42" customFormat="1" ht="11.25" customHeight="1">
      <c r="A70" s="36" t="s">
        <v>55</v>
      </c>
      <c r="B70" s="37"/>
      <c r="C70" s="38">
        <v>83769</v>
      </c>
      <c r="D70" s="38">
        <v>78880</v>
      </c>
      <c r="E70" s="38">
        <v>80425</v>
      </c>
      <c r="F70" s="39">
        <f>IF(D70&gt;0,100*E70/D70,0)</f>
        <v>101.95867139959432</v>
      </c>
      <c r="G70" s="40"/>
      <c r="H70" s="106">
        <v>174.28900000000002</v>
      </c>
      <c r="I70" s="107">
        <v>159.05</v>
      </c>
      <c r="J70" s="10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>
        <v>2486</v>
      </c>
      <c r="D72" s="30">
        <v>3095</v>
      </c>
      <c r="E72" s="30">
        <v>3095</v>
      </c>
      <c r="F72" s="31"/>
      <c r="G72" s="31"/>
      <c r="H72" s="105">
        <v>2.935</v>
      </c>
      <c r="I72" s="105">
        <v>0.664</v>
      </c>
      <c r="J72" s="105"/>
      <c r="K72" s="32"/>
    </row>
    <row r="73" spans="1:11" s="33" customFormat="1" ht="11.25" customHeight="1">
      <c r="A73" s="35" t="s">
        <v>57</v>
      </c>
      <c r="B73" s="29"/>
      <c r="C73" s="30">
        <v>66700</v>
      </c>
      <c r="D73" s="30">
        <v>74815</v>
      </c>
      <c r="E73" s="30">
        <v>74815</v>
      </c>
      <c r="F73" s="31"/>
      <c r="G73" s="31"/>
      <c r="H73" s="105">
        <v>222.303</v>
      </c>
      <c r="I73" s="105">
        <v>187.0375</v>
      </c>
      <c r="J73" s="105"/>
      <c r="K73" s="32"/>
    </row>
    <row r="74" spans="1:11" s="33" customFormat="1" ht="11.25" customHeight="1">
      <c r="A74" s="35" t="s">
        <v>58</v>
      </c>
      <c r="B74" s="29"/>
      <c r="C74" s="30">
        <v>84314</v>
      </c>
      <c r="D74" s="30">
        <v>82308</v>
      </c>
      <c r="E74" s="30">
        <v>82308</v>
      </c>
      <c r="F74" s="31"/>
      <c r="G74" s="31"/>
      <c r="H74" s="105">
        <v>208.041</v>
      </c>
      <c r="I74" s="105">
        <v>169.95</v>
      </c>
      <c r="J74" s="105"/>
      <c r="K74" s="32"/>
    </row>
    <row r="75" spans="1:11" s="33" customFormat="1" ht="11.25" customHeight="1">
      <c r="A75" s="35" t="s">
        <v>59</v>
      </c>
      <c r="B75" s="29"/>
      <c r="C75" s="30">
        <v>12825</v>
      </c>
      <c r="D75" s="30">
        <v>13494.705</v>
      </c>
      <c r="E75" s="30">
        <v>13494.705</v>
      </c>
      <c r="F75" s="31"/>
      <c r="G75" s="31"/>
      <c r="H75" s="105">
        <v>15.424</v>
      </c>
      <c r="I75" s="105">
        <v>22.437252291102467</v>
      </c>
      <c r="J75" s="105"/>
      <c r="K75" s="32"/>
    </row>
    <row r="76" spans="1:11" s="33" customFormat="1" ht="11.25" customHeight="1">
      <c r="A76" s="35" t="s">
        <v>60</v>
      </c>
      <c r="B76" s="29"/>
      <c r="C76" s="30">
        <v>16018</v>
      </c>
      <c r="D76" s="30">
        <v>17104</v>
      </c>
      <c r="E76" s="30">
        <v>17100</v>
      </c>
      <c r="F76" s="31"/>
      <c r="G76" s="31"/>
      <c r="H76" s="105">
        <v>60.579</v>
      </c>
      <c r="I76" s="105">
        <v>48.43</v>
      </c>
      <c r="J76" s="105"/>
      <c r="K76" s="32"/>
    </row>
    <row r="77" spans="1:11" s="33" customFormat="1" ht="11.25" customHeight="1">
      <c r="A77" s="35" t="s">
        <v>61</v>
      </c>
      <c r="B77" s="29"/>
      <c r="C77" s="30">
        <v>9337</v>
      </c>
      <c r="D77" s="30">
        <v>10797</v>
      </c>
      <c r="E77" s="30">
        <v>10791</v>
      </c>
      <c r="F77" s="31"/>
      <c r="G77" s="31"/>
      <c r="H77" s="105">
        <v>25.944</v>
      </c>
      <c r="I77" s="105">
        <v>17.943</v>
      </c>
      <c r="J77" s="105"/>
      <c r="K77" s="32"/>
    </row>
    <row r="78" spans="1:11" s="33" customFormat="1" ht="11.25" customHeight="1">
      <c r="A78" s="35" t="s">
        <v>62</v>
      </c>
      <c r="B78" s="29"/>
      <c r="C78" s="30">
        <v>21878</v>
      </c>
      <c r="D78" s="30">
        <v>22713</v>
      </c>
      <c r="E78" s="30">
        <v>22713</v>
      </c>
      <c r="F78" s="31"/>
      <c r="G78" s="31"/>
      <c r="H78" s="105">
        <v>53.134</v>
      </c>
      <c r="I78" s="105">
        <v>51.59</v>
      </c>
      <c r="J78" s="105"/>
      <c r="K78" s="32"/>
    </row>
    <row r="79" spans="1:11" s="33" customFormat="1" ht="11.25" customHeight="1">
      <c r="A79" s="35" t="s">
        <v>63</v>
      </c>
      <c r="B79" s="29"/>
      <c r="C79" s="30">
        <v>165881</v>
      </c>
      <c r="D79" s="30">
        <v>172926</v>
      </c>
      <c r="E79" s="30">
        <v>166858</v>
      </c>
      <c r="F79" s="31"/>
      <c r="G79" s="31"/>
      <c r="H79" s="105">
        <v>512.178</v>
      </c>
      <c r="I79" s="105">
        <v>293.246</v>
      </c>
      <c r="J79" s="105"/>
      <c r="K79" s="32"/>
    </row>
    <row r="80" spans="1:11" s="42" customFormat="1" ht="11.25" customHeight="1">
      <c r="A80" s="43" t="s">
        <v>64</v>
      </c>
      <c r="B80" s="37"/>
      <c r="C80" s="38">
        <v>379439</v>
      </c>
      <c r="D80" s="38">
        <v>397252.70499999996</v>
      </c>
      <c r="E80" s="38">
        <v>391174.70499999996</v>
      </c>
      <c r="F80" s="39">
        <f>IF(D80&gt;0,100*E80/D80,0)</f>
        <v>98.46999153850946</v>
      </c>
      <c r="G80" s="40"/>
      <c r="H80" s="106">
        <v>1100.538</v>
      </c>
      <c r="I80" s="107">
        <v>791.2977522911024</v>
      </c>
      <c r="J80" s="10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>
        <v>109</v>
      </c>
      <c r="D82" s="30">
        <v>109</v>
      </c>
      <c r="E82" s="30">
        <v>109</v>
      </c>
      <c r="F82" s="31"/>
      <c r="G82" s="31"/>
      <c r="H82" s="105">
        <v>0.163</v>
      </c>
      <c r="I82" s="105">
        <v>0.163</v>
      </c>
      <c r="J82" s="105"/>
      <c r="K82" s="32"/>
    </row>
    <row r="83" spans="1:11" s="33" customFormat="1" ht="11.25" customHeight="1">
      <c r="A83" s="35" t="s">
        <v>66</v>
      </c>
      <c r="B83" s="29"/>
      <c r="C83" s="30">
        <v>186</v>
      </c>
      <c r="D83" s="30">
        <v>190</v>
      </c>
      <c r="E83" s="30">
        <v>190</v>
      </c>
      <c r="F83" s="31"/>
      <c r="G83" s="31"/>
      <c r="H83" s="105">
        <v>0.186</v>
      </c>
      <c r="I83" s="105">
        <v>0.19</v>
      </c>
      <c r="J83" s="105"/>
      <c r="K83" s="32"/>
    </row>
    <row r="84" spans="1:11" s="42" customFormat="1" ht="11.25" customHeight="1">
      <c r="A84" s="36" t="s">
        <v>67</v>
      </c>
      <c r="B84" s="37"/>
      <c r="C84" s="38">
        <v>295</v>
      </c>
      <c r="D84" s="38">
        <v>299</v>
      </c>
      <c r="E84" s="38">
        <v>299</v>
      </c>
      <c r="F84" s="39">
        <f>IF(D84&gt;0,100*E84/D84,0)</f>
        <v>100</v>
      </c>
      <c r="G84" s="40"/>
      <c r="H84" s="106">
        <v>0.349</v>
      </c>
      <c r="I84" s="107">
        <v>0.353</v>
      </c>
      <c r="J84" s="10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>
        <v>2176353</v>
      </c>
      <c r="D87" s="53">
        <v>2249040.705</v>
      </c>
      <c r="E87" s="53">
        <v>2242786.405</v>
      </c>
      <c r="F87" s="54">
        <f>IF(D87&gt;0,100*E87/D87,0)</f>
        <v>99.7219125475988</v>
      </c>
      <c r="G87" s="40"/>
      <c r="H87" s="110">
        <v>6362.691999999999</v>
      </c>
      <c r="I87" s="111">
        <v>7942.950197587386</v>
      </c>
      <c r="J87" s="11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70" zoomScaleNormal="70" zoomScaleSheetLayoutView="70" zoomScalePageLayoutView="0" workbookViewId="0" topLeftCell="A55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7</v>
      </c>
      <c r="D7" s="21" t="s">
        <v>7</v>
      </c>
      <c r="E7" s="21">
        <v>12</v>
      </c>
      <c r="F7" s="22" t="str">
        <f>CONCATENATE(D6,"=100")</f>
        <v>2016=100</v>
      </c>
      <c r="G7" s="23"/>
      <c r="H7" s="20" t="s">
        <v>7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05"/>
      <c r="I9" s="105"/>
      <c r="J9" s="10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05"/>
      <c r="I10" s="105"/>
      <c r="J10" s="10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05"/>
      <c r="I11" s="105"/>
      <c r="J11" s="10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05"/>
      <c r="I12" s="105"/>
      <c r="J12" s="10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06"/>
      <c r="I13" s="107"/>
      <c r="J13" s="10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06"/>
      <c r="I15" s="107"/>
      <c r="J15" s="10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>
        <v>145</v>
      </c>
      <c r="D17" s="38"/>
      <c r="E17" s="38">
        <v>145</v>
      </c>
      <c r="F17" s="39"/>
      <c r="G17" s="40"/>
      <c r="H17" s="106">
        <v>0.188</v>
      </c>
      <c r="I17" s="107"/>
      <c r="J17" s="10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05"/>
      <c r="I19" s="105"/>
      <c r="J19" s="10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05"/>
      <c r="I20" s="105"/>
      <c r="J20" s="10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05"/>
      <c r="I21" s="105"/>
      <c r="J21" s="10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06"/>
      <c r="I22" s="107"/>
      <c r="J22" s="10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06"/>
      <c r="I24" s="107"/>
      <c r="J24" s="10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06"/>
      <c r="I26" s="107"/>
      <c r="J26" s="10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>
        <v>5433</v>
      </c>
      <c r="D28" s="30">
        <v>2689</v>
      </c>
      <c r="E28" s="30">
        <v>2689</v>
      </c>
      <c r="F28" s="31"/>
      <c r="G28" s="31"/>
      <c r="H28" s="105">
        <v>18.822</v>
      </c>
      <c r="I28" s="105">
        <v>12.809</v>
      </c>
      <c r="J28" s="105"/>
      <c r="K28" s="32"/>
    </row>
    <row r="29" spans="1:11" s="33" customFormat="1" ht="11.25" customHeight="1">
      <c r="A29" s="35" t="s">
        <v>22</v>
      </c>
      <c r="B29" s="29"/>
      <c r="C29" s="30">
        <v>2756</v>
      </c>
      <c r="D29" s="30">
        <v>4730</v>
      </c>
      <c r="E29" s="30">
        <v>4730</v>
      </c>
      <c r="F29" s="31"/>
      <c r="G29" s="31"/>
      <c r="H29" s="105">
        <v>3.949</v>
      </c>
      <c r="I29" s="105">
        <v>8.769</v>
      </c>
      <c r="J29" s="105"/>
      <c r="K29" s="32"/>
    </row>
    <row r="30" spans="1:11" s="33" customFormat="1" ht="11.25" customHeight="1">
      <c r="A30" s="35" t="s">
        <v>23</v>
      </c>
      <c r="B30" s="29"/>
      <c r="C30" s="30">
        <v>19717</v>
      </c>
      <c r="D30" s="30">
        <v>3079</v>
      </c>
      <c r="E30" s="30">
        <v>3079</v>
      </c>
      <c r="F30" s="31"/>
      <c r="G30" s="31"/>
      <c r="H30" s="105">
        <v>36.927</v>
      </c>
      <c r="I30" s="105">
        <v>10.009</v>
      </c>
      <c r="J30" s="105"/>
      <c r="K30" s="32"/>
    </row>
    <row r="31" spans="1:11" s="42" customFormat="1" ht="11.25" customHeight="1">
      <c r="A31" s="43" t="s">
        <v>24</v>
      </c>
      <c r="B31" s="37"/>
      <c r="C31" s="38">
        <v>27906</v>
      </c>
      <c r="D31" s="38">
        <v>10498</v>
      </c>
      <c r="E31" s="38">
        <v>10498</v>
      </c>
      <c r="F31" s="39">
        <f>IF(D31&gt;0,100*E31/D31,0)</f>
        <v>100</v>
      </c>
      <c r="G31" s="40"/>
      <c r="H31" s="106">
        <v>59.698</v>
      </c>
      <c r="I31" s="107">
        <v>31.587</v>
      </c>
      <c r="J31" s="10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>
        <v>373</v>
      </c>
      <c r="D33" s="30">
        <v>350</v>
      </c>
      <c r="E33" s="30">
        <v>350</v>
      </c>
      <c r="F33" s="31"/>
      <c r="G33" s="31"/>
      <c r="H33" s="105">
        <v>0.845</v>
      </c>
      <c r="I33" s="105">
        <v>1.56</v>
      </c>
      <c r="J33" s="105"/>
      <c r="K33" s="32"/>
    </row>
    <row r="34" spans="1:11" s="33" customFormat="1" ht="11.25" customHeight="1">
      <c r="A34" s="35" t="s">
        <v>26</v>
      </c>
      <c r="B34" s="29"/>
      <c r="C34" s="30">
        <v>804</v>
      </c>
      <c r="D34" s="30">
        <v>805</v>
      </c>
      <c r="E34" s="30">
        <v>700</v>
      </c>
      <c r="F34" s="31"/>
      <c r="G34" s="31"/>
      <c r="H34" s="105">
        <v>2.388</v>
      </c>
      <c r="I34" s="105">
        <v>3.05</v>
      </c>
      <c r="J34" s="105"/>
      <c r="K34" s="32"/>
    </row>
    <row r="35" spans="1:11" s="33" customFormat="1" ht="11.25" customHeight="1">
      <c r="A35" s="35" t="s">
        <v>27</v>
      </c>
      <c r="B35" s="29"/>
      <c r="C35" s="30">
        <v>13651</v>
      </c>
      <c r="D35" s="30">
        <v>5000</v>
      </c>
      <c r="E35" s="30">
        <v>4500</v>
      </c>
      <c r="F35" s="31"/>
      <c r="G35" s="31"/>
      <c r="H35" s="105">
        <v>36.321</v>
      </c>
      <c r="I35" s="105">
        <v>19</v>
      </c>
      <c r="J35" s="105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>
        <v>72.4</v>
      </c>
      <c r="F36" s="31"/>
      <c r="G36" s="31"/>
      <c r="H36" s="105"/>
      <c r="I36" s="105"/>
      <c r="J36" s="105"/>
      <c r="K36" s="32"/>
    </row>
    <row r="37" spans="1:11" s="42" customFormat="1" ht="11.25" customHeight="1">
      <c r="A37" s="36" t="s">
        <v>29</v>
      </c>
      <c r="B37" s="37"/>
      <c r="C37" s="38">
        <v>14828</v>
      </c>
      <c r="D37" s="38">
        <v>6155</v>
      </c>
      <c r="E37" s="38">
        <v>5622.4</v>
      </c>
      <c r="F37" s="39">
        <f>IF(D37&gt;0,100*E37/D37,0)</f>
        <v>91.34687246141348</v>
      </c>
      <c r="G37" s="40"/>
      <c r="H37" s="106">
        <v>39.554</v>
      </c>
      <c r="I37" s="107">
        <v>23.61</v>
      </c>
      <c r="J37" s="10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>
        <v>11467</v>
      </c>
      <c r="D39" s="38">
        <v>11480</v>
      </c>
      <c r="E39" s="38">
        <v>11400</v>
      </c>
      <c r="F39" s="39">
        <f>IF(D39&gt;0,100*E39/D39,0)</f>
        <v>99.30313588850174</v>
      </c>
      <c r="G39" s="40"/>
      <c r="H39" s="106">
        <v>18.53</v>
      </c>
      <c r="I39" s="107">
        <v>18.5</v>
      </c>
      <c r="J39" s="10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>
        <v>12030</v>
      </c>
      <c r="D41" s="30">
        <v>11250</v>
      </c>
      <c r="E41" s="30">
        <v>11040</v>
      </c>
      <c r="F41" s="31"/>
      <c r="G41" s="31"/>
      <c r="H41" s="105">
        <v>24.796</v>
      </c>
      <c r="I41" s="105">
        <v>36.523</v>
      </c>
      <c r="J41" s="105"/>
      <c r="K41" s="32"/>
    </row>
    <row r="42" spans="1:11" s="33" customFormat="1" ht="11.25" customHeight="1">
      <c r="A42" s="35" t="s">
        <v>32</v>
      </c>
      <c r="B42" s="29"/>
      <c r="C42" s="30">
        <v>4000</v>
      </c>
      <c r="D42" s="30">
        <v>4500</v>
      </c>
      <c r="E42" s="30">
        <v>4500</v>
      </c>
      <c r="F42" s="31"/>
      <c r="G42" s="31"/>
      <c r="H42" s="105">
        <v>13</v>
      </c>
      <c r="I42" s="105">
        <v>19.508</v>
      </c>
      <c r="J42" s="105"/>
      <c r="K42" s="32"/>
    </row>
    <row r="43" spans="1:11" s="33" customFormat="1" ht="11.25" customHeight="1">
      <c r="A43" s="35" t="s">
        <v>33</v>
      </c>
      <c r="B43" s="29"/>
      <c r="C43" s="30">
        <v>1100</v>
      </c>
      <c r="D43" s="30">
        <v>1400</v>
      </c>
      <c r="E43" s="30">
        <v>1400</v>
      </c>
      <c r="F43" s="31"/>
      <c r="G43" s="31"/>
      <c r="H43" s="105">
        <v>3.08</v>
      </c>
      <c r="I43" s="105">
        <v>5.491</v>
      </c>
      <c r="J43" s="105"/>
      <c r="K43" s="32"/>
    </row>
    <row r="44" spans="1:11" s="33" customFormat="1" ht="11.25" customHeight="1">
      <c r="A44" s="35" t="s">
        <v>34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05">
        <v>31.028</v>
      </c>
      <c r="I44" s="105">
        <v>46.086</v>
      </c>
      <c r="J44" s="105"/>
      <c r="K44" s="32"/>
    </row>
    <row r="45" spans="1:11" s="33" customFormat="1" ht="11.25" customHeight="1">
      <c r="A45" s="35" t="s">
        <v>35</v>
      </c>
      <c r="B45" s="29"/>
      <c r="C45" s="30">
        <v>2800</v>
      </c>
      <c r="D45" s="30">
        <v>1000</v>
      </c>
      <c r="E45" s="30">
        <v>1000</v>
      </c>
      <c r="F45" s="31"/>
      <c r="G45" s="31"/>
      <c r="H45" s="105">
        <v>7.168</v>
      </c>
      <c r="I45" s="105">
        <v>3.809</v>
      </c>
      <c r="J45" s="105"/>
      <c r="K45" s="32"/>
    </row>
    <row r="46" spans="1:11" s="33" customFormat="1" ht="11.25" customHeight="1">
      <c r="A46" s="35" t="s">
        <v>36</v>
      </c>
      <c r="B46" s="29"/>
      <c r="C46" s="30">
        <v>19000</v>
      </c>
      <c r="D46" s="30">
        <v>18000</v>
      </c>
      <c r="E46" s="30">
        <v>18000</v>
      </c>
      <c r="F46" s="31"/>
      <c r="G46" s="31"/>
      <c r="H46" s="105">
        <v>44.26</v>
      </c>
      <c r="I46" s="105">
        <v>60.474</v>
      </c>
      <c r="J46" s="105"/>
      <c r="K46" s="32"/>
    </row>
    <row r="47" spans="1:11" s="33" customFormat="1" ht="11.25" customHeight="1">
      <c r="A47" s="35" t="s">
        <v>37</v>
      </c>
      <c r="B47" s="29"/>
      <c r="C47" s="30">
        <v>5000</v>
      </c>
      <c r="D47" s="30">
        <v>5000</v>
      </c>
      <c r="E47" s="30">
        <v>8000</v>
      </c>
      <c r="F47" s="31"/>
      <c r="G47" s="31"/>
      <c r="H47" s="105">
        <v>13.52</v>
      </c>
      <c r="I47" s="105">
        <v>18.98</v>
      </c>
      <c r="J47" s="105"/>
      <c r="K47" s="32"/>
    </row>
    <row r="48" spans="1:11" s="33" customFormat="1" ht="11.25" customHeight="1">
      <c r="A48" s="35" t="s">
        <v>38</v>
      </c>
      <c r="B48" s="29"/>
      <c r="C48" s="30">
        <v>2000</v>
      </c>
      <c r="D48" s="30">
        <v>1840</v>
      </c>
      <c r="E48" s="30">
        <v>1800</v>
      </c>
      <c r="F48" s="31"/>
      <c r="G48" s="31"/>
      <c r="H48" s="105">
        <v>5.666</v>
      </c>
      <c r="I48" s="105">
        <v>8.345</v>
      </c>
      <c r="J48" s="105"/>
      <c r="K48" s="32"/>
    </row>
    <row r="49" spans="1:11" s="33" customFormat="1" ht="11.25" customHeight="1">
      <c r="A49" s="35" t="s">
        <v>39</v>
      </c>
      <c r="B49" s="29"/>
      <c r="C49" s="30">
        <v>9237</v>
      </c>
      <c r="D49" s="30">
        <v>9620</v>
      </c>
      <c r="E49" s="30">
        <v>9500</v>
      </c>
      <c r="F49" s="31"/>
      <c r="G49" s="31"/>
      <c r="H49" s="105">
        <v>24.165</v>
      </c>
      <c r="I49" s="105">
        <v>41.706</v>
      </c>
      <c r="J49" s="105"/>
      <c r="K49" s="32"/>
    </row>
    <row r="50" spans="1:11" s="42" customFormat="1" ht="11.25" customHeight="1">
      <c r="A50" s="43" t="s">
        <v>40</v>
      </c>
      <c r="B50" s="37"/>
      <c r="C50" s="38">
        <v>65167</v>
      </c>
      <c r="D50" s="38">
        <v>62610</v>
      </c>
      <c r="E50" s="38">
        <v>65240</v>
      </c>
      <c r="F50" s="39">
        <f>IF(D50&gt;0,100*E50/D50,0)</f>
        <v>104.20060693180004</v>
      </c>
      <c r="G50" s="40"/>
      <c r="H50" s="106">
        <v>166.683</v>
      </c>
      <c r="I50" s="107">
        <v>240.92199999999997</v>
      </c>
      <c r="J50" s="10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>
        <v>517</v>
      </c>
      <c r="D52" s="38">
        <v>517</v>
      </c>
      <c r="E52" s="38">
        <v>517</v>
      </c>
      <c r="F52" s="39">
        <f>IF(D52&gt;0,100*E52/D52,0)</f>
        <v>100</v>
      </c>
      <c r="G52" s="40"/>
      <c r="H52" s="106">
        <v>1.369</v>
      </c>
      <c r="I52" s="107">
        <v>1.369</v>
      </c>
      <c r="J52" s="10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>
        <v>33022</v>
      </c>
      <c r="D54" s="30">
        <v>33000</v>
      </c>
      <c r="E54" s="30">
        <v>33000</v>
      </c>
      <c r="F54" s="31"/>
      <c r="G54" s="31"/>
      <c r="H54" s="105">
        <v>55.632</v>
      </c>
      <c r="I54" s="105">
        <v>87</v>
      </c>
      <c r="J54" s="105"/>
      <c r="K54" s="32"/>
    </row>
    <row r="55" spans="1:11" s="33" customFormat="1" ht="11.25" customHeight="1">
      <c r="A55" s="35" t="s">
        <v>43</v>
      </c>
      <c r="B55" s="29"/>
      <c r="C55" s="30">
        <v>56980</v>
      </c>
      <c r="D55" s="30">
        <v>44873</v>
      </c>
      <c r="E55" s="30">
        <v>45240</v>
      </c>
      <c r="F55" s="31"/>
      <c r="G55" s="31"/>
      <c r="H55" s="105">
        <v>133.607</v>
      </c>
      <c r="I55" s="105">
        <v>134.619</v>
      </c>
      <c r="J55" s="105"/>
      <c r="K55" s="32"/>
    </row>
    <row r="56" spans="1:11" s="33" customFormat="1" ht="11.25" customHeight="1">
      <c r="A56" s="35" t="s">
        <v>44</v>
      </c>
      <c r="B56" s="29"/>
      <c r="C56" s="30">
        <v>59867</v>
      </c>
      <c r="D56" s="30">
        <v>45000</v>
      </c>
      <c r="E56" s="30">
        <v>45000</v>
      </c>
      <c r="F56" s="31"/>
      <c r="G56" s="31"/>
      <c r="H56" s="105">
        <v>201.732</v>
      </c>
      <c r="I56" s="105">
        <v>125</v>
      </c>
      <c r="J56" s="105"/>
      <c r="K56" s="32"/>
    </row>
    <row r="57" spans="1:11" s="33" customFormat="1" ht="11.25" customHeight="1">
      <c r="A57" s="35" t="s">
        <v>45</v>
      </c>
      <c r="B57" s="29"/>
      <c r="C57" s="30">
        <v>7365</v>
      </c>
      <c r="D57" s="30">
        <v>8667</v>
      </c>
      <c r="E57" s="30">
        <v>8667</v>
      </c>
      <c r="F57" s="31"/>
      <c r="G57" s="31"/>
      <c r="H57" s="105">
        <v>12.782</v>
      </c>
      <c r="I57" s="105">
        <v>43.335</v>
      </c>
      <c r="J57" s="105"/>
      <c r="K57" s="32"/>
    </row>
    <row r="58" spans="1:11" s="33" customFormat="1" ht="11.25" customHeight="1">
      <c r="A58" s="35" t="s">
        <v>46</v>
      </c>
      <c r="B58" s="29"/>
      <c r="C58" s="30">
        <v>4143</v>
      </c>
      <c r="D58" s="30">
        <v>3964</v>
      </c>
      <c r="E58" s="30">
        <v>4015</v>
      </c>
      <c r="F58" s="31"/>
      <c r="G58" s="31"/>
      <c r="H58" s="105">
        <v>5.22</v>
      </c>
      <c r="I58" s="105">
        <v>14.072</v>
      </c>
      <c r="J58" s="105"/>
      <c r="K58" s="32"/>
    </row>
    <row r="59" spans="1:11" s="42" customFormat="1" ht="11.25" customHeight="1">
      <c r="A59" s="36" t="s">
        <v>47</v>
      </c>
      <c r="B59" s="37"/>
      <c r="C59" s="38">
        <v>161377</v>
      </c>
      <c r="D59" s="38">
        <v>135504</v>
      </c>
      <c r="E59" s="38">
        <v>135922</v>
      </c>
      <c r="F59" s="39">
        <f>IF(D59&gt;0,100*E59/D59,0)</f>
        <v>100.30847797850986</v>
      </c>
      <c r="G59" s="40"/>
      <c r="H59" s="106">
        <v>408.973</v>
      </c>
      <c r="I59" s="107">
        <v>404.026</v>
      </c>
      <c r="J59" s="10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>
        <v>1019</v>
      </c>
      <c r="D61" s="30">
        <v>775</v>
      </c>
      <c r="E61" s="30">
        <v>700</v>
      </c>
      <c r="F61" s="31"/>
      <c r="G61" s="31"/>
      <c r="H61" s="105">
        <v>1.351</v>
      </c>
      <c r="I61" s="105">
        <v>0.8815625</v>
      </c>
      <c r="J61" s="105"/>
      <c r="K61" s="32"/>
    </row>
    <row r="62" spans="1:11" s="33" customFormat="1" ht="11.25" customHeight="1">
      <c r="A62" s="35" t="s">
        <v>49</v>
      </c>
      <c r="B62" s="29"/>
      <c r="C62" s="30">
        <v>415</v>
      </c>
      <c r="D62" s="30">
        <v>336</v>
      </c>
      <c r="E62" s="30">
        <v>336</v>
      </c>
      <c r="F62" s="31"/>
      <c r="G62" s="31"/>
      <c r="H62" s="105">
        <v>0.821</v>
      </c>
      <c r="I62" s="105">
        <v>0.581</v>
      </c>
      <c r="J62" s="105"/>
      <c r="K62" s="32"/>
    </row>
    <row r="63" spans="1:11" s="33" customFormat="1" ht="11.25" customHeight="1">
      <c r="A63" s="35" t="s">
        <v>50</v>
      </c>
      <c r="B63" s="29"/>
      <c r="C63" s="30">
        <v>2132</v>
      </c>
      <c r="D63" s="30">
        <v>1811</v>
      </c>
      <c r="E63" s="30">
        <v>1811</v>
      </c>
      <c r="F63" s="31"/>
      <c r="G63" s="31"/>
      <c r="H63" s="105">
        <v>2.939</v>
      </c>
      <c r="I63" s="105">
        <v>1.2756083428739953</v>
      </c>
      <c r="J63" s="105"/>
      <c r="K63" s="32"/>
    </row>
    <row r="64" spans="1:11" s="42" customFormat="1" ht="11.25" customHeight="1">
      <c r="A64" s="36" t="s">
        <v>51</v>
      </c>
      <c r="B64" s="37"/>
      <c r="C64" s="38">
        <v>3566</v>
      </c>
      <c r="D64" s="38">
        <v>2922</v>
      </c>
      <c r="E64" s="38">
        <v>2847</v>
      </c>
      <c r="F64" s="39">
        <f>IF(D64&gt;0,100*E64/D64,0)</f>
        <v>97.43326488706366</v>
      </c>
      <c r="G64" s="40"/>
      <c r="H64" s="106">
        <v>5.111</v>
      </c>
      <c r="I64" s="107">
        <v>2.7381708428739953</v>
      </c>
      <c r="J64" s="10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>
        <v>11281</v>
      </c>
      <c r="D66" s="38">
        <v>10085</v>
      </c>
      <c r="E66" s="38">
        <v>10045</v>
      </c>
      <c r="F66" s="39">
        <f>IF(D66&gt;0,100*E66/D66,0)</f>
        <v>99.60337134357957</v>
      </c>
      <c r="G66" s="40"/>
      <c r="H66" s="106">
        <v>11.155</v>
      </c>
      <c r="I66" s="107">
        <v>6.182</v>
      </c>
      <c r="J66" s="10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05"/>
      <c r="I68" s="105"/>
      <c r="J68" s="10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05"/>
      <c r="I69" s="105"/>
      <c r="J69" s="10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06"/>
      <c r="I70" s="107"/>
      <c r="J70" s="10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>
        <v>11359</v>
      </c>
      <c r="D72" s="30">
        <v>9627</v>
      </c>
      <c r="E72" s="30">
        <v>9627</v>
      </c>
      <c r="F72" s="31"/>
      <c r="G72" s="31"/>
      <c r="H72" s="105">
        <v>18.197</v>
      </c>
      <c r="I72" s="105">
        <v>3.022</v>
      </c>
      <c r="J72" s="105"/>
      <c r="K72" s="32"/>
    </row>
    <row r="73" spans="1:11" s="33" customFormat="1" ht="11.25" customHeight="1">
      <c r="A73" s="35" t="s">
        <v>57</v>
      </c>
      <c r="B73" s="29"/>
      <c r="C73" s="30">
        <v>6650</v>
      </c>
      <c r="D73" s="30">
        <v>5900</v>
      </c>
      <c r="E73" s="30">
        <v>5900</v>
      </c>
      <c r="F73" s="31"/>
      <c r="G73" s="31"/>
      <c r="H73" s="105">
        <v>17.82</v>
      </c>
      <c r="I73" s="105">
        <v>14.455000000000002</v>
      </c>
      <c r="J73" s="105"/>
      <c r="K73" s="32"/>
    </row>
    <row r="74" spans="1:11" s="33" customFormat="1" ht="11.25" customHeight="1">
      <c r="A74" s="35" t="s">
        <v>58</v>
      </c>
      <c r="B74" s="29"/>
      <c r="C74" s="30">
        <v>8075</v>
      </c>
      <c r="D74" s="30">
        <v>8807</v>
      </c>
      <c r="E74" s="30">
        <v>8807</v>
      </c>
      <c r="F74" s="31"/>
      <c r="G74" s="31"/>
      <c r="H74" s="105">
        <v>12.93</v>
      </c>
      <c r="I74" s="105">
        <v>12.99</v>
      </c>
      <c r="J74" s="105"/>
      <c r="K74" s="32"/>
    </row>
    <row r="75" spans="1:11" s="33" customFormat="1" ht="11.25" customHeight="1">
      <c r="A75" s="35" t="s">
        <v>59</v>
      </c>
      <c r="B75" s="29"/>
      <c r="C75" s="30">
        <v>37997</v>
      </c>
      <c r="D75" s="30">
        <v>33900.804096403765</v>
      </c>
      <c r="E75" s="30">
        <v>33900.804096403765</v>
      </c>
      <c r="F75" s="31"/>
      <c r="G75" s="31"/>
      <c r="H75" s="105">
        <v>26.473</v>
      </c>
      <c r="I75" s="105">
        <v>33.5691379836552</v>
      </c>
      <c r="J75" s="105"/>
      <c r="K75" s="32"/>
    </row>
    <row r="76" spans="1:11" s="33" customFormat="1" ht="11.25" customHeight="1">
      <c r="A76" s="35" t="s">
        <v>60</v>
      </c>
      <c r="B76" s="29"/>
      <c r="C76" s="30">
        <v>1183</v>
      </c>
      <c r="D76" s="30">
        <v>830</v>
      </c>
      <c r="E76" s="30">
        <v>800</v>
      </c>
      <c r="F76" s="31"/>
      <c r="G76" s="31"/>
      <c r="H76" s="105">
        <v>2.958</v>
      </c>
      <c r="I76" s="105">
        <v>2.739</v>
      </c>
      <c r="J76" s="105"/>
      <c r="K76" s="32"/>
    </row>
    <row r="77" spans="1:11" s="33" customFormat="1" ht="11.25" customHeight="1">
      <c r="A77" s="35" t="s">
        <v>61</v>
      </c>
      <c r="B77" s="29"/>
      <c r="C77" s="30">
        <v>4950</v>
      </c>
      <c r="D77" s="30">
        <v>2763</v>
      </c>
      <c r="E77" s="30">
        <v>2762</v>
      </c>
      <c r="F77" s="31"/>
      <c r="G77" s="31"/>
      <c r="H77" s="105">
        <v>14.6</v>
      </c>
      <c r="I77" s="105">
        <v>5.633</v>
      </c>
      <c r="J77" s="105"/>
      <c r="K77" s="32"/>
    </row>
    <row r="78" spans="1:11" s="33" customFormat="1" ht="11.25" customHeight="1">
      <c r="A78" s="35" t="s">
        <v>62</v>
      </c>
      <c r="B78" s="29"/>
      <c r="C78" s="30">
        <v>1477</v>
      </c>
      <c r="D78" s="30">
        <v>2300</v>
      </c>
      <c r="E78" s="30">
        <v>2300</v>
      </c>
      <c r="F78" s="31"/>
      <c r="G78" s="31"/>
      <c r="H78" s="105">
        <v>3.831</v>
      </c>
      <c r="I78" s="105">
        <v>5.405</v>
      </c>
      <c r="J78" s="105"/>
      <c r="K78" s="32"/>
    </row>
    <row r="79" spans="1:11" s="33" customFormat="1" ht="11.25" customHeight="1">
      <c r="A79" s="35" t="s">
        <v>63</v>
      </c>
      <c r="B79" s="29"/>
      <c r="C79" s="30">
        <v>425</v>
      </c>
      <c r="D79" s="30">
        <v>499</v>
      </c>
      <c r="E79" s="30">
        <v>523</v>
      </c>
      <c r="F79" s="31"/>
      <c r="G79" s="31"/>
      <c r="H79" s="105">
        <v>1.134</v>
      </c>
      <c r="I79" s="105">
        <v>1.577</v>
      </c>
      <c r="J79" s="105"/>
      <c r="K79" s="32"/>
    </row>
    <row r="80" spans="1:11" s="42" customFormat="1" ht="11.25" customHeight="1">
      <c r="A80" s="43" t="s">
        <v>64</v>
      </c>
      <c r="B80" s="37"/>
      <c r="C80" s="38">
        <v>72116</v>
      </c>
      <c r="D80" s="38">
        <v>64626.804096403765</v>
      </c>
      <c r="E80" s="38">
        <v>64619.804096403765</v>
      </c>
      <c r="F80" s="39">
        <f>IF(D80&gt;0,100*E80/D80,0)</f>
        <v>99.98916858090405</v>
      </c>
      <c r="G80" s="40"/>
      <c r="H80" s="106">
        <v>97.943</v>
      </c>
      <c r="I80" s="107">
        <v>79.39013798365521</v>
      </c>
      <c r="J80" s="10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>
        <v>64</v>
      </c>
      <c r="D82" s="30">
        <v>64</v>
      </c>
      <c r="E82" s="30"/>
      <c r="F82" s="31"/>
      <c r="G82" s="31"/>
      <c r="H82" s="105">
        <v>0.096</v>
      </c>
      <c r="I82" s="105">
        <v>0.096</v>
      </c>
      <c r="J82" s="105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05"/>
      <c r="I83" s="105"/>
      <c r="J83" s="105"/>
      <c r="K83" s="32"/>
    </row>
    <row r="84" spans="1:11" s="42" customFormat="1" ht="11.25" customHeight="1">
      <c r="A84" s="36" t="s">
        <v>67</v>
      </c>
      <c r="B84" s="37"/>
      <c r="C84" s="38">
        <v>64</v>
      </c>
      <c r="D84" s="38">
        <v>64</v>
      </c>
      <c r="E84" s="38"/>
      <c r="F84" s="39"/>
      <c r="G84" s="40"/>
      <c r="H84" s="106">
        <v>0.096</v>
      </c>
      <c r="I84" s="107">
        <v>0.096</v>
      </c>
      <c r="J84" s="10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>
        <v>368434</v>
      </c>
      <c r="D87" s="53">
        <v>304461.80409640376</v>
      </c>
      <c r="E87" s="53">
        <v>306856.2040964038</v>
      </c>
      <c r="F87" s="54">
        <f>IF(D87&gt;0,100*E87/D87,0)</f>
        <v>100.78643690859884</v>
      </c>
      <c r="G87" s="40"/>
      <c r="H87" s="110">
        <v>809.3</v>
      </c>
      <c r="I87" s="111">
        <v>808.4203088265292</v>
      </c>
      <c r="J87" s="11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70" zoomScaleNormal="70" zoomScaleSheetLayoutView="70" zoomScalePageLayoutView="0" workbookViewId="0" topLeftCell="A1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7</v>
      </c>
      <c r="D7" s="21" t="s">
        <v>7</v>
      </c>
      <c r="E7" s="21">
        <v>12</v>
      </c>
      <c r="F7" s="22" t="str">
        <f>CONCATENATE(D6,"=100")</f>
        <v>2016=100</v>
      </c>
      <c r="G7" s="23"/>
      <c r="H7" s="20" t="s">
        <v>7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57</v>
      </c>
      <c r="D9" s="30">
        <v>48</v>
      </c>
      <c r="E9" s="30">
        <v>48</v>
      </c>
      <c r="F9" s="31"/>
      <c r="G9" s="31"/>
      <c r="H9" s="105">
        <v>0.15</v>
      </c>
      <c r="I9" s="105">
        <v>0.125</v>
      </c>
      <c r="J9" s="105"/>
      <c r="K9" s="32"/>
    </row>
    <row r="10" spans="1:11" s="33" customFormat="1" ht="11.25" customHeight="1">
      <c r="A10" s="35" t="s">
        <v>9</v>
      </c>
      <c r="B10" s="29"/>
      <c r="C10" s="30">
        <v>244</v>
      </c>
      <c r="D10" s="30">
        <v>190</v>
      </c>
      <c r="E10" s="30">
        <v>190</v>
      </c>
      <c r="F10" s="31"/>
      <c r="G10" s="31"/>
      <c r="H10" s="105">
        <v>0.493</v>
      </c>
      <c r="I10" s="105">
        <v>0.383</v>
      </c>
      <c r="J10" s="105"/>
      <c r="K10" s="32"/>
    </row>
    <row r="11" spans="1:11" s="33" customFormat="1" ht="11.25" customHeight="1">
      <c r="A11" s="28" t="s">
        <v>10</v>
      </c>
      <c r="B11" s="29"/>
      <c r="C11" s="30">
        <v>317</v>
      </c>
      <c r="D11" s="30">
        <v>313</v>
      </c>
      <c r="E11" s="30">
        <v>313</v>
      </c>
      <c r="F11" s="31"/>
      <c r="G11" s="31"/>
      <c r="H11" s="105">
        <v>0.637</v>
      </c>
      <c r="I11" s="105">
        <v>0.633</v>
      </c>
      <c r="J11" s="105"/>
      <c r="K11" s="32"/>
    </row>
    <row r="12" spans="1:11" s="33" customFormat="1" ht="11.25" customHeight="1">
      <c r="A12" s="35" t="s">
        <v>11</v>
      </c>
      <c r="B12" s="29"/>
      <c r="C12" s="30">
        <v>1</v>
      </c>
      <c r="D12" s="30">
        <v>2</v>
      </c>
      <c r="E12" s="30">
        <v>2</v>
      </c>
      <c r="F12" s="31"/>
      <c r="G12" s="31"/>
      <c r="H12" s="105">
        <v>0.003</v>
      </c>
      <c r="I12" s="105">
        <v>0.006</v>
      </c>
      <c r="J12" s="105"/>
      <c r="K12" s="32"/>
    </row>
    <row r="13" spans="1:11" s="42" customFormat="1" ht="11.25" customHeight="1">
      <c r="A13" s="36" t="s">
        <v>12</v>
      </c>
      <c r="B13" s="37"/>
      <c r="C13" s="38">
        <v>619</v>
      </c>
      <c r="D13" s="38">
        <v>553</v>
      </c>
      <c r="E13" s="38">
        <v>553</v>
      </c>
      <c r="F13" s="39">
        <f>IF(D13&gt;0,100*E13/D13,0)</f>
        <v>100</v>
      </c>
      <c r="G13" s="40"/>
      <c r="H13" s="106">
        <v>1.283</v>
      </c>
      <c r="I13" s="107">
        <v>1.147</v>
      </c>
      <c r="J13" s="10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06"/>
      <c r="I15" s="107"/>
      <c r="J15" s="10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06"/>
      <c r="I17" s="107"/>
      <c r="J17" s="10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>
        <v>14097</v>
      </c>
      <c r="D19" s="30">
        <v>13345</v>
      </c>
      <c r="E19" s="30">
        <v>13345</v>
      </c>
      <c r="F19" s="31"/>
      <c r="G19" s="31"/>
      <c r="H19" s="105">
        <v>59.207</v>
      </c>
      <c r="I19" s="105">
        <v>84.741</v>
      </c>
      <c r="J19" s="10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05"/>
      <c r="I20" s="105"/>
      <c r="J20" s="10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05"/>
      <c r="I21" s="105"/>
      <c r="J21" s="105"/>
      <c r="K21" s="32"/>
    </row>
    <row r="22" spans="1:11" s="42" customFormat="1" ht="11.25" customHeight="1">
      <c r="A22" s="36" t="s">
        <v>18</v>
      </c>
      <c r="B22" s="37"/>
      <c r="C22" s="38">
        <v>14097</v>
      </c>
      <c r="D22" s="38">
        <v>13345</v>
      </c>
      <c r="E22" s="38">
        <v>13345</v>
      </c>
      <c r="F22" s="39">
        <f>IF(D22&gt;0,100*E22/D22,0)</f>
        <v>100</v>
      </c>
      <c r="G22" s="40"/>
      <c r="H22" s="106">
        <v>59.207</v>
      </c>
      <c r="I22" s="107">
        <v>84.741</v>
      </c>
      <c r="J22" s="10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>
        <v>85501</v>
      </c>
      <c r="D24" s="38">
        <v>83380</v>
      </c>
      <c r="E24" s="38">
        <v>86000</v>
      </c>
      <c r="F24" s="39">
        <f>IF(D24&gt;0,100*E24/D24,0)</f>
        <v>103.14224034540658</v>
      </c>
      <c r="G24" s="40"/>
      <c r="H24" s="106">
        <v>314.121</v>
      </c>
      <c r="I24" s="107">
        <v>397.768</v>
      </c>
      <c r="J24" s="10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>
        <v>18677</v>
      </c>
      <c r="D26" s="38">
        <v>17600</v>
      </c>
      <c r="E26" s="38">
        <v>18500</v>
      </c>
      <c r="F26" s="39">
        <f>IF(D26&gt;0,100*E26/D26,0)</f>
        <v>105.11363636363636</v>
      </c>
      <c r="G26" s="40"/>
      <c r="H26" s="106">
        <v>65.581</v>
      </c>
      <c r="I26" s="107">
        <v>90</v>
      </c>
      <c r="J26" s="10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>
        <v>173593</v>
      </c>
      <c r="D28" s="30">
        <v>186384</v>
      </c>
      <c r="E28" s="30">
        <v>186384</v>
      </c>
      <c r="F28" s="31"/>
      <c r="G28" s="31"/>
      <c r="H28" s="105">
        <v>577.271</v>
      </c>
      <c r="I28" s="105">
        <v>857.273</v>
      </c>
      <c r="J28" s="105"/>
      <c r="K28" s="32"/>
    </row>
    <row r="29" spans="1:11" s="33" customFormat="1" ht="11.25" customHeight="1">
      <c r="A29" s="35" t="s">
        <v>22</v>
      </c>
      <c r="B29" s="29"/>
      <c r="C29" s="30">
        <v>101668</v>
      </c>
      <c r="D29" s="30">
        <v>84323</v>
      </c>
      <c r="E29" s="30">
        <v>84323</v>
      </c>
      <c r="F29" s="31"/>
      <c r="G29" s="31"/>
      <c r="H29" s="105">
        <v>174.024</v>
      </c>
      <c r="I29" s="105">
        <v>214.703</v>
      </c>
      <c r="J29" s="105"/>
      <c r="K29" s="32"/>
    </row>
    <row r="30" spans="1:11" s="33" customFormat="1" ht="11.25" customHeight="1">
      <c r="A30" s="35" t="s">
        <v>23</v>
      </c>
      <c r="B30" s="29"/>
      <c r="C30" s="30">
        <v>144596</v>
      </c>
      <c r="D30" s="30">
        <v>153339</v>
      </c>
      <c r="E30" s="30">
        <v>153339</v>
      </c>
      <c r="F30" s="31"/>
      <c r="G30" s="31"/>
      <c r="H30" s="105">
        <v>354.894</v>
      </c>
      <c r="I30" s="105">
        <v>518.059</v>
      </c>
      <c r="J30" s="105"/>
      <c r="K30" s="32"/>
    </row>
    <row r="31" spans="1:11" s="42" customFormat="1" ht="11.25" customHeight="1">
      <c r="A31" s="43" t="s">
        <v>24</v>
      </c>
      <c r="B31" s="37"/>
      <c r="C31" s="38">
        <v>419857</v>
      </c>
      <c r="D31" s="38">
        <v>424046</v>
      </c>
      <c r="E31" s="38">
        <v>424046</v>
      </c>
      <c r="F31" s="39">
        <f>IF(D31&gt;0,100*E31/D31,0)</f>
        <v>100</v>
      </c>
      <c r="G31" s="40"/>
      <c r="H31" s="106">
        <v>1106.189</v>
      </c>
      <c r="I31" s="107">
        <v>1590.035</v>
      </c>
      <c r="J31" s="10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>
        <v>36957</v>
      </c>
      <c r="D33" s="30">
        <v>36500</v>
      </c>
      <c r="E33" s="30">
        <v>36650</v>
      </c>
      <c r="F33" s="31"/>
      <c r="G33" s="31"/>
      <c r="H33" s="105">
        <v>83.642</v>
      </c>
      <c r="I33" s="105">
        <v>163</v>
      </c>
      <c r="J33" s="105"/>
      <c r="K33" s="32"/>
    </row>
    <row r="34" spans="1:11" s="33" customFormat="1" ht="11.25" customHeight="1">
      <c r="A34" s="35" t="s">
        <v>26</v>
      </c>
      <c r="B34" s="29"/>
      <c r="C34" s="30">
        <v>19292</v>
      </c>
      <c r="D34" s="30">
        <v>19315</v>
      </c>
      <c r="E34" s="30">
        <v>18800</v>
      </c>
      <c r="F34" s="31"/>
      <c r="G34" s="31"/>
      <c r="H34" s="105">
        <v>72.236</v>
      </c>
      <c r="I34" s="105">
        <v>80.05</v>
      </c>
      <c r="J34" s="105"/>
      <c r="K34" s="32"/>
    </row>
    <row r="35" spans="1:11" s="33" customFormat="1" ht="11.25" customHeight="1">
      <c r="A35" s="35" t="s">
        <v>27</v>
      </c>
      <c r="B35" s="29"/>
      <c r="C35" s="30">
        <v>91360</v>
      </c>
      <c r="D35" s="30">
        <v>100000</v>
      </c>
      <c r="E35" s="30">
        <v>100000</v>
      </c>
      <c r="F35" s="31"/>
      <c r="G35" s="31"/>
      <c r="H35" s="105">
        <v>243.071</v>
      </c>
      <c r="I35" s="105">
        <v>371.5</v>
      </c>
      <c r="J35" s="105"/>
      <c r="K35" s="32"/>
    </row>
    <row r="36" spans="1:11" s="33" customFormat="1" ht="11.25" customHeight="1">
      <c r="A36" s="35" t="s">
        <v>28</v>
      </c>
      <c r="B36" s="29"/>
      <c r="C36" s="30">
        <v>15121</v>
      </c>
      <c r="D36" s="30">
        <v>14480</v>
      </c>
      <c r="E36" s="30">
        <v>14480</v>
      </c>
      <c r="F36" s="31"/>
      <c r="G36" s="31"/>
      <c r="H36" s="105">
        <v>39.308</v>
      </c>
      <c r="I36" s="105">
        <v>57.92</v>
      </c>
      <c r="J36" s="105"/>
      <c r="K36" s="32"/>
    </row>
    <row r="37" spans="1:11" s="42" customFormat="1" ht="11.25" customHeight="1">
      <c r="A37" s="36" t="s">
        <v>29</v>
      </c>
      <c r="B37" s="37"/>
      <c r="C37" s="38">
        <v>162730</v>
      </c>
      <c r="D37" s="38">
        <v>170295</v>
      </c>
      <c r="E37" s="38">
        <v>169930</v>
      </c>
      <c r="F37" s="39">
        <f>IF(D37&gt;0,100*E37/D37,0)</f>
        <v>99.78566605008955</v>
      </c>
      <c r="G37" s="40"/>
      <c r="H37" s="106">
        <v>438.257</v>
      </c>
      <c r="I37" s="107">
        <v>672.47</v>
      </c>
      <c r="J37" s="10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>
        <v>7644</v>
      </c>
      <c r="D39" s="38">
        <v>7655</v>
      </c>
      <c r="E39" s="38">
        <v>7600</v>
      </c>
      <c r="F39" s="39">
        <f>IF(D39&gt;0,100*E39/D39,0)</f>
        <v>99.2815153494448</v>
      </c>
      <c r="G39" s="40"/>
      <c r="H39" s="106">
        <v>12.353</v>
      </c>
      <c r="I39" s="107">
        <v>12.3</v>
      </c>
      <c r="J39" s="10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>
        <v>36726</v>
      </c>
      <c r="D41" s="30">
        <v>40315</v>
      </c>
      <c r="E41" s="30">
        <v>39520</v>
      </c>
      <c r="F41" s="31"/>
      <c r="G41" s="31"/>
      <c r="H41" s="105">
        <v>95.469</v>
      </c>
      <c r="I41" s="105">
        <v>131.727</v>
      </c>
      <c r="J41" s="105"/>
      <c r="K41" s="32"/>
    </row>
    <row r="42" spans="1:11" s="33" customFormat="1" ht="11.25" customHeight="1">
      <c r="A42" s="35" t="s">
        <v>32</v>
      </c>
      <c r="B42" s="29"/>
      <c r="C42" s="30">
        <v>149325</v>
      </c>
      <c r="D42" s="30">
        <v>139996</v>
      </c>
      <c r="E42" s="30">
        <v>140000</v>
      </c>
      <c r="F42" s="31"/>
      <c r="G42" s="31"/>
      <c r="H42" s="105">
        <v>486.046</v>
      </c>
      <c r="I42" s="105">
        <v>612.774</v>
      </c>
      <c r="J42" s="105"/>
      <c r="K42" s="32"/>
    </row>
    <row r="43" spans="1:11" s="33" customFormat="1" ht="11.25" customHeight="1">
      <c r="A43" s="35" t="s">
        <v>33</v>
      </c>
      <c r="B43" s="29"/>
      <c r="C43" s="30">
        <v>17839</v>
      </c>
      <c r="D43" s="30">
        <v>18266</v>
      </c>
      <c r="E43" s="30">
        <v>18000</v>
      </c>
      <c r="F43" s="31"/>
      <c r="G43" s="31"/>
      <c r="H43" s="105">
        <v>58.589</v>
      </c>
      <c r="I43" s="105">
        <v>77.336</v>
      </c>
      <c r="J43" s="105"/>
      <c r="K43" s="32"/>
    </row>
    <row r="44" spans="1:11" s="33" customFormat="1" ht="11.25" customHeight="1">
      <c r="A44" s="35" t="s">
        <v>34</v>
      </c>
      <c r="B44" s="29"/>
      <c r="C44" s="30">
        <v>113339</v>
      </c>
      <c r="D44" s="30">
        <v>114456</v>
      </c>
      <c r="E44" s="30">
        <v>111000</v>
      </c>
      <c r="F44" s="31"/>
      <c r="G44" s="31"/>
      <c r="H44" s="105">
        <v>347.809</v>
      </c>
      <c r="I44" s="105">
        <v>525.995</v>
      </c>
      <c r="J44" s="105"/>
      <c r="K44" s="32"/>
    </row>
    <row r="45" spans="1:11" s="33" customFormat="1" ht="11.25" customHeight="1">
      <c r="A45" s="35" t="s">
        <v>35</v>
      </c>
      <c r="B45" s="29"/>
      <c r="C45" s="30">
        <v>33813</v>
      </c>
      <c r="D45" s="30">
        <v>36981</v>
      </c>
      <c r="E45" s="30">
        <v>38000</v>
      </c>
      <c r="F45" s="31"/>
      <c r="G45" s="31"/>
      <c r="H45" s="105">
        <v>89.544</v>
      </c>
      <c r="I45" s="105">
        <v>143.006</v>
      </c>
      <c r="J45" s="105"/>
      <c r="K45" s="32"/>
    </row>
    <row r="46" spans="1:11" s="33" customFormat="1" ht="11.25" customHeight="1">
      <c r="A46" s="35" t="s">
        <v>36</v>
      </c>
      <c r="B46" s="29"/>
      <c r="C46" s="30">
        <v>60448</v>
      </c>
      <c r="D46" s="30">
        <v>56922</v>
      </c>
      <c r="E46" s="30">
        <v>58000</v>
      </c>
      <c r="F46" s="31"/>
      <c r="G46" s="31"/>
      <c r="H46" s="105">
        <v>149.948</v>
      </c>
      <c r="I46" s="105">
        <v>192.289</v>
      </c>
      <c r="J46" s="105"/>
      <c r="K46" s="32"/>
    </row>
    <row r="47" spans="1:11" s="33" customFormat="1" ht="11.25" customHeight="1">
      <c r="A47" s="35" t="s">
        <v>37</v>
      </c>
      <c r="B47" s="29"/>
      <c r="C47" s="30">
        <v>94638</v>
      </c>
      <c r="D47" s="30">
        <v>85890</v>
      </c>
      <c r="E47" s="30">
        <v>84000</v>
      </c>
      <c r="F47" s="31"/>
      <c r="G47" s="31"/>
      <c r="H47" s="105">
        <v>262.458</v>
      </c>
      <c r="I47" s="105">
        <v>330.356</v>
      </c>
      <c r="J47" s="105"/>
      <c r="K47" s="32"/>
    </row>
    <row r="48" spans="1:11" s="33" customFormat="1" ht="11.25" customHeight="1">
      <c r="A48" s="35" t="s">
        <v>38</v>
      </c>
      <c r="B48" s="29"/>
      <c r="C48" s="30">
        <v>187481</v>
      </c>
      <c r="D48" s="30">
        <v>183885</v>
      </c>
      <c r="E48" s="30">
        <v>184000</v>
      </c>
      <c r="F48" s="31"/>
      <c r="G48" s="31"/>
      <c r="H48" s="105">
        <v>525.076</v>
      </c>
      <c r="I48" s="105">
        <v>833.916</v>
      </c>
      <c r="J48" s="105"/>
      <c r="K48" s="32"/>
    </row>
    <row r="49" spans="1:11" s="33" customFormat="1" ht="11.25" customHeight="1">
      <c r="A49" s="35" t="s">
        <v>39</v>
      </c>
      <c r="B49" s="29"/>
      <c r="C49" s="30">
        <v>45185</v>
      </c>
      <c r="D49" s="30">
        <v>46966</v>
      </c>
      <c r="E49" s="30">
        <v>46900</v>
      </c>
      <c r="F49" s="31"/>
      <c r="G49" s="31"/>
      <c r="H49" s="105">
        <v>118.41</v>
      </c>
      <c r="I49" s="105">
        <v>203.615</v>
      </c>
      <c r="J49" s="105"/>
      <c r="K49" s="32"/>
    </row>
    <row r="50" spans="1:11" s="42" customFormat="1" ht="11.25" customHeight="1">
      <c r="A50" s="43" t="s">
        <v>40</v>
      </c>
      <c r="B50" s="37"/>
      <c r="C50" s="38">
        <v>738794</v>
      </c>
      <c r="D50" s="38">
        <v>723677</v>
      </c>
      <c r="E50" s="38">
        <v>719420</v>
      </c>
      <c r="F50" s="39">
        <f>IF(D50&gt;0,100*E50/D50,0)</f>
        <v>99.41175413893215</v>
      </c>
      <c r="G50" s="40"/>
      <c r="H50" s="106">
        <v>2133.349</v>
      </c>
      <c r="I50" s="107">
        <v>3051.014</v>
      </c>
      <c r="J50" s="10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>
        <v>36515</v>
      </c>
      <c r="D52" s="38">
        <v>36515</v>
      </c>
      <c r="E52" s="38">
        <v>36515</v>
      </c>
      <c r="F52" s="39">
        <f>IF(D52&gt;0,100*E52/D52,0)</f>
        <v>100</v>
      </c>
      <c r="G52" s="40"/>
      <c r="H52" s="106">
        <v>78.712</v>
      </c>
      <c r="I52" s="107">
        <v>78.712</v>
      </c>
      <c r="J52" s="10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>
        <v>121592</v>
      </c>
      <c r="D54" s="30">
        <v>110000</v>
      </c>
      <c r="E54" s="30">
        <v>107700</v>
      </c>
      <c r="F54" s="31"/>
      <c r="G54" s="31"/>
      <c r="H54" s="105">
        <v>252.07</v>
      </c>
      <c r="I54" s="105">
        <v>353.719</v>
      </c>
      <c r="J54" s="105"/>
      <c r="K54" s="32"/>
    </row>
    <row r="55" spans="1:11" s="33" customFormat="1" ht="11.25" customHeight="1">
      <c r="A55" s="35" t="s">
        <v>43</v>
      </c>
      <c r="B55" s="29"/>
      <c r="C55" s="30">
        <v>85466</v>
      </c>
      <c r="D55" s="30">
        <v>104700</v>
      </c>
      <c r="E55" s="30">
        <v>105560</v>
      </c>
      <c r="F55" s="31"/>
      <c r="G55" s="31"/>
      <c r="H55" s="105">
        <v>200.401</v>
      </c>
      <c r="I55" s="105">
        <v>298.081</v>
      </c>
      <c r="J55" s="105"/>
      <c r="K55" s="32"/>
    </row>
    <row r="56" spans="1:11" s="33" customFormat="1" ht="11.25" customHeight="1">
      <c r="A56" s="35" t="s">
        <v>44</v>
      </c>
      <c r="B56" s="29"/>
      <c r="C56" s="30">
        <v>179600</v>
      </c>
      <c r="D56" s="30">
        <v>226000</v>
      </c>
      <c r="E56" s="30">
        <v>240000</v>
      </c>
      <c r="F56" s="31"/>
      <c r="G56" s="31"/>
      <c r="H56" s="105">
        <v>605.198</v>
      </c>
      <c r="I56" s="105">
        <v>675</v>
      </c>
      <c r="J56" s="105"/>
      <c r="K56" s="32"/>
    </row>
    <row r="57" spans="1:11" s="33" customFormat="1" ht="11.25" customHeight="1">
      <c r="A57" s="35" t="s">
        <v>45</v>
      </c>
      <c r="B57" s="29"/>
      <c r="C57" s="30">
        <v>82763</v>
      </c>
      <c r="D57" s="30">
        <v>78003</v>
      </c>
      <c r="E57" s="30">
        <v>78003</v>
      </c>
      <c r="F57" s="31"/>
      <c r="G57" s="31"/>
      <c r="H57" s="105">
        <v>143.037</v>
      </c>
      <c r="I57" s="105">
        <v>390.015</v>
      </c>
      <c r="J57" s="105"/>
      <c r="K57" s="32"/>
    </row>
    <row r="58" spans="1:11" s="33" customFormat="1" ht="11.25" customHeight="1">
      <c r="A58" s="35" t="s">
        <v>46</v>
      </c>
      <c r="B58" s="29"/>
      <c r="C58" s="30">
        <v>145231</v>
      </c>
      <c r="D58" s="30">
        <v>142006</v>
      </c>
      <c r="E58" s="30">
        <v>142006</v>
      </c>
      <c r="F58" s="31"/>
      <c r="G58" s="31"/>
      <c r="H58" s="105">
        <v>229.132</v>
      </c>
      <c r="I58" s="105">
        <v>545.794</v>
      </c>
      <c r="J58" s="105"/>
      <c r="K58" s="32"/>
    </row>
    <row r="59" spans="1:11" s="42" customFormat="1" ht="11.25" customHeight="1">
      <c r="A59" s="36" t="s">
        <v>47</v>
      </c>
      <c r="B59" s="37"/>
      <c r="C59" s="38">
        <v>614652</v>
      </c>
      <c r="D59" s="38">
        <v>660709</v>
      </c>
      <c r="E59" s="38">
        <v>673269</v>
      </c>
      <c r="F59" s="39">
        <f>IF(D59&gt;0,100*E59/D59,0)</f>
        <v>101.90098818087841</v>
      </c>
      <c r="G59" s="40"/>
      <c r="H59" s="106">
        <v>1429.838</v>
      </c>
      <c r="I59" s="107">
        <v>2262.609</v>
      </c>
      <c r="J59" s="10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>
        <v>2999</v>
      </c>
      <c r="D61" s="30">
        <v>2325</v>
      </c>
      <c r="E61" s="30">
        <v>2500</v>
      </c>
      <c r="F61" s="31"/>
      <c r="G61" s="31"/>
      <c r="H61" s="105">
        <v>4.226</v>
      </c>
      <c r="I61" s="105">
        <v>2.6446875</v>
      </c>
      <c r="J61" s="105"/>
      <c r="K61" s="32"/>
    </row>
    <row r="62" spans="1:11" s="33" customFormat="1" ht="11.25" customHeight="1">
      <c r="A62" s="35" t="s">
        <v>49</v>
      </c>
      <c r="B62" s="29"/>
      <c r="C62" s="30">
        <v>3998</v>
      </c>
      <c r="D62" s="30">
        <v>3319</v>
      </c>
      <c r="E62" s="30">
        <v>3319</v>
      </c>
      <c r="F62" s="31"/>
      <c r="G62" s="31"/>
      <c r="H62" s="105">
        <v>7.669</v>
      </c>
      <c r="I62" s="105">
        <v>5.415</v>
      </c>
      <c r="J62" s="105"/>
      <c r="K62" s="32"/>
    </row>
    <row r="63" spans="1:11" s="33" customFormat="1" ht="11.25" customHeight="1">
      <c r="A63" s="35" t="s">
        <v>50</v>
      </c>
      <c r="B63" s="29"/>
      <c r="C63" s="30">
        <v>8527</v>
      </c>
      <c r="D63" s="30">
        <v>7246</v>
      </c>
      <c r="E63" s="30">
        <v>7246</v>
      </c>
      <c r="F63" s="31"/>
      <c r="G63" s="31"/>
      <c r="H63" s="105">
        <v>11.752</v>
      </c>
      <c r="I63" s="105">
        <v>5.101026356908756</v>
      </c>
      <c r="J63" s="105"/>
      <c r="K63" s="32"/>
    </row>
    <row r="64" spans="1:11" s="42" customFormat="1" ht="11.25" customHeight="1">
      <c r="A64" s="36" t="s">
        <v>51</v>
      </c>
      <c r="B64" s="37"/>
      <c r="C64" s="38">
        <v>15524</v>
      </c>
      <c r="D64" s="38">
        <v>12890</v>
      </c>
      <c r="E64" s="38">
        <v>13065</v>
      </c>
      <c r="F64" s="39">
        <f>IF(D64&gt;0,100*E64/D64,0)</f>
        <v>101.3576415826222</v>
      </c>
      <c r="G64" s="40"/>
      <c r="H64" s="106">
        <v>23.647</v>
      </c>
      <c r="I64" s="107">
        <v>13.160713856908755</v>
      </c>
      <c r="J64" s="10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>
        <v>17275</v>
      </c>
      <c r="D66" s="38">
        <v>10261</v>
      </c>
      <c r="E66" s="38">
        <v>10261</v>
      </c>
      <c r="F66" s="39">
        <f>IF(D66&gt;0,100*E66/D66,0)</f>
        <v>100</v>
      </c>
      <c r="G66" s="40"/>
      <c r="H66" s="106">
        <v>17.245</v>
      </c>
      <c r="I66" s="107">
        <v>6.351</v>
      </c>
      <c r="J66" s="10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>
        <v>46990</v>
      </c>
      <c r="D68" s="30">
        <v>54000</v>
      </c>
      <c r="E68" s="30">
        <v>55000</v>
      </c>
      <c r="F68" s="31"/>
      <c r="G68" s="31"/>
      <c r="H68" s="105">
        <v>96.991</v>
      </c>
      <c r="I68" s="105">
        <v>107</v>
      </c>
      <c r="J68" s="105"/>
      <c r="K68" s="32"/>
    </row>
    <row r="69" spans="1:11" s="33" customFormat="1" ht="11.25" customHeight="1">
      <c r="A69" s="35" t="s">
        <v>54</v>
      </c>
      <c r="B69" s="29"/>
      <c r="C69" s="30">
        <v>741</v>
      </c>
      <c r="D69" s="30">
        <v>770</v>
      </c>
      <c r="E69" s="30">
        <v>800</v>
      </c>
      <c r="F69" s="31"/>
      <c r="G69" s="31"/>
      <c r="H69" s="105">
        <v>1.3</v>
      </c>
      <c r="I69" s="105">
        <v>1.2</v>
      </c>
      <c r="J69" s="105"/>
      <c r="K69" s="32"/>
    </row>
    <row r="70" spans="1:11" s="42" customFormat="1" ht="11.25" customHeight="1">
      <c r="A70" s="36" t="s">
        <v>55</v>
      </c>
      <c r="B70" s="37"/>
      <c r="C70" s="38">
        <v>47731</v>
      </c>
      <c r="D70" s="38">
        <v>54770</v>
      </c>
      <c r="E70" s="38">
        <v>55800</v>
      </c>
      <c r="F70" s="39">
        <f>IF(D70&gt;0,100*E70/D70,0)</f>
        <v>101.88059156472521</v>
      </c>
      <c r="G70" s="40"/>
      <c r="H70" s="106">
        <v>98.291</v>
      </c>
      <c r="I70" s="107">
        <v>108.2</v>
      </c>
      <c r="J70" s="10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05"/>
      <c r="I72" s="105"/>
      <c r="J72" s="105"/>
      <c r="K72" s="32"/>
    </row>
    <row r="73" spans="1:11" s="33" customFormat="1" ht="11.25" customHeight="1">
      <c r="A73" s="35" t="s">
        <v>57</v>
      </c>
      <c r="B73" s="29"/>
      <c r="C73" s="30">
        <v>2365</v>
      </c>
      <c r="D73" s="30">
        <v>2000</v>
      </c>
      <c r="E73" s="30">
        <v>2000</v>
      </c>
      <c r="F73" s="31"/>
      <c r="G73" s="31"/>
      <c r="H73" s="105">
        <v>6.404</v>
      </c>
      <c r="I73" s="105">
        <v>5</v>
      </c>
      <c r="J73" s="105"/>
      <c r="K73" s="32"/>
    </row>
    <row r="74" spans="1:11" s="33" customFormat="1" ht="11.25" customHeight="1">
      <c r="A74" s="35" t="s">
        <v>58</v>
      </c>
      <c r="B74" s="29"/>
      <c r="C74" s="30">
        <v>2026</v>
      </c>
      <c r="D74" s="30">
        <v>2202</v>
      </c>
      <c r="E74" s="30">
        <v>2202</v>
      </c>
      <c r="F74" s="31"/>
      <c r="G74" s="31"/>
      <c r="H74" s="105">
        <v>3.064</v>
      </c>
      <c r="I74" s="105">
        <v>3.523</v>
      </c>
      <c r="J74" s="105"/>
      <c r="K74" s="32"/>
    </row>
    <row r="75" spans="1:11" s="33" customFormat="1" ht="11.25" customHeight="1">
      <c r="A75" s="35" t="s">
        <v>59</v>
      </c>
      <c r="B75" s="29"/>
      <c r="C75" s="30">
        <v>16441</v>
      </c>
      <c r="D75" s="30">
        <v>14668.867403596238</v>
      </c>
      <c r="E75" s="30">
        <v>14668.867403596238</v>
      </c>
      <c r="F75" s="31"/>
      <c r="G75" s="31"/>
      <c r="H75" s="105">
        <v>27.228</v>
      </c>
      <c r="I75" s="105">
        <v>32.06865929158884</v>
      </c>
      <c r="J75" s="105"/>
      <c r="K75" s="32"/>
    </row>
    <row r="76" spans="1:11" s="33" customFormat="1" ht="11.25" customHeight="1">
      <c r="A76" s="35" t="s">
        <v>60</v>
      </c>
      <c r="B76" s="29"/>
      <c r="C76" s="30">
        <v>120</v>
      </c>
      <c r="D76" s="30">
        <v>300</v>
      </c>
      <c r="E76" s="30">
        <v>250</v>
      </c>
      <c r="F76" s="31"/>
      <c r="G76" s="31"/>
      <c r="H76" s="105">
        <v>0.42</v>
      </c>
      <c r="I76" s="105">
        <v>1.35</v>
      </c>
      <c r="J76" s="105"/>
      <c r="K76" s="32"/>
    </row>
    <row r="77" spans="1:11" s="33" customFormat="1" ht="11.25" customHeight="1">
      <c r="A77" s="35" t="s">
        <v>61</v>
      </c>
      <c r="B77" s="29"/>
      <c r="C77" s="30">
        <v>3300</v>
      </c>
      <c r="D77" s="30">
        <v>4321</v>
      </c>
      <c r="E77" s="30">
        <v>4319</v>
      </c>
      <c r="F77" s="31"/>
      <c r="G77" s="31"/>
      <c r="H77" s="105">
        <v>9.72</v>
      </c>
      <c r="I77" s="105">
        <v>8.809</v>
      </c>
      <c r="J77" s="105"/>
      <c r="K77" s="32"/>
    </row>
    <row r="78" spans="1:11" s="33" customFormat="1" ht="11.25" customHeight="1">
      <c r="A78" s="35" t="s">
        <v>62</v>
      </c>
      <c r="B78" s="29"/>
      <c r="C78" s="30">
        <v>11971</v>
      </c>
      <c r="D78" s="30">
        <v>11392</v>
      </c>
      <c r="E78" s="30">
        <v>11392</v>
      </c>
      <c r="F78" s="31"/>
      <c r="G78" s="31"/>
      <c r="H78" s="105">
        <v>30.382</v>
      </c>
      <c r="I78" s="105">
        <v>28.48</v>
      </c>
      <c r="J78" s="105"/>
      <c r="K78" s="32"/>
    </row>
    <row r="79" spans="1:11" s="33" customFormat="1" ht="11.25" customHeight="1">
      <c r="A79" s="35" t="s">
        <v>63</v>
      </c>
      <c r="B79" s="29"/>
      <c r="C79" s="30">
        <v>14500</v>
      </c>
      <c r="D79" s="30">
        <v>14484</v>
      </c>
      <c r="E79" s="30">
        <v>14808</v>
      </c>
      <c r="F79" s="31"/>
      <c r="G79" s="31"/>
      <c r="H79" s="105">
        <v>40.358</v>
      </c>
      <c r="I79" s="105">
        <v>33.44</v>
      </c>
      <c r="J79" s="105"/>
      <c r="K79" s="32"/>
    </row>
    <row r="80" spans="1:11" s="42" customFormat="1" ht="11.25" customHeight="1">
      <c r="A80" s="43" t="s">
        <v>64</v>
      </c>
      <c r="B80" s="37"/>
      <c r="C80" s="38">
        <v>50723</v>
      </c>
      <c r="D80" s="38">
        <v>49367.86740359624</v>
      </c>
      <c r="E80" s="38">
        <v>49639.86740359624</v>
      </c>
      <c r="F80" s="39">
        <f>IF(D80&gt;0,100*E80/D80,0)</f>
        <v>100.55096566715414</v>
      </c>
      <c r="G80" s="40"/>
      <c r="H80" s="106">
        <v>117.576</v>
      </c>
      <c r="I80" s="107">
        <v>112.67065929158883</v>
      </c>
      <c r="J80" s="10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>
        <v>65</v>
      </c>
      <c r="D82" s="30">
        <v>65</v>
      </c>
      <c r="E82" s="30">
        <v>64</v>
      </c>
      <c r="F82" s="31"/>
      <c r="G82" s="31"/>
      <c r="H82" s="105">
        <v>0.098</v>
      </c>
      <c r="I82" s="105">
        <v>0.098</v>
      </c>
      <c r="J82" s="105"/>
      <c r="K82" s="32"/>
    </row>
    <row r="83" spans="1:11" s="33" customFormat="1" ht="11.25" customHeight="1">
      <c r="A83" s="35" t="s">
        <v>66</v>
      </c>
      <c r="B83" s="29"/>
      <c r="C83" s="30">
        <v>58</v>
      </c>
      <c r="D83" s="30">
        <v>59</v>
      </c>
      <c r="E83" s="30">
        <v>60</v>
      </c>
      <c r="F83" s="31"/>
      <c r="G83" s="31"/>
      <c r="H83" s="105">
        <v>0.059</v>
      </c>
      <c r="I83" s="105">
        <v>0.06</v>
      </c>
      <c r="J83" s="105"/>
      <c r="K83" s="32"/>
    </row>
    <row r="84" spans="1:11" s="42" customFormat="1" ht="11.25" customHeight="1">
      <c r="A84" s="36" t="s">
        <v>67</v>
      </c>
      <c r="B84" s="37"/>
      <c r="C84" s="38">
        <v>123</v>
      </c>
      <c r="D84" s="38">
        <v>124</v>
      </c>
      <c r="E84" s="38">
        <v>124</v>
      </c>
      <c r="F84" s="39">
        <f>IF(D84&gt;0,100*E84/D84,0)</f>
        <v>100</v>
      </c>
      <c r="G84" s="40"/>
      <c r="H84" s="106">
        <v>0.157</v>
      </c>
      <c r="I84" s="107">
        <v>0.158</v>
      </c>
      <c r="J84" s="10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>
        <v>2230462</v>
      </c>
      <c r="D87" s="53">
        <v>2265187.867403596</v>
      </c>
      <c r="E87" s="53">
        <v>2278067.867403596</v>
      </c>
      <c r="F87" s="54">
        <f>IF(D87&gt;0,100*E87/D87,0)</f>
        <v>100.56860625934586</v>
      </c>
      <c r="G87" s="40"/>
      <c r="H87" s="110">
        <v>5895.8060000000005</v>
      </c>
      <c r="I87" s="111">
        <v>8481.336373148499</v>
      </c>
      <c r="J87" s="11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70" zoomScaleNormal="70" zoomScaleSheetLayoutView="70" zoomScalePageLayoutView="0" workbookViewId="0" topLeftCell="A52">
      <selection activeCell="AL60" sqref="AL6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5625" style="62" customWidth="1"/>
    <col min="8" max="11" width="12.421875" style="62" customWidth="1"/>
    <col min="12" max="15" width="10.8515625" style="0" customWidth="1"/>
    <col min="16" max="16384" width="9.8515625" style="62" customWidth="1"/>
  </cols>
  <sheetData>
    <row r="1" spans="1:11" s="1" customFormat="1" ht="12.7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219" t="s">
        <v>70</v>
      </c>
      <c r="K2" s="21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213" t="s">
        <v>3</v>
      </c>
      <c r="D4" s="214"/>
      <c r="E4" s="214"/>
      <c r="F4" s="215"/>
      <c r="G4" s="9"/>
      <c r="H4" s="216" t="s">
        <v>4</v>
      </c>
      <c r="I4" s="217"/>
      <c r="J4" s="217"/>
      <c r="K4" s="218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7</v>
      </c>
      <c r="D7" s="21" t="s">
        <v>7</v>
      </c>
      <c r="E7" s="21">
        <v>12</v>
      </c>
      <c r="F7" s="22" t="str">
        <f>CONCATENATE(D6,"=100")</f>
        <v>2016=100</v>
      </c>
      <c r="G7" s="23"/>
      <c r="H7" s="20" t="s">
        <v>7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57</v>
      </c>
      <c r="D9" s="30">
        <v>48</v>
      </c>
      <c r="E9" s="30">
        <v>48</v>
      </c>
      <c r="F9" s="31"/>
      <c r="G9" s="31"/>
      <c r="H9" s="105">
        <v>0.15</v>
      </c>
      <c r="I9" s="105">
        <v>0.125</v>
      </c>
      <c r="J9" s="105"/>
      <c r="K9" s="32"/>
    </row>
    <row r="10" spans="1:11" s="33" customFormat="1" ht="11.25" customHeight="1">
      <c r="A10" s="35" t="s">
        <v>9</v>
      </c>
      <c r="B10" s="29"/>
      <c r="C10" s="30">
        <v>244</v>
      </c>
      <c r="D10" s="30">
        <v>190</v>
      </c>
      <c r="E10" s="30">
        <v>190</v>
      </c>
      <c r="F10" s="31"/>
      <c r="G10" s="31"/>
      <c r="H10" s="105">
        <v>0.493</v>
      </c>
      <c r="I10" s="105">
        <v>0.383</v>
      </c>
      <c r="J10" s="105"/>
      <c r="K10" s="32"/>
    </row>
    <row r="11" spans="1:11" s="33" customFormat="1" ht="11.25" customHeight="1">
      <c r="A11" s="28" t="s">
        <v>10</v>
      </c>
      <c r="B11" s="29"/>
      <c r="C11" s="30">
        <v>317</v>
      </c>
      <c r="D11" s="30">
        <v>313</v>
      </c>
      <c r="E11" s="30">
        <v>313</v>
      </c>
      <c r="F11" s="31"/>
      <c r="G11" s="31"/>
      <c r="H11" s="105">
        <v>0.637</v>
      </c>
      <c r="I11" s="105">
        <v>0.633</v>
      </c>
      <c r="J11" s="105"/>
      <c r="K11" s="32"/>
    </row>
    <row r="12" spans="1:11" s="33" customFormat="1" ht="11.25" customHeight="1">
      <c r="A12" s="35" t="s">
        <v>11</v>
      </c>
      <c r="B12" s="29"/>
      <c r="C12" s="30">
        <v>1</v>
      </c>
      <c r="D12" s="30">
        <v>2</v>
      </c>
      <c r="E12" s="30">
        <v>2</v>
      </c>
      <c r="F12" s="31"/>
      <c r="G12" s="31"/>
      <c r="H12" s="105">
        <v>0.003</v>
      </c>
      <c r="I12" s="105">
        <v>0.006</v>
      </c>
      <c r="J12" s="105"/>
      <c r="K12" s="32"/>
    </row>
    <row r="13" spans="1:11" s="42" customFormat="1" ht="11.25" customHeight="1">
      <c r="A13" s="36" t="s">
        <v>12</v>
      </c>
      <c r="B13" s="37"/>
      <c r="C13" s="38">
        <v>619</v>
      </c>
      <c r="D13" s="38">
        <v>553</v>
      </c>
      <c r="E13" s="38">
        <v>553</v>
      </c>
      <c r="F13" s="39">
        <f>IF(D13&gt;0,100*E13/D13,0)</f>
        <v>100</v>
      </c>
      <c r="G13" s="40"/>
      <c r="H13" s="106">
        <v>1.283</v>
      </c>
      <c r="I13" s="107">
        <v>1.147</v>
      </c>
      <c r="J13" s="10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5"/>
      <c r="I14" s="105"/>
      <c r="J14" s="10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06"/>
      <c r="I15" s="107"/>
      <c r="J15" s="10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5"/>
      <c r="I16" s="105"/>
      <c r="J16" s="105"/>
      <c r="K16" s="32"/>
    </row>
    <row r="17" spans="1:11" s="42" customFormat="1" ht="11.25" customHeight="1">
      <c r="A17" s="36" t="s">
        <v>14</v>
      </c>
      <c r="B17" s="37"/>
      <c r="C17" s="38">
        <v>145</v>
      </c>
      <c r="D17" s="38"/>
      <c r="E17" s="38">
        <v>145</v>
      </c>
      <c r="F17" s="39"/>
      <c r="G17" s="40"/>
      <c r="H17" s="106">
        <v>0.188</v>
      </c>
      <c r="I17" s="107"/>
      <c r="J17" s="10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5"/>
      <c r="I18" s="105"/>
      <c r="J18" s="105"/>
      <c r="K18" s="32"/>
    </row>
    <row r="19" spans="1:11" s="33" customFormat="1" ht="11.25" customHeight="1">
      <c r="A19" s="28" t="s">
        <v>15</v>
      </c>
      <c r="B19" s="29"/>
      <c r="C19" s="30">
        <v>14097</v>
      </c>
      <c r="D19" s="30">
        <v>13345</v>
      </c>
      <c r="E19" s="30">
        <v>13345</v>
      </c>
      <c r="F19" s="31"/>
      <c r="G19" s="31"/>
      <c r="H19" s="105">
        <v>59.207</v>
      </c>
      <c r="I19" s="105">
        <v>84.741</v>
      </c>
      <c r="J19" s="10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05"/>
      <c r="I20" s="105"/>
      <c r="J20" s="10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05"/>
      <c r="I21" s="105"/>
      <c r="J21" s="105"/>
      <c r="K21" s="32"/>
    </row>
    <row r="22" spans="1:11" s="42" customFormat="1" ht="11.25" customHeight="1">
      <c r="A22" s="36" t="s">
        <v>18</v>
      </c>
      <c r="B22" s="37"/>
      <c r="C22" s="38">
        <v>14097</v>
      </c>
      <c r="D22" s="38">
        <v>13345</v>
      </c>
      <c r="E22" s="38">
        <v>13345</v>
      </c>
      <c r="F22" s="39">
        <f>IF(D22&gt;0,100*E22/D22,0)</f>
        <v>100</v>
      </c>
      <c r="G22" s="40"/>
      <c r="H22" s="106">
        <v>59.207</v>
      </c>
      <c r="I22" s="107">
        <v>84.741</v>
      </c>
      <c r="J22" s="10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5"/>
      <c r="I23" s="105"/>
      <c r="J23" s="105"/>
      <c r="K23" s="32"/>
    </row>
    <row r="24" spans="1:11" s="42" customFormat="1" ht="11.25" customHeight="1">
      <c r="A24" s="36" t="s">
        <v>19</v>
      </c>
      <c r="B24" s="37"/>
      <c r="C24" s="38">
        <v>85501</v>
      </c>
      <c r="D24" s="38">
        <v>83380</v>
      </c>
      <c r="E24" s="38">
        <v>86000</v>
      </c>
      <c r="F24" s="39">
        <f>IF(D24&gt;0,100*E24/D24,0)</f>
        <v>103.14224034540658</v>
      </c>
      <c r="G24" s="40"/>
      <c r="H24" s="106">
        <v>314.121</v>
      </c>
      <c r="I24" s="107">
        <v>397.768</v>
      </c>
      <c r="J24" s="10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5"/>
      <c r="I25" s="105"/>
      <c r="J25" s="105"/>
      <c r="K25" s="32"/>
    </row>
    <row r="26" spans="1:11" s="42" customFormat="1" ht="11.25" customHeight="1">
      <c r="A26" s="36" t="s">
        <v>20</v>
      </c>
      <c r="B26" s="37"/>
      <c r="C26" s="38">
        <v>18677</v>
      </c>
      <c r="D26" s="38">
        <v>17600</v>
      </c>
      <c r="E26" s="38">
        <v>18500</v>
      </c>
      <c r="F26" s="39">
        <f>IF(D26&gt;0,100*E26/D26,0)</f>
        <v>105.11363636363636</v>
      </c>
      <c r="G26" s="40"/>
      <c r="H26" s="106">
        <v>65.581</v>
      </c>
      <c r="I26" s="107">
        <v>90</v>
      </c>
      <c r="J26" s="10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5"/>
      <c r="I27" s="105"/>
      <c r="J27" s="105"/>
      <c r="K27" s="32"/>
    </row>
    <row r="28" spans="1:11" s="33" customFormat="1" ht="11.25" customHeight="1">
      <c r="A28" s="35" t="s">
        <v>21</v>
      </c>
      <c r="B28" s="29"/>
      <c r="C28" s="30">
        <v>179026</v>
      </c>
      <c r="D28" s="30">
        <v>189073</v>
      </c>
      <c r="E28" s="30">
        <v>189073</v>
      </c>
      <c r="F28" s="31"/>
      <c r="G28" s="31"/>
      <c r="H28" s="105">
        <v>596.093</v>
      </c>
      <c r="I28" s="105">
        <v>870.082</v>
      </c>
      <c r="J28" s="105"/>
      <c r="K28" s="32"/>
    </row>
    <row r="29" spans="1:11" s="33" customFormat="1" ht="11.25" customHeight="1">
      <c r="A29" s="35" t="s">
        <v>22</v>
      </c>
      <c r="B29" s="29"/>
      <c r="C29" s="30">
        <v>104424</v>
      </c>
      <c r="D29" s="30">
        <v>89053</v>
      </c>
      <c r="E29" s="30">
        <v>89053</v>
      </c>
      <c r="F29" s="31"/>
      <c r="G29" s="31"/>
      <c r="H29" s="105">
        <v>177.973</v>
      </c>
      <c r="I29" s="105">
        <v>223.472</v>
      </c>
      <c r="J29" s="105"/>
      <c r="K29" s="32"/>
    </row>
    <row r="30" spans="1:11" s="33" customFormat="1" ht="11.25" customHeight="1">
      <c r="A30" s="35" t="s">
        <v>23</v>
      </c>
      <c r="B30" s="29"/>
      <c r="C30" s="30">
        <v>164313</v>
      </c>
      <c r="D30" s="30">
        <v>156418</v>
      </c>
      <c r="E30" s="30">
        <v>156418</v>
      </c>
      <c r="F30" s="31"/>
      <c r="G30" s="31"/>
      <c r="H30" s="105">
        <v>391.821</v>
      </c>
      <c r="I30" s="105">
        <v>528.068</v>
      </c>
      <c r="J30" s="105"/>
      <c r="K30" s="32"/>
    </row>
    <row r="31" spans="1:11" s="42" customFormat="1" ht="11.25" customHeight="1">
      <c r="A31" s="43" t="s">
        <v>24</v>
      </c>
      <c r="B31" s="37"/>
      <c r="C31" s="38">
        <v>447763</v>
      </c>
      <c r="D31" s="38">
        <v>434544</v>
      </c>
      <c r="E31" s="38">
        <v>434544</v>
      </c>
      <c r="F31" s="39">
        <f>IF(D31&gt;0,100*E31/D31,0)</f>
        <v>100</v>
      </c>
      <c r="G31" s="40"/>
      <c r="H31" s="106">
        <v>1165.8870000000002</v>
      </c>
      <c r="I31" s="107">
        <v>1621.622</v>
      </c>
      <c r="J31" s="10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5"/>
      <c r="I32" s="105"/>
      <c r="J32" s="105"/>
      <c r="K32" s="32"/>
    </row>
    <row r="33" spans="1:11" s="33" customFormat="1" ht="11.25" customHeight="1">
      <c r="A33" s="35" t="s">
        <v>25</v>
      </c>
      <c r="B33" s="29"/>
      <c r="C33" s="30">
        <v>37330</v>
      </c>
      <c r="D33" s="30">
        <v>36850</v>
      </c>
      <c r="E33" s="30">
        <v>37000</v>
      </c>
      <c r="F33" s="31"/>
      <c r="G33" s="31"/>
      <c r="H33" s="105">
        <v>84.487</v>
      </c>
      <c r="I33" s="105">
        <v>164.56</v>
      </c>
      <c r="J33" s="105"/>
      <c r="K33" s="32"/>
    </row>
    <row r="34" spans="1:11" s="33" customFormat="1" ht="11.25" customHeight="1">
      <c r="A34" s="35" t="s">
        <v>26</v>
      </c>
      <c r="B34" s="29"/>
      <c r="C34" s="30">
        <v>20096</v>
      </c>
      <c r="D34" s="30">
        <v>20120</v>
      </c>
      <c r="E34" s="30">
        <v>19500</v>
      </c>
      <c r="F34" s="31"/>
      <c r="G34" s="31"/>
      <c r="H34" s="105">
        <v>74.62400000000001</v>
      </c>
      <c r="I34" s="105">
        <v>83.1</v>
      </c>
      <c r="J34" s="105"/>
      <c r="K34" s="32"/>
    </row>
    <row r="35" spans="1:11" s="33" customFormat="1" ht="11.25" customHeight="1">
      <c r="A35" s="35" t="s">
        <v>27</v>
      </c>
      <c r="B35" s="29"/>
      <c r="C35" s="30">
        <v>105011</v>
      </c>
      <c r="D35" s="30">
        <v>105000</v>
      </c>
      <c r="E35" s="30">
        <v>104500</v>
      </c>
      <c r="F35" s="31"/>
      <c r="G35" s="31"/>
      <c r="H35" s="105">
        <v>279.392</v>
      </c>
      <c r="I35" s="105">
        <v>390.5</v>
      </c>
      <c r="J35" s="105"/>
      <c r="K35" s="32"/>
    </row>
    <row r="36" spans="1:11" s="33" customFormat="1" ht="11.25" customHeight="1">
      <c r="A36" s="35" t="s">
        <v>28</v>
      </c>
      <c r="B36" s="29"/>
      <c r="C36" s="30">
        <v>15121</v>
      </c>
      <c r="D36" s="30">
        <v>14480</v>
      </c>
      <c r="E36" s="30">
        <v>14552.4</v>
      </c>
      <c r="F36" s="31"/>
      <c r="G36" s="31"/>
      <c r="H36" s="105">
        <v>39.308</v>
      </c>
      <c r="I36" s="105">
        <v>57.92</v>
      </c>
      <c r="J36" s="105"/>
      <c r="K36" s="32"/>
    </row>
    <row r="37" spans="1:11" s="42" customFormat="1" ht="11.25" customHeight="1">
      <c r="A37" s="36" t="s">
        <v>29</v>
      </c>
      <c r="B37" s="37"/>
      <c r="C37" s="38">
        <v>177558</v>
      </c>
      <c r="D37" s="38">
        <v>176450</v>
      </c>
      <c r="E37" s="38">
        <v>175552.4</v>
      </c>
      <c r="F37" s="39">
        <f>IF(D37&gt;0,100*E37/D37,0)</f>
        <v>99.4913006517427</v>
      </c>
      <c r="G37" s="40"/>
      <c r="H37" s="106">
        <v>477.81100000000004</v>
      </c>
      <c r="I37" s="107">
        <v>696.08</v>
      </c>
      <c r="J37" s="10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5"/>
      <c r="I38" s="105"/>
      <c r="J38" s="105"/>
      <c r="K38" s="32"/>
    </row>
    <row r="39" spans="1:11" s="42" customFormat="1" ht="11.25" customHeight="1">
      <c r="A39" s="36" t="s">
        <v>30</v>
      </c>
      <c r="B39" s="37"/>
      <c r="C39" s="38">
        <v>19111</v>
      </c>
      <c r="D39" s="38">
        <v>19135</v>
      </c>
      <c r="E39" s="38">
        <v>19000</v>
      </c>
      <c r="F39" s="39">
        <f>IF(D39&gt;0,100*E39/D39,0)</f>
        <v>99.29448654298406</v>
      </c>
      <c r="G39" s="40"/>
      <c r="H39" s="106">
        <v>30.883000000000003</v>
      </c>
      <c r="I39" s="107">
        <v>30.8</v>
      </c>
      <c r="J39" s="10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5"/>
      <c r="I40" s="105"/>
      <c r="J40" s="105"/>
      <c r="K40" s="32"/>
    </row>
    <row r="41" spans="1:11" s="33" customFormat="1" ht="11.25" customHeight="1">
      <c r="A41" s="28" t="s">
        <v>31</v>
      </c>
      <c r="B41" s="29"/>
      <c r="C41" s="30">
        <v>48756</v>
      </c>
      <c r="D41" s="30">
        <v>51565</v>
      </c>
      <c r="E41" s="30">
        <v>50560</v>
      </c>
      <c r="F41" s="31"/>
      <c r="G41" s="31"/>
      <c r="H41" s="105">
        <v>120.26499999999999</v>
      </c>
      <c r="I41" s="105">
        <v>168.25</v>
      </c>
      <c r="J41" s="105"/>
      <c r="K41" s="32"/>
    </row>
    <row r="42" spans="1:11" s="33" customFormat="1" ht="11.25" customHeight="1">
      <c r="A42" s="35" t="s">
        <v>32</v>
      </c>
      <c r="B42" s="29"/>
      <c r="C42" s="30">
        <v>153325</v>
      </c>
      <c r="D42" s="30">
        <v>144496</v>
      </c>
      <c r="E42" s="30">
        <v>144500</v>
      </c>
      <c r="F42" s="31"/>
      <c r="G42" s="31"/>
      <c r="H42" s="105">
        <v>499.046</v>
      </c>
      <c r="I42" s="105">
        <v>632.282</v>
      </c>
      <c r="J42" s="105"/>
      <c r="K42" s="32"/>
    </row>
    <row r="43" spans="1:11" s="33" customFormat="1" ht="11.25" customHeight="1">
      <c r="A43" s="35" t="s">
        <v>33</v>
      </c>
      <c r="B43" s="29"/>
      <c r="C43" s="30">
        <v>18939</v>
      </c>
      <c r="D43" s="30">
        <v>19666</v>
      </c>
      <c r="E43" s="30">
        <v>19400</v>
      </c>
      <c r="F43" s="31"/>
      <c r="G43" s="31"/>
      <c r="H43" s="105">
        <v>61.669</v>
      </c>
      <c r="I43" s="105">
        <v>82.827</v>
      </c>
      <c r="J43" s="105"/>
      <c r="K43" s="32"/>
    </row>
    <row r="44" spans="1:11" s="33" customFormat="1" ht="11.25" customHeight="1">
      <c r="A44" s="35" t="s">
        <v>34</v>
      </c>
      <c r="B44" s="29"/>
      <c r="C44" s="30">
        <v>123339</v>
      </c>
      <c r="D44" s="30">
        <v>124456</v>
      </c>
      <c r="E44" s="30">
        <v>121000</v>
      </c>
      <c r="F44" s="31"/>
      <c r="G44" s="31"/>
      <c r="H44" s="105">
        <v>378.83700000000005</v>
      </c>
      <c r="I44" s="105">
        <v>572.081</v>
      </c>
      <c r="J44" s="105"/>
      <c r="K44" s="32"/>
    </row>
    <row r="45" spans="1:11" s="33" customFormat="1" ht="11.25" customHeight="1">
      <c r="A45" s="35" t="s">
        <v>35</v>
      </c>
      <c r="B45" s="29"/>
      <c r="C45" s="30">
        <v>36613</v>
      </c>
      <c r="D45" s="30">
        <v>37981</v>
      </c>
      <c r="E45" s="30">
        <v>39000</v>
      </c>
      <c r="F45" s="31"/>
      <c r="G45" s="31"/>
      <c r="H45" s="105">
        <v>96.712</v>
      </c>
      <c r="I45" s="105">
        <v>146.815</v>
      </c>
      <c r="J45" s="105"/>
      <c r="K45" s="32"/>
    </row>
    <row r="46" spans="1:11" s="33" customFormat="1" ht="11.25" customHeight="1">
      <c r="A46" s="35" t="s">
        <v>36</v>
      </c>
      <c r="B46" s="29"/>
      <c r="C46" s="30">
        <v>79448</v>
      </c>
      <c r="D46" s="30">
        <v>74922</v>
      </c>
      <c r="E46" s="30">
        <v>76000</v>
      </c>
      <c r="F46" s="31"/>
      <c r="G46" s="31"/>
      <c r="H46" s="105">
        <v>194.208</v>
      </c>
      <c r="I46" s="105">
        <v>252.763</v>
      </c>
      <c r="J46" s="105"/>
      <c r="K46" s="32"/>
    </row>
    <row r="47" spans="1:11" s="33" customFormat="1" ht="11.25" customHeight="1">
      <c r="A47" s="35" t="s">
        <v>37</v>
      </c>
      <c r="B47" s="29"/>
      <c r="C47" s="30">
        <v>99638</v>
      </c>
      <c r="D47" s="30">
        <v>90890</v>
      </c>
      <c r="E47" s="30">
        <v>92000</v>
      </c>
      <c r="F47" s="31"/>
      <c r="G47" s="31"/>
      <c r="H47" s="105">
        <v>275.978</v>
      </c>
      <c r="I47" s="105">
        <v>349.336</v>
      </c>
      <c r="J47" s="105"/>
      <c r="K47" s="32"/>
    </row>
    <row r="48" spans="1:11" s="33" customFormat="1" ht="11.25" customHeight="1">
      <c r="A48" s="35" t="s">
        <v>38</v>
      </c>
      <c r="B48" s="29"/>
      <c r="C48" s="30">
        <v>189481</v>
      </c>
      <c r="D48" s="30">
        <v>185725</v>
      </c>
      <c r="E48" s="30">
        <v>185800</v>
      </c>
      <c r="F48" s="31"/>
      <c r="G48" s="31"/>
      <c r="H48" s="105">
        <v>530.7420000000001</v>
      </c>
      <c r="I48" s="105">
        <v>842.261</v>
      </c>
      <c r="J48" s="105"/>
      <c r="K48" s="32"/>
    </row>
    <row r="49" spans="1:11" s="33" customFormat="1" ht="11.25" customHeight="1">
      <c r="A49" s="35" t="s">
        <v>39</v>
      </c>
      <c r="B49" s="29"/>
      <c r="C49" s="30">
        <v>54422</v>
      </c>
      <c r="D49" s="30">
        <v>56586</v>
      </c>
      <c r="E49" s="30">
        <v>56400</v>
      </c>
      <c r="F49" s="31"/>
      <c r="G49" s="31"/>
      <c r="H49" s="105">
        <v>142.575</v>
      </c>
      <c r="I49" s="105">
        <v>245.321</v>
      </c>
      <c r="J49" s="105"/>
      <c r="K49" s="32"/>
    </row>
    <row r="50" spans="1:11" s="42" customFormat="1" ht="11.25" customHeight="1">
      <c r="A50" s="43" t="s">
        <v>40</v>
      </c>
      <c r="B50" s="37"/>
      <c r="C50" s="38">
        <v>803961</v>
      </c>
      <c r="D50" s="38">
        <v>786287</v>
      </c>
      <c r="E50" s="38">
        <v>784660</v>
      </c>
      <c r="F50" s="39">
        <f>IF(D50&gt;0,100*E50/D50,0)</f>
        <v>99.7930780999813</v>
      </c>
      <c r="G50" s="40"/>
      <c r="H50" s="106">
        <v>2300.032</v>
      </c>
      <c r="I50" s="107">
        <v>3291.936</v>
      </c>
      <c r="J50" s="10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5"/>
      <c r="I51" s="105"/>
      <c r="J51" s="105"/>
      <c r="K51" s="32"/>
    </row>
    <row r="52" spans="1:11" s="42" customFormat="1" ht="11.25" customHeight="1">
      <c r="A52" s="36" t="s">
        <v>41</v>
      </c>
      <c r="B52" s="37"/>
      <c r="C52" s="38">
        <v>37032</v>
      </c>
      <c r="D52" s="38">
        <v>37032</v>
      </c>
      <c r="E52" s="38">
        <v>37032</v>
      </c>
      <c r="F52" s="39">
        <f>IF(D52&gt;0,100*E52/D52,0)</f>
        <v>100</v>
      </c>
      <c r="G52" s="40"/>
      <c r="H52" s="106">
        <v>80.081</v>
      </c>
      <c r="I52" s="107">
        <v>80.081</v>
      </c>
      <c r="J52" s="10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5"/>
      <c r="I53" s="105"/>
      <c r="J53" s="105"/>
      <c r="K53" s="32"/>
    </row>
    <row r="54" spans="1:11" s="33" customFormat="1" ht="11.25" customHeight="1">
      <c r="A54" s="35" t="s">
        <v>42</v>
      </c>
      <c r="B54" s="29"/>
      <c r="C54" s="30">
        <v>154614</v>
      </c>
      <c r="D54" s="30">
        <v>143000</v>
      </c>
      <c r="E54" s="30">
        <v>140700</v>
      </c>
      <c r="F54" s="31"/>
      <c r="G54" s="31"/>
      <c r="H54" s="105">
        <v>307.702</v>
      </c>
      <c r="I54" s="105">
        <v>440.719</v>
      </c>
      <c r="J54" s="105"/>
      <c r="K54" s="32"/>
    </row>
    <row r="55" spans="1:11" s="33" customFormat="1" ht="11.25" customHeight="1">
      <c r="A55" s="35" t="s">
        <v>43</v>
      </c>
      <c r="B55" s="29"/>
      <c r="C55" s="30">
        <v>142446</v>
      </c>
      <c r="D55" s="30">
        <v>149573</v>
      </c>
      <c r="E55" s="30">
        <v>150800</v>
      </c>
      <c r="F55" s="31"/>
      <c r="G55" s="31"/>
      <c r="H55" s="105">
        <v>334.00800000000004</v>
      </c>
      <c r="I55" s="105">
        <v>432.7</v>
      </c>
      <c r="J55" s="105"/>
      <c r="K55" s="32"/>
    </row>
    <row r="56" spans="1:11" s="33" customFormat="1" ht="11.25" customHeight="1">
      <c r="A56" s="35" t="s">
        <v>44</v>
      </c>
      <c r="B56" s="29"/>
      <c r="C56" s="30">
        <v>239467</v>
      </c>
      <c r="D56" s="30">
        <v>271000</v>
      </c>
      <c r="E56" s="30">
        <v>285000</v>
      </c>
      <c r="F56" s="31"/>
      <c r="G56" s="31"/>
      <c r="H56" s="105">
        <v>806.93</v>
      </c>
      <c r="I56" s="105">
        <v>800</v>
      </c>
      <c r="J56" s="105"/>
      <c r="K56" s="32"/>
    </row>
    <row r="57" spans="1:11" s="33" customFormat="1" ht="11.25" customHeight="1">
      <c r="A57" s="35" t="s">
        <v>45</v>
      </c>
      <c r="B57" s="29"/>
      <c r="C57" s="30">
        <v>90128</v>
      </c>
      <c r="D57" s="30">
        <v>86670</v>
      </c>
      <c r="E57" s="30">
        <v>86670</v>
      </c>
      <c r="F57" s="31"/>
      <c r="G57" s="31"/>
      <c r="H57" s="105">
        <v>155.81900000000002</v>
      </c>
      <c r="I57" s="105">
        <v>433.35</v>
      </c>
      <c r="J57" s="105"/>
      <c r="K57" s="32"/>
    </row>
    <row r="58" spans="1:11" s="33" customFormat="1" ht="11.25" customHeight="1">
      <c r="A58" s="35" t="s">
        <v>46</v>
      </c>
      <c r="B58" s="29"/>
      <c r="C58" s="30">
        <v>149374</v>
      </c>
      <c r="D58" s="30">
        <v>145970</v>
      </c>
      <c r="E58" s="30">
        <v>146021</v>
      </c>
      <c r="F58" s="31"/>
      <c r="G58" s="31"/>
      <c r="H58" s="105">
        <v>234.352</v>
      </c>
      <c r="I58" s="105">
        <v>559.866</v>
      </c>
      <c r="J58" s="105"/>
      <c r="K58" s="32"/>
    </row>
    <row r="59" spans="1:11" s="42" customFormat="1" ht="11.25" customHeight="1">
      <c r="A59" s="36" t="s">
        <v>47</v>
      </c>
      <c r="B59" s="37"/>
      <c r="C59" s="38">
        <v>776029</v>
      </c>
      <c r="D59" s="38">
        <v>796213</v>
      </c>
      <c r="E59" s="38">
        <v>809191</v>
      </c>
      <c r="F59" s="39">
        <f>IF(D59&gt;0,100*E59/D59,0)</f>
        <v>101.62996585084645</v>
      </c>
      <c r="G59" s="40"/>
      <c r="H59" s="106">
        <v>1838.811</v>
      </c>
      <c r="I59" s="107">
        <v>2666.6349999999998</v>
      </c>
      <c r="J59" s="10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5"/>
      <c r="I60" s="105"/>
      <c r="J60" s="105"/>
      <c r="K60" s="32"/>
    </row>
    <row r="61" spans="1:11" s="33" customFormat="1" ht="11.25" customHeight="1">
      <c r="A61" s="35" t="s">
        <v>48</v>
      </c>
      <c r="B61" s="29"/>
      <c r="C61" s="30">
        <v>4018</v>
      </c>
      <c r="D61" s="30">
        <v>3100</v>
      </c>
      <c r="E61" s="30">
        <v>3200</v>
      </c>
      <c r="F61" s="31"/>
      <c r="G61" s="31"/>
      <c r="H61" s="105">
        <v>5.577</v>
      </c>
      <c r="I61" s="105">
        <v>3.52625</v>
      </c>
      <c r="J61" s="105"/>
      <c r="K61" s="32"/>
    </row>
    <row r="62" spans="1:11" s="33" customFormat="1" ht="11.25" customHeight="1">
      <c r="A62" s="35" t="s">
        <v>49</v>
      </c>
      <c r="B62" s="29"/>
      <c r="C62" s="30">
        <v>4413</v>
      </c>
      <c r="D62" s="30">
        <v>3655</v>
      </c>
      <c r="E62" s="30">
        <v>3655</v>
      </c>
      <c r="F62" s="31"/>
      <c r="G62" s="31"/>
      <c r="H62" s="105">
        <v>8.49</v>
      </c>
      <c r="I62" s="105">
        <v>5.996</v>
      </c>
      <c r="J62" s="105"/>
      <c r="K62" s="32"/>
    </row>
    <row r="63" spans="1:11" s="33" customFormat="1" ht="11.25" customHeight="1">
      <c r="A63" s="35" t="s">
        <v>50</v>
      </c>
      <c r="B63" s="29"/>
      <c r="C63" s="30">
        <v>10659</v>
      </c>
      <c r="D63" s="30">
        <v>9057</v>
      </c>
      <c r="E63" s="30">
        <v>9057</v>
      </c>
      <c r="F63" s="31"/>
      <c r="G63" s="31"/>
      <c r="H63" s="105">
        <v>14.691</v>
      </c>
      <c r="I63" s="105">
        <v>6.37663469978275</v>
      </c>
      <c r="J63" s="105"/>
      <c r="K63" s="32"/>
    </row>
    <row r="64" spans="1:11" s="42" customFormat="1" ht="11.25" customHeight="1">
      <c r="A64" s="36" t="s">
        <v>51</v>
      </c>
      <c r="B64" s="37"/>
      <c r="C64" s="38">
        <v>19090</v>
      </c>
      <c r="D64" s="38">
        <v>15812</v>
      </c>
      <c r="E64" s="38">
        <v>15912</v>
      </c>
      <c r="F64" s="39">
        <f>IF(D64&gt;0,100*E64/D64,0)</f>
        <v>100.63243106501392</v>
      </c>
      <c r="G64" s="40"/>
      <c r="H64" s="106">
        <v>28.758</v>
      </c>
      <c r="I64" s="107">
        <v>15.89888469978275</v>
      </c>
      <c r="J64" s="10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5"/>
      <c r="I65" s="105"/>
      <c r="J65" s="105"/>
      <c r="K65" s="32"/>
    </row>
    <row r="66" spans="1:11" s="42" customFormat="1" ht="11.25" customHeight="1">
      <c r="A66" s="36" t="s">
        <v>52</v>
      </c>
      <c r="B66" s="37"/>
      <c r="C66" s="38">
        <v>28556</v>
      </c>
      <c r="D66" s="38">
        <v>20346</v>
      </c>
      <c r="E66" s="38">
        <v>20306</v>
      </c>
      <c r="F66" s="39">
        <f>IF(D66&gt;0,100*E66/D66,0)</f>
        <v>99.80340115993316</v>
      </c>
      <c r="G66" s="40"/>
      <c r="H66" s="106">
        <v>28.4</v>
      </c>
      <c r="I66" s="107">
        <v>12.533</v>
      </c>
      <c r="J66" s="10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5"/>
      <c r="I67" s="105"/>
      <c r="J67" s="105"/>
      <c r="K67" s="32"/>
    </row>
    <row r="68" spans="1:11" s="33" customFormat="1" ht="11.25" customHeight="1">
      <c r="A68" s="35" t="s">
        <v>53</v>
      </c>
      <c r="B68" s="29"/>
      <c r="C68" s="30">
        <v>46990</v>
      </c>
      <c r="D68" s="30">
        <v>54000</v>
      </c>
      <c r="E68" s="30">
        <v>55000</v>
      </c>
      <c r="F68" s="31"/>
      <c r="G68" s="31"/>
      <c r="H68" s="105">
        <v>96.991</v>
      </c>
      <c r="I68" s="105">
        <v>107</v>
      </c>
      <c r="J68" s="105"/>
      <c r="K68" s="32"/>
    </row>
    <row r="69" spans="1:11" s="33" customFormat="1" ht="11.25" customHeight="1">
      <c r="A69" s="35" t="s">
        <v>54</v>
      </c>
      <c r="B69" s="29"/>
      <c r="C69" s="30">
        <v>741</v>
      </c>
      <c r="D69" s="30">
        <v>770</v>
      </c>
      <c r="E69" s="30">
        <v>800</v>
      </c>
      <c r="F69" s="31"/>
      <c r="G69" s="31"/>
      <c r="H69" s="105">
        <v>1.3</v>
      </c>
      <c r="I69" s="105">
        <v>1.2</v>
      </c>
      <c r="J69" s="105"/>
      <c r="K69" s="32"/>
    </row>
    <row r="70" spans="1:11" s="42" customFormat="1" ht="11.25" customHeight="1">
      <c r="A70" s="36" t="s">
        <v>55</v>
      </c>
      <c r="B70" s="37"/>
      <c r="C70" s="38">
        <v>47731</v>
      </c>
      <c r="D70" s="38">
        <v>54770</v>
      </c>
      <c r="E70" s="38">
        <v>55800</v>
      </c>
      <c r="F70" s="39">
        <f>IF(D70&gt;0,100*E70/D70,0)</f>
        <v>101.88059156472521</v>
      </c>
      <c r="G70" s="40"/>
      <c r="H70" s="106">
        <v>98.291</v>
      </c>
      <c r="I70" s="107">
        <v>108.2</v>
      </c>
      <c r="J70" s="10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5"/>
      <c r="I71" s="105"/>
      <c r="J71" s="105"/>
      <c r="K71" s="32"/>
    </row>
    <row r="72" spans="1:11" s="33" customFormat="1" ht="11.25" customHeight="1">
      <c r="A72" s="35" t="s">
        <v>56</v>
      </c>
      <c r="B72" s="29"/>
      <c r="C72" s="30">
        <v>11359</v>
      </c>
      <c r="D72" s="30">
        <v>9627</v>
      </c>
      <c r="E72" s="30">
        <v>9627</v>
      </c>
      <c r="F72" s="31"/>
      <c r="G72" s="31"/>
      <c r="H72" s="105">
        <v>18.197</v>
      </c>
      <c r="I72" s="105">
        <v>3.022</v>
      </c>
      <c r="J72" s="105"/>
      <c r="K72" s="32"/>
    </row>
    <row r="73" spans="1:11" s="33" customFormat="1" ht="11.25" customHeight="1">
      <c r="A73" s="35" t="s">
        <v>57</v>
      </c>
      <c r="B73" s="29"/>
      <c r="C73" s="30">
        <v>9015</v>
      </c>
      <c r="D73" s="30">
        <v>7900</v>
      </c>
      <c r="E73" s="30">
        <v>7900</v>
      </c>
      <c r="F73" s="31"/>
      <c r="G73" s="31"/>
      <c r="H73" s="105">
        <v>24.224</v>
      </c>
      <c r="I73" s="105">
        <v>19.455</v>
      </c>
      <c r="J73" s="105"/>
      <c r="K73" s="32"/>
    </row>
    <row r="74" spans="1:11" s="33" customFormat="1" ht="11.25" customHeight="1">
      <c r="A74" s="35" t="s">
        <v>58</v>
      </c>
      <c r="B74" s="29"/>
      <c r="C74" s="30">
        <v>10101</v>
      </c>
      <c r="D74" s="30">
        <v>11009</v>
      </c>
      <c r="E74" s="30">
        <v>11009</v>
      </c>
      <c r="F74" s="31"/>
      <c r="G74" s="31"/>
      <c r="H74" s="105">
        <v>15.994</v>
      </c>
      <c r="I74" s="105">
        <v>16.513</v>
      </c>
      <c r="J74" s="105"/>
      <c r="K74" s="32"/>
    </row>
    <row r="75" spans="1:11" s="33" customFormat="1" ht="11.25" customHeight="1">
      <c r="A75" s="35" t="s">
        <v>59</v>
      </c>
      <c r="B75" s="29"/>
      <c r="C75" s="30">
        <v>54438</v>
      </c>
      <c r="D75" s="30">
        <v>48569.671500000004</v>
      </c>
      <c r="E75" s="30">
        <v>48569.671500000004</v>
      </c>
      <c r="F75" s="31"/>
      <c r="G75" s="31"/>
      <c r="H75" s="105">
        <v>53.701</v>
      </c>
      <c r="I75" s="105">
        <v>65.63779727524404</v>
      </c>
      <c r="J75" s="105"/>
      <c r="K75" s="32"/>
    </row>
    <row r="76" spans="1:11" s="33" customFormat="1" ht="11.25" customHeight="1">
      <c r="A76" s="35" t="s">
        <v>60</v>
      </c>
      <c r="B76" s="29"/>
      <c r="C76" s="30">
        <v>1303</v>
      </c>
      <c r="D76" s="30">
        <v>1130</v>
      </c>
      <c r="E76" s="30">
        <v>1050</v>
      </c>
      <c r="F76" s="31"/>
      <c r="G76" s="31"/>
      <c r="H76" s="105">
        <v>3.378</v>
      </c>
      <c r="I76" s="105">
        <v>4.089</v>
      </c>
      <c r="J76" s="105"/>
      <c r="K76" s="32"/>
    </row>
    <row r="77" spans="1:11" s="33" customFormat="1" ht="11.25" customHeight="1">
      <c r="A77" s="35" t="s">
        <v>61</v>
      </c>
      <c r="B77" s="29"/>
      <c r="C77" s="30">
        <v>8250</v>
      </c>
      <c r="D77" s="30">
        <v>7084</v>
      </c>
      <c r="E77" s="30">
        <v>7081</v>
      </c>
      <c r="F77" s="31"/>
      <c r="G77" s="31"/>
      <c r="H77" s="105">
        <v>24.32</v>
      </c>
      <c r="I77" s="105">
        <v>14.442</v>
      </c>
      <c r="J77" s="105"/>
      <c r="K77" s="32"/>
    </row>
    <row r="78" spans="1:11" s="33" customFormat="1" ht="11.25" customHeight="1">
      <c r="A78" s="35" t="s">
        <v>62</v>
      </c>
      <c r="B78" s="29"/>
      <c r="C78" s="30">
        <v>13448</v>
      </c>
      <c r="D78" s="30">
        <v>13692</v>
      </c>
      <c r="E78" s="30">
        <v>13692</v>
      </c>
      <c r="F78" s="31"/>
      <c r="G78" s="31"/>
      <c r="H78" s="105">
        <v>34.213</v>
      </c>
      <c r="I78" s="105">
        <v>33.885</v>
      </c>
      <c r="J78" s="105"/>
      <c r="K78" s="32"/>
    </row>
    <row r="79" spans="1:11" s="33" customFormat="1" ht="11.25" customHeight="1">
      <c r="A79" s="35" t="s">
        <v>63</v>
      </c>
      <c r="B79" s="29"/>
      <c r="C79" s="30">
        <v>14925</v>
      </c>
      <c r="D79" s="30">
        <v>14983</v>
      </c>
      <c r="E79" s="30">
        <v>15331</v>
      </c>
      <c r="F79" s="31"/>
      <c r="G79" s="31"/>
      <c r="H79" s="105">
        <v>41.492</v>
      </c>
      <c r="I79" s="105">
        <v>35.017</v>
      </c>
      <c r="J79" s="105"/>
      <c r="K79" s="32"/>
    </row>
    <row r="80" spans="1:11" s="42" customFormat="1" ht="11.25" customHeight="1">
      <c r="A80" s="43" t="s">
        <v>64</v>
      </c>
      <c r="B80" s="37"/>
      <c r="C80" s="38">
        <v>122839</v>
      </c>
      <c r="D80" s="38">
        <v>113994.6715</v>
      </c>
      <c r="E80" s="38">
        <v>114259.6715</v>
      </c>
      <c r="F80" s="39">
        <f>IF(D80&gt;0,100*E80/D80,0)</f>
        <v>100.23246700614423</v>
      </c>
      <c r="G80" s="40"/>
      <c r="H80" s="106">
        <v>215.519</v>
      </c>
      <c r="I80" s="107">
        <v>192.06079727524403</v>
      </c>
      <c r="J80" s="10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5"/>
      <c r="I81" s="105"/>
      <c r="J81" s="105"/>
      <c r="K81" s="32"/>
    </row>
    <row r="82" spans="1:11" s="33" customFormat="1" ht="11.25" customHeight="1">
      <c r="A82" s="35" t="s">
        <v>65</v>
      </c>
      <c r="B82" s="29"/>
      <c r="C82" s="30">
        <v>129</v>
      </c>
      <c r="D82" s="30">
        <v>129</v>
      </c>
      <c r="E82" s="30">
        <v>64</v>
      </c>
      <c r="F82" s="31"/>
      <c r="G82" s="31"/>
      <c r="H82" s="105">
        <v>0.194</v>
      </c>
      <c r="I82" s="105">
        <v>0.194</v>
      </c>
      <c r="J82" s="105"/>
      <c r="K82" s="32"/>
    </row>
    <row r="83" spans="1:11" s="33" customFormat="1" ht="11.25" customHeight="1">
      <c r="A83" s="35" t="s">
        <v>66</v>
      </c>
      <c r="B83" s="29"/>
      <c r="C83" s="30">
        <v>58</v>
      </c>
      <c r="D83" s="30">
        <v>59</v>
      </c>
      <c r="E83" s="30">
        <v>60</v>
      </c>
      <c r="F83" s="31"/>
      <c r="G83" s="31"/>
      <c r="H83" s="105">
        <v>0.059</v>
      </c>
      <c r="I83" s="105">
        <v>0.06</v>
      </c>
      <c r="J83" s="105"/>
      <c r="K83" s="32"/>
    </row>
    <row r="84" spans="1:11" s="42" customFormat="1" ht="11.25" customHeight="1">
      <c r="A84" s="36" t="s">
        <v>67</v>
      </c>
      <c r="B84" s="37"/>
      <c r="C84" s="38">
        <v>187</v>
      </c>
      <c r="D84" s="38">
        <v>188</v>
      </c>
      <c r="E84" s="38">
        <v>124</v>
      </c>
      <c r="F84" s="39">
        <f>IF(D84&gt;0,100*E84/D84,0)</f>
        <v>65.95744680851064</v>
      </c>
      <c r="G84" s="40"/>
      <c r="H84" s="106">
        <v>0.253</v>
      </c>
      <c r="I84" s="107">
        <v>0.254</v>
      </c>
      <c r="J84" s="10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5"/>
      <c r="I85" s="105"/>
      <c r="J85" s="10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8"/>
      <c r="I86" s="109"/>
      <c r="J86" s="109"/>
      <c r="K86" s="50"/>
    </row>
    <row r="87" spans="1:11" s="42" customFormat="1" ht="11.25" customHeight="1">
      <c r="A87" s="51" t="s">
        <v>68</v>
      </c>
      <c r="B87" s="52"/>
      <c r="C87" s="53">
        <v>2598896</v>
      </c>
      <c r="D87" s="53">
        <v>2569649.6715</v>
      </c>
      <c r="E87" s="53">
        <v>2584924.0715</v>
      </c>
      <c r="F87" s="54">
        <f>IF(D87&gt;0,100*E87/D87,0)</f>
        <v>100.59441565787773</v>
      </c>
      <c r="G87" s="40"/>
      <c r="H87" s="110">
        <v>6705.106</v>
      </c>
      <c r="I87" s="111">
        <v>9289.75668197503</v>
      </c>
      <c r="J87" s="11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Ramón</dc:creator>
  <cp:keywords/>
  <dc:description/>
  <cp:lastModifiedBy>rcarrillo</cp:lastModifiedBy>
  <cp:lastPrinted>2017-02-09T09:01:42Z</cp:lastPrinted>
  <dcterms:created xsi:type="dcterms:W3CDTF">2017-02-03T11:12:02Z</dcterms:created>
  <dcterms:modified xsi:type="dcterms:W3CDTF">2017-02-09T09:41:14Z</dcterms:modified>
  <cp:category/>
  <cp:version/>
  <cp:contentType/>
  <cp:contentStatus/>
</cp:coreProperties>
</file>