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960" yWindow="0" windowWidth="9336" windowHeight="11916"/>
  </bookViews>
  <sheets>
    <sheet name="Bovino1" sheetId="4" r:id="rId1"/>
    <sheet name="Bovino2" sheetId="5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Bovino1!$D$5:$K$88</definedName>
    <definedName name="_xlnm.Print_Area" localSheetId="1">Bovino2!#REF!</definedName>
    <definedName name="Category">[1]Textes!$A$18:$W$64</definedName>
    <definedName name="COUNTRIES">[2]Countries!$A$1:$AB$1</definedName>
    <definedName name="COUNTRY">#REF!</definedName>
    <definedName name="DATA">#REF!</definedName>
    <definedName name="DATASET">#REF!</definedName>
    <definedName name="dede">[3]Textes!$A$18:$M$64</definedName>
    <definedName name="ITEMS">[2]Dictionary!$A$9:$A$45</definedName>
    <definedName name="LANGUAGE">#REF!</definedName>
    <definedName name="LANGUAGES">[2]Dictionary!$B$1:$X$1</definedName>
    <definedName name="lg">[4]Textes!$B$1</definedName>
    <definedName name="libliv">[4]Textes!$A$4:$M$11</definedName>
    <definedName name="NUTS">[2]Regions!$A$2:$B$402</definedName>
    <definedName name="pays">[4]Textes!$A$68:$M$95</definedName>
    <definedName name="refyear">[1]Dialog!$H$18</definedName>
    <definedName name="REGIONS">[2]Countries!$A$2:$A$61</definedName>
    <definedName name="SUBTITLE1">[2]Dictionary!$A$4</definedName>
    <definedName name="SUBTITLE2">[2]Dictionary!$A$5</definedName>
    <definedName name="surveys">[1]Textes!$A$113:$W$116</definedName>
    <definedName name="testvalC">[1]Textes!$D$123:$E$151</definedName>
    <definedName name="TITLE">[2]Dictionary!$A$3</definedName>
    <definedName name="YEAR">#REF!</definedName>
  </definedNames>
  <calcPr calcId="125725"/>
</workbook>
</file>

<file path=xl/calcChain.xml><?xml version="1.0" encoding="utf-8"?>
<calcChain xmlns="http://schemas.openxmlformats.org/spreadsheetml/2006/main">
  <c r="G86" i="5"/>
  <c r="H82"/>
  <c r="I86"/>
  <c r="H86"/>
  <c r="F86"/>
  <c r="E86"/>
  <c r="I82"/>
  <c r="G82"/>
  <c r="F82"/>
  <c r="E82"/>
  <c r="I72"/>
  <c r="H72"/>
  <c r="G72"/>
  <c r="F72"/>
  <c r="E72"/>
  <c r="I66"/>
  <c r="H66"/>
  <c r="G66"/>
  <c r="F66"/>
  <c r="E66"/>
  <c r="I61"/>
  <c r="H61"/>
  <c r="G61"/>
  <c r="F61"/>
  <c r="E61"/>
  <c r="I52"/>
  <c r="H52"/>
  <c r="G52"/>
  <c r="F52"/>
  <c r="E52"/>
  <c r="I39"/>
  <c r="H39"/>
  <c r="G39"/>
  <c r="F39"/>
  <c r="E39"/>
  <c r="I33"/>
  <c r="H33"/>
  <c r="G33"/>
  <c r="F33"/>
  <c r="E33"/>
  <c r="I24"/>
  <c r="H24"/>
  <c r="G24"/>
  <c r="F24"/>
  <c r="E24"/>
  <c r="H17"/>
  <c r="G17"/>
  <c r="I15"/>
  <c r="H15"/>
  <c r="G15"/>
  <c r="F15"/>
  <c r="E15"/>
  <c r="E88" s="1"/>
  <c r="K86" i="4"/>
  <c r="J86"/>
  <c r="I86"/>
  <c r="H86"/>
  <c r="G86"/>
  <c r="F86"/>
  <c r="K82"/>
  <c r="J82"/>
  <c r="I82"/>
  <c r="H82"/>
  <c r="G82"/>
  <c r="F82"/>
  <c r="K72"/>
  <c r="J72"/>
  <c r="I72"/>
  <c r="H72"/>
  <c r="G72"/>
  <c r="F72"/>
  <c r="K66"/>
  <c r="J66"/>
  <c r="I66"/>
  <c r="H66"/>
  <c r="G66"/>
  <c r="F66"/>
  <c r="K61"/>
  <c r="J61"/>
  <c r="I61"/>
  <c r="H61"/>
  <c r="G61"/>
  <c r="F61"/>
  <c r="K52"/>
  <c r="J52"/>
  <c r="I52"/>
  <c r="H52"/>
  <c r="G52"/>
  <c r="F52"/>
  <c r="K39"/>
  <c r="J39"/>
  <c r="I39"/>
  <c r="H39"/>
  <c r="G39"/>
  <c r="F39"/>
  <c r="K33"/>
  <c r="J33"/>
  <c r="I33"/>
  <c r="H33"/>
  <c r="G33"/>
  <c r="F33"/>
  <c r="K24"/>
  <c r="J24"/>
  <c r="I24"/>
  <c r="H24"/>
  <c r="G24"/>
  <c r="F24"/>
  <c r="K15"/>
  <c r="J15"/>
  <c r="I15"/>
  <c r="H15"/>
  <c r="G15"/>
  <c r="F15"/>
  <c r="E15"/>
  <c r="E24"/>
  <c r="E39"/>
  <c r="E61"/>
  <c r="E82"/>
  <c r="E86"/>
  <c r="E33"/>
  <c r="E72"/>
  <c r="H88" i="5" l="1"/>
  <c r="F88"/>
  <c r="G88"/>
  <c r="H88" i="4"/>
  <c r="I88" i="5"/>
  <c r="F88" i="4"/>
  <c r="I88"/>
  <c r="G88"/>
  <c r="J88"/>
  <c r="E88"/>
  <c r="K88"/>
</calcChain>
</file>

<file path=xl/sharedStrings.xml><?xml version="1.0" encoding="utf-8"?>
<sst xmlns="http://schemas.openxmlformats.org/spreadsheetml/2006/main" count="235" uniqueCount="148">
  <si>
    <t>ENCUESTAS GANADERAS, 2013</t>
  </si>
  <si>
    <t>GANADO BOVINO</t>
  </si>
  <si>
    <t>Análisis provincial del censo de animales por tipos, noviembre 2013 (número de animales)</t>
  </si>
  <si>
    <t>Provincias y Comunidades Autónomas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</si>
  <si>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</si>
  <si>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</si>
  <si>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</si>
  <si>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</si>
  <si>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</si>
  <si>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</si>
  <si>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</si>
  <si>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ca</t>
  </si>
  <si>
    <t>comuni</t>
  </si>
  <si>
    <t>pr</t>
  </si>
  <si>
    <t>Hembras</t>
  </si>
  <si>
    <t>Sacrificio</t>
  </si>
  <si>
    <t>Reposición</t>
  </si>
  <si>
    <t>01</t>
  </si>
  <si>
    <t>GALICIA</t>
  </si>
  <si>
    <t>15</t>
  </si>
  <si>
    <t>Coruña (La)</t>
  </si>
  <si>
    <t>27</t>
  </si>
  <si>
    <t>Lugo</t>
  </si>
  <si>
    <t>32</t>
  </si>
  <si>
    <t>Ourense</t>
  </si>
  <si>
    <t>36</t>
  </si>
  <si>
    <t>Pontevedra</t>
  </si>
  <si>
    <t>Total GALICIA</t>
  </si>
  <si>
    <t>Total P.DE ASTURIAS</t>
  </si>
  <si>
    <t>P. DE ASTURIAS</t>
  </si>
  <si>
    <t>Total CANTABRIA</t>
  </si>
  <si>
    <t>CANTABRIA</t>
  </si>
  <si>
    <t>04</t>
  </si>
  <si>
    <t>PAIS VASCO</t>
  </si>
  <si>
    <t>Alava</t>
  </si>
  <si>
    <t>20</t>
  </si>
  <si>
    <t>Guipúzcoa</t>
  </si>
  <si>
    <t>48</t>
  </si>
  <si>
    <t>Vizcaya</t>
  </si>
  <si>
    <t>Total PAIS VASCO</t>
  </si>
  <si>
    <t>Total NAVARRA</t>
  </si>
  <si>
    <t>NAVARRA</t>
  </si>
  <si>
    <t>Total LA RIOJA</t>
  </si>
  <si>
    <t>LA RIOJA</t>
  </si>
  <si>
    <t>07</t>
  </si>
  <si>
    <t>ARAGON</t>
  </si>
  <si>
    <t>22</t>
  </si>
  <si>
    <t>Huesca</t>
  </si>
  <si>
    <t>44</t>
  </si>
  <si>
    <t>Teruel</t>
  </si>
  <si>
    <t>50</t>
  </si>
  <si>
    <t>Zaragoza</t>
  </si>
  <si>
    <t>Total ARAGON</t>
  </si>
  <si>
    <t>08</t>
  </si>
  <si>
    <t>CATALUÑA</t>
  </si>
  <si>
    <t>Barcelona</t>
  </si>
  <si>
    <t>17</t>
  </si>
  <si>
    <t>Girona</t>
  </si>
  <si>
    <t>25</t>
  </si>
  <si>
    <t>Lleida</t>
  </si>
  <si>
    <t>43</t>
  </si>
  <si>
    <t>Tarragona</t>
  </si>
  <si>
    <t>Total CATALUÑA</t>
  </si>
  <si>
    <t>Total BALEARES</t>
  </si>
  <si>
    <t>BALEARES</t>
  </si>
  <si>
    <t>10</t>
  </si>
  <si>
    <t>CASTILLA-LEON</t>
  </si>
  <si>
    <t>05</t>
  </si>
  <si>
    <t>Avila</t>
  </si>
  <si>
    <t>09</t>
  </si>
  <si>
    <t>Burgos</t>
  </si>
  <si>
    <t>24</t>
  </si>
  <si>
    <t>Leon</t>
  </si>
  <si>
    <t>34</t>
  </si>
  <si>
    <t>Palencia</t>
  </si>
  <si>
    <t>37</t>
  </si>
  <si>
    <t>Salamanca</t>
  </si>
  <si>
    <t>40</t>
  </si>
  <si>
    <t>Segovia</t>
  </si>
  <si>
    <t>42</t>
  </si>
  <si>
    <t>Soria</t>
  </si>
  <si>
    <t>47</t>
  </si>
  <si>
    <t>Valladolid</t>
  </si>
  <si>
    <t>49</t>
  </si>
  <si>
    <t>Zamora</t>
  </si>
  <si>
    <t>Total CASTILLA-LEON</t>
  </si>
  <si>
    <t>CASTILLA Y LEON</t>
  </si>
  <si>
    <t>Total MADRID</t>
  </si>
  <si>
    <t>MADRID</t>
  </si>
  <si>
    <t>12</t>
  </si>
  <si>
    <t>CASTILLA LA MANCHA</t>
  </si>
  <si>
    <t>02</t>
  </si>
  <si>
    <t>Albacete</t>
  </si>
  <si>
    <t>13</t>
  </si>
  <si>
    <t>Ciudad Real</t>
  </si>
  <si>
    <t>16</t>
  </si>
  <si>
    <t>Cuenca</t>
  </si>
  <si>
    <t>19</t>
  </si>
  <si>
    <t>Guadalajara</t>
  </si>
  <si>
    <t>45</t>
  </si>
  <si>
    <t>Toledo</t>
  </si>
  <si>
    <t>Total CASTILLA LA MANCHA</t>
  </si>
  <si>
    <t>C.VALENCIANA</t>
  </si>
  <si>
    <t>03</t>
  </si>
  <si>
    <t>Alicante</t>
  </si>
  <si>
    <t>Castellón</t>
  </si>
  <si>
    <t>46</t>
  </si>
  <si>
    <t>Valencia</t>
  </si>
  <si>
    <t>Total C.VALENCIANA</t>
  </si>
  <si>
    <t>C. VALENCIANA</t>
  </si>
  <si>
    <t>Total R.DE MURCIA</t>
  </si>
  <si>
    <t>R. DE MURCIA</t>
  </si>
  <si>
    <t>EXTREMADURA</t>
  </si>
  <si>
    <t>06</t>
  </si>
  <si>
    <t>Badajoz</t>
  </si>
  <si>
    <t>Cáceres</t>
  </si>
  <si>
    <t>Total EXTREMADURA</t>
  </si>
  <si>
    <t>ANDALUCIA</t>
  </si>
  <si>
    <t>Almería</t>
  </si>
  <si>
    <t>11</t>
  </si>
  <si>
    <t>Cádiz</t>
  </si>
  <si>
    <t>14</t>
  </si>
  <si>
    <t>Córdoba</t>
  </si>
  <si>
    <t>18</t>
  </si>
  <si>
    <t>Granada</t>
  </si>
  <si>
    <t>21</t>
  </si>
  <si>
    <t>Huelva</t>
  </si>
  <si>
    <t>23</t>
  </si>
  <si>
    <t>Jaen</t>
  </si>
  <si>
    <t>29</t>
  </si>
  <si>
    <t>Málaga</t>
  </si>
  <si>
    <t>41</t>
  </si>
  <si>
    <t>Sevilla</t>
  </si>
  <si>
    <t>Total ANDALUCIA</t>
  </si>
  <si>
    <t>CANARIAS</t>
  </si>
  <si>
    <t>35</t>
  </si>
  <si>
    <t>Palmas (Las)</t>
  </si>
  <si>
    <t>38</t>
  </si>
  <si>
    <t>Sta. Cruz de Tenerife</t>
  </si>
  <si>
    <t>Total CANARIAS</t>
  </si>
  <si>
    <t>Total general</t>
  </si>
  <si>
    <t>ESPAÑA</t>
  </si>
  <si>
    <t>Animales de dos o más años</t>
  </si>
  <si>
    <t xml:space="preserve">Novillas </t>
  </si>
  <si>
    <t>Vacas</t>
  </si>
  <si>
    <t>Resto</t>
  </si>
  <si>
    <t>Lecheras</t>
  </si>
  <si>
    <t>Revisión de cifras en las Comunidades Autónomas de Cantabria y Andalucía.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</si>
</sst>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</font>
    <font>
      <b/>
      <sz val="10"/>
      <name val="Times New Roman"/>
      <family val="1"/>
    </font>
    <font>
      <b/>
      <sz val="9"/>
      <name val="Helv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alibri"/>
      <family val="2"/>
    </font>
    <font>
      <sz val="9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4" fillId="0" borderId="0"/>
    <xf numFmtId="0" fontId="11" fillId="22" borderId="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65" fontId="21" fillId="0" borderId="0" applyFont="0" applyFill="0" applyBorder="0" applyAlignment="0" applyProtection="0">
      <alignment horizontal="right"/>
    </xf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31" applyFont="1"/>
    <xf numFmtId="0" fontId="1" fillId="0" borderId="0" xfId="31"/>
    <xf numFmtId="0" fontId="10" fillId="0" borderId="14" xfId="31" applyFont="1" applyFill="1" applyBorder="1" applyAlignment="1">
      <alignment horizontal="left"/>
    </xf>
    <xf numFmtId="3" fontId="10" fillId="0" borderId="15" xfId="31" applyNumberFormat="1" applyFont="1" applyFill="1" applyBorder="1"/>
    <xf numFmtId="3" fontId="10" fillId="0" borderId="16" xfId="31" applyNumberFormat="1" applyFont="1" applyFill="1" applyBorder="1"/>
    <xf numFmtId="3" fontId="10" fillId="0" borderId="17" xfId="31" applyNumberFormat="1" applyFont="1" applyFill="1" applyBorder="1"/>
    <xf numFmtId="3" fontId="10" fillId="0" borderId="18" xfId="31" applyNumberFormat="1" applyFont="1" applyFill="1" applyBorder="1"/>
    <xf numFmtId="3" fontId="10" fillId="0" borderId="19" xfId="31" applyNumberFormat="1" applyFont="1" applyFill="1" applyBorder="1"/>
    <xf numFmtId="0" fontId="10" fillId="0" borderId="22" xfId="31" applyFont="1" applyFill="1" applyBorder="1" applyAlignment="1">
      <alignment horizontal="left"/>
    </xf>
    <xf numFmtId="3" fontId="10" fillId="0" borderId="0" xfId="31" applyNumberFormat="1" applyFont="1" applyFill="1" applyBorder="1"/>
    <xf numFmtId="3" fontId="10" fillId="0" borderId="23" xfId="31" applyNumberFormat="1" applyFont="1" applyFill="1" applyBorder="1"/>
    <xf numFmtId="3" fontId="10" fillId="0" borderId="24" xfId="31" applyNumberFormat="1" applyFont="1" applyFill="1" applyBorder="1"/>
    <xf numFmtId="3" fontId="10" fillId="0" borderId="25" xfId="31" applyNumberFormat="1" applyFont="1" applyFill="1" applyBorder="1"/>
    <xf numFmtId="3" fontId="10" fillId="0" borderId="26" xfId="31" applyNumberFormat="1" applyFont="1" applyFill="1" applyBorder="1"/>
    <xf numFmtId="0" fontId="6" fillId="0" borderId="22" xfId="31" applyFont="1" applyFill="1" applyBorder="1" applyAlignment="1">
      <alignment horizontal="left"/>
    </xf>
    <xf numFmtId="3" fontId="6" fillId="0" borderId="0" xfId="31" applyNumberFormat="1" applyFont="1" applyFill="1" applyBorder="1"/>
    <xf numFmtId="3" fontId="6" fillId="0" borderId="23" xfId="31" applyNumberFormat="1" applyFont="1" applyFill="1" applyBorder="1"/>
    <xf numFmtId="3" fontId="6" fillId="0" borderId="24" xfId="31" applyNumberFormat="1" applyFont="1" applyFill="1" applyBorder="1"/>
    <xf numFmtId="3" fontId="6" fillId="0" borderId="26" xfId="31" applyNumberFormat="1" applyFont="1" applyFill="1" applyBorder="1"/>
    <xf numFmtId="0" fontId="6" fillId="0" borderId="30" xfId="31" applyFont="1" applyFill="1" applyBorder="1" applyAlignment="1">
      <alignment horizontal="left"/>
    </xf>
    <xf numFmtId="3" fontId="6" fillId="0" borderId="31" xfId="31" applyNumberFormat="1" applyFont="1" applyFill="1" applyBorder="1"/>
    <xf numFmtId="3" fontId="6" fillId="0" borderId="32" xfId="31" applyNumberFormat="1" applyFont="1" applyFill="1" applyBorder="1"/>
    <xf numFmtId="3" fontId="6" fillId="0" borderId="33" xfId="31" applyNumberFormat="1" applyFont="1" applyFill="1" applyBorder="1"/>
    <xf numFmtId="3" fontId="6" fillId="0" borderId="34" xfId="31" applyNumberFormat="1" applyFont="1" applyFill="1" applyBorder="1"/>
    <xf numFmtId="3" fontId="6" fillId="0" borderId="35" xfId="31" applyNumberFormat="1" applyFont="1" applyFill="1" applyBorder="1"/>
    <xf numFmtId="3" fontId="6" fillId="0" borderId="15" xfId="31" applyNumberFormat="1" applyFont="1" applyFill="1" applyBorder="1"/>
    <xf numFmtId="3" fontId="6" fillId="0" borderId="25" xfId="31" applyNumberFormat="1" applyFont="1" applyFill="1" applyBorder="1"/>
    <xf numFmtId="0" fontId="6" fillId="0" borderId="14" xfId="31" applyFont="1" applyFill="1" applyBorder="1" applyAlignment="1">
      <alignment horizontal="left"/>
    </xf>
    <xf numFmtId="3" fontId="6" fillId="0" borderId="17" xfId="31" applyNumberFormat="1" applyFont="1" applyFill="1" applyBorder="1"/>
    <xf numFmtId="0" fontId="10" fillId="0" borderId="22" xfId="31" quotePrefix="1" applyFont="1" applyFill="1" applyBorder="1" applyAlignment="1">
      <alignment horizontal="left"/>
    </xf>
    <xf numFmtId="3" fontId="6" fillId="0" borderId="36" xfId="31" applyNumberFormat="1" applyFont="1" applyFill="1" applyBorder="1"/>
    <xf numFmtId="0" fontId="6" fillId="0" borderId="38" xfId="31" applyFont="1" applyFill="1" applyBorder="1" applyAlignment="1">
      <alignment horizontal="left"/>
    </xf>
    <xf numFmtId="0" fontId="10" fillId="0" borderId="14" xfId="31" quotePrefix="1" applyFont="1" applyFill="1" applyBorder="1" applyAlignment="1">
      <alignment horizontal="left"/>
    </xf>
    <xf numFmtId="0" fontId="6" fillId="0" borderId="22" xfId="31" quotePrefix="1" applyFont="1" applyFill="1" applyBorder="1" applyAlignment="1">
      <alignment horizontal="left"/>
    </xf>
    <xf numFmtId="0" fontId="6" fillId="0" borderId="30" xfId="31" quotePrefix="1" applyFont="1" applyFill="1" applyBorder="1" applyAlignment="1">
      <alignment horizontal="left"/>
    </xf>
    <xf numFmtId="3" fontId="6" fillId="0" borderId="41" xfId="31" applyNumberFormat="1" applyFont="1" applyFill="1" applyBorder="1"/>
    <xf numFmtId="3" fontId="1" fillId="0" borderId="24" xfId="31" applyNumberFormat="1" applyFill="1" applyBorder="1"/>
    <xf numFmtId="0" fontId="10" fillId="0" borderId="37" xfId="31" quotePrefix="1" applyFont="1" applyFill="1" applyBorder="1" applyAlignment="1">
      <alignment horizontal="left"/>
    </xf>
    <xf numFmtId="3" fontId="10" fillId="0" borderId="14" xfId="31" applyNumberFormat="1" applyFont="1" applyFill="1" applyBorder="1"/>
    <xf numFmtId="0" fontId="10" fillId="0" borderId="38" xfId="31" quotePrefix="1" applyFont="1" applyFill="1" applyBorder="1" applyAlignment="1">
      <alignment horizontal="left"/>
    </xf>
    <xf numFmtId="3" fontId="10" fillId="0" borderId="22" xfId="31" applyNumberFormat="1" applyFont="1" applyFill="1" applyBorder="1"/>
    <xf numFmtId="0" fontId="10" fillId="0" borderId="38" xfId="31" applyFont="1" applyFill="1" applyBorder="1" applyAlignment="1">
      <alignment horizontal="left"/>
    </xf>
    <xf numFmtId="3" fontId="6" fillId="0" borderId="22" xfId="31" applyNumberFormat="1" applyFont="1" applyFill="1" applyBorder="1"/>
    <xf numFmtId="0" fontId="6" fillId="0" borderId="39" xfId="31" applyFont="1" applyFill="1" applyBorder="1" applyAlignment="1">
      <alignment horizontal="left"/>
    </xf>
    <xf numFmtId="3" fontId="6" fillId="0" borderId="30" xfId="31" applyNumberFormat="1" applyFont="1" applyFill="1" applyBorder="1"/>
    <xf numFmtId="1" fontId="10" fillId="0" borderId="0" xfId="31" applyNumberFormat="1" applyFont="1" applyFill="1" applyBorder="1"/>
    <xf numFmtId="1" fontId="2" fillId="0" borderId="24" xfId="31" applyNumberFormat="1" applyFont="1" applyFill="1" applyBorder="1"/>
    <xf numFmtId="1" fontId="2" fillId="0" borderId="36" xfId="31" applyNumberFormat="1" applyFont="1" applyFill="1" applyBorder="1"/>
    <xf numFmtId="1" fontId="6" fillId="0" borderId="24" xfId="31" applyNumberFormat="1" applyFont="1" applyFill="1" applyBorder="1"/>
    <xf numFmtId="1" fontId="6" fillId="0" borderId="26" xfId="31" applyNumberFormat="1" applyFont="1" applyFill="1" applyBorder="1"/>
    <xf numFmtId="164" fontId="5" fillId="0" borderId="30" xfId="30" applyNumberFormat="1" applyFont="1" applyFill="1" applyBorder="1"/>
    <xf numFmtId="0" fontId="2" fillId="0" borderId="0" xfId="31" applyFont="1" applyFill="1"/>
    <xf numFmtId="1" fontId="6" fillId="0" borderId="0" xfId="31" applyNumberFormat="1" applyFont="1" applyFill="1" applyBorder="1"/>
    <xf numFmtId="3" fontId="11" fillId="0" borderId="24" xfId="31" applyNumberFormat="1" applyFont="1" applyFill="1" applyBorder="1"/>
    <xf numFmtId="0" fontId="1" fillId="0" borderId="0" xfId="31" applyFill="1"/>
    <xf numFmtId="0" fontId="8" fillId="0" borderId="9" xfId="31" applyFont="1" applyFill="1" applyBorder="1"/>
    <xf numFmtId="0" fontId="6" fillId="0" borderId="10" xfId="31" applyFont="1" applyFill="1" applyBorder="1" applyAlignment="1">
      <alignment horizontal="center"/>
    </xf>
    <xf numFmtId="0" fontId="6" fillId="0" borderId="10" xfId="31" applyFont="1" applyFill="1" applyBorder="1" applyAlignment="1">
      <alignment horizontal="center" vertical="center" wrapText="1"/>
    </xf>
    <xf numFmtId="0" fontId="6" fillId="0" borderId="11" xfId="31" applyFont="1" applyFill="1" applyBorder="1" applyAlignment="1">
      <alignment horizontal="center"/>
    </xf>
    <xf numFmtId="0" fontId="8" fillId="0" borderId="12" xfId="31" applyFont="1" applyFill="1" applyBorder="1"/>
    <xf numFmtId="0" fontId="8" fillId="0" borderId="13" xfId="31" applyFont="1" applyFill="1" applyBorder="1"/>
    <xf numFmtId="0" fontId="2" fillId="0" borderId="13" xfId="31" applyFont="1" applyFill="1" applyBorder="1"/>
    <xf numFmtId="0" fontId="2" fillId="0" borderId="20" xfId="31" applyFont="1" applyFill="1" applyBorder="1"/>
    <xf numFmtId="0" fontId="2" fillId="0" borderId="21" xfId="31" applyFont="1" applyFill="1" applyBorder="1"/>
    <xf numFmtId="0" fontId="8" fillId="0" borderId="27" xfId="31" applyFont="1" applyFill="1" applyBorder="1"/>
    <xf numFmtId="0" fontId="2" fillId="0" borderId="28" xfId="31" applyFont="1" applyFill="1" applyBorder="1"/>
    <xf numFmtId="0" fontId="2" fillId="0" borderId="29" xfId="31" applyFont="1" applyFill="1" applyBorder="1"/>
    <xf numFmtId="164" fontId="6" fillId="0" borderId="17" xfId="30" applyNumberFormat="1" applyFont="1" applyFill="1" applyBorder="1" applyAlignment="1">
      <alignment vertical="center" wrapText="1"/>
    </xf>
    <xf numFmtId="164" fontId="6" fillId="0" borderId="17" xfId="30" applyNumberFormat="1" applyFont="1" applyFill="1" applyBorder="1" applyAlignment="1">
      <alignment horizontal="right" vertical="center" wrapText="1"/>
    </xf>
    <xf numFmtId="164" fontId="6" fillId="0" borderId="19" xfId="30" applyNumberFormat="1" applyFont="1" applyFill="1" applyBorder="1" applyAlignment="1">
      <alignment horizontal="right" vertical="center" wrapText="1"/>
    </xf>
    <xf numFmtId="3" fontId="5" fillId="0" borderId="17" xfId="31" applyNumberFormat="1" applyFont="1" applyFill="1" applyBorder="1"/>
    <xf numFmtId="3" fontId="5" fillId="0" borderId="16" xfId="31" applyNumberFormat="1" applyFont="1" applyFill="1" applyBorder="1"/>
    <xf numFmtId="3" fontId="5" fillId="0" borderId="19" xfId="31" applyNumberFormat="1" applyFont="1" applyFill="1" applyBorder="1"/>
    <xf numFmtId="165" fontId="10" fillId="0" borderId="17" xfId="32" applyNumberFormat="1" applyFont="1" applyFill="1" applyBorder="1" applyAlignment="1">
      <alignment horizontal="right"/>
    </xf>
    <xf numFmtId="165" fontId="10" fillId="0" borderId="16" xfId="32" applyNumberFormat="1" applyFont="1" applyFill="1" applyBorder="1" applyAlignment="1">
      <alignment horizontal="right"/>
    </xf>
    <xf numFmtId="165" fontId="10" fillId="0" borderId="19" xfId="32" applyNumberFormat="1" applyFont="1" applyFill="1" applyBorder="1" applyAlignment="1">
      <alignment horizontal="right"/>
    </xf>
    <xf numFmtId="165" fontId="10" fillId="0" borderId="24" xfId="32" applyNumberFormat="1" applyFont="1" applyFill="1" applyBorder="1" applyAlignment="1">
      <alignment horizontal="right"/>
    </xf>
    <xf numFmtId="165" fontId="10" fillId="0" borderId="23" xfId="32" applyNumberFormat="1" applyFont="1" applyFill="1" applyBorder="1" applyAlignment="1">
      <alignment horizontal="right"/>
    </xf>
    <xf numFmtId="165" fontId="10" fillId="0" borderId="26" xfId="32" applyNumberFormat="1" applyFont="1" applyFill="1" applyBorder="1" applyAlignment="1">
      <alignment horizontal="right"/>
    </xf>
    <xf numFmtId="165" fontId="12" fillId="0" borderId="24" xfId="31" applyNumberFormat="1" applyFont="1" applyFill="1" applyBorder="1" applyAlignment="1">
      <alignment horizontal="right"/>
    </xf>
    <xf numFmtId="165" fontId="12" fillId="0" borderId="26" xfId="31" applyNumberFormat="1" applyFont="1" applyFill="1" applyBorder="1" applyAlignment="1">
      <alignment horizontal="right"/>
    </xf>
    <xf numFmtId="165" fontId="1" fillId="0" borderId="24" xfId="31" applyNumberFormat="1" applyFill="1" applyBorder="1"/>
    <xf numFmtId="165" fontId="1" fillId="0" borderId="26" xfId="31" applyNumberFormat="1" applyFill="1" applyBorder="1"/>
    <xf numFmtId="165" fontId="12" fillId="0" borderId="17" xfId="31" applyNumberFormat="1" applyFont="1" applyFill="1" applyBorder="1" applyAlignment="1">
      <alignment horizontal="right"/>
    </xf>
    <xf numFmtId="165" fontId="12" fillId="0" borderId="40" xfId="31" applyNumberFormat="1" applyFont="1" applyFill="1" applyBorder="1" applyAlignment="1">
      <alignment horizontal="right"/>
    </xf>
    <xf numFmtId="165" fontId="12" fillId="0" borderId="36" xfId="31" applyNumberFormat="1" applyFont="1" applyFill="1" applyBorder="1" applyAlignment="1">
      <alignment horizontal="right"/>
    </xf>
    <xf numFmtId="3" fontId="6" fillId="0" borderId="17" xfId="31" applyNumberFormat="1" applyFont="1" applyFill="1" applyBorder="1" applyAlignment="1">
      <alignment horizontal="right"/>
    </xf>
    <xf numFmtId="3" fontId="6" fillId="0" borderId="40" xfId="31" applyNumberFormat="1" applyFont="1" applyFill="1" applyBorder="1" applyAlignment="1">
      <alignment horizontal="right"/>
    </xf>
    <xf numFmtId="3" fontId="1" fillId="0" borderId="17" xfId="31" applyNumberFormat="1" applyFill="1" applyBorder="1"/>
    <xf numFmtId="3" fontId="1" fillId="0" borderId="16" xfId="31" applyNumberFormat="1" applyFill="1" applyBorder="1"/>
    <xf numFmtId="3" fontId="1" fillId="0" borderId="40" xfId="31" applyNumberFormat="1" applyFill="1" applyBorder="1"/>
    <xf numFmtId="3" fontId="1" fillId="0" borderId="23" xfId="31" applyNumberFormat="1" applyFill="1" applyBorder="1"/>
    <xf numFmtId="3" fontId="1" fillId="0" borderId="36" xfId="31" applyNumberFormat="1" applyFill="1" applyBorder="1"/>
    <xf numFmtId="3" fontId="5" fillId="0" borderId="0" xfId="31" applyNumberFormat="1" applyFont="1" applyFill="1" applyBorder="1"/>
    <xf numFmtId="3" fontId="5" fillId="0" borderId="24" xfId="31" applyNumberFormat="1" applyFont="1" applyFill="1" applyBorder="1"/>
    <xf numFmtId="3" fontId="5" fillId="0" borderId="23" xfId="31" applyNumberFormat="1" applyFont="1" applyFill="1" applyBorder="1"/>
    <xf numFmtId="3" fontId="5" fillId="0" borderId="36" xfId="31" applyNumberFormat="1" applyFont="1" applyFill="1" applyBorder="1"/>
    <xf numFmtId="165" fontId="12" fillId="0" borderId="19" xfId="31" applyNumberFormat="1" applyFont="1" applyFill="1" applyBorder="1" applyAlignment="1">
      <alignment horizontal="right"/>
    </xf>
    <xf numFmtId="165" fontId="1" fillId="0" borderId="0" xfId="31" applyNumberFormat="1" applyFill="1"/>
    <xf numFmtId="3" fontId="1" fillId="0" borderId="0" xfId="31" applyNumberFormat="1" applyFill="1"/>
    <xf numFmtId="1" fontId="2" fillId="0" borderId="17" xfId="31" applyNumberFormat="1" applyFont="1" applyFill="1" applyBorder="1"/>
    <xf numFmtId="0" fontId="8" fillId="0" borderId="42" xfId="31" applyFont="1" applyFill="1" applyBorder="1"/>
    <xf numFmtId="0" fontId="8" fillId="0" borderId="43" xfId="31" applyFont="1" applyFill="1" applyBorder="1"/>
    <xf numFmtId="3" fontId="13" fillId="0" borderId="32" xfId="31" applyNumberFormat="1" applyFont="1" applyFill="1" applyBorder="1"/>
    <xf numFmtId="3" fontId="13" fillId="0" borderId="33" xfId="31" applyNumberFormat="1" applyFont="1" applyFill="1" applyBorder="1"/>
    <xf numFmtId="4" fontId="2" fillId="0" borderId="0" xfId="31" applyNumberFormat="1" applyFont="1"/>
    <xf numFmtId="4" fontId="6" fillId="0" borderId="33" xfId="31" applyNumberFormat="1" applyFont="1" applyBorder="1" applyAlignment="1">
      <alignment horizontal="center" wrapText="1"/>
    </xf>
    <xf numFmtId="4" fontId="6" fillId="0" borderId="44" xfId="31" applyNumberFormat="1" applyFont="1" applyBorder="1" applyAlignment="1">
      <alignment horizontal="center"/>
    </xf>
    <xf numFmtId="4" fontId="6" fillId="0" borderId="45" xfId="31" applyNumberFormat="1" applyFont="1" applyBorder="1" applyAlignment="1">
      <alignment horizontal="center"/>
    </xf>
    <xf numFmtId="4" fontId="10" fillId="0" borderId="14" xfId="31" applyNumberFormat="1" applyFont="1" applyFill="1" applyBorder="1"/>
    <xf numFmtId="4" fontId="10" fillId="0" borderId="17" xfId="31" applyNumberFormat="1" applyFont="1" applyFill="1" applyBorder="1" applyAlignment="1">
      <alignment horizontal="right"/>
    </xf>
    <xf numFmtId="4" fontId="10" fillId="0" borderId="19" xfId="31" applyNumberFormat="1" applyFont="1" applyFill="1" applyBorder="1" applyAlignment="1">
      <alignment horizontal="right"/>
    </xf>
    <xf numFmtId="4" fontId="10" fillId="0" borderId="22" xfId="31" applyNumberFormat="1" applyFont="1" applyFill="1" applyBorder="1"/>
    <xf numFmtId="4" fontId="10" fillId="0" borderId="24" xfId="31" applyNumberFormat="1" applyFont="1" applyFill="1" applyBorder="1" applyAlignment="1">
      <alignment horizontal="right"/>
    </xf>
    <xf numFmtId="4" fontId="10" fillId="0" borderId="26" xfId="31" applyNumberFormat="1" applyFont="1" applyFill="1" applyBorder="1" applyAlignment="1">
      <alignment horizontal="right"/>
    </xf>
    <xf numFmtId="4" fontId="6" fillId="0" borderId="30" xfId="31" applyNumberFormat="1" applyFont="1" applyFill="1" applyBorder="1"/>
    <xf numFmtId="4" fontId="6" fillId="0" borderId="33" xfId="31" applyNumberFormat="1" applyFont="1" applyFill="1" applyBorder="1" applyAlignment="1">
      <alignment horizontal="right"/>
    </xf>
    <xf numFmtId="4" fontId="6" fillId="0" borderId="35" xfId="31" applyNumberFormat="1" applyFont="1" applyFill="1" applyBorder="1" applyAlignment="1">
      <alignment horizontal="right"/>
    </xf>
    <xf numFmtId="4" fontId="10" fillId="0" borderId="37" xfId="31" applyNumberFormat="1" applyFont="1" applyFill="1" applyBorder="1"/>
    <xf numFmtId="4" fontId="30" fillId="0" borderId="17" xfId="31" applyNumberFormat="1" applyFont="1" applyFill="1" applyBorder="1" applyAlignment="1">
      <alignment horizontal="right"/>
    </xf>
    <xf numFmtId="4" fontId="30" fillId="0" borderId="40" xfId="31" applyNumberFormat="1" applyFont="1" applyFill="1" applyBorder="1" applyAlignment="1">
      <alignment horizontal="right"/>
    </xf>
    <xf numFmtId="4" fontId="6" fillId="0" borderId="39" xfId="31" applyNumberFormat="1" applyFont="1" applyFill="1" applyBorder="1"/>
    <xf numFmtId="4" fontId="6" fillId="0" borderId="32" xfId="31" applyNumberFormat="1" applyFont="1" applyFill="1" applyBorder="1" applyAlignment="1">
      <alignment horizontal="right"/>
    </xf>
    <xf numFmtId="4" fontId="30" fillId="0" borderId="19" xfId="31" applyNumberFormat="1" applyFont="1" applyFill="1" applyBorder="1" applyAlignment="1">
      <alignment horizontal="right"/>
    </xf>
    <xf numFmtId="4" fontId="10" fillId="0" borderId="38" xfId="31" applyNumberFormat="1" applyFont="1" applyFill="1" applyBorder="1"/>
    <xf numFmtId="4" fontId="10" fillId="0" borderId="24" xfId="32" applyNumberFormat="1" applyFont="1" applyFill="1" applyBorder="1" applyAlignment="1">
      <alignment horizontal="right"/>
    </xf>
    <xf numFmtId="4" fontId="10" fillId="0" borderId="26" xfId="32" applyNumberFormat="1" applyFont="1" applyFill="1" applyBorder="1" applyAlignment="1">
      <alignment horizontal="right"/>
    </xf>
    <xf numFmtId="4" fontId="10" fillId="0" borderId="40" xfId="31" applyNumberFormat="1" applyFont="1" applyFill="1" applyBorder="1" applyAlignment="1">
      <alignment horizontal="right"/>
    </xf>
    <xf numFmtId="4" fontId="10" fillId="0" borderId="36" xfId="31" applyNumberFormat="1" applyFont="1" applyFill="1" applyBorder="1" applyAlignment="1">
      <alignment horizontal="right"/>
    </xf>
    <xf numFmtId="4" fontId="10" fillId="0" borderId="24" xfId="31" applyNumberFormat="1" applyFont="1" applyFill="1" applyBorder="1"/>
    <xf numFmtId="4" fontId="10" fillId="0" borderId="36" xfId="31" applyNumberFormat="1" applyFont="1" applyFill="1" applyBorder="1"/>
    <xf numFmtId="4" fontId="6" fillId="0" borderId="33" xfId="33" applyNumberFormat="1" applyFont="1" applyFill="1" applyBorder="1"/>
    <xf numFmtId="4" fontId="6" fillId="0" borderId="41" xfId="33" applyNumberFormat="1" applyFont="1" applyFill="1" applyBorder="1"/>
    <xf numFmtId="4" fontId="6" fillId="0" borderId="41" xfId="31" applyNumberFormat="1" applyFont="1" applyFill="1" applyBorder="1" applyAlignment="1">
      <alignment horizontal="right"/>
    </xf>
    <xf numFmtId="4" fontId="10" fillId="0" borderId="15" xfId="31" applyNumberFormat="1" applyFont="1" applyFill="1" applyBorder="1" applyAlignment="1">
      <alignment horizontal="right"/>
    </xf>
    <xf numFmtId="4" fontId="10" fillId="0" borderId="26" xfId="31" applyNumberFormat="1" applyFont="1" applyFill="1" applyBorder="1"/>
    <xf numFmtId="4" fontId="6" fillId="0" borderId="33" xfId="31" applyNumberFormat="1" applyFont="1" applyFill="1" applyBorder="1"/>
    <xf numFmtId="4" fontId="6" fillId="0" borderId="35" xfId="31" applyNumberFormat="1" applyFont="1" applyFill="1" applyBorder="1"/>
    <xf numFmtId="4" fontId="6" fillId="0" borderId="24" xfId="31" applyNumberFormat="1" applyFont="1" applyFill="1" applyBorder="1"/>
    <xf numFmtId="4" fontId="6" fillId="0" borderId="26" xfId="31" applyNumberFormat="1" applyFont="1" applyFill="1" applyBorder="1"/>
    <xf numFmtId="4" fontId="10" fillId="0" borderId="56" xfId="31" applyNumberFormat="1" applyFont="1" applyFill="1" applyBorder="1"/>
    <xf numFmtId="4" fontId="6" fillId="0" borderId="66" xfId="31" applyNumberFormat="1" applyFont="1" applyFill="1" applyBorder="1"/>
    <xf numFmtId="4" fontId="6" fillId="0" borderId="67" xfId="31" applyNumberFormat="1" applyFont="1" applyFill="1" applyBorder="1" applyAlignment="1">
      <alignment horizontal="right"/>
    </xf>
    <xf numFmtId="0" fontId="6" fillId="0" borderId="10" xfId="31" applyFont="1" applyFill="1" applyBorder="1" applyAlignment="1">
      <alignment horizontal="center" wrapText="1"/>
    </xf>
    <xf numFmtId="0" fontId="9" fillId="0" borderId="24" xfId="31" applyFont="1" applyFill="1" applyBorder="1" applyAlignment="1">
      <alignment horizontal="center" wrapText="1"/>
    </xf>
    <xf numFmtId="0" fontId="6" fillId="0" borderId="12" xfId="31" applyFont="1" applyFill="1" applyBorder="1" applyAlignment="1">
      <alignment horizontal="center"/>
    </xf>
    <xf numFmtId="0" fontId="6" fillId="0" borderId="10" xfId="31" applyFont="1" applyFill="1" applyBorder="1" applyAlignment="1">
      <alignment horizontal="center" vertical="center"/>
    </xf>
    <xf numFmtId="0" fontId="9" fillId="0" borderId="24" xfId="31" applyFont="1" applyFill="1" applyBorder="1" applyAlignment="1">
      <alignment horizontal="center" vertical="center"/>
    </xf>
    <xf numFmtId="0" fontId="6" fillId="0" borderId="46" xfId="31" applyFont="1" applyFill="1" applyBorder="1" applyAlignment="1">
      <alignment horizontal="center"/>
    </xf>
    <xf numFmtId="17" fontId="3" fillId="0" borderId="47" xfId="31" quotePrefix="1" applyNumberFormat="1" applyFont="1" applyFill="1" applyBorder="1" applyAlignment="1">
      <alignment horizontal="center" wrapText="1"/>
    </xf>
    <xf numFmtId="0" fontId="4" fillId="0" borderId="48" xfId="31" applyFont="1" applyFill="1" applyBorder="1" applyAlignment="1">
      <alignment horizontal="center"/>
    </xf>
    <xf numFmtId="0" fontId="1" fillId="0" borderId="48" xfId="31" applyFont="1" applyFill="1" applyBorder="1" applyAlignment="1">
      <alignment horizontal="center"/>
    </xf>
    <xf numFmtId="0" fontId="1" fillId="0" borderId="49" xfId="31" applyFont="1" applyFill="1" applyBorder="1" applyAlignment="1">
      <alignment horizontal="center"/>
    </xf>
    <xf numFmtId="0" fontId="5" fillId="0" borderId="50" xfId="31" applyFont="1" applyFill="1" applyBorder="1" applyAlignment="1">
      <alignment horizontal="center"/>
    </xf>
    <xf numFmtId="0" fontId="5" fillId="0" borderId="0" xfId="31" applyFont="1" applyFill="1" applyBorder="1" applyAlignment="1">
      <alignment horizontal="center"/>
    </xf>
    <xf numFmtId="0" fontId="5" fillId="0" borderId="51" xfId="31" applyFont="1" applyFill="1" applyBorder="1" applyAlignment="1">
      <alignment horizontal="center"/>
    </xf>
    <xf numFmtId="0" fontId="5" fillId="0" borderId="52" xfId="31" quotePrefix="1" applyFont="1" applyFill="1" applyBorder="1" applyAlignment="1">
      <alignment horizontal="center"/>
    </xf>
    <xf numFmtId="0" fontId="5" fillId="0" borderId="53" xfId="31" applyFont="1" applyFill="1" applyBorder="1" applyAlignment="1">
      <alignment horizontal="center"/>
    </xf>
    <xf numFmtId="0" fontId="5" fillId="0" borderId="54" xfId="31" applyFont="1" applyFill="1" applyBorder="1" applyAlignment="1">
      <alignment horizontal="center"/>
    </xf>
    <xf numFmtId="0" fontId="6" fillId="0" borderId="55" xfId="31" quotePrefix="1" applyFont="1" applyFill="1" applyBorder="1" applyAlignment="1">
      <alignment horizontal="center" vertical="center" wrapText="1"/>
    </xf>
    <xf numFmtId="0" fontId="1" fillId="0" borderId="56" xfId="31" applyFill="1" applyBorder="1"/>
    <xf numFmtId="0" fontId="6" fillId="0" borderId="12" xfId="31" applyFont="1" applyFill="1" applyBorder="1" applyAlignment="1">
      <alignment horizontal="center" vertical="center" wrapText="1"/>
    </xf>
    <xf numFmtId="0" fontId="7" fillId="0" borderId="12" xfId="31" applyFont="1" applyFill="1" applyBorder="1" applyAlignment="1">
      <alignment horizontal="center" vertical="center" wrapText="1"/>
    </xf>
    <xf numFmtId="0" fontId="7" fillId="0" borderId="10" xfId="31" applyFont="1" applyFill="1" applyBorder="1" applyAlignment="1">
      <alignment horizontal="center" vertical="center" wrapText="1"/>
    </xf>
    <xf numFmtId="0" fontId="7" fillId="0" borderId="12" xfId="31" applyFont="1" applyFill="1" applyBorder="1" applyAlignment="1">
      <alignment horizontal="center"/>
    </xf>
    <xf numFmtId="0" fontId="6" fillId="0" borderId="12" xfId="31" applyFont="1" applyFill="1" applyBorder="1" applyAlignment="1">
      <alignment horizontal="center" wrapText="1"/>
    </xf>
    <xf numFmtId="0" fontId="6" fillId="0" borderId="46" xfId="31" applyFont="1" applyFill="1" applyBorder="1" applyAlignment="1">
      <alignment horizontal="center" wrapText="1"/>
    </xf>
    <xf numFmtId="4" fontId="3" fillId="0" borderId="57" xfId="31" quotePrefix="1" applyNumberFormat="1" applyFont="1" applyBorder="1" applyAlignment="1">
      <alignment horizontal="center"/>
    </xf>
    <xf numFmtId="4" fontId="3" fillId="0" borderId="58" xfId="31" quotePrefix="1" applyNumberFormat="1" applyFont="1" applyBorder="1" applyAlignment="1">
      <alignment horizontal="center"/>
    </xf>
    <xf numFmtId="4" fontId="3" fillId="0" borderId="59" xfId="31" quotePrefix="1" applyNumberFormat="1" applyFont="1" applyBorder="1" applyAlignment="1">
      <alignment horizontal="center"/>
    </xf>
    <xf numFmtId="4" fontId="5" fillId="0" borderId="38" xfId="31" applyNumberFormat="1" applyFont="1" applyBorder="1" applyAlignment="1">
      <alignment horizontal="center"/>
    </xf>
    <xf numFmtId="4" fontId="1" fillId="0" borderId="0" xfId="31" applyNumberFormat="1" applyBorder="1" applyAlignment="1">
      <alignment horizontal="center"/>
    </xf>
    <xf numFmtId="4" fontId="1" fillId="0" borderId="36" xfId="31" applyNumberFormat="1" applyBorder="1" applyAlignment="1">
      <alignment horizontal="center"/>
    </xf>
    <xf numFmtId="4" fontId="5" fillId="0" borderId="60" xfId="31" quotePrefix="1" applyNumberFormat="1" applyFont="1" applyBorder="1" applyAlignment="1">
      <alignment horizontal="center"/>
    </xf>
    <xf numFmtId="4" fontId="5" fillId="0" borderId="53" xfId="31" applyNumberFormat="1" applyFont="1" applyBorder="1" applyAlignment="1">
      <alignment horizontal="center"/>
    </xf>
    <xf numFmtId="4" fontId="5" fillId="0" borderId="61" xfId="31" applyNumberFormat="1" applyFont="1" applyBorder="1" applyAlignment="1">
      <alignment horizontal="center"/>
    </xf>
    <xf numFmtId="4" fontId="6" fillId="0" borderId="62" xfId="31" quotePrefix="1" applyNumberFormat="1" applyFont="1" applyBorder="1" applyAlignment="1">
      <alignment horizontal="center" vertical="center" wrapText="1"/>
    </xf>
    <xf numFmtId="4" fontId="1" fillId="0" borderId="22" xfId="31" applyNumberFormat="1" applyBorder="1" applyAlignment="1"/>
    <xf numFmtId="4" fontId="1" fillId="0" borderId="30" xfId="31" applyNumberFormat="1" applyBorder="1" applyAlignment="1"/>
    <xf numFmtId="4" fontId="6" fillId="0" borderId="63" xfId="31" applyNumberFormat="1" applyFont="1" applyBorder="1" applyAlignment="1">
      <alignment horizontal="center"/>
    </xf>
    <xf numFmtId="4" fontId="6" fillId="0" borderId="27" xfId="31" applyNumberFormat="1" applyFont="1" applyBorder="1" applyAlignment="1">
      <alignment horizontal="center"/>
    </xf>
    <xf numFmtId="4" fontId="6" fillId="0" borderId="64" xfId="31" applyNumberFormat="1" applyFont="1" applyBorder="1" applyAlignment="1">
      <alignment horizontal="center"/>
    </xf>
    <xf numFmtId="4" fontId="6" fillId="0" borderId="25" xfId="31" applyNumberFormat="1" applyFont="1" applyBorder="1" applyAlignment="1">
      <alignment horizontal="center" vertical="center"/>
    </xf>
    <xf numFmtId="4" fontId="6" fillId="0" borderId="34" xfId="31" applyNumberFormat="1" applyFont="1" applyBorder="1" applyAlignment="1">
      <alignment horizontal="center" vertical="center"/>
    </xf>
    <xf numFmtId="4" fontId="6" fillId="0" borderId="65" xfId="31" applyNumberFormat="1" applyFont="1" applyBorder="1" applyAlignment="1">
      <alignment horizontal="center"/>
    </xf>
  </cellXfs>
  <cellStyles count="48">
    <cellStyle name="20% - Èmfasi1" xfId="1"/>
    <cellStyle name="20% - Èmfasi2" xfId="2"/>
    <cellStyle name="20% - Èmfasi3" xfId="3"/>
    <cellStyle name="20% - Èmfasi4" xfId="4"/>
    <cellStyle name="20% - Èmfasi5" xfId="5"/>
    <cellStyle name="20% - Èmfasi6" xfId="6"/>
    <cellStyle name="40% - Èmfasi1" xfId="7"/>
    <cellStyle name="40% - Èmfasi2" xfId="8"/>
    <cellStyle name="40% - Èmfasi3" xfId="9"/>
    <cellStyle name="40% - Èmfasi4" xfId="10"/>
    <cellStyle name="40% - Èmfasi5" xfId="11"/>
    <cellStyle name="40% - Èmfasi6" xfId="12"/>
    <cellStyle name="60% - Èmfasi1" xfId="13"/>
    <cellStyle name="60% - Èmfasi2" xfId="14"/>
    <cellStyle name="60% - Èmfasi3" xfId="15"/>
    <cellStyle name="60% - Èmfasi4" xfId="16"/>
    <cellStyle name="60% - Èmfasi5" xfId="17"/>
    <cellStyle name="60% - Èmfasi6" xfId="18"/>
    <cellStyle name="Bé" xfId="19"/>
    <cellStyle name="Càlcul" xfId="20"/>
    <cellStyle name="Cel·la de comprovació" xfId="21"/>
    <cellStyle name="Cel·la enllaçada" xfId="22"/>
    <cellStyle name="Èmfasi1" xfId="23"/>
    <cellStyle name="Èmfasi2" xfId="24"/>
    <cellStyle name="Èmfasi3" xfId="25"/>
    <cellStyle name="Èmfasi4" xfId="26"/>
    <cellStyle name="Èmfasi5" xfId="27"/>
    <cellStyle name="Èmfasi6" xfId="28"/>
    <cellStyle name="Incorrecte" xfId="29"/>
    <cellStyle name="Millares 2" xfId="30"/>
    <cellStyle name="Normal" xfId="0" builtinId="0"/>
    <cellStyle name="Normal 2" xfId="31"/>
    <cellStyle name="Normal 2 2" xfId="32"/>
    <cellStyle name="Normal 2_Bovino_Cataluña_2011-11-15- enviat MARM Definitiu" xfId="33"/>
    <cellStyle name="Normal 3" xfId="34"/>
    <cellStyle name="Nota" xfId="35"/>
    <cellStyle name="Percentatge 2" xfId="36"/>
    <cellStyle name="Percentual_CATALUNYA_bovi1110" xfId="37"/>
    <cellStyle name="Porcentual 2" xfId="38"/>
    <cellStyle name="Publication1" xfId="39"/>
    <cellStyle name="Resultat" xfId="40"/>
    <cellStyle name="Text d'advertiment" xfId="41"/>
    <cellStyle name="Text explicatiu" xfId="42"/>
    <cellStyle name="Títol" xfId="43"/>
    <cellStyle name="Títol 1" xfId="44"/>
    <cellStyle name="Títol 2" xfId="45"/>
    <cellStyle name="Títol 3" xfId="46"/>
    <cellStyle name="Títol 4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38100</xdr:rowOff>
    </xdr:from>
    <xdr:to>
      <xdr:col>5</xdr:col>
      <xdr:colOff>495300</xdr:colOff>
      <xdr:row>3</xdr:row>
      <xdr:rowOff>209550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0025"/>
          <a:ext cx="285750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428625</xdr:colOff>
      <xdr:row>3</xdr:row>
      <xdr:rowOff>276225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8575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1"/>
  <sheetViews>
    <sheetView showGridLines="0" tabSelected="1" topLeftCell="D1" zoomScale="80" zoomScaleNormal="80" workbookViewId="0">
      <pane xSplit="1" ySplit="10" topLeftCell="E11" activePane="bottomRight" state="frozen"/>
      <selection activeCell="D1" sqref="D1"/>
      <selection pane="topRight" activeCell="E1" sqref="E1"/>
      <selection pane="bottomLeft" activeCell="D11" sqref="D11"/>
      <selection pane="bottomRight" activeCell="F91" sqref="F91"/>
    </sheetView>
  </sheetViews>
  <sheetFormatPr baseColWidth="10" defaultColWidth="11.44140625" defaultRowHeight="13.2"/>
  <cols>
    <col min="1" max="1" width="16.109375" style="1" hidden="1" customWidth="1"/>
    <col min="2" max="2" width="27.33203125" style="1" hidden="1" customWidth="1"/>
    <col min="3" max="3" width="13.33203125" style="1" hidden="1" customWidth="1"/>
    <col min="4" max="4" width="23.33203125" style="1" customWidth="1"/>
    <col min="5" max="5" width="12.88671875" style="1" customWidth="1"/>
    <col min="6" max="6" width="11.109375" style="1" customWidth="1"/>
    <col min="7" max="7" width="10.88671875" style="1" customWidth="1"/>
    <col min="8" max="8" width="13.109375" style="1" customWidth="1"/>
    <col min="9" max="9" width="11.5546875" style="1" customWidth="1"/>
    <col min="10" max="10" width="11.33203125" style="1" customWidth="1"/>
    <col min="11" max="11" width="10.6640625" style="1" customWidth="1"/>
    <col min="12" max="12" width="11.44140625" style="2"/>
    <col min="13" max="16384" width="11.44140625" style="1"/>
  </cols>
  <sheetData>
    <row r="3" spans="1:12" ht="21.75" customHeight="1"/>
    <row r="4" spans="1:12" ht="21.75" customHeight="1" thickBot="1"/>
    <row r="5" spans="1:12" s="52" customFormat="1" ht="15.75" customHeight="1">
      <c r="D5" s="150" t="s">
        <v>0</v>
      </c>
      <c r="E5" s="151"/>
      <c r="F5" s="151"/>
      <c r="G5" s="152"/>
      <c r="H5" s="152"/>
      <c r="I5" s="152"/>
      <c r="J5" s="152"/>
      <c r="K5" s="153"/>
      <c r="L5" s="55"/>
    </row>
    <row r="6" spans="1:12" s="52" customFormat="1">
      <c r="D6" s="154" t="s">
        <v>1</v>
      </c>
      <c r="E6" s="155"/>
      <c r="F6" s="155"/>
      <c r="G6" s="155"/>
      <c r="H6" s="155"/>
      <c r="I6" s="155"/>
      <c r="J6" s="155"/>
      <c r="K6" s="156"/>
      <c r="L6" s="55"/>
    </row>
    <row r="7" spans="1:12" s="52" customFormat="1" ht="12.75" customHeight="1">
      <c r="D7" s="157" t="s">
        <v>2</v>
      </c>
      <c r="E7" s="158"/>
      <c r="F7" s="158"/>
      <c r="G7" s="158"/>
      <c r="H7" s="158"/>
      <c r="I7" s="158"/>
      <c r="J7" s="158"/>
      <c r="K7" s="159"/>
      <c r="L7" s="55"/>
    </row>
    <row r="8" spans="1:12" s="52" customFormat="1" ht="12.75" customHeight="1">
      <c r="D8" s="160" t="s">
        <v>3</v>
      </c>
      <c r="E8" s="162" t="s">
        <v>4</v>
      </c>
      <c r="F8" s="146" t="s">
        <v>5</v>
      </c>
      <c r="G8" s="165"/>
      <c r="H8" s="165"/>
      <c r="I8" s="166" t="s">
        <v>6</v>
      </c>
      <c r="J8" s="166"/>
      <c r="K8" s="167"/>
      <c r="L8" s="55"/>
    </row>
    <row r="9" spans="1:12" s="52" customFormat="1" ht="12.75" customHeight="1">
      <c r="D9" s="161"/>
      <c r="E9" s="163"/>
      <c r="F9" s="144" t="s">
        <v>7</v>
      </c>
      <c r="G9" s="146" t="s">
        <v>8</v>
      </c>
      <c r="H9" s="146"/>
      <c r="I9" s="147" t="s">
        <v>9</v>
      </c>
      <c r="J9" s="146" t="s">
        <v>10</v>
      </c>
      <c r="K9" s="149"/>
      <c r="L9" s="55"/>
    </row>
    <row r="10" spans="1:12" s="52" customFormat="1" ht="13.8" thickBot="1">
      <c r="A10" s="56" t="s">
        <v>11</v>
      </c>
      <c r="B10" s="56" t="s">
        <v>12</v>
      </c>
      <c r="C10" s="56" t="s">
        <v>13</v>
      </c>
      <c r="D10" s="161"/>
      <c r="E10" s="164"/>
      <c r="F10" s="145"/>
      <c r="G10" s="57" t="s">
        <v>9</v>
      </c>
      <c r="H10" s="58" t="s">
        <v>14</v>
      </c>
      <c r="I10" s="148"/>
      <c r="J10" s="57" t="s">
        <v>15</v>
      </c>
      <c r="K10" s="59" t="s">
        <v>16</v>
      </c>
      <c r="L10" s="55"/>
    </row>
    <row r="11" spans="1:12" s="52" customFormat="1">
      <c r="A11" s="60" t="s">
        <v>17</v>
      </c>
      <c r="B11" s="61" t="s">
        <v>18</v>
      </c>
      <c r="C11" s="62" t="s">
        <v>19</v>
      </c>
      <c r="D11" s="3" t="s">
        <v>20</v>
      </c>
      <c r="E11" s="4">
        <v>333909.5</v>
      </c>
      <c r="F11" s="6">
        <v>69054.3</v>
      </c>
      <c r="G11" s="6">
        <v>1386.9</v>
      </c>
      <c r="H11" s="6">
        <v>13878.8</v>
      </c>
      <c r="I11" s="6">
        <v>830</v>
      </c>
      <c r="J11" s="7">
        <v>4232</v>
      </c>
      <c r="K11" s="8">
        <v>38461.5</v>
      </c>
      <c r="L11" s="55"/>
    </row>
    <row r="12" spans="1:12" s="52" customFormat="1">
      <c r="A12" s="63"/>
      <c r="B12" s="64"/>
      <c r="C12" s="62" t="s">
        <v>21</v>
      </c>
      <c r="D12" s="9" t="s">
        <v>22</v>
      </c>
      <c r="E12" s="10">
        <v>441728.5</v>
      </c>
      <c r="F12" s="12">
        <v>99367.1</v>
      </c>
      <c r="G12" s="12">
        <v>2707.5</v>
      </c>
      <c r="H12" s="12">
        <v>15547.4</v>
      </c>
      <c r="I12" s="12">
        <v>1159</v>
      </c>
      <c r="J12" s="13">
        <v>4904</v>
      </c>
      <c r="K12" s="14">
        <v>44621.5</v>
      </c>
      <c r="L12" s="55"/>
    </row>
    <row r="13" spans="1:12" s="52" customFormat="1">
      <c r="A13" s="63"/>
      <c r="B13" s="64"/>
      <c r="C13" s="62" t="s">
        <v>23</v>
      </c>
      <c r="D13" s="9" t="s">
        <v>24</v>
      </c>
      <c r="E13" s="10">
        <v>60611</v>
      </c>
      <c r="F13" s="12">
        <v>29721.8</v>
      </c>
      <c r="G13" s="12">
        <v>611.5</v>
      </c>
      <c r="H13" s="12">
        <v>879.7</v>
      </c>
      <c r="I13" s="12">
        <v>329</v>
      </c>
      <c r="J13" s="13">
        <v>361</v>
      </c>
      <c r="K13" s="14">
        <v>2919.9</v>
      </c>
      <c r="L13" s="55"/>
    </row>
    <row r="14" spans="1:12" s="52" customFormat="1">
      <c r="A14" s="63"/>
      <c r="B14" s="64"/>
      <c r="C14" s="62" t="s">
        <v>25</v>
      </c>
      <c r="D14" s="9" t="s">
        <v>26</v>
      </c>
      <c r="E14" s="10">
        <v>99787.8</v>
      </c>
      <c r="F14" s="12">
        <v>24154.799999999999</v>
      </c>
      <c r="G14" s="12">
        <v>287.8</v>
      </c>
      <c r="H14" s="12">
        <v>3440.4</v>
      </c>
      <c r="I14" s="12">
        <v>485</v>
      </c>
      <c r="J14" s="13">
        <v>1560</v>
      </c>
      <c r="K14" s="14">
        <v>10047.799999999999</v>
      </c>
      <c r="L14" s="55"/>
    </row>
    <row r="15" spans="1:12" s="52" customFormat="1">
      <c r="A15" s="63"/>
      <c r="B15" s="65" t="s">
        <v>27</v>
      </c>
      <c r="C15" s="65"/>
      <c r="D15" s="15" t="s">
        <v>18</v>
      </c>
      <c r="E15" s="16">
        <f>SUM(E11:E14)</f>
        <v>936036.8</v>
      </c>
      <c r="F15" s="18">
        <f t="shared" ref="F15:K15" si="0">SUM(F11:F14)</f>
        <v>222298</v>
      </c>
      <c r="G15" s="18">
        <f t="shared" si="0"/>
        <v>4993.7</v>
      </c>
      <c r="H15" s="18">
        <f>SUM(H11:H14)</f>
        <v>33746.299999999996</v>
      </c>
      <c r="I15" s="18">
        <f t="shared" si="0"/>
        <v>2803</v>
      </c>
      <c r="J15" s="18">
        <f t="shared" si="0"/>
        <v>11057</v>
      </c>
      <c r="K15" s="19">
        <f t="shared" si="0"/>
        <v>96050.7</v>
      </c>
      <c r="L15" s="55"/>
    </row>
    <row r="16" spans="1:12" s="52" customFormat="1" ht="12" customHeight="1" thickBot="1">
      <c r="A16" s="66"/>
      <c r="B16" s="67"/>
      <c r="C16" s="67"/>
      <c r="D16" s="20"/>
      <c r="E16" s="21"/>
      <c r="F16" s="23"/>
      <c r="G16" s="21"/>
      <c r="H16" s="23"/>
      <c r="I16" s="23"/>
      <c r="J16" s="24"/>
      <c r="K16" s="25"/>
      <c r="L16" s="55"/>
    </row>
    <row r="17" spans="1:12" s="52" customFormat="1">
      <c r="A17" s="63"/>
      <c r="B17" s="65" t="s">
        <v>28</v>
      </c>
      <c r="C17" s="65"/>
      <c r="D17" s="15" t="s">
        <v>29</v>
      </c>
      <c r="E17" s="26">
        <v>377193</v>
      </c>
      <c r="F17" s="18">
        <v>29753</v>
      </c>
      <c r="G17" s="16">
        <v>18222</v>
      </c>
      <c r="H17" s="18">
        <v>49545</v>
      </c>
      <c r="I17" s="18">
        <v>3914</v>
      </c>
      <c r="J17" s="27">
        <v>7056</v>
      </c>
      <c r="K17" s="19">
        <v>36546</v>
      </c>
      <c r="L17" s="55"/>
    </row>
    <row r="18" spans="1:12" s="52" customFormat="1" ht="12.75" customHeight="1" thickBot="1">
      <c r="A18" s="66"/>
      <c r="B18" s="67"/>
      <c r="C18" s="67"/>
      <c r="D18" s="15"/>
      <c r="E18" s="17"/>
      <c r="F18" s="18"/>
      <c r="G18" s="16"/>
      <c r="H18" s="18"/>
      <c r="I18" s="18"/>
      <c r="J18" s="27"/>
      <c r="K18" s="19"/>
      <c r="L18" s="55"/>
    </row>
    <row r="19" spans="1:12" s="52" customFormat="1" ht="13.5" customHeight="1">
      <c r="A19" s="63"/>
      <c r="B19" s="65" t="s">
        <v>30</v>
      </c>
      <c r="C19" s="65"/>
      <c r="D19" s="28" t="s">
        <v>31</v>
      </c>
      <c r="E19" s="29">
        <v>272810</v>
      </c>
      <c r="F19" s="68">
        <v>9275</v>
      </c>
      <c r="G19" s="68">
        <v>10011</v>
      </c>
      <c r="H19" s="68">
        <v>40793</v>
      </c>
      <c r="I19" s="68">
        <v>2672</v>
      </c>
      <c r="J19" s="69">
        <v>382</v>
      </c>
      <c r="K19" s="70">
        <v>38506</v>
      </c>
      <c r="L19" s="55"/>
    </row>
    <row r="20" spans="1:12" s="52" customFormat="1" ht="12.75" customHeight="1" thickBot="1">
      <c r="A20" s="66"/>
      <c r="B20" s="67"/>
      <c r="C20" s="67"/>
      <c r="D20" s="20"/>
      <c r="E20" s="23"/>
      <c r="F20" s="23"/>
      <c r="G20" s="23"/>
      <c r="H20" s="23"/>
      <c r="I20" s="23"/>
      <c r="J20" s="23"/>
      <c r="K20" s="25"/>
      <c r="L20" s="55"/>
    </row>
    <row r="21" spans="1:12" s="52" customFormat="1">
      <c r="A21" s="60" t="s">
        <v>32</v>
      </c>
      <c r="B21" s="61" t="s">
        <v>33</v>
      </c>
      <c r="C21" s="62" t="s">
        <v>17</v>
      </c>
      <c r="D21" s="30" t="s">
        <v>34</v>
      </c>
      <c r="E21" s="10">
        <v>39770</v>
      </c>
      <c r="F21" s="6">
        <v>5234</v>
      </c>
      <c r="G21" s="12">
        <v>526</v>
      </c>
      <c r="H21" s="12">
        <v>5233</v>
      </c>
      <c r="I21" s="12">
        <v>514</v>
      </c>
      <c r="J21" s="13">
        <v>674</v>
      </c>
      <c r="K21" s="14">
        <v>4758</v>
      </c>
      <c r="L21" s="55"/>
    </row>
    <row r="22" spans="1:12" s="52" customFormat="1">
      <c r="A22" s="63"/>
      <c r="B22" s="64"/>
      <c r="C22" s="62" t="s">
        <v>35</v>
      </c>
      <c r="D22" s="30" t="s">
        <v>36</v>
      </c>
      <c r="E22" s="10">
        <v>51111</v>
      </c>
      <c r="F22" s="12">
        <v>9056</v>
      </c>
      <c r="G22" s="10">
        <v>1278</v>
      </c>
      <c r="H22" s="12">
        <v>6282</v>
      </c>
      <c r="I22" s="12">
        <v>945</v>
      </c>
      <c r="J22" s="13">
        <v>1017</v>
      </c>
      <c r="K22" s="14">
        <v>4148</v>
      </c>
      <c r="L22" s="55"/>
    </row>
    <row r="23" spans="1:12" s="52" customFormat="1">
      <c r="A23" s="63"/>
      <c r="B23" s="64"/>
      <c r="C23" s="62" t="s">
        <v>37</v>
      </c>
      <c r="D23" s="9" t="s">
        <v>38</v>
      </c>
      <c r="E23" s="10">
        <v>47364</v>
      </c>
      <c r="F23" s="12">
        <v>8422</v>
      </c>
      <c r="G23" s="10">
        <v>873</v>
      </c>
      <c r="H23" s="12">
        <v>4313</v>
      </c>
      <c r="I23" s="12">
        <v>836</v>
      </c>
      <c r="J23" s="13">
        <v>741</v>
      </c>
      <c r="K23" s="14">
        <v>3921</v>
      </c>
      <c r="L23" s="55"/>
    </row>
    <row r="24" spans="1:12" s="52" customFormat="1">
      <c r="A24" s="63"/>
      <c r="B24" s="65" t="s">
        <v>39</v>
      </c>
      <c r="C24" s="65"/>
      <c r="D24" s="15" t="s">
        <v>33</v>
      </c>
      <c r="E24" s="27">
        <f t="shared" ref="E24:K24" si="1">SUM(E21:E23)</f>
        <v>138245</v>
      </c>
      <c r="F24" s="18">
        <f t="shared" si="1"/>
        <v>22712</v>
      </c>
      <c r="G24" s="18">
        <f t="shared" si="1"/>
        <v>2677</v>
      </c>
      <c r="H24" s="18">
        <f t="shared" si="1"/>
        <v>15828</v>
      </c>
      <c r="I24" s="18">
        <f t="shared" si="1"/>
        <v>2295</v>
      </c>
      <c r="J24" s="18">
        <f t="shared" si="1"/>
        <v>2432</v>
      </c>
      <c r="K24" s="19">
        <f t="shared" si="1"/>
        <v>12827</v>
      </c>
      <c r="L24" s="55"/>
    </row>
    <row r="25" spans="1:12" s="52" customFormat="1" ht="12" customHeight="1" thickBot="1">
      <c r="A25" s="66"/>
      <c r="B25" s="67"/>
      <c r="C25" s="67"/>
      <c r="D25" s="20"/>
      <c r="E25" s="21"/>
      <c r="F25" s="23"/>
      <c r="G25" s="21"/>
      <c r="H25" s="23"/>
      <c r="I25" s="23"/>
      <c r="J25" s="24"/>
      <c r="K25" s="25"/>
      <c r="L25" s="55"/>
    </row>
    <row r="26" spans="1:12" s="52" customFormat="1">
      <c r="A26" s="63"/>
      <c r="B26" s="65" t="s">
        <v>40</v>
      </c>
      <c r="C26" s="65"/>
      <c r="D26" s="15" t="s">
        <v>41</v>
      </c>
      <c r="E26" s="26">
        <v>110425</v>
      </c>
      <c r="F26" s="18">
        <v>12307</v>
      </c>
      <c r="G26" s="16">
        <v>7608</v>
      </c>
      <c r="H26" s="18">
        <v>15492</v>
      </c>
      <c r="I26" s="18">
        <v>3545</v>
      </c>
      <c r="J26" s="27">
        <v>1317</v>
      </c>
      <c r="K26" s="19">
        <v>11282</v>
      </c>
      <c r="L26" s="55"/>
    </row>
    <row r="27" spans="1:12" s="52" customFormat="1" ht="12.75" customHeight="1" thickBot="1">
      <c r="A27" s="66"/>
      <c r="B27" s="67"/>
      <c r="C27" s="67"/>
      <c r="D27" s="15"/>
      <c r="E27" s="17"/>
      <c r="F27" s="18"/>
      <c r="G27" s="16"/>
      <c r="H27" s="18"/>
      <c r="I27" s="18"/>
      <c r="J27" s="27"/>
      <c r="K27" s="19"/>
      <c r="L27" s="55"/>
    </row>
    <row r="28" spans="1:12" s="52" customFormat="1">
      <c r="A28" s="63"/>
      <c r="B28" s="65" t="s">
        <v>42</v>
      </c>
      <c r="C28" s="65"/>
      <c r="D28" s="28" t="s">
        <v>43</v>
      </c>
      <c r="E28" s="26">
        <v>38263</v>
      </c>
      <c r="F28" s="71">
        <v>12928</v>
      </c>
      <c r="G28" s="72">
        <v>38</v>
      </c>
      <c r="H28" s="71">
        <v>1104</v>
      </c>
      <c r="I28" s="71">
        <v>922</v>
      </c>
      <c r="J28" s="71">
        <v>987</v>
      </c>
      <c r="K28" s="73">
        <v>1774</v>
      </c>
      <c r="L28" s="55"/>
    </row>
    <row r="29" spans="1:12" s="52" customFormat="1" ht="12.75" customHeight="1" thickBot="1">
      <c r="A29" s="66"/>
      <c r="B29" s="67"/>
      <c r="C29" s="67"/>
      <c r="D29" s="20"/>
      <c r="E29" s="22"/>
      <c r="F29" s="18"/>
      <c r="G29" s="17"/>
      <c r="H29" s="18"/>
      <c r="I29" s="18"/>
      <c r="J29" s="18"/>
      <c r="K29" s="19"/>
      <c r="L29" s="55"/>
    </row>
    <row r="30" spans="1:12" s="52" customFormat="1">
      <c r="A30" s="60" t="s">
        <v>44</v>
      </c>
      <c r="B30" s="61" t="s">
        <v>45</v>
      </c>
      <c r="C30" s="62" t="s">
        <v>46</v>
      </c>
      <c r="D30" s="9" t="s">
        <v>47</v>
      </c>
      <c r="E30" s="10">
        <v>204347.19408416748</v>
      </c>
      <c r="F30" s="74">
        <v>140698.09375</v>
      </c>
      <c r="G30" s="74">
        <v>799.00018310546875</v>
      </c>
      <c r="H30" s="75">
        <v>2983.89990234375</v>
      </c>
      <c r="I30" s="74">
        <v>12988</v>
      </c>
      <c r="J30" s="74">
        <v>4902</v>
      </c>
      <c r="K30" s="76">
        <v>4460.2001953125</v>
      </c>
      <c r="L30" s="55"/>
    </row>
    <row r="31" spans="1:12" s="52" customFormat="1">
      <c r="A31" s="63"/>
      <c r="B31" s="64"/>
      <c r="C31" s="62" t="s">
        <v>48</v>
      </c>
      <c r="D31" s="9" t="s">
        <v>49</v>
      </c>
      <c r="E31" s="10">
        <v>36879.699214935303</v>
      </c>
      <c r="F31" s="77">
        <v>18519.19921875</v>
      </c>
      <c r="G31" s="77">
        <v>162.50003051757812</v>
      </c>
      <c r="H31" s="78">
        <v>741.29998779296875</v>
      </c>
      <c r="I31" s="77">
        <v>2008</v>
      </c>
      <c r="J31" s="77">
        <v>1146</v>
      </c>
      <c r="K31" s="79">
        <v>910.699951171875</v>
      </c>
      <c r="L31" s="55"/>
    </row>
    <row r="32" spans="1:12" s="52" customFormat="1">
      <c r="A32" s="63"/>
      <c r="B32" s="64"/>
      <c r="C32" s="62" t="s">
        <v>50</v>
      </c>
      <c r="D32" s="9" t="s">
        <v>51</v>
      </c>
      <c r="E32" s="10">
        <v>60106.600728988647</v>
      </c>
      <c r="F32" s="77">
        <v>30042.30078125</v>
      </c>
      <c r="G32" s="77">
        <v>179.90003967285156</v>
      </c>
      <c r="H32" s="78">
        <v>4978.7998046875</v>
      </c>
      <c r="I32" s="77">
        <v>5302</v>
      </c>
      <c r="J32" s="77">
        <v>1995</v>
      </c>
      <c r="K32" s="79">
        <v>5220.60009765625</v>
      </c>
      <c r="L32" s="55"/>
    </row>
    <row r="33" spans="1:12" s="52" customFormat="1">
      <c r="A33" s="63"/>
      <c r="B33" s="65" t="s">
        <v>52</v>
      </c>
      <c r="C33" s="65"/>
      <c r="D33" s="15" t="s">
        <v>45</v>
      </c>
      <c r="E33" s="16">
        <f>SUM(E30:E32)</f>
        <v>301333.49402809143</v>
      </c>
      <c r="F33" s="18">
        <f t="shared" ref="F33:K33" si="2">SUM(F30:F32)</f>
        <v>189259.59375</v>
      </c>
      <c r="G33" s="18">
        <f t="shared" si="2"/>
        <v>1141.4002532958984</v>
      </c>
      <c r="H33" s="17">
        <f t="shared" si="2"/>
        <v>8703.9996948242187</v>
      </c>
      <c r="I33" s="18">
        <f t="shared" si="2"/>
        <v>20298</v>
      </c>
      <c r="J33" s="18">
        <f t="shared" si="2"/>
        <v>8043</v>
      </c>
      <c r="K33" s="19">
        <f t="shared" si="2"/>
        <v>10591.500244140625</v>
      </c>
      <c r="L33" s="55"/>
    </row>
    <row r="34" spans="1:12" s="52" customFormat="1" ht="12.75" customHeight="1" thickBot="1">
      <c r="A34" s="66"/>
      <c r="B34" s="67"/>
      <c r="C34" s="67"/>
      <c r="D34" s="20"/>
      <c r="E34" s="16"/>
      <c r="F34" s="23"/>
      <c r="G34" s="23"/>
      <c r="H34" s="22"/>
      <c r="I34" s="23"/>
      <c r="J34" s="23"/>
      <c r="K34" s="25"/>
      <c r="L34" s="55"/>
    </row>
    <row r="35" spans="1:12" s="52" customFormat="1">
      <c r="A35" s="60" t="s">
        <v>53</v>
      </c>
      <c r="B35" s="61" t="s">
        <v>54</v>
      </c>
      <c r="C35" s="62" t="s">
        <v>53</v>
      </c>
      <c r="D35" s="3" t="s">
        <v>55</v>
      </c>
      <c r="E35" s="4">
        <v>149024.99667999998</v>
      </c>
      <c r="F35" s="80">
        <v>82299.796879999994</v>
      </c>
      <c r="G35" s="80">
        <v>680.50012000000004</v>
      </c>
      <c r="H35" s="80">
        <v>4938.6997099999999</v>
      </c>
      <c r="I35" s="80">
        <v>2506</v>
      </c>
      <c r="J35" s="80">
        <v>1785.5</v>
      </c>
      <c r="K35" s="81">
        <v>8172.5</v>
      </c>
      <c r="L35" s="55"/>
    </row>
    <row r="36" spans="1:12" s="52" customFormat="1">
      <c r="A36" s="63"/>
      <c r="B36" s="64"/>
      <c r="C36" s="62" t="s">
        <v>56</v>
      </c>
      <c r="D36" s="9" t="s">
        <v>57</v>
      </c>
      <c r="E36" s="10">
        <v>136908.99906</v>
      </c>
      <c r="F36" s="82">
        <v>59574.199220000002</v>
      </c>
      <c r="G36" s="82">
        <v>706.6001</v>
      </c>
      <c r="H36" s="82">
        <v>5534.1997099999999</v>
      </c>
      <c r="I36" s="82">
        <v>1947</v>
      </c>
      <c r="J36" s="82">
        <v>2075.75</v>
      </c>
      <c r="K36" s="83">
        <v>10003.25</v>
      </c>
      <c r="L36" s="55"/>
    </row>
    <row r="37" spans="1:12" s="52" customFormat="1">
      <c r="A37" s="63"/>
      <c r="B37" s="64"/>
      <c r="C37" s="62" t="s">
        <v>58</v>
      </c>
      <c r="D37" s="9" t="s">
        <v>59</v>
      </c>
      <c r="E37" s="10">
        <v>266736.00599999999</v>
      </c>
      <c r="F37" s="82">
        <v>192341.90625</v>
      </c>
      <c r="G37" s="82">
        <v>988.80011000000002</v>
      </c>
      <c r="H37" s="82">
        <v>5062.2997999999998</v>
      </c>
      <c r="I37" s="82">
        <v>6993</v>
      </c>
      <c r="J37" s="82">
        <v>3168.25</v>
      </c>
      <c r="K37" s="83">
        <v>9073.75</v>
      </c>
      <c r="L37" s="55"/>
    </row>
    <row r="38" spans="1:12" s="52" customFormat="1">
      <c r="A38" s="63"/>
      <c r="B38" s="64"/>
      <c r="C38" s="62" t="s">
        <v>60</v>
      </c>
      <c r="D38" s="9" t="s">
        <v>61</v>
      </c>
      <c r="E38" s="10">
        <v>11192.999800000001</v>
      </c>
      <c r="F38" s="82">
        <v>8974.2998000000007</v>
      </c>
      <c r="G38" s="82">
        <v>17.50001</v>
      </c>
      <c r="H38" s="82">
        <v>52.2</v>
      </c>
      <c r="I38" s="82">
        <v>193</v>
      </c>
      <c r="J38" s="82">
        <v>238.5</v>
      </c>
      <c r="K38" s="83">
        <v>92.5</v>
      </c>
      <c r="L38" s="55"/>
    </row>
    <row r="39" spans="1:12" s="52" customFormat="1">
      <c r="A39" s="63"/>
      <c r="B39" s="65" t="s">
        <v>62</v>
      </c>
      <c r="C39" s="65"/>
      <c r="D39" s="15" t="s">
        <v>54</v>
      </c>
      <c r="E39" s="16">
        <f t="shared" ref="E39:K39" si="3">SUM(E35:E38)</f>
        <v>563863.00153999997</v>
      </c>
      <c r="F39" s="18">
        <f t="shared" si="3"/>
        <v>343190.20214999997</v>
      </c>
      <c r="G39" s="18">
        <f t="shared" si="3"/>
        <v>2393.4003400000001</v>
      </c>
      <c r="H39" s="18">
        <f t="shared" si="3"/>
        <v>15587.399219999999</v>
      </c>
      <c r="I39" s="18">
        <f t="shared" si="3"/>
        <v>11639</v>
      </c>
      <c r="J39" s="18">
        <f t="shared" si="3"/>
        <v>7268</v>
      </c>
      <c r="K39" s="19">
        <f t="shared" si="3"/>
        <v>27342</v>
      </c>
      <c r="L39" s="55"/>
    </row>
    <row r="40" spans="1:12" s="52" customFormat="1" ht="12.75" customHeight="1" thickBot="1">
      <c r="A40" s="66"/>
      <c r="B40" s="67"/>
      <c r="C40" s="67"/>
      <c r="D40" s="20"/>
      <c r="E40" s="21"/>
      <c r="F40" s="23"/>
      <c r="G40" s="23"/>
      <c r="H40" s="23"/>
      <c r="I40" s="23"/>
      <c r="J40" s="23"/>
      <c r="K40" s="25"/>
      <c r="L40" s="55"/>
    </row>
    <row r="41" spans="1:12" s="52" customFormat="1">
      <c r="A41" s="63"/>
      <c r="B41" s="65" t="s">
        <v>63</v>
      </c>
      <c r="C41" s="65"/>
      <c r="D41" s="28" t="s">
        <v>64</v>
      </c>
      <c r="E41" s="16">
        <v>26629.3</v>
      </c>
      <c r="F41" s="18">
        <v>5593.4</v>
      </c>
      <c r="G41" s="18">
        <v>1</v>
      </c>
      <c r="H41" s="18">
        <v>3364.6</v>
      </c>
      <c r="I41" s="18">
        <v>1093</v>
      </c>
      <c r="J41" s="27">
        <v>373</v>
      </c>
      <c r="K41" s="19">
        <v>2576.3000000000002</v>
      </c>
      <c r="L41" s="55"/>
    </row>
    <row r="42" spans="1:12" s="52" customFormat="1" ht="12.75" customHeight="1" thickBot="1">
      <c r="A42" s="66"/>
      <c r="B42" s="67"/>
      <c r="C42" s="67"/>
      <c r="D42" s="15"/>
      <c r="E42" s="17"/>
      <c r="F42" s="18"/>
      <c r="G42" s="18"/>
      <c r="H42" s="18"/>
      <c r="I42" s="18"/>
      <c r="J42" s="27"/>
      <c r="K42" s="19"/>
      <c r="L42" s="55"/>
    </row>
    <row r="43" spans="1:12" s="52" customFormat="1">
      <c r="A43" s="60" t="s">
        <v>65</v>
      </c>
      <c r="B43" s="61" t="s">
        <v>66</v>
      </c>
      <c r="C43" s="62" t="s">
        <v>67</v>
      </c>
      <c r="D43" s="33" t="s">
        <v>68</v>
      </c>
      <c r="E43" s="4">
        <v>210849</v>
      </c>
      <c r="F43" s="84">
        <v>25148</v>
      </c>
      <c r="G43" s="84">
        <v>19547</v>
      </c>
      <c r="H43" s="84">
        <v>27118</v>
      </c>
      <c r="I43" s="84">
        <v>6367</v>
      </c>
      <c r="J43" s="84">
        <v>6433</v>
      </c>
      <c r="K43" s="85">
        <v>12960</v>
      </c>
      <c r="L43" s="55"/>
    </row>
    <row r="44" spans="1:12" s="52" customFormat="1">
      <c r="A44" s="63"/>
      <c r="B44" s="64"/>
      <c r="C44" s="62" t="s">
        <v>69</v>
      </c>
      <c r="D44" s="30" t="s">
        <v>70</v>
      </c>
      <c r="E44" s="10">
        <v>71901</v>
      </c>
      <c r="F44" s="80">
        <v>8506</v>
      </c>
      <c r="G44" s="80">
        <v>3299</v>
      </c>
      <c r="H44" s="80">
        <v>7850</v>
      </c>
      <c r="I44" s="80">
        <v>1244</v>
      </c>
      <c r="J44" s="80">
        <v>1495</v>
      </c>
      <c r="K44" s="86">
        <v>5503</v>
      </c>
      <c r="L44" s="55"/>
    </row>
    <row r="45" spans="1:12" s="52" customFormat="1">
      <c r="A45" s="63"/>
      <c r="B45" s="64"/>
      <c r="C45" s="62" t="s">
        <v>71</v>
      </c>
      <c r="D45" s="30" t="s">
        <v>72</v>
      </c>
      <c r="E45" s="10">
        <v>125104</v>
      </c>
      <c r="F45" s="80">
        <v>25794</v>
      </c>
      <c r="G45" s="80">
        <v>4467</v>
      </c>
      <c r="H45" s="80">
        <v>13743</v>
      </c>
      <c r="I45" s="80">
        <v>1958</v>
      </c>
      <c r="J45" s="80">
        <v>1705</v>
      </c>
      <c r="K45" s="86">
        <v>11835</v>
      </c>
      <c r="L45" s="55"/>
    </row>
    <row r="46" spans="1:12" s="52" customFormat="1">
      <c r="A46" s="63"/>
      <c r="B46" s="64"/>
      <c r="C46" s="62" t="s">
        <v>73</v>
      </c>
      <c r="D46" s="9" t="s">
        <v>74</v>
      </c>
      <c r="E46" s="10">
        <v>59396</v>
      </c>
      <c r="F46" s="80">
        <v>6998</v>
      </c>
      <c r="G46" s="80">
        <v>1912</v>
      </c>
      <c r="H46" s="80">
        <v>7206</v>
      </c>
      <c r="I46" s="80">
        <v>1644</v>
      </c>
      <c r="J46" s="80">
        <v>1058</v>
      </c>
      <c r="K46" s="86">
        <v>6606</v>
      </c>
      <c r="L46" s="55"/>
    </row>
    <row r="47" spans="1:12" s="52" customFormat="1">
      <c r="A47" s="63"/>
      <c r="B47" s="64"/>
      <c r="C47" s="62" t="s">
        <v>75</v>
      </c>
      <c r="D47" s="9" t="s">
        <v>76</v>
      </c>
      <c r="E47" s="10">
        <v>488358</v>
      </c>
      <c r="F47" s="80">
        <v>50540</v>
      </c>
      <c r="G47" s="80">
        <v>51606</v>
      </c>
      <c r="H47" s="80">
        <v>56518</v>
      </c>
      <c r="I47" s="80">
        <v>14707</v>
      </c>
      <c r="J47" s="80">
        <v>12688</v>
      </c>
      <c r="K47" s="86">
        <v>22823</v>
      </c>
      <c r="L47" s="55"/>
    </row>
    <row r="48" spans="1:12" s="52" customFormat="1">
      <c r="A48" s="63"/>
      <c r="B48" s="64"/>
      <c r="C48" s="62" t="s">
        <v>77</v>
      </c>
      <c r="D48" s="9" t="s">
        <v>78</v>
      </c>
      <c r="E48" s="10">
        <v>125599</v>
      </c>
      <c r="F48" s="80">
        <v>45868</v>
      </c>
      <c r="G48" s="80">
        <v>4462</v>
      </c>
      <c r="H48" s="80">
        <v>8712</v>
      </c>
      <c r="I48" s="80">
        <v>13092</v>
      </c>
      <c r="J48" s="80">
        <v>4383</v>
      </c>
      <c r="K48" s="86">
        <v>5088</v>
      </c>
      <c r="L48" s="55"/>
    </row>
    <row r="49" spans="1:12" s="52" customFormat="1">
      <c r="A49" s="63"/>
      <c r="B49" s="64"/>
      <c r="C49" s="62" t="s">
        <v>79</v>
      </c>
      <c r="D49" s="9" t="s">
        <v>80</v>
      </c>
      <c r="E49" s="10">
        <v>21053</v>
      </c>
      <c r="F49" s="80">
        <v>3041</v>
      </c>
      <c r="G49" s="80">
        <v>1228</v>
      </c>
      <c r="H49" s="80">
        <v>2117</v>
      </c>
      <c r="I49" s="80">
        <v>568</v>
      </c>
      <c r="J49" s="80">
        <v>415</v>
      </c>
      <c r="K49" s="86">
        <v>1352</v>
      </c>
      <c r="L49" s="55"/>
    </row>
    <row r="50" spans="1:12" s="52" customFormat="1">
      <c r="A50" s="63"/>
      <c r="B50" s="64"/>
      <c r="C50" s="62" t="s">
        <v>81</v>
      </c>
      <c r="D50" s="9" t="s">
        <v>82</v>
      </c>
      <c r="E50" s="10">
        <v>47331</v>
      </c>
      <c r="F50" s="80">
        <v>17714</v>
      </c>
      <c r="G50" s="80">
        <v>1443</v>
      </c>
      <c r="H50" s="80">
        <v>4419</v>
      </c>
      <c r="I50" s="80">
        <v>2775</v>
      </c>
      <c r="J50" s="80">
        <v>1847</v>
      </c>
      <c r="K50" s="86">
        <v>2794</v>
      </c>
      <c r="L50" s="55"/>
    </row>
    <row r="51" spans="1:12" s="52" customFormat="1">
      <c r="A51" s="63"/>
      <c r="B51" s="64"/>
      <c r="C51" s="62" t="s">
        <v>83</v>
      </c>
      <c r="D51" s="9" t="s">
        <v>84</v>
      </c>
      <c r="E51" s="10">
        <v>88542</v>
      </c>
      <c r="F51" s="80">
        <v>18511</v>
      </c>
      <c r="G51" s="80">
        <v>4606</v>
      </c>
      <c r="H51" s="80">
        <v>9573</v>
      </c>
      <c r="I51" s="80">
        <v>2008</v>
      </c>
      <c r="J51" s="80">
        <v>1853</v>
      </c>
      <c r="K51" s="86">
        <v>6473</v>
      </c>
      <c r="L51" s="55"/>
    </row>
    <row r="52" spans="1:12" s="52" customFormat="1">
      <c r="A52" s="63"/>
      <c r="B52" s="65" t="s">
        <v>85</v>
      </c>
      <c r="C52" s="65"/>
      <c r="D52" s="34" t="s">
        <v>86</v>
      </c>
      <c r="E52" s="16">
        <v>1238133</v>
      </c>
      <c r="F52" s="18">
        <f t="shared" ref="F52:K52" si="4">SUM(F43:F51)</f>
        <v>202120</v>
      </c>
      <c r="G52" s="18">
        <f t="shared" si="4"/>
        <v>92570</v>
      </c>
      <c r="H52" s="18">
        <f t="shared" si="4"/>
        <v>137256</v>
      </c>
      <c r="I52" s="18">
        <f t="shared" si="4"/>
        <v>44363</v>
      </c>
      <c r="J52" s="18">
        <f t="shared" si="4"/>
        <v>31877</v>
      </c>
      <c r="K52" s="31">
        <f t="shared" si="4"/>
        <v>75434</v>
      </c>
      <c r="L52" s="55"/>
    </row>
    <row r="53" spans="1:12" s="52" customFormat="1" ht="12.75" customHeight="1" thickBot="1">
      <c r="A53" s="66"/>
      <c r="B53" s="67"/>
      <c r="C53" s="67"/>
      <c r="D53" s="35"/>
      <c r="E53" s="21"/>
      <c r="F53" s="23"/>
      <c r="G53" s="23"/>
      <c r="H53" s="23"/>
      <c r="I53" s="23"/>
      <c r="J53" s="23"/>
      <c r="K53" s="36"/>
      <c r="L53" s="55"/>
    </row>
    <row r="54" spans="1:12" s="52" customFormat="1">
      <c r="A54" s="63"/>
      <c r="B54" s="65" t="s">
        <v>87</v>
      </c>
      <c r="C54" s="65"/>
      <c r="D54" s="28" t="s">
        <v>88</v>
      </c>
      <c r="E54" s="29">
        <v>87893.4</v>
      </c>
      <c r="F54" s="87">
        <v>14789.6</v>
      </c>
      <c r="G54" s="87">
        <v>5813.5</v>
      </c>
      <c r="H54" s="87">
        <v>8556.9</v>
      </c>
      <c r="I54" s="87">
        <v>3513</v>
      </c>
      <c r="J54" s="87">
        <v>3560</v>
      </c>
      <c r="K54" s="88">
        <v>4709.3999999999996</v>
      </c>
      <c r="L54" s="55"/>
    </row>
    <row r="55" spans="1:12" s="52" customFormat="1" ht="12.75" customHeight="1" thickBot="1">
      <c r="A55" s="66"/>
      <c r="B55" s="67"/>
      <c r="C55" s="67"/>
      <c r="D55" s="20"/>
      <c r="E55" s="23"/>
      <c r="F55" s="23"/>
      <c r="G55" s="23"/>
      <c r="H55" s="23"/>
      <c r="I55" s="23"/>
      <c r="J55" s="23"/>
      <c r="K55" s="36"/>
      <c r="L55" s="55"/>
    </row>
    <row r="56" spans="1:12" s="52" customFormat="1">
      <c r="A56" s="60" t="s">
        <v>89</v>
      </c>
      <c r="B56" s="61" t="s">
        <v>90</v>
      </c>
      <c r="C56" s="62" t="s">
        <v>91</v>
      </c>
      <c r="D56" s="3" t="s">
        <v>92</v>
      </c>
      <c r="E56" s="4">
        <v>10206.1</v>
      </c>
      <c r="F56" s="89">
        <v>1948.6</v>
      </c>
      <c r="G56" s="90">
        <v>331.2</v>
      </c>
      <c r="H56" s="89">
        <v>881.2</v>
      </c>
      <c r="I56" s="89">
        <v>1123</v>
      </c>
      <c r="J56" s="89">
        <v>459</v>
      </c>
      <c r="K56" s="91">
        <v>711.1</v>
      </c>
      <c r="L56" s="55"/>
    </row>
    <row r="57" spans="1:12" s="52" customFormat="1">
      <c r="A57" s="63"/>
      <c r="B57" s="64"/>
      <c r="C57" s="62" t="s">
        <v>93</v>
      </c>
      <c r="D57" s="30" t="s">
        <v>94</v>
      </c>
      <c r="E57" s="10">
        <v>89065.3</v>
      </c>
      <c r="F57" s="37">
        <v>8246</v>
      </c>
      <c r="G57" s="92">
        <v>6506.1</v>
      </c>
      <c r="H57" s="37">
        <v>8982.9</v>
      </c>
      <c r="I57" s="37">
        <v>4434</v>
      </c>
      <c r="J57" s="37">
        <v>4033</v>
      </c>
      <c r="K57" s="93">
        <v>3589.3</v>
      </c>
      <c r="L57" s="55"/>
    </row>
    <row r="58" spans="1:12" s="52" customFormat="1">
      <c r="A58" s="63"/>
      <c r="B58" s="64"/>
      <c r="C58" s="62" t="s">
        <v>95</v>
      </c>
      <c r="D58" s="9" t="s">
        <v>96</v>
      </c>
      <c r="E58" s="10">
        <v>11882.1</v>
      </c>
      <c r="F58" s="37">
        <v>4878.8</v>
      </c>
      <c r="G58" s="92">
        <v>246.6</v>
      </c>
      <c r="H58" s="37">
        <v>329.6</v>
      </c>
      <c r="I58" s="37">
        <v>1973</v>
      </c>
      <c r="J58" s="37">
        <v>1128</v>
      </c>
      <c r="K58" s="93">
        <v>485</v>
      </c>
      <c r="L58" s="55"/>
    </row>
    <row r="59" spans="1:12" s="52" customFormat="1">
      <c r="A59" s="63"/>
      <c r="B59" s="64"/>
      <c r="C59" s="62" t="s">
        <v>97</v>
      </c>
      <c r="D59" s="9" t="s">
        <v>98</v>
      </c>
      <c r="E59" s="10">
        <v>13140.9</v>
      </c>
      <c r="F59" s="37">
        <v>1742.2</v>
      </c>
      <c r="G59" s="92">
        <v>761.4</v>
      </c>
      <c r="H59" s="37">
        <v>1084.4000000000001</v>
      </c>
      <c r="I59" s="37">
        <v>1058</v>
      </c>
      <c r="J59" s="37">
        <v>674</v>
      </c>
      <c r="K59" s="93">
        <v>543.9</v>
      </c>
      <c r="L59" s="55"/>
    </row>
    <row r="60" spans="1:12" s="52" customFormat="1">
      <c r="A60" s="63"/>
      <c r="B60" s="64"/>
      <c r="C60" s="62" t="s">
        <v>99</v>
      </c>
      <c r="D60" s="9" t="s">
        <v>100</v>
      </c>
      <c r="E60" s="10">
        <v>230179</v>
      </c>
      <c r="F60" s="37">
        <v>81384.5</v>
      </c>
      <c r="G60" s="92">
        <v>6246</v>
      </c>
      <c r="H60" s="37">
        <v>13287.5</v>
      </c>
      <c r="I60" s="37">
        <v>34081</v>
      </c>
      <c r="J60" s="37">
        <v>19930</v>
      </c>
      <c r="K60" s="93">
        <v>8584.5</v>
      </c>
      <c r="L60" s="55"/>
    </row>
    <row r="61" spans="1:12" s="52" customFormat="1">
      <c r="A61" s="63"/>
      <c r="B61" s="65" t="s">
        <v>101</v>
      </c>
      <c r="C61" s="65"/>
      <c r="D61" s="15" t="s">
        <v>90</v>
      </c>
      <c r="E61" s="94">
        <f>SUM(E56:E60)</f>
        <v>354473.4</v>
      </c>
      <c r="F61" s="95">
        <f t="shared" ref="F61:K61" si="5">SUM(F56:F60)</f>
        <v>98200.1</v>
      </c>
      <c r="G61" s="96">
        <f t="shared" si="5"/>
        <v>14091.3</v>
      </c>
      <c r="H61" s="95">
        <f t="shared" si="5"/>
        <v>24565.599999999999</v>
      </c>
      <c r="I61" s="95">
        <f t="shared" si="5"/>
        <v>42669</v>
      </c>
      <c r="J61" s="95">
        <f t="shared" si="5"/>
        <v>26224</v>
      </c>
      <c r="K61" s="97">
        <f t="shared" si="5"/>
        <v>13913.8</v>
      </c>
      <c r="L61" s="55"/>
    </row>
    <row r="62" spans="1:12" s="52" customFormat="1" ht="12.75" customHeight="1" thickBot="1">
      <c r="A62" s="66"/>
      <c r="B62" s="67"/>
      <c r="C62" s="67"/>
      <c r="D62" s="20"/>
      <c r="E62" s="21"/>
      <c r="F62" s="23"/>
      <c r="G62" s="22"/>
      <c r="H62" s="22"/>
      <c r="I62" s="23"/>
      <c r="J62" s="24"/>
      <c r="K62" s="25"/>
      <c r="L62" s="55"/>
    </row>
    <row r="63" spans="1:12" s="52" customFormat="1">
      <c r="A63" s="60" t="s">
        <v>93</v>
      </c>
      <c r="B63" s="61" t="s">
        <v>102</v>
      </c>
      <c r="C63" s="62" t="s">
        <v>103</v>
      </c>
      <c r="D63" s="3" t="s">
        <v>104</v>
      </c>
      <c r="E63" s="4">
        <v>6026</v>
      </c>
      <c r="F63" s="6">
        <v>1742</v>
      </c>
      <c r="G63" s="5">
        <v>159</v>
      </c>
      <c r="H63" s="6">
        <v>367</v>
      </c>
      <c r="I63" s="6">
        <v>345</v>
      </c>
      <c r="J63" s="7">
        <v>138</v>
      </c>
      <c r="K63" s="8">
        <v>323</v>
      </c>
      <c r="L63" s="55"/>
    </row>
    <row r="64" spans="1:12" s="52" customFormat="1">
      <c r="A64" s="63"/>
      <c r="B64" s="64"/>
      <c r="C64" s="62" t="s">
        <v>89</v>
      </c>
      <c r="D64" s="30" t="s">
        <v>105</v>
      </c>
      <c r="E64" s="10">
        <v>22566</v>
      </c>
      <c r="F64" s="12">
        <v>3285</v>
      </c>
      <c r="G64" s="11">
        <v>1259</v>
      </c>
      <c r="H64" s="12">
        <v>1802</v>
      </c>
      <c r="I64" s="12">
        <v>763</v>
      </c>
      <c r="J64" s="13">
        <v>343</v>
      </c>
      <c r="K64" s="14">
        <v>1181</v>
      </c>
      <c r="L64" s="55"/>
    </row>
    <row r="65" spans="1:12" s="52" customFormat="1">
      <c r="A65" s="63"/>
      <c r="B65" s="64"/>
      <c r="C65" s="62" t="s">
        <v>106</v>
      </c>
      <c r="D65" s="9" t="s">
        <v>107</v>
      </c>
      <c r="E65" s="10">
        <v>22069</v>
      </c>
      <c r="F65" s="54">
        <v>8152</v>
      </c>
      <c r="G65" s="11">
        <v>589</v>
      </c>
      <c r="H65" s="12">
        <v>1684</v>
      </c>
      <c r="I65" s="12">
        <v>1334</v>
      </c>
      <c r="J65" s="13">
        <v>898</v>
      </c>
      <c r="K65" s="14">
        <v>1639</v>
      </c>
      <c r="L65" s="55"/>
    </row>
    <row r="66" spans="1:12" s="52" customFormat="1">
      <c r="A66" s="63"/>
      <c r="B66" s="65" t="s">
        <v>108</v>
      </c>
      <c r="C66" s="65"/>
      <c r="D66" s="15" t="s">
        <v>109</v>
      </c>
      <c r="E66" s="16">
        <v>50661</v>
      </c>
      <c r="F66" s="18">
        <f t="shared" ref="F66:K66" si="6">SUM(F63:F65)</f>
        <v>13179</v>
      </c>
      <c r="G66" s="17">
        <f t="shared" si="6"/>
        <v>2007</v>
      </c>
      <c r="H66" s="18">
        <f t="shared" si="6"/>
        <v>3853</v>
      </c>
      <c r="I66" s="18">
        <f t="shared" si="6"/>
        <v>2442</v>
      </c>
      <c r="J66" s="18">
        <f t="shared" si="6"/>
        <v>1379</v>
      </c>
      <c r="K66" s="19">
        <f t="shared" si="6"/>
        <v>3143</v>
      </c>
      <c r="L66" s="55"/>
    </row>
    <row r="67" spans="1:12" s="52" customFormat="1" ht="12.75" customHeight="1" thickBot="1">
      <c r="A67" s="66"/>
      <c r="B67" s="67"/>
      <c r="C67" s="67"/>
      <c r="D67" s="20"/>
      <c r="E67" s="21"/>
      <c r="F67" s="23"/>
      <c r="G67" s="22"/>
      <c r="H67" s="23"/>
      <c r="I67" s="23"/>
      <c r="J67" s="24"/>
      <c r="K67" s="25"/>
      <c r="L67" s="55"/>
    </row>
    <row r="68" spans="1:12" s="52" customFormat="1">
      <c r="A68" s="63"/>
      <c r="B68" s="65" t="s">
        <v>110</v>
      </c>
      <c r="C68" s="65"/>
      <c r="D68" s="15" t="s">
        <v>111</v>
      </c>
      <c r="E68" s="26">
        <v>66405.2</v>
      </c>
      <c r="F68" s="18">
        <v>39060.1</v>
      </c>
      <c r="G68" s="18">
        <v>2</v>
      </c>
      <c r="H68" s="18">
        <v>992.9</v>
      </c>
      <c r="I68" s="18">
        <v>14347</v>
      </c>
      <c r="J68" s="27">
        <v>1590</v>
      </c>
      <c r="K68" s="19">
        <v>1232.2</v>
      </c>
      <c r="L68" s="55"/>
    </row>
    <row r="69" spans="1:12" s="52" customFormat="1" ht="12.75" customHeight="1" thickBot="1">
      <c r="A69" s="66"/>
      <c r="B69" s="67"/>
      <c r="C69" s="67"/>
      <c r="D69" s="15"/>
      <c r="E69" s="17"/>
      <c r="F69" s="18"/>
      <c r="G69" s="18"/>
      <c r="H69" s="18"/>
      <c r="I69" s="18"/>
      <c r="J69" s="27"/>
      <c r="K69" s="19"/>
      <c r="L69" s="55"/>
    </row>
    <row r="70" spans="1:12" s="52" customFormat="1">
      <c r="A70" s="60" t="s">
        <v>19</v>
      </c>
      <c r="B70" s="61" t="s">
        <v>112</v>
      </c>
      <c r="C70" s="62" t="s">
        <v>113</v>
      </c>
      <c r="D70" s="3" t="s">
        <v>114</v>
      </c>
      <c r="E70" s="4">
        <v>259923</v>
      </c>
      <c r="F70" s="6">
        <v>52224</v>
      </c>
      <c r="G70" s="6">
        <v>5987</v>
      </c>
      <c r="H70" s="6">
        <v>11522</v>
      </c>
      <c r="I70" s="6">
        <v>4873</v>
      </c>
      <c r="J70" s="7">
        <v>4133</v>
      </c>
      <c r="K70" s="8">
        <v>14671</v>
      </c>
      <c r="L70" s="55"/>
    </row>
    <row r="71" spans="1:12" s="52" customFormat="1">
      <c r="A71" s="63"/>
      <c r="B71" s="64"/>
      <c r="C71" s="62" t="s">
        <v>65</v>
      </c>
      <c r="D71" s="9" t="s">
        <v>115</v>
      </c>
      <c r="E71" s="10">
        <v>468053</v>
      </c>
      <c r="F71" s="12">
        <v>103256</v>
      </c>
      <c r="G71" s="12">
        <v>10967</v>
      </c>
      <c r="H71" s="12">
        <v>21213</v>
      </c>
      <c r="I71" s="12">
        <v>11016</v>
      </c>
      <c r="J71" s="13">
        <v>9221</v>
      </c>
      <c r="K71" s="14">
        <v>25579</v>
      </c>
      <c r="L71" s="55"/>
    </row>
    <row r="72" spans="1:12" s="52" customFormat="1">
      <c r="A72" s="63"/>
      <c r="B72" s="65" t="s">
        <v>116</v>
      </c>
      <c r="C72" s="65"/>
      <c r="D72" s="15" t="s">
        <v>112</v>
      </c>
      <c r="E72" s="16">
        <f>SUM(E70:E71)</f>
        <v>727976</v>
      </c>
      <c r="F72" s="18">
        <f t="shared" ref="F72:K72" si="7">SUM(F70:F71)</f>
        <v>155480</v>
      </c>
      <c r="G72" s="18">
        <f t="shared" si="7"/>
        <v>16954</v>
      </c>
      <c r="H72" s="18">
        <f t="shared" si="7"/>
        <v>32735</v>
      </c>
      <c r="I72" s="18">
        <f t="shared" si="7"/>
        <v>15889</v>
      </c>
      <c r="J72" s="18">
        <f t="shared" si="7"/>
        <v>13354</v>
      </c>
      <c r="K72" s="19">
        <f t="shared" si="7"/>
        <v>40250</v>
      </c>
      <c r="L72" s="55"/>
    </row>
    <row r="73" spans="1:12" s="52" customFormat="1" ht="12.75" customHeight="1" thickBot="1">
      <c r="A73" s="66"/>
      <c r="B73" s="67"/>
      <c r="C73" s="67"/>
      <c r="D73" s="15"/>
      <c r="E73" s="16"/>
      <c r="F73" s="23"/>
      <c r="G73" s="18"/>
      <c r="H73" s="18"/>
      <c r="I73" s="18"/>
      <c r="J73" s="27"/>
      <c r="K73" s="19"/>
      <c r="L73" s="55"/>
    </row>
    <row r="74" spans="1:12" s="52" customFormat="1">
      <c r="A74" s="60" t="s">
        <v>95</v>
      </c>
      <c r="B74" s="61" t="s">
        <v>117</v>
      </c>
      <c r="C74" s="62" t="s">
        <v>32</v>
      </c>
      <c r="D74" s="38" t="s">
        <v>118</v>
      </c>
      <c r="E74" s="39">
        <v>2219.300018787384</v>
      </c>
      <c r="F74" s="84">
        <v>995.1500244140625</v>
      </c>
      <c r="G74" s="84">
        <v>100.80000305175781</v>
      </c>
      <c r="H74" s="84">
        <v>189.04998779296875</v>
      </c>
      <c r="I74" s="84">
        <v>245</v>
      </c>
      <c r="J74" s="84">
        <v>23</v>
      </c>
      <c r="K74" s="98">
        <v>139.30000305175781</v>
      </c>
      <c r="L74" s="99"/>
    </row>
    <row r="75" spans="1:12" s="52" customFormat="1">
      <c r="A75" s="63"/>
      <c r="B75" s="64"/>
      <c r="C75" s="62" t="s">
        <v>119</v>
      </c>
      <c r="D75" s="40" t="s">
        <v>120</v>
      </c>
      <c r="E75" s="41">
        <v>134820.99987792969</v>
      </c>
      <c r="F75" s="80">
        <v>11013.2001953125</v>
      </c>
      <c r="G75" s="80">
        <v>8308.400390625</v>
      </c>
      <c r="H75" s="80">
        <v>14143.3994140625</v>
      </c>
      <c r="I75" s="80">
        <v>4846</v>
      </c>
      <c r="J75" s="80">
        <v>2617</v>
      </c>
      <c r="K75" s="81">
        <v>9392</v>
      </c>
      <c r="L75" s="55"/>
    </row>
    <row r="76" spans="1:12" s="52" customFormat="1">
      <c r="A76" s="63"/>
      <c r="B76" s="64"/>
      <c r="C76" s="62" t="s">
        <v>121</v>
      </c>
      <c r="D76" s="40" t="s">
        <v>122</v>
      </c>
      <c r="E76" s="41">
        <v>136899.70013427734</v>
      </c>
      <c r="F76" s="80">
        <v>7434.25</v>
      </c>
      <c r="G76" s="80">
        <v>6514.400390625</v>
      </c>
      <c r="H76" s="80">
        <v>20071.349609375</v>
      </c>
      <c r="I76" s="80">
        <v>2187</v>
      </c>
      <c r="J76" s="80">
        <v>1643</v>
      </c>
      <c r="K76" s="81">
        <v>14569.7001953125</v>
      </c>
      <c r="L76" s="55"/>
    </row>
    <row r="77" spans="1:12" s="52" customFormat="1">
      <c r="A77" s="63"/>
      <c r="B77" s="64"/>
      <c r="C77" s="62" t="s">
        <v>123</v>
      </c>
      <c r="D77" s="42" t="s">
        <v>124</v>
      </c>
      <c r="E77" s="41">
        <v>19945.199890136719</v>
      </c>
      <c r="F77" s="80">
        <v>2199.050048828125</v>
      </c>
      <c r="G77" s="80">
        <v>425.60000610351562</v>
      </c>
      <c r="H77" s="80">
        <v>2594.349853515625</v>
      </c>
      <c r="I77" s="80">
        <v>976</v>
      </c>
      <c r="J77" s="80">
        <v>458</v>
      </c>
      <c r="K77" s="81">
        <v>2295.199951171875</v>
      </c>
      <c r="L77" s="55"/>
    </row>
    <row r="78" spans="1:12" s="52" customFormat="1">
      <c r="A78" s="63"/>
      <c r="B78" s="64"/>
      <c r="C78" s="62" t="s">
        <v>125</v>
      </c>
      <c r="D78" s="42" t="s">
        <v>126</v>
      </c>
      <c r="E78" s="41">
        <v>55686.300048828125</v>
      </c>
      <c r="F78" s="80">
        <v>1665.14990234375</v>
      </c>
      <c r="G78" s="80">
        <v>3329.60009765625</v>
      </c>
      <c r="H78" s="80">
        <v>5836.25</v>
      </c>
      <c r="I78" s="80">
        <v>1474</v>
      </c>
      <c r="J78" s="80">
        <v>929</v>
      </c>
      <c r="K78" s="81">
        <v>3831.300048828125</v>
      </c>
      <c r="L78" s="55"/>
    </row>
    <row r="79" spans="1:12" s="52" customFormat="1">
      <c r="A79" s="63"/>
      <c r="B79" s="64"/>
      <c r="C79" s="62" t="s">
        <v>127</v>
      </c>
      <c r="D79" s="40" t="s">
        <v>128</v>
      </c>
      <c r="E79" s="41">
        <v>31014.100234985352</v>
      </c>
      <c r="F79" s="80">
        <v>1876.2000732421875</v>
      </c>
      <c r="G79" s="80">
        <v>1840.800048828125</v>
      </c>
      <c r="H79" s="80">
        <v>3414</v>
      </c>
      <c r="I79" s="80">
        <v>1666</v>
      </c>
      <c r="J79" s="80">
        <v>540</v>
      </c>
      <c r="K79" s="81">
        <v>2765.10009765625</v>
      </c>
      <c r="L79" s="55"/>
    </row>
    <row r="80" spans="1:12" s="52" customFormat="1">
      <c r="A80" s="63"/>
      <c r="B80" s="64"/>
      <c r="C80" s="62" t="s">
        <v>129</v>
      </c>
      <c r="D80" s="40" t="s">
        <v>130</v>
      </c>
      <c r="E80" s="41">
        <v>14232.899978637695</v>
      </c>
      <c r="F80" s="80">
        <v>1665.25</v>
      </c>
      <c r="G80" s="80">
        <v>691.20001220703125</v>
      </c>
      <c r="H80" s="80">
        <v>1565.5499267578125</v>
      </c>
      <c r="I80" s="80">
        <v>510</v>
      </c>
      <c r="J80" s="80">
        <v>272</v>
      </c>
      <c r="K80" s="81">
        <v>1166.9000244140625</v>
      </c>
      <c r="L80" s="55"/>
    </row>
    <row r="81" spans="1:12" s="52" customFormat="1">
      <c r="A81" s="63"/>
      <c r="B81" s="64"/>
      <c r="C81" s="62" t="s">
        <v>131</v>
      </c>
      <c r="D81" s="42" t="s">
        <v>132</v>
      </c>
      <c r="E81" s="41">
        <v>98934.100128173828</v>
      </c>
      <c r="F81" s="80">
        <v>9093.25</v>
      </c>
      <c r="G81" s="80">
        <v>5565</v>
      </c>
      <c r="H81" s="80">
        <v>10166.75</v>
      </c>
      <c r="I81" s="80">
        <v>4552</v>
      </c>
      <c r="J81" s="80">
        <v>2086</v>
      </c>
      <c r="K81" s="81">
        <v>7426.10009765625</v>
      </c>
      <c r="L81" s="55"/>
    </row>
    <row r="82" spans="1:12" s="52" customFormat="1">
      <c r="A82" s="63"/>
      <c r="B82" s="65" t="s">
        <v>133</v>
      </c>
      <c r="C82" s="65"/>
      <c r="D82" s="32" t="s">
        <v>117</v>
      </c>
      <c r="E82" s="43">
        <f t="shared" ref="E82:K82" si="8">SUM(E74:E81)</f>
        <v>493752.60031175613</v>
      </c>
      <c r="F82" s="18">
        <f t="shared" si="8"/>
        <v>35941.500244140625</v>
      </c>
      <c r="G82" s="18">
        <f t="shared" si="8"/>
        <v>26775.80094909668</v>
      </c>
      <c r="H82" s="18">
        <f t="shared" si="8"/>
        <v>57980.698791503906</v>
      </c>
      <c r="I82" s="18">
        <f t="shared" si="8"/>
        <v>16456</v>
      </c>
      <c r="J82" s="18">
        <f t="shared" si="8"/>
        <v>8568</v>
      </c>
      <c r="K82" s="19">
        <f t="shared" si="8"/>
        <v>41585.60041809082</v>
      </c>
      <c r="L82" s="100"/>
    </row>
    <row r="83" spans="1:12" s="52" customFormat="1" ht="13.8" thickBot="1">
      <c r="A83" s="66"/>
      <c r="B83" s="67"/>
      <c r="C83" s="67"/>
      <c r="D83" s="44"/>
      <c r="E83" s="45"/>
      <c r="F83" s="23"/>
      <c r="G83" s="23"/>
      <c r="H83" s="23"/>
      <c r="I83" s="23"/>
      <c r="J83" s="23"/>
      <c r="K83" s="25"/>
      <c r="L83" s="55"/>
    </row>
    <row r="84" spans="1:12" s="52" customFormat="1">
      <c r="A84" s="60" t="s">
        <v>56</v>
      </c>
      <c r="B84" s="61" t="s">
        <v>134</v>
      </c>
      <c r="C84" s="62" t="s">
        <v>135</v>
      </c>
      <c r="D84" s="3" t="s">
        <v>136</v>
      </c>
      <c r="E84" s="46">
        <v>11637.4</v>
      </c>
      <c r="F84" s="101">
        <v>1081.9000000000001</v>
      </c>
      <c r="G84" s="47">
        <v>1208</v>
      </c>
      <c r="H84" s="47">
        <v>1594.1</v>
      </c>
      <c r="I84" s="47">
        <v>605</v>
      </c>
      <c r="J84" s="47">
        <v>253</v>
      </c>
      <c r="K84" s="48">
        <v>906.4</v>
      </c>
      <c r="L84" s="55"/>
    </row>
    <row r="85" spans="1:12" s="52" customFormat="1">
      <c r="A85" s="63"/>
      <c r="B85" s="64"/>
      <c r="C85" s="62" t="s">
        <v>137</v>
      </c>
      <c r="D85" s="9" t="s">
        <v>138</v>
      </c>
      <c r="E85" s="46">
        <v>6487.9</v>
      </c>
      <c r="F85" s="47">
        <v>1360.3</v>
      </c>
      <c r="G85" s="47">
        <v>332.1</v>
      </c>
      <c r="H85" s="47">
        <v>704.6</v>
      </c>
      <c r="I85" s="47">
        <v>647</v>
      </c>
      <c r="J85" s="47">
        <v>150</v>
      </c>
      <c r="K85" s="48">
        <v>446.9</v>
      </c>
      <c r="L85" s="55"/>
    </row>
    <row r="86" spans="1:12" s="52" customFormat="1">
      <c r="A86" s="63"/>
      <c r="B86" s="65" t="s">
        <v>139</v>
      </c>
      <c r="C86" s="65"/>
      <c r="D86" s="15" t="s">
        <v>134</v>
      </c>
      <c r="E86" s="53">
        <f>E84+E85</f>
        <v>18125.3</v>
      </c>
      <c r="F86" s="49">
        <f t="shared" ref="F86:K86" si="9">SUM(F84:F85)</f>
        <v>2442.1999999999998</v>
      </c>
      <c r="G86" s="49">
        <f t="shared" si="9"/>
        <v>1540.1</v>
      </c>
      <c r="H86" s="49">
        <f t="shared" si="9"/>
        <v>2298.6999999999998</v>
      </c>
      <c r="I86" s="49">
        <f t="shared" si="9"/>
        <v>1252</v>
      </c>
      <c r="J86" s="49">
        <f t="shared" si="9"/>
        <v>403</v>
      </c>
      <c r="K86" s="50">
        <f t="shared" si="9"/>
        <v>1353.3</v>
      </c>
      <c r="L86" s="55"/>
    </row>
    <row r="87" spans="1:12" s="52" customFormat="1" ht="13.8" thickBot="1">
      <c r="A87" s="66"/>
      <c r="B87" s="67"/>
      <c r="C87" s="67"/>
      <c r="D87" s="20"/>
      <c r="E87" s="21"/>
      <c r="F87" s="23"/>
      <c r="G87" s="23"/>
      <c r="H87" s="23"/>
      <c r="I87" s="23"/>
      <c r="J87" s="24"/>
      <c r="K87" s="25"/>
      <c r="L87" s="55"/>
    </row>
    <row r="88" spans="1:12" s="52" customFormat="1" ht="13.8" thickBot="1">
      <c r="A88" s="102" t="s">
        <v>140</v>
      </c>
      <c r="B88" s="103"/>
      <c r="C88" s="103"/>
      <c r="D88" s="51" t="s">
        <v>141</v>
      </c>
      <c r="E88" s="104">
        <f t="shared" ref="E88:K88" si="10">E86+E82+E72+E68+E66+E61+E54+E52+E41+E39+E33+E28+E26+E24+E19+E17+E15</f>
        <v>5802218.4958798466</v>
      </c>
      <c r="F88" s="104">
        <f t="shared" si="10"/>
        <v>1408528.6961441406</v>
      </c>
      <c r="G88" s="105">
        <f t="shared" si="10"/>
        <v>206839.20154239258</v>
      </c>
      <c r="H88" s="105">
        <f t="shared" si="10"/>
        <v>452403.09770632809</v>
      </c>
      <c r="I88" s="105">
        <f t="shared" si="10"/>
        <v>190112</v>
      </c>
      <c r="J88" s="105">
        <f t="shared" si="10"/>
        <v>125870</v>
      </c>
      <c r="K88" s="105">
        <f t="shared" si="10"/>
        <v>419116.80066223146</v>
      </c>
      <c r="L88" s="100"/>
    </row>
    <row r="89" spans="1:12" s="52" customFormat="1" ht="13.8" thickTop="1">
      <c r="L89" s="55"/>
    </row>
    <row r="90" spans="1:12" s="52" customFormat="1">
      <c r="L90" s="55"/>
    </row>
    <row r="91" spans="1:12">
      <c r="D91" s="1" t="s">
        <v>147</v>
      </c>
    </row>
  </sheetData>
  <mergeCells count="11">
    <mergeCell ref="F9:F10"/>
    <mergeCell ref="G9:H9"/>
    <mergeCell ref="I9:I10"/>
    <mergeCell ref="J9:K9"/>
    <mergeCell ref="D5:K5"/>
    <mergeCell ref="D6:K6"/>
    <mergeCell ref="D7:K7"/>
    <mergeCell ref="D8:D10"/>
    <mergeCell ref="E8:E10"/>
    <mergeCell ref="F8:H8"/>
    <mergeCell ref="I8:K8"/>
  </mergeCells>
  <phoneticPr fontId="29" type="noConversion"/>
  <printOptions horizontalCentered="1"/>
  <pageMargins left="0.19685039370078741" right="0.19685039370078741" top="0.39370078740157483" bottom="0.39370078740157483" header="0" footer="0"/>
  <pageSetup paperSize="9" scale="7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opLeftCell="D1" zoomScale="85" zoomScaleNormal="60" workbookViewId="0">
      <pane xSplit="1" ySplit="10" topLeftCell="E90" activePane="bottomRight" state="frozen"/>
      <selection activeCell="D1" sqref="D1"/>
      <selection pane="topRight" activeCell="E1" sqref="E1"/>
      <selection pane="bottomLeft" activeCell="D11" sqref="D11"/>
      <selection pane="bottomRight" activeCell="G96" sqref="G96"/>
    </sheetView>
  </sheetViews>
  <sheetFormatPr baseColWidth="10" defaultColWidth="11.44140625" defaultRowHeight="13.2"/>
  <cols>
    <col min="1" max="1" width="16.109375" style="1" hidden="1" customWidth="1"/>
    <col min="2" max="2" width="27.33203125" style="1" hidden="1" customWidth="1"/>
    <col min="3" max="3" width="13.33203125" style="1" hidden="1" customWidth="1"/>
    <col min="4" max="4" width="23.33203125" style="1" customWidth="1"/>
    <col min="5" max="6" width="13.109375" style="1" customWidth="1"/>
    <col min="7" max="8" width="14" style="1" customWidth="1"/>
    <col min="9" max="9" width="13.5546875" style="1" customWidth="1"/>
    <col min="10" max="10" width="11.44140625" style="2"/>
    <col min="11" max="16384" width="11.44140625" style="1"/>
  </cols>
  <sheetData>
    <row r="1" spans="4:10">
      <c r="D1" s="106"/>
      <c r="E1" s="106"/>
      <c r="F1" s="106"/>
      <c r="G1" s="106"/>
      <c r="H1" s="106"/>
      <c r="I1" s="106"/>
    </row>
    <row r="2" spans="4:10">
      <c r="D2" s="106"/>
      <c r="E2" s="106"/>
      <c r="F2" s="106"/>
      <c r="G2" s="106"/>
      <c r="H2" s="106"/>
      <c r="I2" s="106"/>
    </row>
    <row r="3" spans="4:10">
      <c r="D3" s="106"/>
      <c r="E3" s="106"/>
      <c r="F3" s="106"/>
      <c r="G3" s="106"/>
      <c r="H3" s="106"/>
      <c r="I3" s="106"/>
    </row>
    <row r="4" spans="4:10" ht="24.75" customHeight="1" thickBot="1">
      <c r="D4" s="106"/>
      <c r="E4" s="106"/>
      <c r="F4" s="106"/>
      <c r="G4" s="106"/>
      <c r="H4" s="106"/>
      <c r="I4" s="106"/>
    </row>
    <row r="5" spans="4:10" ht="16.2" thickBot="1">
      <c r="D5" s="168" t="s">
        <v>0</v>
      </c>
      <c r="E5" s="169"/>
      <c r="F5" s="169"/>
      <c r="G5" s="169"/>
      <c r="H5" s="169"/>
      <c r="I5" s="170"/>
    </row>
    <row r="6" spans="4:10">
      <c r="D6" s="171" t="s">
        <v>1</v>
      </c>
      <c r="E6" s="172"/>
      <c r="F6" s="172"/>
      <c r="G6" s="172"/>
      <c r="H6" s="172"/>
      <c r="I6" s="173"/>
    </row>
    <row r="7" spans="4:10">
      <c r="D7" s="174" t="s">
        <v>2</v>
      </c>
      <c r="E7" s="175"/>
      <c r="F7" s="175"/>
      <c r="G7" s="175"/>
      <c r="H7" s="175"/>
      <c r="I7" s="176"/>
    </row>
    <row r="8" spans="4:10">
      <c r="D8" s="177" t="s">
        <v>3</v>
      </c>
      <c r="E8" s="180" t="s">
        <v>142</v>
      </c>
      <c r="F8" s="181"/>
      <c r="G8" s="181"/>
      <c r="H8" s="181"/>
      <c r="I8" s="182"/>
    </row>
    <row r="9" spans="4:10">
      <c r="D9" s="178"/>
      <c r="E9" s="183" t="s">
        <v>9</v>
      </c>
      <c r="F9" s="180" t="s">
        <v>143</v>
      </c>
      <c r="G9" s="185"/>
      <c r="H9" s="181" t="s">
        <v>144</v>
      </c>
      <c r="I9" s="182"/>
    </row>
    <row r="10" spans="4:10" ht="13.8" thickBot="1">
      <c r="D10" s="179"/>
      <c r="E10" s="184"/>
      <c r="F10" s="107" t="s">
        <v>15</v>
      </c>
      <c r="G10" s="107" t="s">
        <v>145</v>
      </c>
      <c r="H10" s="108" t="s">
        <v>146</v>
      </c>
      <c r="I10" s="109" t="s">
        <v>145</v>
      </c>
    </row>
    <row r="11" spans="4:10" s="52" customFormat="1">
      <c r="D11" s="110" t="s">
        <v>20</v>
      </c>
      <c r="E11" s="111">
        <v>1163</v>
      </c>
      <c r="F11" s="111">
        <v>27.3</v>
      </c>
      <c r="G11" s="111">
        <v>601.70000000000005</v>
      </c>
      <c r="H11" s="111">
        <v>155367</v>
      </c>
      <c r="I11" s="112">
        <v>48907</v>
      </c>
      <c r="J11" s="55"/>
    </row>
    <row r="12" spans="4:10" s="52" customFormat="1" ht="12.75" customHeight="1">
      <c r="D12" s="113" t="s">
        <v>22</v>
      </c>
      <c r="E12" s="114">
        <v>2835</v>
      </c>
      <c r="F12" s="114">
        <v>49.8</v>
      </c>
      <c r="G12" s="114">
        <v>1112.2</v>
      </c>
      <c r="H12" s="114">
        <v>166144.5</v>
      </c>
      <c r="I12" s="115">
        <v>103280.5</v>
      </c>
      <c r="J12" s="55"/>
    </row>
    <row r="13" spans="4:10" s="52" customFormat="1">
      <c r="D13" s="113" t="s">
        <v>24</v>
      </c>
      <c r="E13" s="114">
        <v>708</v>
      </c>
      <c r="F13" s="114">
        <v>11.3</v>
      </c>
      <c r="G13" s="114">
        <v>235.8</v>
      </c>
      <c r="H13" s="114">
        <v>3005</v>
      </c>
      <c r="I13" s="115">
        <v>21828</v>
      </c>
      <c r="J13" s="55"/>
    </row>
    <row r="14" spans="4:10" s="52" customFormat="1">
      <c r="D14" s="113" t="s">
        <v>26</v>
      </c>
      <c r="E14" s="114">
        <v>556</v>
      </c>
      <c r="F14" s="114">
        <v>7.6</v>
      </c>
      <c r="G14" s="114">
        <v>165.4</v>
      </c>
      <c r="H14" s="114">
        <v>44394</v>
      </c>
      <c r="I14" s="115">
        <v>14689</v>
      </c>
      <c r="J14" s="55"/>
    </row>
    <row r="15" spans="4:10" s="52" customFormat="1" ht="13.5" customHeight="1" thickBot="1">
      <c r="D15" s="116" t="s">
        <v>18</v>
      </c>
      <c r="E15" s="117">
        <f>SUM(E11:E14)</f>
        <v>5262</v>
      </c>
      <c r="F15" s="117">
        <f>SUM(F11:F14)</f>
        <v>95.999999999999986</v>
      </c>
      <c r="G15" s="117">
        <f>SUM(G11:G14)</f>
        <v>2115.1</v>
      </c>
      <c r="H15" s="117">
        <f>SUM(H11:H14)</f>
        <v>368910.5</v>
      </c>
      <c r="I15" s="118">
        <f>SUM(I11:I14)</f>
        <v>188704.5</v>
      </c>
      <c r="J15" s="55"/>
    </row>
    <row r="16" spans="4:10" s="52" customFormat="1">
      <c r="D16" s="110"/>
      <c r="E16" s="111"/>
      <c r="F16" s="111"/>
      <c r="G16" s="111"/>
      <c r="H16" s="111"/>
      <c r="I16" s="112"/>
      <c r="J16" s="55"/>
    </row>
    <row r="17" spans="4:10" s="52" customFormat="1" ht="13.8" thickBot="1">
      <c r="D17" s="116" t="s">
        <v>29</v>
      </c>
      <c r="E17" s="117">
        <v>7765</v>
      </c>
      <c r="F17" s="117">
        <v>983</v>
      </c>
      <c r="G17" s="117">
        <f>6184+73+14948</f>
        <v>21205</v>
      </c>
      <c r="H17" s="117">
        <f>71978+988</f>
        <v>72966</v>
      </c>
      <c r="I17" s="118">
        <v>129238</v>
      </c>
      <c r="J17" s="55"/>
    </row>
    <row r="18" spans="4:10" s="52" customFormat="1" ht="12.75" customHeight="1">
      <c r="D18" s="119"/>
      <c r="E18" s="120"/>
      <c r="F18" s="120"/>
      <c r="G18" s="120"/>
      <c r="H18" s="120"/>
      <c r="I18" s="121"/>
      <c r="J18" s="55"/>
    </row>
    <row r="19" spans="4:10" s="52" customFormat="1" ht="13.8" thickBot="1">
      <c r="D19" s="122" t="s">
        <v>31</v>
      </c>
      <c r="E19" s="117">
        <v>5138</v>
      </c>
      <c r="F19" s="117">
        <v>998</v>
      </c>
      <c r="G19" s="123">
        <v>83842</v>
      </c>
      <c r="H19" s="117">
        <v>52608</v>
      </c>
      <c r="I19" s="118">
        <v>28585</v>
      </c>
      <c r="J19" s="55"/>
    </row>
    <row r="20" spans="4:10" s="52" customFormat="1">
      <c r="D20" s="110"/>
      <c r="E20" s="120"/>
      <c r="F20" s="120"/>
      <c r="G20" s="120"/>
      <c r="H20" s="120"/>
      <c r="I20" s="124"/>
      <c r="J20" s="55"/>
    </row>
    <row r="21" spans="4:10" s="52" customFormat="1">
      <c r="D21" s="113" t="s">
        <v>34</v>
      </c>
      <c r="E21" s="114">
        <v>605</v>
      </c>
      <c r="F21" s="114">
        <v>68</v>
      </c>
      <c r="G21" s="114">
        <v>2488</v>
      </c>
      <c r="H21" s="114">
        <v>5024</v>
      </c>
      <c r="I21" s="115">
        <v>14646</v>
      </c>
      <c r="J21" s="55"/>
    </row>
    <row r="22" spans="4:10" s="52" customFormat="1">
      <c r="D22" s="113" t="s">
        <v>36</v>
      </c>
      <c r="E22" s="114">
        <v>1666</v>
      </c>
      <c r="F22" s="114">
        <v>60</v>
      </c>
      <c r="G22" s="114">
        <v>3036</v>
      </c>
      <c r="H22" s="114">
        <v>8681</v>
      </c>
      <c r="I22" s="115">
        <v>14942</v>
      </c>
      <c r="J22" s="55"/>
    </row>
    <row r="23" spans="4:10" s="52" customFormat="1">
      <c r="D23" s="113" t="s">
        <v>38</v>
      </c>
      <c r="E23" s="114">
        <v>1800</v>
      </c>
      <c r="F23" s="114">
        <v>65</v>
      </c>
      <c r="G23" s="114">
        <v>3285</v>
      </c>
      <c r="H23" s="114">
        <v>6681</v>
      </c>
      <c r="I23" s="115">
        <v>16427</v>
      </c>
      <c r="J23" s="55"/>
    </row>
    <row r="24" spans="4:10" s="52" customFormat="1" ht="13.8" thickBot="1">
      <c r="D24" s="116" t="s">
        <v>33</v>
      </c>
      <c r="E24" s="117">
        <f>SUM(E21:E23)</f>
        <v>4071</v>
      </c>
      <c r="F24" s="117">
        <f>SUM(F21:F23)</f>
        <v>193</v>
      </c>
      <c r="G24" s="117">
        <f>SUM(G21:G23)</f>
        <v>8809</v>
      </c>
      <c r="H24" s="117">
        <f>SUM(H21:H23)</f>
        <v>20386</v>
      </c>
      <c r="I24" s="118">
        <f>SUM(I21:I23)</f>
        <v>46015</v>
      </c>
      <c r="J24" s="55"/>
    </row>
    <row r="25" spans="4:10" s="52" customFormat="1">
      <c r="D25" s="110"/>
      <c r="E25" s="111"/>
      <c r="F25" s="111"/>
      <c r="G25" s="111"/>
      <c r="H25" s="111"/>
      <c r="I25" s="112"/>
      <c r="J25" s="55"/>
    </row>
    <row r="26" spans="4:10" s="52" customFormat="1" ht="13.8" thickBot="1">
      <c r="D26" s="116" t="s">
        <v>41</v>
      </c>
      <c r="E26" s="117">
        <v>2073</v>
      </c>
      <c r="F26" s="117">
        <v>18</v>
      </c>
      <c r="G26" s="117">
        <v>1842</v>
      </c>
      <c r="H26" s="117">
        <v>24019</v>
      </c>
      <c r="I26" s="118">
        <v>30922</v>
      </c>
      <c r="J26" s="55"/>
    </row>
    <row r="27" spans="4:10" s="52" customFormat="1">
      <c r="D27" s="110"/>
      <c r="E27" s="111"/>
      <c r="F27" s="111"/>
      <c r="G27" s="111"/>
      <c r="H27" s="111"/>
      <c r="I27" s="112"/>
      <c r="J27" s="55"/>
    </row>
    <row r="28" spans="4:10" s="52" customFormat="1" ht="13.8" thickBot="1">
      <c r="D28" s="116" t="s">
        <v>43</v>
      </c>
      <c r="E28" s="117">
        <v>510</v>
      </c>
      <c r="F28" s="117">
        <v>455</v>
      </c>
      <c r="G28" s="117">
        <v>1310</v>
      </c>
      <c r="H28" s="117">
        <v>2047</v>
      </c>
      <c r="I28" s="117">
        <v>16188</v>
      </c>
      <c r="J28" s="55"/>
    </row>
    <row r="29" spans="4:10" s="52" customFormat="1">
      <c r="D29" s="119"/>
      <c r="E29" s="111"/>
      <c r="F29" s="111"/>
      <c r="G29" s="111"/>
      <c r="H29" s="111"/>
      <c r="I29" s="112"/>
      <c r="J29" s="55"/>
    </row>
    <row r="30" spans="4:10" s="52" customFormat="1">
      <c r="D30" s="125" t="s">
        <v>47</v>
      </c>
      <c r="E30" s="126">
        <v>985</v>
      </c>
      <c r="F30" s="126">
        <v>107.20000457763672</v>
      </c>
      <c r="G30" s="126">
        <v>1284.800048828125</v>
      </c>
      <c r="H30" s="126">
        <v>9276</v>
      </c>
      <c r="I30" s="127">
        <v>25863</v>
      </c>
      <c r="J30" s="55"/>
    </row>
    <row r="31" spans="4:10" s="52" customFormat="1">
      <c r="D31" s="125" t="s">
        <v>49</v>
      </c>
      <c r="E31" s="126">
        <v>1081</v>
      </c>
      <c r="F31" s="126">
        <v>56.100002288818359</v>
      </c>
      <c r="G31" s="126">
        <v>518.9000244140625</v>
      </c>
      <c r="H31" s="126">
        <v>340</v>
      </c>
      <c r="I31" s="127">
        <v>11396</v>
      </c>
      <c r="J31" s="55"/>
    </row>
    <row r="32" spans="4:10" s="52" customFormat="1">
      <c r="D32" s="125" t="s">
        <v>51</v>
      </c>
      <c r="E32" s="126">
        <v>1087</v>
      </c>
      <c r="F32" s="126">
        <v>22.899999618530273</v>
      </c>
      <c r="G32" s="126">
        <v>477.10000610351562</v>
      </c>
      <c r="H32" s="126">
        <v>4400</v>
      </c>
      <c r="I32" s="127">
        <v>6401</v>
      </c>
      <c r="J32" s="55"/>
    </row>
    <row r="33" spans="4:10" s="52" customFormat="1" ht="13.8" thickBot="1">
      <c r="D33" s="122" t="s">
        <v>45</v>
      </c>
      <c r="E33" s="117">
        <f>SUM(E30:E32)</f>
        <v>3153</v>
      </c>
      <c r="F33" s="117">
        <f>SUM(F30:F32)</f>
        <v>186.20000648498535</v>
      </c>
      <c r="G33" s="117">
        <f>SUM(G30:G32)</f>
        <v>2280.8000793457031</v>
      </c>
      <c r="H33" s="117">
        <f>SUM(H30:H32)</f>
        <v>14016</v>
      </c>
      <c r="I33" s="118">
        <f>SUM(I30:I32)</f>
        <v>43660</v>
      </c>
      <c r="J33" s="55"/>
    </row>
    <row r="34" spans="4:10" s="52" customFormat="1">
      <c r="D34" s="119"/>
      <c r="E34" s="111"/>
      <c r="F34" s="111"/>
      <c r="G34" s="111"/>
      <c r="H34" s="111"/>
      <c r="I34" s="128"/>
      <c r="J34" s="55"/>
    </row>
    <row r="35" spans="4:10" s="52" customFormat="1">
      <c r="D35" s="125" t="s">
        <v>55</v>
      </c>
      <c r="E35" s="114">
        <v>1109</v>
      </c>
      <c r="F35" s="114">
        <v>328.61594000000002</v>
      </c>
      <c r="G35" s="114">
        <v>3879.3840300000002</v>
      </c>
      <c r="H35" s="114">
        <v>22548.310549999998</v>
      </c>
      <c r="I35" s="129">
        <v>20776.689450000002</v>
      </c>
      <c r="J35" s="55"/>
    </row>
    <row r="36" spans="4:10" s="52" customFormat="1">
      <c r="D36" s="125" t="s">
        <v>57</v>
      </c>
      <c r="E36" s="130">
        <v>1349</v>
      </c>
      <c r="F36" s="130">
        <v>415.17093</v>
      </c>
      <c r="G36" s="130">
        <v>4956.8290999999999</v>
      </c>
      <c r="H36" s="130">
        <v>27890.029299999998</v>
      </c>
      <c r="I36" s="131">
        <v>22456.970700000002</v>
      </c>
      <c r="J36" s="55"/>
    </row>
    <row r="37" spans="4:10" s="52" customFormat="1">
      <c r="D37" s="125" t="s">
        <v>59</v>
      </c>
      <c r="E37" s="130">
        <v>1271</v>
      </c>
      <c r="F37" s="130">
        <v>366.69125000000003</v>
      </c>
      <c r="G37" s="130">
        <v>4149.3085899999996</v>
      </c>
      <c r="H37" s="130">
        <v>22848.740229999999</v>
      </c>
      <c r="I37" s="131">
        <v>20472.259770000001</v>
      </c>
      <c r="J37" s="55"/>
    </row>
    <row r="38" spans="4:10" s="52" customFormat="1">
      <c r="D38" s="125" t="s">
        <v>61</v>
      </c>
      <c r="E38" s="130">
        <v>256</v>
      </c>
      <c r="F38" s="130">
        <v>21.76</v>
      </c>
      <c r="G38" s="130">
        <v>132.23999000000001</v>
      </c>
      <c r="H38" s="130">
        <v>8</v>
      </c>
      <c r="I38" s="131">
        <v>1207</v>
      </c>
      <c r="J38" s="55"/>
    </row>
    <row r="39" spans="4:10" s="52" customFormat="1" ht="13.8" thickBot="1">
      <c r="D39" s="122" t="s">
        <v>54</v>
      </c>
      <c r="E39" s="132">
        <f>SUM(E35:E38)</f>
        <v>3985</v>
      </c>
      <c r="F39" s="132">
        <f>SUM(F35:F38)</f>
        <v>1132.23812</v>
      </c>
      <c r="G39" s="132">
        <f>SUM(G35:G38)</f>
        <v>13117.761710000001</v>
      </c>
      <c r="H39" s="132">
        <f>SUM(H35:H38)</f>
        <v>73295.08008</v>
      </c>
      <c r="I39" s="133">
        <f>SUM(I35:I38)</f>
        <v>64912.91992</v>
      </c>
      <c r="J39" s="55"/>
    </row>
    <row r="40" spans="4:10" s="52" customFormat="1">
      <c r="D40" s="110"/>
      <c r="E40" s="111"/>
      <c r="F40" s="111"/>
      <c r="G40" s="111"/>
      <c r="H40" s="111"/>
      <c r="I40" s="112"/>
      <c r="J40" s="55"/>
    </row>
    <row r="41" spans="4:10" s="52" customFormat="1" ht="13.8" thickBot="1">
      <c r="D41" s="116" t="s">
        <v>64</v>
      </c>
      <c r="E41" s="117">
        <v>370</v>
      </c>
      <c r="F41" s="117">
        <v>0</v>
      </c>
      <c r="G41" s="117">
        <v>32</v>
      </c>
      <c r="H41" s="117">
        <v>11143.2</v>
      </c>
      <c r="I41" s="118">
        <v>2082.8000000000002</v>
      </c>
      <c r="J41" s="55"/>
    </row>
    <row r="42" spans="4:10" s="52" customFormat="1">
      <c r="D42" s="119"/>
      <c r="E42" s="111"/>
      <c r="F42" s="111"/>
      <c r="G42" s="111"/>
      <c r="H42" s="111"/>
      <c r="I42" s="128"/>
      <c r="J42" s="55"/>
    </row>
    <row r="43" spans="4:10" s="52" customFormat="1">
      <c r="D43" s="125" t="s">
        <v>68</v>
      </c>
      <c r="E43" s="114">
        <v>3989</v>
      </c>
      <c r="F43" s="114">
        <v>614</v>
      </c>
      <c r="G43" s="114">
        <v>7325</v>
      </c>
      <c r="H43" s="114">
        <v>12568</v>
      </c>
      <c r="I43" s="129">
        <v>88780</v>
      </c>
      <c r="J43" s="55"/>
    </row>
    <row r="44" spans="4:10" s="52" customFormat="1">
      <c r="D44" s="125" t="s">
        <v>70</v>
      </c>
      <c r="E44" s="114">
        <v>1768</v>
      </c>
      <c r="F44" s="114">
        <v>364</v>
      </c>
      <c r="G44" s="114">
        <v>2950</v>
      </c>
      <c r="H44" s="114">
        <v>6644</v>
      </c>
      <c r="I44" s="129">
        <v>32278</v>
      </c>
      <c r="J44" s="55"/>
    </row>
    <row r="45" spans="4:10" s="52" customFormat="1">
      <c r="D45" s="125" t="s">
        <v>72</v>
      </c>
      <c r="E45" s="114">
        <v>2833</v>
      </c>
      <c r="F45" s="114">
        <v>345</v>
      </c>
      <c r="G45" s="114">
        <v>3390</v>
      </c>
      <c r="H45" s="114">
        <v>26487</v>
      </c>
      <c r="I45" s="129">
        <v>32547</v>
      </c>
      <c r="J45" s="55"/>
    </row>
    <row r="46" spans="4:10" s="52" customFormat="1">
      <c r="D46" s="125" t="s">
        <v>74</v>
      </c>
      <c r="E46" s="114">
        <v>1168</v>
      </c>
      <c r="F46" s="114">
        <v>323</v>
      </c>
      <c r="G46" s="114">
        <v>1162</v>
      </c>
      <c r="H46" s="114">
        <v>18285</v>
      </c>
      <c r="I46" s="129">
        <v>13034</v>
      </c>
      <c r="J46" s="55"/>
    </row>
    <row r="47" spans="4:10" s="52" customFormat="1">
      <c r="D47" s="125" t="s">
        <v>76</v>
      </c>
      <c r="E47" s="114">
        <v>14249</v>
      </c>
      <c r="F47" s="114">
        <v>5533</v>
      </c>
      <c r="G47" s="114">
        <v>12909</v>
      </c>
      <c r="H47" s="114">
        <v>4921</v>
      </c>
      <c r="I47" s="129">
        <v>241864</v>
      </c>
      <c r="J47" s="55"/>
    </row>
    <row r="48" spans="4:10" s="52" customFormat="1">
      <c r="D48" s="125" t="s">
        <v>78</v>
      </c>
      <c r="E48" s="114">
        <v>1916</v>
      </c>
      <c r="F48" s="114">
        <v>460</v>
      </c>
      <c r="G48" s="114">
        <v>1126</v>
      </c>
      <c r="H48" s="114">
        <v>9839</v>
      </c>
      <c r="I48" s="129">
        <v>30653</v>
      </c>
      <c r="J48" s="55"/>
    </row>
    <row r="49" spans="4:10" s="52" customFormat="1">
      <c r="D49" s="125" t="s">
        <v>80</v>
      </c>
      <c r="E49" s="114">
        <v>386</v>
      </c>
      <c r="F49" s="114">
        <v>56</v>
      </c>
      <c r="G49" s="114">
        <v>877</v>
      </c>
      <c r="H49" s="114">
        <v>408</v>
      </c>
      <c r="I49" s="129">
        <v>10605</v>
      </c>
      <c r="J49" s="55"/>
    </row>
    <row r="50" spans="4:10" s="52" customFormat="1">
      <c r="D50" s="125" t="s">
        <v>82</v>
      </c>
      <c r="E50" s="114">
        <v>865</v>
      </c>
      <c r="F50" s="114">
        <v>234</v>
      </c>
      <c r="G50" s="114">
        <v>547</v>
      </c>
      <c r="H50" s="114">
        <v>7965</v>
      </c>
      <c r="I50" s="129">
        <v>6728</v>
      </c>
      <c r="J50" s="55"/>
    </row>
    <row r="51" spans="4:10" s="52" customFormat="1">
      <c r="D51" s="125" t="s">
        <v>84</v>
      </c>
      <c r="E51" s="114">
        <v>1333</v>
      </c>
      <c r="F51" s="114">
        <v>720</v>
      </c>
      <c r="G51" s="114">
        <v>1763</v>
      </c>
      <c r="H51" s="114">
        <v>11865</v>
      </c>
      <c r="I51" s="129">
        <v>29837</v>
      </c>
      <c r="J51" s="55"/>
    </row>
    <row r="52" spans="4:10" s="52" customFormat="1" ht="13.8" thickBot="1">
      <c r="D52" s="122" t="s">
        <v>86</v>
      </c>
      <c r="E52" s="117">
        <f>SUM(E43:E51)</f>
        <v>28507</v>
      </c>
      <c r="F52" s="117">
        <f>SUM(F43:F51)</f>
        <v>8649</v>
      </c>
      <c r="G52" s="117">
        <f>SUM(G43:G51)</f>
        <v>32049</v>
      </c>
      <c r="H52" s="117">
        <f>SUM(H43:H51)</f>
        <v>98982</v>
      </c>
      <c r="I52" s="134">
        <f>SUM(I43:I51)</f>
        <v>486326</v>
      </c>
      <c r="J52" s="55"/>
    </row>
    <row r="53" spans="4:10" s="52" customFormat="1">
      <c r="D53" s="119"/>
      <c r="E53" s="111"/>
      <c r="F53" s="111"/>
      <c r="G53" s="111"/>
      <c r="H53" s="135"/>
      <c r="I53" s="128"/>
      <c r="J53" s="55"/>
    </row>
    <row r="54" spans="4:10" s="52" customFormat="1" ht="13.8" thickBot="1">
      <c r="D54" s="122" t="s">
        <v>88</v>
      </c>
      <c r="E54" s="117">
        <v>3666</v>
      </c>
      <c r="F54" s="117">
        <v>55.8</v>
      </c>
      <c r="G54" s="117">
        <v>1112.2</v>
      </c>
      <c r="H54" s="123">
        <v>6440.5</v>
      </c>
      <c r="I54" s="118">
        <v>35676.5</v>
      </c>
      <c r="J54" s="55"/>
    </row>
    <row r="55" spans="4:10" s="52" customFormat="1">
      <c r="D55" s="110"/>
      <c r="E55" s="111"/>
      <c r="F55" s="111"/>
      <c r="G55" s="111"/>
      <c r="H55" s="111"/>
      <c r="I55" s="112"/>
      <c r="J55" s="55"/>
    </row>
    <row r="56" spans="4:10" s="52" customFormat="1">
      <c r="D56" s="113" t="s">
        <v>92</v>
      </c>
      <c r="E56" s="130">
        <v>969</v>
      </c>
      <c r="F56" s="130">
        <v>61.1</v>
      </c>
      <c r="G56" s="130">
        <v>141.9</v>
      </c>
      <c r="H56" s="130">
        <v>1338</v>
      </c>
      <c r="I56" s="136">
        <v>2242</v>
      </c>
      <c r="J56" s="55"/>
    </row>
    <row r="57" spans="4:10" s="52" customFormat="1">
      <c r="D57" s="113" t="s">
        <v>94</v>
      </c>
      <c r="E57" s="130">
        <v>2452</v>
      </c>
      <c r="F57" s="130">
        <v>670.1</v>
      </c>
      <c r="G57" s="130">
        <v>558.9</v>
      </c>
      <c r="H57" s="130">
        <v>2727</v>
      </c>
      <c r="I57" s="136">
        <v>46866</v>
      </c>
      <c r="J57" s="55"/>
    </row>
    <row r="58" spans="4:10" s="52" customFormat="1">
      <c r="D58" s="113" t="s">
        <v>96</v>
      </c>
      <c r="E58" s="130">
        <v>207</v>
      </c>
      <c r="F58" s="130">
        <v>35.799999999999997</v>
      </c>
      <c r="G58" s="130">
        <v>24.3</v>
      </c>
      <c r="H58" s="130">
        <v>44</v>
      </c>
      <c r="I58" s="136">
        <v>2530</v>
      </c>
      <c r="J58" s="55"/>
    </row>
    <row r="59" spans="4:10" s="52" customFormat="1">
      <c r="D59" s="113" t="s">
        <v>98</v>
      </c>
      <c r="E59" s="130">
        <v>331</v>
      </c>
      <c r="F59" s="130">
        <v>66.3</v>
      </c>
      <c r="G59" s="130">
        <v>66.7</v>
      </c>
      <c r="H59" s="130">
        <v>317</v>
      </c>
      <c r="I59" s="136">
        <v>6496</v>
      </c>
      <c r="J59" s="55"/>
    </row>
    <row r="60" spans="4:10" s="52" customFormat="1">
      <c r="D60" s="113" t="s">
        <v>100</v>
      </c>
      <c r="E60" s="130">
        <v>5051</v>
      </c>
      <c r="F60" s="130">
        <v>837.8</v>
      </c>
      <c r="G60" s="130">
        <v>2132.1999999999998</v>
      </c>
      <c r="H60" s="130">
        <v>20019</v>
      </c>
      <c r="I60" s="136">
        <v>38625.5</v>
      </c>
      <c r="J60" s="55"/>
    </row>
    <row r="61" spans="4:10" s="52" customFormat="1" ht="13.8" thickBot="1">
      <c r="D61" s="116" t="s">
        <v>90</v>
      </c>
      <c r="E61" s="137">
        <f>SUM(E56:E60)</f>
        <v>9010</v>
      </c>
      <c r="F61" s="137">
        <f>SUM(F56:F60)</f>
        <v>1671.1</v>
      </c>
      <c r="G61" s="137">
        <f>SUM(G56:G60)</f>
        <v>2924</v>
      </c>
      <c r="H61" s="137">
        <f>SUM(H56:H60)</f>
        <v>24445</v>
      </c>
      <c r="I61" s="138">
        <f>SUM(I56:I60)</f>
        <v>96759.5</v>
      </c>
      <c r="J61" s="55"/>
    </row>
    <row r="62" spans="4:10" s="52" customFormat="1">
      <c r="D62" s="110"/>
      <c r="E62" s="111"/>
      <c r="F62" s="111"/>
      <c r="G62" s="111"/>
      <c r="H62" s="111"/>
      <c r="I62" s="112"/>
      <c r="J62" s="55"/>
    </row>
    <row r="63" spans="4:10" s="52" customFormat="1">
      <c r="D63" s="113" t="s">
        <v>104</v>
      </c>
      <c r="E63" s="114">
        <v>327</v>
      </c>
      <c r="F63" s="114">
        <v>1</v>
      </c>
      <c r="G63" s="114">
        <v>1214</v>
      </c>
      <c r="H63" s="114">
        <v>996</v>
      </c>
      <c r="I63" s="115">
        <v>414</v>
      </c>
      <c r="J63" s="55"/>
    </row>
    <row r="64" spans="4:10" s="52" customFormat="1">
      <c r="D64" s="113" t="s">
        <v>105</v>
      </c>
      <c r="E64" s="114">
        <v>1558</v>
      </c>
      <c r="F64" s="114">
        <v>9</v>
      </c>
      <c r="G64" s="114">
        <v>1978</v>
      </c>
      <c r="H64" s="114">
        <v>316</v>
      </c>
      <c r="I64" s="115">
        <v>10072</v>
      </c>
      <c r="J64" s="55"/>
    </row>
    <row r="65" spans="4:10" s="52" customFormat="1">
      <c r="D65" s="113" t="s">
        <v>107</v>
      </c>
      <c r="E65" s="114">
        <v>998</v>
      </c>
      <c r="F65" s="114">
        <v>16</v>
      </c>
      <c r="G65" s="114">
        <v>1820</v>
      </c>
      <c r="H65" s="114">
        <v>3684</v>
      </c>
      <c r="I65" s="115">
        <v>1255</v>
      </c>
      <c r="J65" s="55"/>
    </row>
    <row r="66" spans="4:10" s="52" customFormat="1" ht="13.8" thickBot="1">
      <c r="D66" s="116" t="s">
        <v>109</v>
      </c>
      <c r="E66" s="117">
        <f>SUM(E63:E65)</f>
        <v>2883</v>
      </c>
      <c r="F66" s="117">
        <f>SUM(F63:F65)</f>
        <v>26</v>
      </c>
      <c r="G66" s="117">
        <f>SUM(G63:G65)</f>
        <v>5012</v>
      </c>
      <c r="H66" s="117">
        <f>SUM(H63:H65)</f>
        <v>4996</v>
      </c>
      <c r="I66" s="118">
        <f>SUM(I63:I65)</f>
        <v>11741</v>
      </c>
      <c r="J66" s="55"/>
    </row>
    <row r="67" spans="4:10" s="52" customFormat="1">
      <c r="D67" s="119"/>
      <c r="E67" s="111"/>
      <c r="F67" s="111"/>
      <c r="G67" s="111"/>
      <c r="H67" s="111"/>
      <c r="I67" s="112"/>
      <c r="J67" s="55"/>
    </row>
    <row r="68" spans="4:10" s="52" customFormat="1" ht="13.8" thickBot="1">
      <c r="D68" s="122" t="s">
        <v>111</v>
      </c>
      <c r="E68" s="117">
        <v>612</v>
      </c>
      <c r="F68" s="117">
        <v>0</v>
      </c>
      <c r="G68" s="117">
        <v>5</v>
      </c>
      <c r="H68" s="117">
        <v>7751</v>
      </c>
      <c r="I68" s="118">
        <v>813</v>
      </c>
      <c r="J68" s="55"/>
    </row>
    <row r="69" spans="4:10" s="52" customFormat="1">
      <c r="D69" s="119"/>
      <c r="E69" s="111"/>
      <c r="F69" s="111"/>
      <c r="G69" s="111"/>
      <c r="H69" s="111"/>
      <c r="I69" s="112"/>
      <c r="J69" s="55"/>
    </row>
    <row r="70" spans="4:10" s="52" customFormat="1">
      <c r="D70" s="125" t="s">
        <v>114</v>
      </c>
      <c r="E70" s="130">
        <v>9487</v>
      </c>
      <c r="F70" s="130">
        <v>1740</v>
      </c>
      <c r="G70" s="130">
        <v>9718</v>
      </c>
      <c r="H70" s="114">
        <v>1411</v>
      </c>
      <c r="I70" s="115">
        <v>144157</v>
      </c>
      <c r="J70" s="55"/>
    </row>
    <row r="71" spans="4:10" s="52" customFormat="1">
      <c r="D71" s="125" t="s">
        <v>115</v>
      </c>
      <c r="E71" s="130">
        <v>13893</v>
      </c>
      <c r="F71" s="130">
        <v>3081</v>
      </c>
      <c r="G71" s="130">
        <v>17184</v>
      </c>
      <c r="H71" s="114">
        <v>1924</v>
      </c>
      <c r="I71" s="115">
        <v>250719</v>
      </c>
      <c r="J71" s="55"/>
    </row>
    <row r="72" spans="4:10" s="52" customFormat="1" ht="13.8" thickBot="1">
      <c r="D72" s="122" t="s">
        <v>112</v>
      </c>
      <c r="E72" s="139">
        <f>SUM(E70:E71)</f>
        <v>23380</v>
      </c>
      <c r="F72" s="139">
        <f>SUM(F70:F71)</f>
        <v>4821</v>
      </c>
      <c r="G72" s="139">
        <f>SUM(G70:G71)</f>
        <v>26902</v>
      </c>
      <c r="H72" s="139">
        <f>SUM(H70:H71)</f>
        <v>3335</v>
      </c>
      <c r="I72" s="140">
        <f>SUM(I70:I71)</f>
        <v>394876</v>
      </c>
      <c r="J72" s="55"/>
    </row>
    <row r="73" spans="4:10" s="52" customFormat="1">
      <c r="D73" s="119"/>
      <c r="E73" s="111"/>
      <c r="F73" s="111"/>
      <c r="G73" s="111"/>
      <c r="H73" s="111"/>
      <c r="I73" s="112"/>
      <c r="J73" s="55"/>
    </row>
    <row r="74" spans="4:10" s="52" customFormat="1">
      <c r="D74" s="125" t="s">
        <v>118</v>
      </c>
      <c r="E74" s="114">
        <v>20</v>
      </c>
      <c r="F74" s="114">
        <v>3.8480000495910645</v>
      </c>
      <c r="G74" s="114">
        <v>48.152000427246094</v>
      </c>
      <c r="H74" s="114">
        <v>337</v>
      </c>
      <c r="I74" s="115">
        <v>118</v>
      </c>
      <c r="J74" s="55"/>
    </row>
    <row r="75" spans="4:10" s="52" customFormat="1">
      <c r="D75" s="125" t="s">
        <v>120</v>
      </c>
      <c r="E75" s="114">
        <v>6759</v>
      </c>
      <c r="F75" s="114">
        <v>772.4119873046875</v>
      </c>
      <c r="G75" s="114">
        <v>4936.587890625</v>
      </c>
      <c r="H75" s="114">
        <v>5905</v>
      </c>
      <c r="I75" s="115">
        <v>66128</v>
      </c>
      <c r="J75" s="55"/>
    </row>
    <row r="76" spans="4:10" s="52" customFormat="1">
      <c r="D76" s="125" t="s">
        <v>122</v>
      </c>
      <c r="E76" s="114">
        <v>2837</v>
      </c>
      <c r="F76" s="114">
        <v>347.05999755859375</v>
      </c>
      <c r="G76" s="114">
        <v>4612.93994140625</v>
      </c>
      <c r="H76" s="114">
        <v>30619</v>
      </c>
      <c r="I76" s="115">
        <v>46064</v>
      </c>
      <c r="J76" s="55"/>
    </row>
    <row r="77" spans="4:10" s="52" customFormat="1">
      <c r="D77" s="125" t="s">
        <v>124</v>
      </c>
      <c r="E77" s="114">
        <v>691</v>
      </c>
      <c r="F77" s="114">
        <v>70.891998291015625</v>
      </c>
      <c r="G77" s="114">
        <v>749.1080322265625</v>
      </c>
      <c r="H77" s="114">
        <v>4370</v>
      </c>
      <c r="I77" s="115">
        <v>5116</v>
      </c>
      <c r="J77" s="55"/>
    </row>
    <row r="78" spans="4:10" s="52" customFormat="1">
      <c r="D78" s="125" t="s">
        <v>126</v>
      </c>
      <c r="E78" s="114">
        <v>3602</v>
      </c>
      <c r="F78" s="114">
        <v>365.7080078125</v>
      </c>
      <c r="G78" s="114">
        <v>2106.2919921875</v>
      </c>
      <c r="H78" s="114">
        <v>9</v>
      </c>
      <c r="I78" s="115">
        <v>32538</v>
      </c>
      <c r="J78" s="55"/>
    </row>
    <row r="79" spans="4:10" s="52" customFormat="1">
      <c r="D79" s="125" t="s">
        <v>128</v>
      </c>
      <c r="E79" s="114">
        <v>2520</v>
      </c>
      <c r="F79" s="114">
        <v>147.70399475097656</v>
      </c>
      <c r="G79" s="114">
        <v>1072.2960205078125</v>
      </c>
      <c r="H79" s="114">
        <v>2634</v>
      </c>
      <c r="I79" s="115">
        <v>12538</v>
      </c>
      <c r="J79" s="55"/>
    </row>
    <row r="80" spans="4:10" s="52" customFormat="1">
      <c r="D80" s="125" t="s">
        <v>130</v>
      </c>
      <c r="E80" s="114">
        <v>560</v>
      </c>
      <c r="F80" s="114">
        <v>71.188003540039063</v>
      </c>
      <c r="G80" s="114">
        <v>487.81201171875</v>
      </c>
      <c r="H80" s="114">
        <v>1193</v>
      </c>
      <c r="I80" s="115">
        <v>6050</v>
      </c>
      <c r="J80" s="55"/>
    </row>
    <row r="81" spans="4:11" s="52" customFormat="1">
      <c r="D81" s="125" t="s">
        <v>132</v>
      </c>
      <c r="E81" s="114">
        <v>6514</v>
      </c>
      <c r="F81" s="114">
        <v>427.72000122070312</v>
      </c>
      <c r="G81" s="114">
        <v>3141.280029296875</v>
      </c>
      <c r="H81" s="114">
        <v>7269</v>
      </c>
      <c r="I81" s="115">
        <v>42693</v>
      </c>
      <c r="J81" s="55"/>
    </row>
    <row r="82" spans="4:11" s="52" customFormat="1" ht="13.8" thickBot="1">
      <c r="D82" s="122" t="s">
        <v>117</v>
      </c>
      <c r="E82" s="117">
        <f>SUM(E74:E81)</f>
        <v>23503</v>
      </c>
      <c r="F82" s="117">
        <f>SUM(F74:F81)</f>
        <v>2206.5319905281067</v>
      </c>
      <c r="G82" s="117">
        <f>SUM(G74:G81)</f>
        <v>17154.467918395996</v>
      </c>
      <c r="H82" s="117">
        <f>H74+H75+H76+H77+H78+H79+H80+H81</f>
        <v>52336</v>
      </c>
      <c r="I82" s="118">
        <f>SUM(I74:I81)</f>
        <v>211245</v>
      </c>
      <c r="J82" s="55"/>
    </row>
    <row r="83" spans="4:11" s="52" customFormat="1">
      <c r="D83" s="119"/>
      <c r="E83" s="111"/>
      <c r="F83" s="111"/>
      <c r="G83" s="111"/>
      <c r="H83" s="111"/>
      <c r="I83" s="112"/>
      <c r="J83" s="55"/>
    </row>
    <row r="84" spans="4:11" s="52" customFormat="1">
      <c r="D84" s="125" t="s">
        <v>136</v>
      </c>
      <c r="E84" s="130">
        <v>477</v>
      </c>
      <c r="F84" s="130">
        <v>1.4</v>
      </c>
      <c r="G84" s="114">
        <v>158.6</v>
      </c>
      <c r="H84" s="114">
        <v>4697</v>
      </c>
      <c r="I84" s="136">
        <v>655</v>
      </c>
      <c r="J84" s="55"/>
    </row>
    <row r="85" spans="4:11" s="52" customFormat="1">
      <c r="D85" s="125" t="s">
        <v>138</v>
      </c>
      <c r="E85" s="130">
        <v>330</v>
      </c>
      <c r="F85" s="130">
        <v>2</v>
      </c>
      <c r="G85" s="114">
        <v>62</v>
      </c>
      <c r="H85" s="114">
        <v>1685.5</v>
      </c>
      <c r="I85" s="136">
        <v>767.5</v>
      </c>
      <c r="J85" s="55"/>
    </row>
    <row r="86" spans="4:11" s="52" customFormat="1" ht="13.8" thickBot="1">
      <c r="D86" s="122" t="s">
        <v>134</v>
      </c>
      <c r="E86" s="117">
        <f>SUM(E84:E85)</f>
        <v>807</v>
      </c>
      <c r="F86" s="117">
        <f>SUM(F84:F85)</f>
        <v>3.4</v>
      </c>
      <c r="G86" s="117">
        <f>G84+G85</f>
        <v>220.6</v>
      </c>
      <c r="H86" s="117">
        <f>SUM(H84:H85)</f>
        <v>6382.5</v>
      </c>
      <c r="I86" s="118">
        <f>SUM(I84:I85)</f>
        <v>1422.5</v>
      </c>
      <c r="J86" s="55"/>
    </row>
    <row r="87" spans="4:11" s="52" customFormat="1" ht="13.8" thickBot="1">
      <c r="D87" s="141"/>
      <c r="E87" s="114"/>
      <c r="F87" s="114"/>
      <c r="G87" s="114"/>
      <c r="H87" s="114"/>
      <c r="I87" s="114"/>
      <c r="J87" s="55"/>
    </row>
    <row r="88" spans="4:11" s="52" customFormat="1" ht="14.4" thickTop="1" thickBot="1">
      <c r="D88" s="142" t="s">
        <v>141</v>
      </c>
      <c r="E88" s="143">
        <f>E15+E17+E19+E24+E26+E28+E33+E39+E41+E52+E54+E61+E66+E68+E72+E82+E86</f>
        <v>124695</v>
      </c>
      <c r="F88" s="143">
        <f>F86+F82+F72+F68+F66+F61+F54+F52+F41+F39+F33+F28+F26+F24+F19+F17+F15</f>
        <v>21494.270117013089</v>
      </c>
      <c r="G88" s="143">
        <f>G86+G82+G72+G68+G66+G61+G54+G52+G41+G39+G33+G28+G26+G24+G19+G17+G15</f>
        <v>219932.92970774168</v>
      </c>
      <c r="H88" s="143">
        <f>H15+H17+H19+H24+H26+H28+H33+H39+H41+H52+H54+H61+H66+H68+H72+H82+H86</f>
        <v>844058.78007999994</v>
      </c>
      <c r="I88" s="143">
        <f>I86+I82+I72+I68+I66+I61+I54+I52+I41+I39+I33+I28+I26+I24+I19+I17+I15</f>
        <v>1789167.7199200001</v>
      </c>
      <c r="J88" s="55"/>
    </row>
    <row r="89" spans="4:11" s="52" customFormat="1">
      <c r="J89" s="55"/>
    </row>
    <row r="90" spans="4:11" s="52" customFormat="1">
      <c r="J90" s="55"/>
    </row>
    <row r="91" spans="4:11" s="52" customFormat="1">
      <c r="D91" s="1" t="s">
        <v>147</v>
      </c>
      <c r="J91" s="55"/>
    </row>
    <row r="92" spans="4:11" s="52" customFormat="1">
      <c r="D92" s="55"/>
      <c r="E92" s="55"/>
      <c r="F92" s="55"/>
      <c r="G92" s="55"/>
      <c r="H92" s="55"/>
      <c r="I92" s="55"/>
      <c r="J92" s="55"/>
      <c r="K92" s="55"/>
    </row>
    <row r="93" spans="4:11" s="52" customFormat="1">
      <c r="J93" s="55"/>
    </row>
    <row r="94" spans="4:11" s="52" customFormat="1">
      <c r="J94" s="55"/>
    </row>
  </sheetData>
  <mergeCells count="8">
    <mergeCell ref="D5:I5"/>
    <mergeCell ref="D6:I6"/>
    <mergeCell ref="D7:I7"/>
    <mergeCell ref="D8:D10"/>
    <mergeCell ref="E8:I8"/>
    <mergeCell ref="E9:E10"/>
    <mergeCell ref="F9:G9"/>
    <mergeCell ref="H9:I9"/>
  </mergeCells>
  <phoneticPr fontId="29" type="noConversion"/>
  <printOptions horizontalCentered="1"/>
  <pageMargins left="0.19685039370078741" right="0.19685039370078741" top="0.39370078740157483" bottom="0.39370078740157483" header="0" footer="0"/>
  <pageSetup paperSize="9" scale="71" orientation="portrait" r:id="rId1"/>
  <headerFooter alignWithMargins="0"/>
  <ignoredErrors>
    <ignoredError sqref="G86 H82 H8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Bovino1</vt:lpstr>
      <vt:lpstr>Bovino2</vt:lpstr>
      <vt:lpstr>Bovino1!Área_de_impresión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2015-08-21T12:08:43Z</dcterms:modified>
</cp:coreProperties>
</file>