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05" windowWidth="11595" windowHeight="5775" tabRatio="714" activeTab="1"/>
  </bookViews>
  <sheets>
    <sheet name="OVINO" sheetId="1" r:id="rId1"/>
    <sheet name="CAPRINO" sheetId="2" r:id="rId2"/>
  </sheets>
  <externalReferences>
    <externalReference r:id="rId5"/>
    <externalReference r:id="rId6"/>
  </externalReferences>
  <definedNames>
    <definedName name="_xlnm.Print_Area" localSheetId="1">'CAPRINO'!$A$1:$J$89</definedName>
    <definedName name="_xlnm.Print_Area" localSheetId="0">'OVINO'!$A$1:$K$91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ITEMS">'[2]Dictionary'!$A$9:$A$45</definedName>
    <definedName name="LANGUAGE">#REF!</definedName>
    <definedName name="LANGUAGES">'[2]Dictionary'!$B$1:$X$1</definedName>
    <definedName name="lg">'[1]Textes'!$B$1</definedName>
    <definedName name="libliv">'[1]Textes'!$A$4:$W$13</definedName>
    <definedName name="NUTS">'[2]Regions'!$A$2:$B$402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SG">'[1]Textes'!$G$123:$H$151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<sst xmlns="http://schemas.openxmlformats.org/spreadsheetml/2006/main" count="163" uniqueCount="83">
  <si>
    <t>EFECTIVOS GANADEROS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</si>
  <si>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</si>
  <si>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</si>
  <si>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</si>
  <si>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</si>
  <si>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</si>
  <si>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</si>
  <si>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</si>
  <si>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</si>
  <si>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</si>
  <si>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</si>
  <si>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</si>
  <si>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</si>
  <si>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</si>
  <si>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</si>
  <si>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</si>
  <si>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</si>
  <si>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</si>
  <si>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</si>
  <si>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</si>
  <si>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</si>
  <si>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</si>
  <si>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</si>
  <si>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</si>
  <si>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</si>
  <si>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</si>
  <si>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</si>
  <si>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</si>
  <si>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</si>
  <si>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</si>
  <si>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</si>
  <si>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</si>
  <si>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</si>
  <si>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</si>
  <si>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</si>
  <si>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</si>
  <si>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</si>
  <si>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</si>
  <si>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</si>
  <si>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</si>
  <si>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</si>
  <si>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</si>
  <si>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</si>
  <si>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</si>
  <si>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</si>
  <si>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</si>
  <si>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</si>
  <si>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</si>
  <si>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</si>
  <si>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</si>
  <si>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</si>
  <si>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</si>
  <si>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</si>
  <si>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</si>
  <si>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</si>
  <si>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</si>
  <si>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</si>
  <si>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</si>
  <si>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</si>
  <si>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</si>
  <si>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</si>
  <si>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</si>
  <si>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</si>
  <si>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</si>
  <si>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t>Total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</si>
  <si>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</si>
  <si>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</si>
  <si>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</si>
  <si>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</si>
  <si>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</si>
  <si>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</si>
  <si>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</si>
  <si>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</si>
  <si>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</si>
  <si>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</si>
  <si>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</si>
  <si>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</si>
  <si>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Cubiertas</t>
  </si>
  <si>
    <t>1ª vez</t>
  </si>
  <si>
    <t>Subidrección General de Estadística</t>
  </si>
  <si>
    <t>Secretaría General Técnica</t>
  </si>
  <si>
    <t>GANADO OVINO: Análisis provincial del número de animales según tipos, 2011 (Noviembre)</t>
  </si>
  <si>
    <t xml:space="preserve"> GANADO CAPRINO: Análisis provincial del número de animales según tipos, 2011 (Noviembre)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</si>
</sst>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 \ \ \ \ @"/>
    <numFmt numFmtId="214" formatCode="\ \ \ \ \ \ \ \ \ \ \ \ \ \ @"/>
    <numFmt numFmtId="215" formatCode="\ \ \ \ \ \ \ \ \ \ \ \ \ \ \ \ \ \ \ \ @"/>
    <numFmt numFmtId="216" formatCode="General_)"/>
    <numFmt numFmtId="217" formatCode="#,##0.0"/>
    <numFmt numFmtId="218" formatCode="#,##0__;"/>
  </numFmts>
  <fonts count="1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1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5" fontId="8" fillId="0" borderId="4" xfId="0" applyNumberFormat="1" applyFont="1" applyFill="1" applyBorder="1" applyAlignment="1">
      <alignment/>
    </xf>
    <xf numFmtId="165" fontId="8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0" borderId="8" xfId="0" applyFill="1" applyBorder="1" applyAlignment="1">
      <alignment/>
    </xf>
    <xf numFmtId="1" fontId="0" fillId="0" borderId="9" xfId="0" applyNumberForma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5" fillId="3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/>
    </xf>
    <xf numFmtId="0" fontId="3" fillId="3" borderId="30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Publication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257175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2</xdr:row>
      <xdr:rowOff>257175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247650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Zeros="0" view="pageBreakPreview" zoomScale="75" zoomScaleSheetLayoutView="75" workbookViewId="0" topLeftCell="A70">
      <selection activeCell="A87" sqref="A87:J87"/>
    </sheetView>
  </sheetViews>
  <sheetFormatPr defaultColWidth="11.421875" defaultRowHeight="12.75"/>
  <cols>
    <col min="1" max="1" width="26.8515625" style="0" customWidth="1"/>
    <col min="2" max="2" width="11.57421875" style="0" bestFit="1" customWidth="1"/>
    <col min="3" max="3" width="10.8515625" style="0" bestFit="1" customWidth="1"/>
    <col min="4" max="10" width="11.57421875" style="0" bestFit="1" customWidth="1"/>
  </cols>
  <sheetData>
    <row r="1" ht="15">
      <c r="D1" s="26" t="s">
        <v>80</v>
      </c>
    </row>
    <row r="2" ht="12.75">
      <c r="D2" s="29" t="s">
        <v>79</v>
      </c>
    </row>
    <row r="3" ht="21" customHeight="1"/>
    <row r="4" spans="1:10" ht="18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thickBot="1">
      <c r="A6" s="47" t="s">
        <v>81</v>
      </c>
      <c r="B6" s="47"/>
      <c r="C6" s="47"/>
      <c r="D6" s="47"/>
      <c r="E6" s="47"/>
      <c r="F6" s="47"/>
      <c r="G6" s="47"/>
      <c r="H6" s="47"/>
      <c r="I6" s="48"/>
      <c r="J6" s="48"/>
    </row>
    <row r="7" spans="1:10" ht="12.75">
      <c r="A7" s="55"/>
      <c r="B7" s="56"/>
      <c r="C7" s="56"/>
      <c r="D7" s="56"/>
      <c r="E7" s="57" t="s">
        <v>65</v>
      </c>
      <c r="F7" s="57"/>
      <c r="G7" s="57"/>
      <c r="H7" s="57"/>
      <c r="I7" s="57"/>
      <c r="J7" s="58"/>
    </row>
    <row r="8" spans="1:10" ht="12.75">
      <c r="A8" s="59" t="s">
        <v>1</v>
      </c>
      <c r="B8" s="60" t="s">
        <v>64</v>
      </c>
      <c r="C8" s="60" t="s">
        <v>66</v>
      </c>
      <c r="D8" s="60" t="s">
        <v>67</v>
      </c>
      <c r="E8" s="61"/>
      <c r="F8" s="62" t="s">
        <v>68</v>
      </c>
      <c r="G8" s="62"/>
      <c r="H8" s="62"/>
      <c r="I8" s="62" t="s">
        <v>69</v>
      </c>
      <c r="J8" s="63"/>
    </row>
    <row r="9" spans="1:10" ht="12.75">
      <c r="A9" s="59" t="s">
        <v>2</v>
      </c>
      <c r="B9" s="61"/>
      <c r="C9" s="61"/>
      <c r="D9" s="61"/>
      <c r="E9" s="60" t="s">
        <v>64</v>
      </c>
      <c r="F9" s="60" t="s">
        <v>70</v>
      </c>
      <c r="G9" s="62" t="s">
        <v>71</v>
      </c>
      <c r="H9" s="62"/>
      <c r="I9" s="61"/>
      <c r="J9" s="64" t="s">
        <v>70</v>
      </c>
    </row>
    <row r="10" spans="1:10" ht="13.5" thickBot="1">
      <c r="A10" s="65"/>
      <c r="B10" s="66"/>
      <c r="C10" s="66"/>
      <c r="D10" s="66"/>
      <c r="E10" s="66"/>
      <c r="F10" s="67" t="s">
        <v>72</v>
      </c>
      <c r="G10" s="67" t="s">
        <v>73</v>
      </c>
      <c r="H10" s="67" t="s">
        <v>74</v>
      </c>
      <c r="I10" s="67" t="s">
        <v>73</v>
      </c>
      <c r="J10" s="68" t="s">
        <v>73</v>
      </c>
    </row>
    <row r="11" spans="1:10" ht="12.75">
      <c r="A11" s="7" t="s">
        <v>3</v>
      </c>
      <c r="B11" s="27">
        <f>+C11+D11+E11</f>
        <v>35204</v>
      </c>
      <c r="C11" s="27">
        <v>865</v>
      </c>
      <c r="D11" s="27">
        <v>2898</v>
      </c>
      <c r="E11" s="27">
        <f>F11+G11+H11+I11+J11</f>
        <v>31441</v>
      </c>
      <c r="F11" s="27">
        <v>436</v>
      </c>
      <c r="G11" s="27">
        <v>0</v>
      </c>
      <c r="H11" s="27">
        <v>922.4699999999999</v>
      </c>
      <c r="I11" s="27">
        <v>256</v>
      </c>
      <c r="J11" s="28">
        <v>29826.53</v>
      </c>
    </row>
    <row r="12" spans="1:10" ht="12.75">
      <c r="A12" s="8" t="s">
        <v>4</v>
      </c>
      <c r="B12" s="10">
        <f>+C12+D12+E12</f>
        <v>60331</v>
      </c>
      <c r="C12" s="10">
        <v>1893</v>
      </c>
      <c r="D12" s="10">
        <v>3553</v>
      </c>
      <c r="E12" s="10">
        <f>F12+G12+H12+I12+J12</f>
        <v>54885</v>
      </c>
      <c r="F12" s="10">
        <v>902</v>
      </c>
      <c r="G12" s="10">
        <v>0</v>
      </c>
      <c r="H12" s="10">
        <v>2695.9500000000003</v>
      </c>
      <c r="I12" s="10">
        <v>64</v>
      </c>
      <c r="J12" s="11">
        <v>51223.05</v>
      </c>
    </row>
    <row r="13" spans="1:10" ht="12.75">
      <c r="A13" s="8" t="s">
        <v>5</v>
      </c>
      <c r="B13" s="10">
        <f>+C13+D13+E13</f>
        <v>80318</v>
      </c>
      <c r="C13" s="10">
        <v>3796</v>
      </c>
      <c r="D13" s="10">
        <v>3529</v>
      </c>
      <c r="E13" s="10">
        <f>F13+G13+H13+I13+J13</f>
        <v>72993</v>
      </c>
      <c r="F13" s="10">
        <v>1064</v>
      </c>
      <c r="G13" s="10">
        <v>0</v>
      </c>
      <c r="H13" s="10">
        <v>2837</v>
      </c>
      <c r="I13" s="10">
        <v>1004</v>
      </c>
      <c r="J13" s="11">
        <v>68088</v>
      </c>
    </row>
    <row r="14" spans="1:10" ht="12.75">
      <c r="A14" s="8" t="s">
        <v>6</v>
      </c>
      <c r="B14" s="10">
        <f>+C14+D14+E14</f>
        <v>29329</v>
      </c>
      <c r="C14" s="10">
        <v>438</v>
      </c>
      <c r="D14" s="10">
        <v>1779</v>
      </c>
      <c r="E14" s="10">
        <f>F14+G14+H14+I14+J14</f>
        <v>27112</v>
      </c>
      <c r="F14" s="10">
        <v>174</v>
      </c>
      <c r="G14" s="10">
        <v>0</v>
      </c>
      <c r="H14" s="10">
        <v>536.78</v>
      </c>
      <c r="I14" s="10">
        <v>99</v>
      </c>
      <c r="J14" s="11">
        <v>26302.22</v>
      </c>
    </row>
    <row r="15" spans="1:10" ht="13.5" thickBot="1">
      <c r="A15" s="9" t="s">
        <v>7</v>
      </c>
      <c r="B15" s="12">
        <f>+C15+D15+E15</f>
        <v>205182</v>
      </c>
      <c r="C15" s="12">
        <f aca="true" t="shared" si="0" ref="C15:J15">SUM(C11:C14)</f>
        <v>6992</v>
      </c>
      <c r="D15" s="12">
        <f t="shared" si="0"/>
        <v>11759</v>
      </c>
      <c r="E15" s="12">
        <f t="shared" si="0"/>
        <v>186431</v>
      </c>
      <c r="F15" s="12">
        <f t="shared" si="0"/>
        <v>2576</v>
      </c>
      <c r="G15" s="12">
        <f t="shared" si="0"/>
        <v>0</v>
      </c>
      <c r="H15" s="12">
        <f t="shared" si="0"/>
        <v>6992.2</v>
      </c>
      <c r="I15" s="12">
        <f t="shared" si="0"/>
        <v>1423</v>
      </c>
      <c r="J15" s="32">
        <f t="shared" si="0"/>
        <v>175439.80000000002</v>
      </c>
    </row>
    <row r="16" spans="1:10" ht="12.75">
      <c r="A16" s="8"/>
      <c r="B16" s="16"/>
      <c r="C16" s="16"/>
      <c r="D16" s="16"/>
      <c r="E16" s="16"/>
      <c r="F16" s="16"/>
      <c r="G16" s="16"/>
      <c r="H16" s="16"/>
      <c r="I16" s="16"/>
      <c r="J16" s="31"/>
    </row>
    <row r="17" spans="1:10" s="4" customFormat="1" ht="13.5" thickBot="1">
      <c r="A17" s="9" t="s">
        <v>8</v>
      </c>
      <c r="B17" s="12">
        <f aca="true" t="shared" si="1" ref="B17:B75">+C17+D17+E17</f>
        <v>61368</v>
      </c>
      <c r="C17" s="12">
        <v>1333</v>
      </c>
      <c r="D17" s="12">
        <v>3526</v>
      </c>
      <c r="E17" s="12">
        <f>F17+G17+H17+I17+J17</f>
        <v>56509</v>
      </c>
      <c r="F17" s="12">
        <v>5300</v>
      </c>
      <c r="G17" s="12">
        <v>250</v>
      </c>
      <c r="H17" s="12">
        <v>4814</v>
      </c>
      <c r="I17" s="12">
        <v>1000</v>
      </c>
      <c r="J17" s="32">
        <v>45145</v>
      </c>
    </row>
    <row r="18" spans="1:10" ht="12.75">
      <c r="A18" s="8"/>
      <c r="B18" s="18"/>
      <c r="C18" s="18"/>
      <c r="D18" s="18"/>
      <c r="E18" s="18"/>
      <c r="F18" s="18"/>
      <c r="G18" s="18"/>
      <c r="H18" s="18"/>
      <c r="I18" s="18"/>
      <c r="J18" s="33"/>
    </row>
    <row r="19" spans="1:10" s="4" customFormat="1" ht="13.5" thickBot="1">
      <c r="A19" s="9" t="s">
        <v>9</v>
      </c>
      <c r="B19" s="12">
        <f t="shared" si="1"/>
        <v>61422</v>
      </c>
      <c r="C19" s="12">
        <v>7642</v>
      </c>
      <c r="D19" s="12">
        <v>1998</v>
      </c>
      <c r="E19" s="12">
        <f>F19+G19+H19+I19+J19</f>
        <v>51782</v>
      </c>
      <c r="F19" s="12">
        <v>5748</v>
      </c>
      <c r="G19" s="12">
        <v>0</v>
      </c>
      <c r="H19" s="12">
        <v>3905</v>
      </c>
      <c r="I19" s="12">
        <v>877</v>
      </c>
      <c r="J19" s="32">
        <v>41252</v>
      </c>
    </row>
    <row r="20" spans="1:10" ht="12.75">
      <c r="A20" s="7"/>
      <c r="B20" s="21"/>
      <c r="C20" s="21"/>
      <c r="D20" s="21"/>
      <c r="E20" s="21"/>
      <c r="F20" s="21"/>
      <c r="G20" s="21"/>
      <c r="H20" s="43"/>
      <c r="I20" s="21"/>
      <c r="J20" s="44"/>
    </row>
    <row r="21" spans="1:10" ht="12.75">
      <c r="A21" s="8" t="s">
        <v>10</v>
      </c>
      <c r="B21" s="10">
        <f t="shared" si="1"/>
        <v>71720</v>
      </c>
      <c r="C21" s="10">
        <v>3714</v>
      </c>
      <c r="D21" s="10">
        <v>2072</v>
      </c>
      <c r="E21" s="10">
        <f>F21+G21+H21+I21+J21</f>
        <v>65934</v>
      </c>
      <c r="F21" s="10">
        <v>9240</v>
      </c>
      <c r="G21" s="10">
        <v>5017</v>
      </c>
      <c r="H21" s="10">
        <v>5173</v>
      </c>
      <c r="I21" s="10">
        <v>25083</v>
      </c>
      <c r="J21" s="30">
        <v>21421</v>
      </c>
    </row>
    <row r="22" spans="1:10" ht="12.75">
      <c r="A22" s="8" t="s">
        <v>11</v>
      </c>
      <c r="B22" s="10">
        <f t="shared" si="1"/>
        <v>164402</v>
      </c>
      <c r="C22" s="10">
        <v>7966</v>
      </c>
      <c r="D22" s="10">
        <v>5082</v>
      </c>
      <c r="E22" s="10">
        <f>F22+G22+H22+I22+J22</f>
        <v>151354</v>
      </c>
      <c r="F22" s="10">
        <v>21167</v>
      </c>
      <c r="G22" s="10">
        <v>13656</v>
      </c>
      <c r="H22" s="10">
        <v>9104</v>
      </c>
      <c r="I22" s="10">
        <v>64456</v>
      </c>
      <c r="J22" s="30">
        <v>42971</v>
      </c>
    </row>
    <row r="23" spans="1:10" ht="12.75">
      <c r="A23" s="8" t="s">
        <v>12</v>
      </c>
      <c r="B23" s="10">
        <f t="shared" si="1"/>
        <v>72007</v>
      </c>
      <c r="C23" s="10">
        <v>3240</v>
      </c>
      <c r="D23" s="10">
        <v>3111</v>
      </c>
      <c r="E23" s="10">
        <f>F23+G23+H23+I23+J23</f>
        <v>65656</v>
      </c>
      <c r="F23" s="10">
        <v>8056</v>
      </c>
      <c r="G23" s="10">
        <v>4466</v>
      </c>
      <c r="H23" s="10">
        <v>4291</v>
      </c>
      <c r="I23" s="10">
        <v>24910</v>
      </c>
      <c r="J23" s="30">
        <v>23933</v>
      </c>
    </row>
    <row r="24" spans="1:10" s="4" customFormat="1" ht="13.5" thickBot="1">
      <c r="A24" s="9" t="s">
        <v>13</v>
      </c>
      <c r="B24" s="12">
        <f t="shared" si="1"/>
        <v>308129</v>
      </c>
      <c r="C24" s="12">
        <f>SUM(C21:C23)</f>
        <v>14920</v>
      </c>
      <c r="D24" s="12">
        <f aca="true" t="shared" si="2" ref="D24:J24">SUM(D21:D23)</f>
        <v>10265</v>
      </c>
      <c r="E24" s="12">
        <f t="shared" si="2"/>
        <v>282944</v>
      </c>
      <c r="F24" s="12">
        <f t="shared" si="2"/>
        <v>38463</v>
      </c>
      <c r="G24" s="12">
        <f t="shared" si="2"/>
        <v>23139</v>
      </c>
      <c r="H24" s="12">
        <f t="shared" si="2"/>
        <v>18568</v>
      </c>
      <c r="I24" s="12">
        <f t="shared" si="2"/>
        <v>114449</v>
      </c>
      <c r="J24" s="32">
        <f t="shared" si="2"/>
        <v>88325</v>
      </c>
    </row>
    <row r="25" spans="1:10" ht="12.75">
      <c r="A25" s="7"/>
      <c r="B25" s="23"/>
      <c r="C25" s="23"/>
      <c r="D25" s="23"/>
      <c r="E25" s="23"/>
      <c r="F25" s="23"/>
      <c r="G25" s="23"/>
      <c r="H25" s="23"/>
      <c r="I25" s="23"/>
      <c r="J25" s="35"/>
    </row>
    <row r="26" spans="1:10" s="4" customFormat="1" ht="13.5" thickBot="1">
      <c r="A26" s="9" t="s">
        <v>14</v>
      </c>
      <c r="B26" s="12">
        <f t="shared" si="1"/>
        <v>562400</v>
      </c>
      <c r="C26" s="12">
        <v>68164</v>
      </c>
      <c r="D26" s="12">
        <v>12412</v>
      </c>
      <c r="E26" s="12">
        <f>F26+G26+H26+I26+J26</f>
        <v>481824</v>
      </c>
      <c r="F26" s="12">
        <v>28910</v>
      </c>
      <c r="G26" s="12">
        <v>7349</v>
      </c>
      <c r="H26" s="12">
        <v>26378</v>
      </c>
      <c r="I26" s="12">
        <v>91345</v>
      </c>
      <c r="J26" s="32">
        <v>327842</v>
      </c>
    </row>
    <row r="27" spans="1:10" ht="12.75">
      <c r="A27" s="8"/>
      <c r="B27" s="14"/>
      <c r="C27" s="14"/>
      <c r="D27" s="14"/>
      <c r="E27" s="14">
        <f>F27+G27+H27+I27+J27</f>
        <v>0</v>
      </c>
      <c r="F27" s="14"/>
      <c r="G27" s="14"/>
      <c r="H27" s="14"/>
      <c r="I27" s="14"/>
      <c r="J27" s="34"/>
    </row>
    <row r="28" spans="1:10" s="4" customFormat="1" ht="13.5" thickBot="1">
      <c r="A28" s="9" t="s">
        <v>15</v>
      </c>
      <c r="B28" s="12">
        <f t="shared" si="1"/>
        <v>121953</v>
      </c>
      <c r="C28" s="12">
        <v>10749</v>
      </c>
      <c r="D28" s="12">
        <v>1783</v>
      </c>
      <c r="E28" s="12">
        <f>F28+G28+H28+I28+J28</f>
        <v>109421</v>
      </c>
      <c r="F28" s="12">
        <v>2854</v>
      </c>
      <c r="G28" s="12">
        <v>598</v>
      </c>
      <c r="H28" s="12">
        <v>5449</v>
      </c>
      <c r="I28" s="12">
        <v>2885</v>
      </c>
      <c r="J28" s="32">
        <v>97635</v>
      </c>
    </row>
    <row r="29" spans="1:10" ht="12.75">
      <c r="A29" s="7"/>
      <c r="B29" s="23"/>
      <c r="C29" s="23"/>
      <c r="D29" s="23"/>
      <c r="E29" s="23"/>
      <c r="F29" s="23"/>
      <c r="G29" s="23"/>
      <c r="H29" s="23"/>
      <c r="I29" s="23"/>
      <c r="J29" s="35"/>
    </row>
    <row r="30" spans="1:10" ht="12.75">
      <c r="A30" s="8" t="s">
        <v>16</v>
      </c>
      <c r="B30" s="10">
        <f t="shared" si="1"/>
        <v>621178</v>
      </c>
      <c r="C30" s="10">
        <v>148814</v>
      </c>
      <c r="D30" s="10">
        <v>11677</v>
      </c>
      <c r="E30" s="10">
        <f>F30+G30+H30+I30+J30</f>
        <v>460687</v>
      </c>
      <c r="F30" s="10">
        <v>36855</v>
      </c>
      <c r="G30" s="10">
        <v>127</v>
      </c>
      <c r="H30" s="10">
        <v>41334</v>
      </c>
      <c r="I30" s="10">
        <v>1172</v>
      </c>
      <c r="J30" s="30">
        <v>381199</v>
      </c>
    </row>
    <row r="31" spans="1:10" ht="12.75">
      <c r="A31" s="8" t="s">
        <v>17</v>
      </c>
      <c r="B31" s="10">
        <f t="shared" si="1"/>
        <v>697446</v>
      </c>
      <c r="C31" s="10">
        <v>147929</v>
      </c>
      <c r="D31" s="10">
        <v>11672</v>
      </c>
      <c r="E31" s="10">
        <f>F31+G31+H31+I31+J31</f>
        <v>537845</v>
      </c>
      <c r="F31" s="10">
        <v>43028</v>
      </c>
      <c r="G31" s="10">
        <v>513</v>
      </c>
      <c r="H31" s="10">
        <v>47892</v>
      </c>
      <c r="I31" s="10">
        <v>4735</v>
      </c>
      <c r="J31" s="30">
        <v>441677</v>
      </c>
    </row>
    <row r="32" spans="1:10" ht="12.75">
      <c r="A32" s="8" t="s">
        <v>18</v>
      </c>
      <c r="B32" s="10">
        <f t="shared" si="1"/>
        <v>685937</v>
      </c>
      <c r="C32" s="10">
        <v>144077</v>
      </c>
      <c r="D32" s="10">
        <v>13768</v>
      </c>
      <c r="E32" s="10">
        <f>F32+G32+H32+I32+J32</f>
        <v>528092</v>
      </c>
      <c r="F32" s="10">
        <v>42247</v>
      </c>
      <c r="G32" s="10">
        <v>129</v>
      </c>
      <c r="H32" s="10">
        <v>47399</v>
      </c>
      <c r="I32" s="10">
        <v>1191</v>
      </c>
      <c r="J32" s="30">
        <v>437126</v>
      </c>
    </row>
    <row r="33" spans="1:10" s="4" customFormat="1" ht="13.5" thickBot="1">
      <c r="A33" s="9" t="s">
        <v>19</v>
      </c>
      <c r="B33" s="12">
        <f t="shared" si="1"/>
        <v>2004561</v>
      </c>
      <c r="C33" s="12">
        <f>SUM(C30:C32)</f>
        <v>440820</v>
      </c>
      <c r="D33" s="12">
        <f aca="true" t="shared" si="3" ref="D33:J33">SUM(D30:D32)</f>
        <v>37117</v>
      </c>
      <c r="E33" s="12">
        <f t="shared" si="3"/>
        <v>1526624</v>
      </c>
      <c r="F33" s="12">
        <f t="shared" si="3"/>
        <v>122130</v>
      </c>
      <c r="G33" s="12">
        <f t="shared" si="3"/>
        <v>769</v>
      </c>
      <c r="H33" s="12">
        <f t="shared" si="3"/>
        <v>136625</v>
      </c>
      <c r="I33" s="12">
        <f t="shared" si="3"/>
        <v>7098</v>
      </c>
      <c r="J33" s="32">
        <f t="shared" si="3"/>
        <v>1260002</v>
      </c>
    </row>
    <row r="34" spans="1:10" ht="12.75">
      <c r="A34" s="7"/>
      <c r="B34" s="23"/>
      <c r="C34" s="23"/>
      <c r="D34" s="23"/>
      <c r="E34" s="23"/>
      <c r="F34" s="23"/>
      <c r="G34" s="23"/>
      <c r="H34" s="23"/>
      <c r="I34" s="23"/>
      <c r="J34" s="35"/>
    </row>
    <row r="35" spans="1:10" ht="12.75">
      <c r="A35" s="8" t="s">
        <v>20</v>
      </c>
      <c r="B35" s="10">
        <f t="shared" si="1"/>
        <v>157684</v>
      </c>
      <c r="C35" s="10">
        <v>42277</v>
      </c>
      <c r="D35" s="10">
        <v>3085</v>
      </c>
      <c r="E35" s="10">
        <f>F35+G35+H35+I35+J35</f>
        <v>112322</v>
      </c>
      <c r="F35" s="10">
        <v>8730</v>
      </c>
      <c r="G35" s="10">
        <v>290</v>
      </c>
      <c r="H35" s="10">
        <v>5235</v>
      </c>
      <c r="I35" s="10">
        <v>180</v>
      </c>
      <c r="J35" s="30">
        <v>97887</v>
      </c>
    </row>
    <row r="36" spans="1:10" ht="12.75">
      <c r="A36" s="8" t="s">
        <v>21</v>
      </c>
      <c r="B36" s="10">
        <f t="shared" si="1"/>
        <v>113574</v>
      </c>
      <c r="C36" s="10">
        <v>22194</v>
      </c>
      <c r="D36" s="10">
        <v>2433</v>
      </c>
      <c r="E36" s="10">
        <f>F36+G36+H36+I36+J36</f>
        <v>88947</v>
      </c>
      <c r="F36" s="10">
        <v>4159</v>
      </c>
      <c r="G36" s="10">
        <v>1324</v>
      </c>
      <c r="H36" s="10">
        <v>7175</v>
      </c>
      <c r="I36" s="10">
        <v>1563</v>
      </c>
      <c r="J36" s="30">
        <v>74726</v>
      </c>
    </row>
    <row r="37" spans="1:10" ht="12.75">
      <c r="A37" s="8" t="s">
        <v>22</v>
      </c>
      <c r="B37" s="10">
        <f t="shared" si="1"/>
        <v>266222</v>
      </c>
      <c r="C37" s="10">
        <v>50781</v>
      </c>
      <c r="D37" s="10">
        <v>4768</v>
      </c>
      <c r="E37" s="10">
        <f>F37+G37+H37+I37+J37</f>
        <v>210673</v>
      </c>
      <c r="F37" s="10">
        <v>19072</v>
      </c>
      <c r="G37" s="10">
        <v>3402</v>
      </c>
      <c r="H37" s="10">
        <v>3935</v>
      </c>
      <c r="I37" s="10">
        <v>2373</v>
      </c>
      <c r="J37" s="30">
        <v>181891</v>
      </c>
    </row>
    <row r="38" spans="1:10" ht="12.75">
      <c r="A38" s="8" t="s">
        <v>23</v>
      </c>
      <c r="B38" s="10">
        <f t="shared" si="1"/>
        <v>70407</v>
      </c>
      <c r="C38" s="10">
        <v>18062</v>
      </c>
      <c r="D38" s="10">
        <v>1472</v>
      </c>
      <c r="E38" s="10">
        <f>F38+G38+H38+I38+J38</f>
        <v>50873</v>
      </c>
      <c r="F38" s="10">
        <v>3154</v>
      </c>
      <c r="G38" s="10">
        <v>96</v>
      </c>
      <c r="H38" s="10">
        <v>1749</v>
      </c>
      <c r="I38" s="10">
        <v>0</v>
      </c>
      <c r="J38" s="30">
        <v>45874</v>
      </c>
    </row>
    <row r="39" spans="1:10" s="4" customFormat="1" ht="13.5" thickBot="1">
      <c r="A39" s="9" t="s">
        <v>24</v>
      </c>
      <c r="B39" s="12">
        <f t="shared" si="1"/>
        <v>607887</v>
      </c>
      <c r="C39" s="12">
        <f>SUM(C35:C38)</f>
        <v>133314</v>
      </c>
      <c r="D39" s="12">
        <f aca="true" t="shared" si="4" ref="D39:J39">SUM(D35:D38)</f>
        <v>11758</v>
      </c>
      <c r="E39" s="12">
        <f t="shared" si="4"/>
        <v>462815</v>
      </c>
      <c r="F39" s="12">
        <f t="shared" si="4"/>
        <v>35115</v>
      </c>
      <c r="G39" s="12">
        <f t="shared" si="4"/>
        <v>5112</v>
      </c>
      <c r="H39" s="12">
        <f t="shared" si="4"/>
        <v>18094</v>
      </c>
      <c r="I39" s="12">
        <f t="shared" si="4"/>
        <v>4116</v>
      </c>
      <c r="J39" s="32">
        <f t="shared" si="4"/>
        <v>400378</v>
      </c>
    </row>
    <row r="40" spans="1:10" ht="12.75">
      <c r="A40" s="8"/>
      <c r="B40" s="14"/>
      <c r="C40" s="14"/>
      <c r="D40" s="14"/>
      <c r="E40" s="14"/>
      <c r="F40" s="14"/>
      <c r="G40" s="14"/>
      <c r="H40" s="14"/>
      <c r="I40" s="14"/>
      <c r="J40" s="34"/>
    </row>
    <row r="41" spans="1:10" s="4" customFormat="1" ht="13.5" thickBot="1">
      <c r="A41" s="9" t="s">
        <v>25</v>
      </c>
      <c r="B41" s="12">
        <f t="shared" si="1"/>
        <v>328965</v>
      </c>
      <c r="C41" s="12">
        <v>75629</v>
      </c>
      <c r="D41" s="12">
        <v>9015</v>
      </c>
      <c r="E41" s="12">
        <f>F41+G41+H41+I41+J41</f>
        <v>244321</v>
      </c>
      <c r="F41" s="12">
        <v>4886</v>
      </c>
      <c r="G41" s="12">
        <v>126</v>
      </c>
      <c r="H41" s="12">
        <v>16975</v>
      </c>
      <c r="I41" s="12">
        <v>1648</v>
      </c>
      <c r="J41" s="32">
        <v>220686</v>
      </c>
    </row>
    <row r="42" spans="1:10" ht="12.75">
      <c r="A42" s="8"/>
      <c r="B42" s="14"/>
      <c r="C42" s="14"/>
      <c r="D42" s="14"/>
      <c r="E42" s="14"/>
      <c r="F42" s="14"/>
      <c r="G42" s="14"/>
      <c r="H42" s="14"/>
      <c r="I42" s="14"/>
      <c r="J42" s="34"/>
    </row>
    <row r="43" spans="1:10" ht="12.75">
      <c r="A43" s="8" t="s">
        <v>26</v>
      </c>
      <c r="B43" s="10">
        <f t="shared" si="1"/>
        <v>188794</v>
      </c>
      <c r="C43" s="10">
        <v>18529</v>
      </c>
      <c r="D43" s="10">
        <v>4232</v>
      </c>
      <c r="E43" s="10">
        <f>F43+G43+H43+I43+J43</f>
        <v>166033</v>
      </c>
      <c r="F43" s="10">
        <v>14943</v>
      </c>
      <c r="G43" s="10">
        <v>2947</v>
      </c>
      <c r="H43" s="10">
        <v>10335</v>
      </c>
      <c r="I43" s="10">
        <v>30580</v>
      </c>
      <c r="J43" s="30">
        <v>107228</v>
      </c>
    </row>
    <row r="44" spans="1:10" ht="12.75">
      <c r="A44" s="8" t="s">
        <v>27</v>
      </c>
      <c r="B44" s="10">
        <f t="shared" si="1"/>
        <v>239553</v>
      </c>
      <c r="C44" s="10">
        <v>24463</v>
      </c>
      <c r="D44" s="10">
        <v>3866</v>
      </c>
      <c r="E44" s="10">
        <f aca="true" t="shared" si="5" ref="E44:E51">F44+G44+H44+I44+J44</f>
        <v>211224</v>
      </c>
      <c r="F44" s="10">
        <v>12674</v>
      </c>
      <c r="G44" s="10">
        <v>4517</v>
      </c>
      <c r="H44" s="10">
        <v>12380</v>
      </c>
      <c r="I44" s="10">
        <v>48562</v>
      </c>
      <c r="J44" s="30">
        <v>133091</v>
      </c>
    </row>
    <row r="45" spans="1:10" ht="12.75">
      <c r="A45" s="8" t="s">
        <v>28</v>
      </c>
      <c r="B45" s="10">
        <f t="shared" si="1"/>
        <v>496038</v>
      </c>
      <c r="C45" s="10">
        <v>56857</v>
      </c>
      <c r="D45" s="10">
        <v>10306</v>
      </c>
      <c r="E45" s="10">
        <f t="shared" si="5"/>
        <v>428875</v>
      </c>
      <c r="F45" s="10">
        <v>21444</v>
      </c>
      <c r="G45" s="10">
        <v>16486</v>
      </c>
      <c r="H45" s="10">
        <v>26400</v>
      </c>
      <c r="I45" s="10">
        <v>140137</v>
      </c>
      <c r="J45" s="30">
        <v>224408</v>
      </c>
    </row>
    <row r="46" spans="1:10" ht="12.75">
      <c r="A46" s="8" t="s">
        <v>29</v>
      </c>
      <c r="B46" s="10">
        <f t="shared" si="1"/>
        <v>266142</v>
      </c>
      <c r="C46" s="10">
        <v>24185</v>
      </c>
      <c r="D46" s="10">
        <v>4571</v>
      </c>
      <c r="E46" s="10">
        <f t="shared" si="5"/>
        <v>237386</v>
      </c>
      <c r="F46" s="10">
        <v>18991</v>
      </c>
      <c r="G46" s="10">
        <v>16690</v>
      </c>
      <c r="H46" s="10">
        <v>7048</v>
      </c>
      <c r="I46" s="10">
        <v>136858</v>
      </c>
      <c r="J46" s="30">
        <v>57799</v>
      </c>
    </row>
    <row r="47" spans="1:10" ht="12.75">
      <c r="A47" s="8" t="s">
        <v>30</v>
      </c>
      <c r="B47" s="10">
        <f t="shared" si="1"/>
        <v>464339</v>
      </c>
      <c r="C47" s="10">
        <v>34313</v>
      </c>
      <c r="D47" s="10">
        <v>12904</v>
      </c>
      <c r="E47" s="10">
        <f t="shared" si="5"/>
        <v>417122</v>
      </c>
      <c r="F47" s="10">
        <v>20856</v>
      </c>
      <c r="G47" s="10">
        <v>7647</v>
      </c>
      <c r="H47" s="10">
        <v>25722</v>
      </c>
      <c r="I47" s="10">
        <v>83167</v>
      </c>
      <c r="J47" s="30">
        <v>279730</v>
      </c>
    </row>
    <row r="48" spans="1:10" ht="12.75">
      <c r="A48" s="8" t="s">
        <v>31</v>
      </c>
      <c r="B48" s="10">
        <f t="shared" si="1"/>
        <v>285718</v>
      </c>
      <c r="C48" s="10">
        <v>17666</v>
      </c>
      <c r="D48" s="10">
        <v>5317</v>
      </c>
      <c r="E48" s="10">
        <f t="shared" si="5"/>
        <v>262735</v>
      </c>
      <c r="F48" s="10">
        <v>18392</v>
      </c>
      <c r="G48" s="10">
        <v>1990</v>
      </c>
      <c r="H48" s="10">
        <v>13773</v>
      </c>
      <c r="I48" s="10">
        <v>28858</v>
      </c>
      <c r="J48" s="30">
        <v>199722</v>
      </c>
    </row>
    <row r="49" spans="1:10" ht="12.75">
      <c r="A49" s="8" t="s">
        <v>32</v>
      </c>
      <c r="B49" s="10">
        <f t="shared" si="1"/>
        <v>242473</v>
      </c>
      <c r="C49" s="10">
        <v>16718</v>
      </c>
      <c r="D49" s="10">
        <v>3724</v>
      </c>
      <c r="E49" s="10">
        <f t="shared" si="5"/>
        <v>222031</v>
      </c>
      <c r="F49" s="10">
        <v>17763</v>
      </c>
      <c r="G49" s="10">
        <v>34</v>
      </c>
      <c r="H49" s="10">
        <v>11066</v>
      </c>
      <c r="I49" s="10">
        <v>608</v>
      </c>
      <c r="J49" s="30">
        <v>192560</v>
      </c>
    </row>
    <row r="50" spans="1:10" ht="12.75">
      <c r="A50" s="8" t="s">
        <v>33</v>
      </c>
      <c r="B50" s="10">
        <f t="shared" si="1"/>
        <v>366281</v>
      </c>
      <c r="C50" s="10">
        <v>28188</v>
      </c>
      <c r="D50" s="10">
        <v>6460</v>
      </c>
      <c r="E50" s="10">
        <f t="shared" si="5"/>
        <v>331633</v>
      </c>
      <c r="F50" s="10">
        <v>19898</v>
      </c>
      <c r="G50" s="10">
        <v>36388</v>
      </c>
      <c r="H50" s="10">
        <v>13356</v>
      </c>
      <c r="I50" s="10">
        <v>191648</v>
      </c>
      <c r="J50" s="30">
        <v>70343</v>
      </c>
    </row>
    <row r="51" spans="1:10" ht="12.75">
      <c r="A51" s="8" t="s">
        <v>34</v>
      </c>
      <c r="B51" s="10">
        <f t="shared" si="1"/>
        <v>729280</v>
      </c>
      <c r="C51" s="10">
        <v>69579</v>
      </c>
      <c r="D51" s="10">
        <v>15823</v>
      </c>
      <c r="E51" s="10">
        <f t="shared" si="5"/>
        <v>643878</v>
      </c>
      <c r="F51" s="10">
        <v>45072</v>
      </c>
      <c r="G51" s="10">
        <v>46418</v>
      </c>
      <c r="H51" s="10">
        <v>30847</v>
      </c>
      <c r="I51" s="10">
        <v>313322</v>
      </c>
      <c r="J51" s="30">
        <v>208219</v>
      </c>
    </row>
    <row r="52" spans="1:10" s="4" customFormat="1" ht="13.5" thickBot="1">
      <c r="A52" s="9" t="s">
        <v>35</v>
      </c>
      <c r="B52" s="12">
        <f t="shared" si="1"/>
        <v>3278618</v>
      </c>
      <c r="C52" s="12">
        <f>SUM(C43:C51)</f>
        <v>290498</v>
      </c>
      <c r="D52" s="12">
        <f aca="true" t="shared" si="6" ref="D52:J52">SUM(D43:D51)</f>
        <v>67203</v>
      </c>
      <c r="E52" s="12">
        <f t="shared" si="6"/>
        <v>2920917</v>
      </c>
      <c r="F52" s="12">
        <f t="shared" si="6"/>
        <v>190033</v>
      </c>
      <c r="G52" s="12">
        <f t="shared" si="6"/>
        <v>133117</v>
      </c>
      <c r="H52" s="12">
        <f t="shared" si="6"/>
        <v>150927</v>
      </c>
      <c r="I52" s="12">
        <f t="shared" si="6"/>
        <v>973740</v>
      </c>
      <c r="J52" s="32">
        <f t="shared" si="6"/>
        <v>1473100</v>
      </c>
    </row>
    <row r="53" spans="1:10" ht="12.75">
      <c r="A53" s="8"/>
      <c r="B53" s="14"/>
      <c r="C53" s="14"/>
      <c r="D53" s="14"/>
      <c r="E53" s="14"/>
      <c r="F53" s="14"/>
      <c r="G53" s="14"/>
      <c r="H53" s="14"/>
      <c r="I53" s="14"/>
      <c r="J53" s="34"/>
    </row>
    <row r="54" spans="1:10" s="4" customFormat="1" ht="13.5" thickBot="1">
      <c r="A54" s="9" t="s">
        <v>36</v>
      </c>
      <c r="B54" s="12">
        <f t="shared" si="1"/>
        <v>101307</v>
      </c>
      <c r="C54" s="12">
        <v>25793</v>
      </c>
      <c r="D54" s="12">
        <v>2505</v>
      </c>
      <c r="E54" s="12">
        <f>F54+G54+H54+I54+J54</f>
        <v>73009</v>
      </c>
      <c r="F54" s="12">
        <v>4381</v>
      </c>
      <c r="G54" s="12">
        <v>2733</v>
      </c>
      <c r="H54" s="12">
        <v>4567</v>
      </c>
      <c r="I54" s="12">
        <v>22958</v>
      </c>
      <c r="J54" s="32">
        <v>38370</v>
      </c>
    </row>
    <row r="55" spans="1:10" ht="12.75">
      <c r="A55" s="7"/>
      <c r="B55" s="23"/>
      <c r="C55" s="23"/>
      <c r="D55" s="23"/>
      <c r="E55" s="23"/>
      <c r="F55" s="23"/>
      <c r="G55" s="23"/>
      <c r="H55" s="23"/>
      <c r="I55" s="23"/>
      <c r="J55" s="35"/>
    </row>
    <row r="56" spans="1:10" ht="12.75">
      <c r="A56" s="8" t="s">
        <v>37</v>
      </c>
      <c r="B56" s="10">
        <f t="shared" si="1"/>
        <v>562801</v>
      </c>
      <c r="C56" s="69">
        <v>88354</v>
      </c>
      <c r="D56" s="69">
        <v>13070</v>
      </c>
      <c r="E56" s="10">
        <f>F56+G56+H56+I56+J56</f>
        <v>461377</v>
      </c>
      <c r="F56" s="69">
        <v>23370</v>
      </c>
      <c r="G56" s="69">
        <v>4394</v>
      </c>
      <c r="H56" s="69">
        <v>17574</v>
      </c>
      <c r="I56" s="69">
        <v>87449</v>
      </c>
      <c r="J56" s="70">
        <v>328590</v>
      </c>
    </row>
    <row r="57" spans="1:10" ht="12.75">
      <c r="A57" s="8" t="s">
        <v>38</v>
      </c>
      <c r="B57" s="10">
        <f t="shared" si="1"/>
        <v>1019002</v>
      </c>
      <c r="C57" s="69">
        <v>283703</v>
      </c>
      <c r="D57" s="69">
        <v>21648</v>
      </c>
      <c r="E57" s="10">
        <f>F57+G57+H57+I57+J57</f>
        <v>713651</v>
      </c>
      <c r="F57" s="69">
        <v>36256</v>
      </c>
      <c r="G57" s="69">
        <v>30032</v>
      </c>
      <c r="H57" s="69">
        <v>12266</v>
      </c>
      <c r="I57" s="69">
        <v>292660</v>
      </c>
      <c r="J57" s="70">
        <v>342437</v>
      </c>
    </row>
    <row r="58" spans="1:10" ht="12.75">
      <c r="A58" s="8" t="s">
        <v>39</v>
      </c>
      <c r="B58" s="10">
        <f t="shared" si="1"/>
        <v>450178</v>
      </c>
      <c r="C58" s="69">
        <v>52206</v>
      </c>
      <c r="D58" s="69">
        <v>10784</v>
      </c>
      <c r="E58" s="10">
        <f>F58+G58+H58+I58+J58</f>
        <v>387188</v>
      </c>
      <c r="F58" s="69">
        <v>17642</v>
      </c>
      <c r="G58" s="69">
        <v>12348</v>
      </c>
      <c r="H58" s="69">
        <v>8233</v>
      </c>
      <c r="I58" s="71">
        <v>118369</v>
      </c>
      <c r="J58" s="72">
        <v>230596</v>
      </c>
    </row>
    <row r="59" spans="1:10" ht="12.75">
      <c r="A59" s="8" t="s">
        <v>40</v>
      </c>
      <c r="B59" s="10">
        <f t="shared" si="1"/>
        <v>167689</v>
      </c>
      <c r="C59" s="69">
        <v>30354</v>
      </c>
      <c r="D59" s="69">
        <v>3276</v>
      </c>
      <c r="E59" s="10">
        <f>F59+G59+H59+I59+J59</f>
        <v>134059</v>
      </c>
      <c r="F59" s="69">
        <v>7768</v>
      </c>
      <c r="G59" s="69">
        <v>4505</v>
      </c>
      <c r="H59" s="69">
        <v>3263</v>
      </c>
      <c r="I59" s="69">
        <v>28275</v>
      </c>
      <c r="J59" s="70">
        <v>90248</v>
      </c>
    </row>
    <row r="60" spans="1:10" ht="12.75">
      <c r="A60" s="8" t="s">
        <v>41</v>
      </c>
      <c r="B60" s="10">
        <f t="shared" si="1"/>
        <v>459507</v>
      </c>
      <c r="C60" s="69">
        <v>93673</v>
      </c>
      <c r="D60" s="69">
        <v>8576</v>
      </c>
      <c r="E60" s="10">
        <f>F60+G60+H60+I60+J60</f>
        <v>357258</v>
      </c>
      <c r="F60" s="69">
        <v>18506</v>
      </c>
      <c r="G60" s="69">
        <v>12458</v>
      </c>
      <c r="H60" s="69">
        <v>6048</v>
      </c>
      <c r="I60" s="69">
        <v>176883</v>
      </c>
      <c r="J60" s="70">
        <v>143363</v>
      </c>
    </row>
    <row r="61" spans="1:10" s="4" customFormat="1" ht="13.5" thickBot="1">
      <c r="A61" s="9" t="s">
        <v>42</v>
      </c>
      <c r="B61" s="12">
        <f>SUM(B56:B60)</f>
        <v>2659177</v>
      </c>
      <c r="C61" s="12">
        <f aca="true" t="shared" si="7" ref="C61:J61">SUM(C56:C60)</f>
        <v>548290</v>
      </c>
      <c r="D61" s="12">
        <f t="shared" si="7"/>
        <v>57354</v>
      </c>
      <c r="E61" s="12">
        <f t="shared" si="7"/>
        <v>2053533</v>
      </c>
      <c r="F61" s="12">
        <f t="shared" si="7"/>
        <v>103542</v>
      </c>
      <c r="G61" s="12">
        <f t="shared" si="7"/>
        <v>63737</v>
      </c>
      <c r="H61" s="12">
        <f t="shared" si="7"/>
        <v>47384</v>
      </c>
      <c r="I61" s="12">
        <f t="shared" si="7"/>
        <v>703636</v>
      </c>
      <c r="J61" s="13">
        <f t="shared" si="7"/>
        <v>1135234</v>
      </c>
    </row>
    <row r="62" spans="1:10" ht="12.75">
      <c r="A62" s="7"/>
      <c r="B62" s="23"/>
      <c r="C62" s="23"/>
      <c r="D62" s="23"/>
      <c r="E62" s="23"/>
      <c r="F62" s="23"/>
      <c r="G62" s="23"/>
      <c r="H62" s="23"/>
      <c r="I62" s="23"/>
      <c r="J62" s="35"/>
    </row>
    <row r="63" spans="1:10" ht="12.75">
      <c r="A63" s="8" t="s">
        <v>43</v>
      </c>
      <c r="B63" s="10">
        <f t="shared" si="1"/>
        <v>101810</v>
      </c>
      <c r="C63" s="10">
        <v>25695</v>
      </c>
      <c r="D63" s="10">
        <v>2619</v>
      </c>
      <c r="E63" s="10">
        <f>F63+G63+H63+I63+J63</f>
        <v>73496</v>
      </c>
      <c r="F63" s="10">
        <v>4498</v>
      </c>
      <c r="G63" s="10">
        <v>84</v>
      </c>
      <c r="H63" s="10">
        <v>4407</v>
      </c>
      <c r="I63" s="10">
        <v>1380</v>
      </c>
      <c r="J63" s="30">
        <v>63127</v>
      </c>
    </row>
    <row r="64" spans="1:10" ht="12.75">
      <c r="A64" s="8" t="s">
        <v>44</v>
      </c>
      <c r="B64" s="10">
        <f t="shared" si="1"/>
        <v>138145</v>
      </c>
      <c r="C64" s="10">
        <v>26457</v>
      </c>
      <c r="D64" s="10">
        <v>2534</v>
      </c>
      <c r="E64" s="10">
        <f>F64+G64+H64+I64+J64</f>
        <v>109154</v>
      </c>
      <c r="F64" s="10">
        <v>6680</v>
      </c>
      <c r="G64" s="10">
        <v>142</v>
      </c>
      <c r="H64" s="10">
        <v>6527</v>
      </c>
      <c r="I64" s="10">
        <v>2318</v>
      </c>
      <c r="J64" s="30">
        <v>93487</v>
      </c>
    </row>
    <row r="65" spans="1:10" ht="12.75">
      <c r="A65" s="8" t="s">
        <v>45</v>
      </c>
      <c r="B65" s="10">
        <f t="shared" si="1"/>
        <v>120761</v>
      </c>
      <c r="C65" s="10">
        <v>27010</v>
      </c>
      <c r="D65" s="10">
        <v>2386</v>
      </c>
      <c r="E65" s="10">
        <f>F65+G65+H65+I65+J65</f>
        <v>91365</v>
      </c>
      <c r="F65" s="10">
        <v>5592</v>
      </c>
      <c r="G65" s="10">
        <v>216</v>
      </c>
      <c r="H65" s="10">
        <v>5366</v>
      </c>
      <c r="I65" s="10">
        <v>3537</v>
      </c>
      <c r="J65" s="30">
        <v>76654</v>
      </c>
    </row>
    <row r="66" spans="1:10" s="4" customFormat="1" ht="13.5" thickBot="1">
      <c r="A66" s="9" t="s">
        <v>46</v>
      </c>
      <c r="B66" s="12">
        <f t="shared" si="1"/>
        <v>360716</v>
      </c>
      <c r="C66" s="12">
        <f>SUM(C63:C65)</f>
        <v>79162</v>
      </c>
      <c r="D66" s="12">
        <f aca="true" t="shared" si="8" ref="D66:J66">SUM(D63:D65)</f>
        <v>7539</v>
      </c>
      <c r="E66" s="12">
        <f t="shared" si="8"/>
        <v>274015</v>
      </c>
      <c r="F66" s="12">
        <f t="shared" si="8"/>
        <v>16770</v>
      </c>
      <c r="G66" s="12">
        <f t="shared" si="8"/>
        <v>442</v>
      </c>
      <c r="H66" s="12">
        <f t="shared" si="8"/>
        <v>16300</v>
      </c>
      <c r="I66" s="12">
        <f t="shared" si="8"/>
        <v>7235</v>
      </c>
      <c r="J66" s="32">
        <f t="shared" si="8"/>
        <v>233268</v>
      </c>
    </row>
    <row r="67" spans="1:10" ht="12.75">
      <c r="A67" s="8"/>
      <c r="B67" s="10"/>
      <c r="C67" s="25"/>
      <c r="D67" s="10"/>
      <c r="E67" s="10"/>
      <c r="F67" s="10"/>
      <c r="G67" s="10"/>
      <c r="H67" s="10"/>
      <c r="I67" s="10"/>
      <c r="J67" s="30"/>
    </row>
    <row r="68" spans="1:10" s="4" customFormat="1" ht="13.5" thickBot="1">
      <c r="A68" s="42" t="s">
        <v>47</v>
      </c>
      <c r="B68" s="14">
        <f t="shared" si="1"/>
        <v>525375</v>
      </c>
      <c r="C68" s="14">
        <v>135692</v>
      </c>
      <c r="D68" s="14">
        <v>12821</v>
      </c>
      <c r="E68" s="10">
        <f>F68+G68+H68+I68+J68</f>
        <v>376862</v>
      </c>
      <c r="F68" s="14">
        <v>18258</v>
      </c>
      <c r="G68" s="14">
        <v>0</v>
      </c>
      <c r="H68" s="14">
        <v>18193</v>
      </c>
      <c r="I68" s="14">
        <v>0</v>
      </c>
      <c r="J68" s="34">
        <v>340411</v>
      </c>
    </row>
    <row r="69" spans="1:10" ht="12.75">
      <c r="A69" s="7"/>
      <c r="B69" s="23"/>
      <c r="C69" s="23"/>
      <c r="D69" s="23"/>
      <c r="E69" s="23"/>
      <c r="F69" s="23"/>
      <c r="G69" s="23"/>
      <c r="H69" s="23"/>
      <c r="I69" s="23"/>
      <c r="J69" s="35"/>
    </row>
    <row r="70" spans="1:10" ht="12.75">
      <c r="A70" s="8" t="s">
        <v>48</v>
      </c>
      <c r="B70" s="10">
        <f>+C70+D70+E70</f>
        <v>2201037</v>
      </c>
      <c r="C70" s="10">
        <v>355022</v>
      </c>
      <c r="D70" s="10">
        <v>56408</v>
      </c>
      <c r="E70" s="10">
        <f>+F70+G70+H70+I70+J70</f>
        <v>1789607</v>
      </c>
      <c r="F70" s="10">
        <v>99739</v>
      </c>
      <c r="G70" s="10">
        <v>7253</v>
      </c>
      <c r="H70" s="10">
        <v>56757</v>
      </c>
      <c r="I70" s="10">
        <v>136168</v>
      </c>
      <c r="J70" s="11">
        <v>1489690</v>
      </c>
    </row>
    <row r="71" spans="1:10" ht="12.75">
      <c r="A71" s="8" t="s">
        <v>49</v>
      </c>
      <c r="B71" s="10">
        <f>+C71+D71+E71</f>
        <v>1310713</v>
      </c>
      <c r="C71" s="10">
        <v>245902</v>
      </c>
      <c r="D71" s="10">
        <v>36190</v>
      </c>
      <c r="E71" s="10">
        <f>+F71+G71+H71+I71+J71</f>
        <v>1028621</v>
      </c>
      <c r="F71" s="10">
        <v>50465</v>
      </c>
      <c r="G71" s="10">
        <v>5618</v>
      </c>
      <c r="H71" s="10">
        <v>36184</v>
      </c>
      <c r="I71" s="10">
        <v>98769</v>
      </c>
      <c r="J71" s="11">
        <v>837585</v>
      </c>
    </row>
    <row r="72" spans="1:10" s="4" customFormat="1" ht="13.5" thickBot="1">
      <c r="A72" s="9" t="s">
        <v>50</v>
      </c>
      <c r="B72" s="12">
        <f>+C72+D72+E72</f>
        <v>3511750</v>
      </c>
      <c r="C72" s="12">
        <f aca="true" t="shared" si="9" ref="C72:J72">+C71+C70</f>
        <v>600924</v>
      </c>
      <c r="D72" s="12">
        <f t="shared" si="9"/>
        <v>92598</v>
      </c>
      <c r="E72" s="12">
        <f t="shared" si="9"/>
        <v>2818228</v>
      </c>
      <c r="F72" s="12">
        <f t="shared" si="9"/>
        <v>150204</v>
      </c>
      <c r="G72" s="12">
        <f t="shared" si="9"/>
        <v>12871</v>
      </c>
      <c r="H72" s="12">
        <f t="shared" si="9"/>
        <v>92941</v>
      </c>
      <c r="I72" s="12">
        <f t="shared" si="9"/>
        <v>234937</v>
      </c>
      <c r="J72" s="13">
        <f t="shared" si="9"/>
        <v>2327275</v>
      </c>
    </row>
    <row r="73" spans="1:10" ht="12.75">
      <c r="A73" s="7"/>
      <c r="B73" s="23"/>
      <c r="C73" s="23"/>
      <c r="D73" s="23"/>
      <c r="E73" s="23"/>
      <c r="F73" s="23"/>
      <c r="G73" s="23"/>
      <c r="H73" s="23"/>
      <c r="I73" s="23"/>
      <c r="J73" s="35"/>
    </row>
    <row r="74" spans="1:10" ht="12.75">
      <c r="A74" s="8" t="s">
        <v>51</v>
      </c>
      <c r="B74" s="10">
        <f t="shared" si="1"/>
        <v>176647</v>
      </c>
      <c r="C74" s="10">
        <v>31009</v>
      </c>
      <c r="D74" s="10">
        <v>5284</v>
      </c>
      <c r="E74" s="10">
        <f>F74+G74+H74+I74+J74</f>
        <v>140354</v>
      </c>
      <c r="F74" s="10">
        <v>1404</v>
      </c>
      <c r="G74" s="10">
        <v>1</v>
      </c>
      <c r="H74" s="10">
        <v>19648</v>
      </c>
      <c r="I74" s="10">
        <v>9</v>
      </c>
      <c r="J74" s="30">
        <v>119292</v>
      </c>
    </row>
    <row r="75" spans="1:10" ht="12.75">
      <c r="A75" s="8" t="s">
        <v>52</v>
      </c>
      <c r="B75" s="10">
        <f t="shared" si="1"/>
        <v>97471</v>
      </c>
      <c r="C75" s="10">
        <v>15697</v>
      </c>
      <c r="D75" s="10">
        <v>3233</v>
      </c>
      <c r="E75" s="10">
        <f aca="true" t="shared" si="10" ref="E75:E81">F75+G75+H75+I75+J75</f>
        <v>78541</v>
      </c>
      <c r="F75" s="10">
        <v>785</v>
      </c>
      <c r="G75" s="10">
        <v>427</v>
      </c>
      <c r="H75" s="10">
        <v>10568</v>
      </c>
      <c r="I75" s="10">
        <v>2598</v>
      </c>
      <c r="J75" s="30">
        <v>64163</v>
      </c>
    </row>
    <row r="76" spans="1:10" ht="12.75">
      <c r="A76" s="8" t="s">
        <v>53</v>
      </c>
      <c r="B76" s="10">
        <f aca="true" t="shared" si="11" ref="B76:B86">+C76+D76+E76</f>
        <v>656145</v>
      </c>
      <c r="C76" s="10">
        <v>90208</v>
      </c>
      <c r="D76" s="10">
        <v>17710</v>
      </c>
      <c r="E76" s="10">
        <f t="shared" si="10"/>
        <v>548227</v>
      </c>
      <c r="F76" s="10">
        <v>5482</v>
      </c>
      <c r="G76" s="10">
        <v>2467</v>
      </c>
      <c r="H76" s="10">
        <v>74284</v>
      </c>
      <c r="I76" s="10">
        <v>14978</v>
      </c>
      <c r="J76" s="30">
        <v>451016</v>
      </c>
    </row>
    <row r="77" spans="1:10" ht="12.75">
      <c r="A77" s="8" t="s">
        <v>54</v>
      </c>
      <c r="B77" s="10">
        <f t="shared" si="11"/>
        <v>388844</v>
      </c>
      <c r="C77" s="10">
        <v>84871</v>
      </c>
      <c r="D77" s="10">
        <v>9641</v>
      </c>
      <c r="E77" s="10">
        <f t="shared" si="10"/>
        <v>294332</v>
      </c>
      <c r="F77" s="10">
        <v>2943</v>
      </c>
      <c r="G77" s="10">
        <v>82</v>
      </c>
      <c r="H77" s="10">
        <v>41124</v>
      </c>
      <c r="I77" s="10">
        <v>499</v>
      </c>
      <c r="J77" s="30">
        <v>249684</v>
      </c>
    </row>
    <row r="78" spans="1:10" ht="12.75">
      <c r="A78" s="8" t="s">
        <v>55</v>
      </c>
      <c r="B78" s="10">
        <f t="shared" si="11"/>
        <v>185805</v>
      </c>
      <c r="C78" s="10">
        <v>24216</v>
      </c>
      <c r="D78" s="10">
        <v>5859</v>
      </c>
      <c r="E78" s="10">
        <f t="shared" si="10"/>
        <v>155730</v>
      </c>
      <c r="F78" s="10">
        <v>1557</v>
      </c>
      <c r="G78" s="10">
        <v>1054</v>
      </c>
      <c r="H78" s="10">
        <v>20748</v>
      </c>
      <c r="I78" s="10">
        <v>6400</v>
      </c>
      <c r="J78" s="30">
        <v>125971</v>
      </c>
    </row>
    <row r="79" spans="1:10" ht="12.75">
      <c r="A79" s="8" t="s">
        <v>56</v>
      </c>
      <c r="B79" s="10">
        <f t="shared" si="11"/>
        <v>224833</v>
      </c>
      <c r="C79" s="10">
        <v>36826</v>
      </c>
      <c r="D79" s="10">
        <v>6514</v>
      </c>
      <c r="E79" s="10">
        <f t="shared" si="10"/>
        <v>181493</v>
      </c>
      <c r="F79" s="10">
        <v>1815</v>
      </c>
      <c r="G79" s="10">
        <v>633</v>
      </c>
      <c r="H79" s="10">
        <v>24775</v>
      </c>
      <c r="I79" s="10">
        <v>3847</v>
      </c>
      <c r="J79" s="30">
        <v>150423</v>
      </c>
    </row>
    <row r="80" spans="1:10" ht="12.75">
      <c r="A80" s="8" t="s">
        <v>57</v>
      </c>
      <c r="B80" s="10">
        <f t="shared" si="11"/>
        <v>164454</v>
      </c>
      <c r="C80" s="10">
        <v>26881</v>
      </c>
      <c r="D80" s="10">
        <v>4505</v>
      </c>
      <c r="E80" s="10">
        <f t="shared" si="10"/>
        <v>133068</v>
      </c>
      <c r="F80" s="10">
        <v>1331</v>
      </c>
      <c r="G80" s="10">
        <v>210</v>
      </c>
      <c r="H80" s="10">
        <v>18418</v>
      </c>
      <c r="I80" s="10">
        <v>1280</v>
      </c>
      <c r="J80" s="30">
        <v>111829</v>
      </c>
    </row>
    <row r="81" spans="1:10" ht="12.75">
      <c r="A81" s="8" t="s">
        <v>58</v>
      </c>
      <c r="B81" s="10">
        <f t="shared" si="11"/>
        <v>318391</v>
      </c>
      <c r="C81" s="10">
        <v>46220</v>
      </c>
      <c r="D81" s="10">
        <v>10470</v>
      </c>
      <c r="E81" s="10">
        <f t="shared" si="10"/>
        <v>261701</v>
      </c>
      <c r="F81" s="10">
        <v>2617</v>
      </c>
      <c r="G81" s="10">
        <v>70</v>
      </c>
      <c r="H81" s="10">
        <v>36567</v>
      </c>
      <c r="I81" s="10">
        <v>430</v>
      </c>
      <c r="J81" s="30">
        <v>222017</v>
      </c>
    </row>
    <row r="82" spans="1:12" s="4" customFormat="1" ht="13.5" thickBot="1">
      <c r="A82" s="9" t="s">
        <v>59</v>
      </c>
      <c r="B82" s="12">
        <f t="shared" si="11"/>
        <v>2212590</v>
      </c>
      <c r="C82" s="12">
        <f>SUM(C74:C81)</f>
        <v>355928</v>
      </c>
      <c r="D82" s="12">
        <f aca="true" t="shared" si="12" ref="D82:J82">SUM(D74:D81)</f>
        <v>63216</v>
      </c>
      <c r="E82" s="12">
        <f t="shared" si="12"/>
        <v>1793446</v>
      </c>
      <c r="F82" s="12">
        <f t="shared" si="12"/>
        <v>17934</v>
      </c>
      <c r="G82" s="12">
        <f t="shared" si="12"/>
        <v>4944</v>
      </c>
      <c r="H82" s="12">
        <f t="shared" si="12"/>
        <v>246132</v>
      </c>
      <c r="I82" s="12">
        <f t="shared" si="12"/>
        <v>30041</v>
      </c>
      <c r="J82" s="32">
        <f t="shared" si="12"/>
        <v>1494395</v>
      </c>
      <c r="L82" s="46"/>
    </row>
    <row r="83" spans="1:12" ht="12.75">
      <c r="A83" s="7"/>
      <c r="B83" s="23"/>
      <c r="C83" s="23"/>
      <c r="D83" s="23"/>
      <c r="E83" s="23"/>
      <c r="F83" s="23"/>
      <c r="G83" s="23"/>
      <c r="H83" s="23"/>
      <c r="I83" s="23"/>
      <c r="J83" s="35"/>
      <c r="L83" s="3"/>
    </row>
    <row r="84" spans="1:12" ht="12.75">
      <c r="A84" s="8" t="s">
        <v>60</v>
      </c>
      <c r="B84" s="10">
        <f t="shared" si="11"/>
        <v>70720</v>
      </c>
      <c r="C84" s="10">
        <v>8856</v>
      </c>
      <c r="D84" s="10">
        <v>3261</v>
      </c>
      <c r="E84" s="10">
        <f>F84+G84+H84+I84+J84</f>
        <v>58603</v>
      </c>
      <c r="F84" s="10">
        <v>3511</v>
      </c>
      <c r="G84" s="10">
        <v>6719</v>
      </c>
      <c r="H84" s="10">
        <v>3517</v>
      </c>
      <c r="I84" s="10">
        <v>18036</v>
      </c>
      <c r="J84" s="30">
        <v>26820</v>
      </c>
      <c r="L84" s="3"/>
    </row>
    <row r="85" spans="1:10" ht="12.75">
      <c r="A85" s="8" t="s">
        <v>61</v>
      </c>
      <c r="B85" s="10">
        <f t="shared" si="11"/>
        <v>20601</v>
      </c>
      <c r="C85" s="10">
        <v>1949</v>
      </c>
      <c r="D85" s="10">
        <v>1010</v>
      </c>
      <c r="E85" s="10">
        <f>F85+G85+H85+I85+J85</f>
        <v>17642</v>
      </c>
      <c r="F85" s="10">
        <v>1483</v>
      </c>
      <c r="G85" s="10">
        <v>537</v>
      </c>
      <c r="H85" s="10">
        <v>1767</v>
      </c>
      <c r="I85" s="10">
        <v>3252</v>
      </c>
      <c r="J85" s="30">
        <v>10603</v>
      </c>
    </row>
    <row r="86" spans="1:10" s="4" customFormat="1" ht="13.5" thickBot="1">
      <c r="A86" s="9" t="s">
        <v>62</v>
      </c>
      <c r="B86" s="12">
        <f t="shared" si="11"/>
        <v>91321</v>
      </c>
      <c r="C86" s="12">
        <f>SUM(C84:C85)</f>
        <v>10805</v>
      </c>
      <c r="D86" s="12">
        <f aca="true" t="shared" si="13" ref="D86:J86">SUM(D84:D85)</f>
        <v>4271</v>
      </c>
      <c r="E86" s="12">
        <f t="shared" si="13"/>
        <v>76245</v>
      </c>
      <c r="F86" s="12">
        <f t="shared" si="13"/>
        <v>4994</v>
      </c>
      <c r="G86" s="12">
        <f t="shared" si="13"/>
        <v>7256</v>
      </c>
      <c r="H86" s="12">
        <f t="shared" si="13"/>
        <v>5284</v>
      </c>
      <c r="I86" s="12">
        <f t="shared" si="13"/>
        <v>21288</v>
      </c>
      <c r="J86" s="32">
        <f t="shared" si="13"/>
        <v>37423</v>
      </c>
    </row>
    <row r="87" spans="1:10" ht="13.5" thickBot="1">
      <c r="A87" s="74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4.25" thickBot="1" thickTop="1">
      <c r="A88" s="53" t="s">
        <v>63</v>
      </c>
      <c r="B88" s="54">
        <f>+B86+B82+B72+B68+B66+B61+B54+B52+B41+B39+B33+B28+B26+B24+B19+B17+B15</f>
        <v>17002721</v>
      </c>
      <c r="C88" s="54">
        <f>+C86+C82+C72+C68+C66+C61+C54+C52+C41+C39+C33+C28+C26+C24+C19+C17+C15</f>
        <v>2806655</v>
      </c>
      <c r="D88" s="54">
        <f aca="true" t="shared" si="14" ref="D88:J88">+D86+D82+D72+D68+D66+D61+D54+D52+D41+D39+D33+D28+D26+D24+D19+D17+D15</f>
        <v>407140</v>
      </c>
      <c r="E88" s="54">
        <f t="shared" si="14"/>
        <v>13788926</v>
      </c>
      <c r="F88" s="54">
        <f t="shared" si="14"/>
        <v>752098</v>
      </c>
      <c r="G88" s="54">
        <f t="shared" si="14"/>
        <v>262443</v>
      </c>
      <c r="H88" s="54">
        <f t="shared" si="14"/>
        <v>819528.2</v>
      </c>
      <c r="I88" s="54">
        <f t="shared" si="14"/>
        <v>2218676</v>
      </c>
      <c r="J88" s="73">
        <f t="shared" si="14"/>
        <v>9736180.8</v>
      </c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10" ht="12.75">
      <c r="B94" s="3"/>
      <c r="C94" s="3"/>
      <c r="D94" s="3"/>
      <c r="E94" s="3"/>
      <c r="F94" s="3"/>
      <c r="G94" s="3"/>
      <c r="H94" s="3"/>
      <c r="J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</sheetData>
  <mergeCells count="6">
    <mergeCell ref="G9:H9"/>
    <mergeCell ref="A4:J4"/>
    <mergeCell ref="A6:J6"/>
    <mergeCell ref="E7:J7"/>
    <mergeCell ref="F8:H8"/>
    <mergeCell ref="I8:J8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5"/>
  <sheetViews>
    <sheetView tabSelected="1" view="pageBreakPreview" zoomScale="75" zoomScaleSheetLayoutView="75" workbookViewId="0" topLeftCell="A1">
      <selection activeCell="J78" sqref="J78"/>
    </sheetView>
  </sheetViews>
  <sheetFormatPr defaultColWidth="11.421875" defaultRowHeight="12.75"/>
  <cols>
    <col min="1" max="1" width="27.00390625" style="0" bestFit="1" customWidth="1"/>
    <col min="3" max="3" width="9.00390625" style="0" customWidth="1"/>
    <col min="4" max="4" width="13.28125" style="0" customWidth="1"/>
  </cols>
  <sheetData>
    <row r="1" ht="15">
      <c r="D1" s="26" t="s">
        <v>80</v>
      </c>
    </row>
    <row r="2" ht="12.75">
      <c r="D2" s="29" t="s">
        <v>79</v>
      </c>
    </row>
    <row r="3" ht="21" customHeight="1"/>
    <row r="4" spans="1:9" ht="18">
      <c r="A4" s="49" t="s">
        <v>0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>
      <c r="A6" s="76" t="s">
        <v>82</v>
      </c>
      <c r="B6" s="76"/>
      <c r="C6" s="76"/>
      <c r="D6" s="76"/>
      <c r="E6" s="76"/>
      <c r="F6" s="76"/>
      <c r="G6" s="76"/>
      <c r="H6" s="76"/>
      <c r="I6" s="77"/>
    </row>
    <row r="7" spans="1:9" s="4" customFormat="1" ht="12.75">
      <c r="A7" s="78"/>
      <c r="B7" s="79"/>
      <c r="C7" s="79"/>
      <c r="D7" s="56"/>
      <c r="E7" s="80" t="s">
        <v>65</v>
      </c>
      <c r="F7" s="81"/>
      <c r="G7" s="81"/>
      <c r="H7" s="81"/>
      <c r="I7" s="82"/>
    </row>
    <row r="8" spans="1:9" s="4" customFormat="1" ht="12.75">
      <c r="A8" s="59" t="s">
        <v>1</v>
      </c>
      <c r="B8" s="83" t="s">
        <v>64</v>
      </c>
      <c r="C8" s="83" t="s">
        <v>76</v>
      </c>
      <c r="D8" s="60" t="s">
        <v>67</v>
      </c>
      <c r="E8" s="84"/>
      <c r="F8" s="85" t="s">
        <v>68</v>
      </c>
      <c r="G8" s="86"/>
      <c r="H8" s="85" t="s">
        <v>69</v>
      </c>
      <c r="I8" s="87"/>
    </row>
    <row r="9" spans="1:9" s="4" customFormat="1" ht="12.75">
      <c r="A9" s="88" t="s">
        <v>2</v>
      </c>
      <c r="B9" s="84"/>
      <c r="C9" s="84"/>
      <c r="D9" s="61"/>
      <c r="E9" s="83" t="s">
        <v>64</v>
      </c>
      <c r="F9" s="83" t="s">
        <v>70</v>
      </c>
      <c r="G9" s="60" t="s">
        <v>77</v>
      </c>
      <c r="H9" s="89"/>
      <c r="I9" s="64" t="s">
        <v>70</v>
      </c>
    </row>
    <row r="10" spans="1:9" ht="13.5" thickBot="1">
      <c r="A10" s="90"/>
      <c r="B10" s="91"/>
      <c r="C10" s="91"/>
      <c r="D10" s="93"/>
      <c r="E10" s="91"/>
      <c r="F10" s="92" t="s">
        <v>72</v>
      </c>
      <c r="G10" s="92" t="s">
        <v>78</v>
      </c>
      <c r="H10" s="92" t="s">
        <v>73</v>
      </c>
      <c r="I10" s="68" t="s">
        <v>75</v>
      </c>
    </row>
    <row r="11" spans="1:11" ht="12.75">
      <c r="A11" s="7" t="s">
        <v>3</v>
      </c>
      <c r="B11" s="27">
        <f>+C11+D11+E11</f>
        <v>6642</v>
      </c>
      <c r="C11" s="27">
        <v>321</v>
      </c>
      <c r="D11" s="27">
        <v>672</v>
      </c>
      <c r="E11" s="27">
        <f>F11+G11+H11+I11</f>
        <v>5649</v>
      </c>
      <c r="F11" s="27"/>
      <c r="G11" s="27"/>
      <c r="H11" s="27">
        <v>222</v>
      </c>
      <c r="I11" s="28">
        <v>5427</v>
      </c>
      <c r="J11" s="3"/>
      <c r="K11" s="3"/>
    </row>
    <row r="12" spans="1:11" ht="12.75">
      <c r="A12" s="8" t="s">
        <v>4</v>
      </c>
      <c r="B12" s="10">
        <f aca="true" t="shared" si="0" ref="B12:B75">+C12+D12+E12</f>
        <v>18570</v>
      </c>
      <c r="C12" s="10">
        <v>846</v>
      </c>
      <c r="D12" s="10">
        <v>1164</v>
      </c>
      <c r="E12" s="10">
        <f>F12+G12+H12+I12</f>
        <v>16560</v>
      </c>
      <c r="F12" s="10"/>
      <c r="G12" s="10">
        <v>24</v>
      </c>
      <c r="H12" s="10">
        <v>865</v>
      </c>
      <c r="I12" s="11">
        <v>15671</v>
      </c>
      <c r="J12" s="3"/>
      <c r="K12" s="3"/>
    </row>
    <row r="13" spans="1:11" ht="12.75">
      <c r="A13" s="8" t="s">
        <v>5</v>
      </c>
      <c r="B13" s="10">
        <f t="shared" si="0"/>
        <v>12862</v>
      </c>
      <c r="C13" s="10">
        <v>957</v>
      </c>
      <c r="D13" s="10">
        <v>558</v>
      </c>
      <c r="E13" s="10">
        <f>F13+G13+H13+I13</f>
        <v>11347</v>
      </c>
      <c r="F13" s="10"/>
      <c r="G13" s="10"/>
      <c r="H13" s="10">
        <v>220</v>
      </c>
      <c r="I13" s="11">
        <v>11127</v>
      </c>
      <c r="J13" s="3"/>
      <c r="K13" s="3"/>
    </row>
    <row r="14" spans="1:11" ht="12.75">
      <c r="A14" s="8" t="s">
        <v>6</v>
      </c>
      <c r="B14" s="10">
        <f t="shared" si="0"/>
        <v>5858</v>
      </c>
      <c r="C14" s="10">
        <v>137</v>
      </c>
      <c r="D14" s="10">
        <v>406</v>
      </c>
      <c r="E14" s="10">
        <f>F14+G14+H14+I14</f>
        <v>5315</v>
      </c>
      <c r="F14" s="10"/>
      <c r="G14" s="10"/>
      <c r="H14" s="10">
        <v>7</v>
      </c>
      <c r="I14" s="11">
        <v>5308</v>
      </c>
      <c r="J14" s="3"/>
      <c r="K14" s="3"/>
    </row>
    <row r="15" spans="1:11" ht="13.5" thickBot="1">
      <c r="A15" s="9" t="s">
        <v>7</v>
      </c>
      <c r="B15" s="12">
        <f t="shared" si="0"/>
        <v>43932</v>
      </c>
      <c r="C15" s="12">
        <f>SUM(C11:C14)</f>
        <v>2261</v>
      </c>
      <c r="D15" s="12">
        <f aca="true" t="shared" si="1" ref="D15:I15">SUM(D11:D14)</f>
        <v>2800</v>
      </c>
      <c r="E15" s="12">
        <f t="shared" si="1"/>
        <v>38871</v>
      </c>
      <c r="F15" s="12">
        <f>SUM(F11:F14)</f>
        <v>0</v>
      </c>
      <c r="G15" s="12">
        <f>SUM(G11:G14)</f>
        <v>24</v>
      </c>
      <c r="H15" s="12">
        <f t="shared" si="1"/>
        <v>1314</v>
      </c>
      <c r="I15" s="13">
        <f t="shared" si="1"/>
        <v>37533</v>
      </c>
      <c r="J15" s="45"/>
      <c r="K15" s="3"/>
    </row>
    <row r="16" spans="1:11" ht="12.75">
      <c r="A16" s="8"/>
      <c r="B16" s="16"/>
      <c r="C16" s="16"/>
      <c r="D16" s="16"/>
      <c r="E16" s="16"/>
      <c r="F16" s="16"/>
      <c r="G16" s="16"/>
      <c r="H16" s="16"/>
      <c r="I16" s="17"/>
      <c r="J16" s="3"/>
      <c r="K16" s="3"/>
    </row>
    <row r="17" spans="1:11" s="4" customFormat="1" ht="13.5" thickBot="1">
      <c r="A17" s="9" t="s">
        <v>8</v>
      </c>
      <c r="B17" s="12">
        <f t="shared" si="0"/>
        <v>29839</v>
      </c>
      <c r="C17" s="12">
        <v>501</v>
      </c>
      <c r="D17" s="12">
        <v>965</v>
      </c>
      <c r="E17" s="10">
        <f>F17+G17+H17+I17</f>
        <v>28373</v>
      </c>
      <c r="F17" s="12">
        <v>3562</v>
      </c>
      <c r="G17" s="12">
        <v>3041</v>
      </c>
      <c r="H17" s="12">
        <v>4200</v>
      </c>
      <c r="I17" s="13">
        <v>17570</v>
      </c>
      <c r="J17" s="3"/>
      <c r="K17" s="3"/>
    </row>
    <row r="18" spans="1:11" ht="12.75">
      <c r="A18" s="7"/>
      <c r="B18" s="21"/>
      <c r="C18" s="21"/>
      <c r="D18" s="21"/>
      <c r="E18" s="21"/>
      <c r="F18" s="21"/>
      <c r="G18" s="21"/>
      <c r="H18" s="21"/>
      <c r="I18" s="22"/>
      <c r="J18" s="3"/>
      <c r="K18" s="3"/>
    </row>
    <row r="19" spans="1:18" s="4" customFormat="1" ht="13.5" thickBot="1">
      <c r="A19" s="9" t="s">
        <v>9</v>
      </c>
      <c r="B19" s="12">
        <f t="shared" si="0"/>
        <v>21509</v>
      </c>
      <c r="C19" s="12">
        <v>761</v>
      </c>
      <c r="D19" s="12">
        <v>1250</v>
      </c>
      <c r="E19" s="12">
        <f>F19+G19+H19+I19</f>
        <v>19498</v>
      </c>
      <c r="F19" s="12">
        <v>0</v>
      </c>
      <c r="G19" s="12">
        <v>0</v>
      </c>
      <c r="H19" s="12">
        <v>0</v>
      </c>
      <c r="I19" s="13">
        <v>19498</v>
      </c>
      <c r="J19" s="38"/>
      <c r="K19" s="38"/>
      <c r="L19" s="6"/>
      <c r="M19" s="6"/>
      <c r="N19" s="6"/>
      <c r="O19" s="6"/>
      <c r="P19" s="6"/>
      <c r="Q19" s="6"/>
      <c r="R19" s="6"/>
    </row>
    <row r="20" spans="1:18" ht="18">
      <c r="A20" s="8"/>
      <c r="B20" s="18"/>
      <c r="C20" s="18"/>
      <c r="D20" s="18"/>
      <c r="E20" s="18"/>
      <c r="F20" s="18"/>
      <c r="G20" s="18"/>
      <c r="H20" s="20"/>
      <c r="I20" s="19"/>
      <c r="J20" s="49"/>
      <c r="K20" s="49"/>
      <c r="L20" s="49"/>
      <c r="M20" s="36"/>
      <c r="N20" s="36"/>
      <c r="O20" s="36"/>
      <c r="P20" s="36"/>
      <c r="Q20" s="36"/>
      <c r="R20" s="36"/>
    </row>
    <row r="21" spans="1:18" ht="12.75">
      <c r="A21" s="8" t="s">
        <v>10</v>
      </c>
      <c r="B21" s="10">
        <f>+C21+D21+E21</f>
        <v>4912</v>
      </c>
      <c r="C21" s="10">
        <v>285</v>
      </c>
      <c r="D21" s="10">
        <v>281</v>
      </c>
      <c r="E21" s="10">
        <f>F21+G21+H21+I21</f>
        <v>4346</v>
      </c>
      <c r="F21" s="10">
        <v>673</v>
      </c>
      <c r="G21" s="10">
        <v>880</v>
      </c>
      <c r="H21" s="10">
        <v>707</v>
      </c>
      <c r="I21" s="11">
        <v>2086</v>
      </c>
      <c r="J21" s="2"/>
      <c r="K21" s="2"/>
      <c r="L21" s="2"/>
      <c r="M21" s="36"/>
      <c r="N21" s="36"/>
      <c r="O21" s="36"/>
      <c r="P21" s="36"/>
      <c r="Q21" s="36"/>
      <c r="R21" s="36"/>
    </row>
    <row r="22" spans="1:18" ht="15">
      <c r="A22" s="8" t="s">
        <v>11</v>
      </c>
      <c r="B22" s="10">
        <f>+C22+D22+E22</f>
        <v>8211</v>
      </c>
      <c r="C22" s="10">
        <v>469</v>
      </c>
      <c r="D22" s="10">
        <v>547</v>
      </c>
      <c r="E22" s="10">
        <f>F22+G22+H22+I22</f>
        <v>7195</v>
      </c>
      <c r="F22" s="10">
        <v>844</v>
      </c>
      <c r="G22" s="10">
        <v>1660</v>
      </c>
      <c r="H22" s="10">
        <v>210</v>
      </c>
      <c r="I22" s="11">
        <v>4481</v>
      </c>
      <c r="J22" s="50"/>
      <c r="K22" s="50"/>
      <c r="L22" s="51"/>
      <c r="M22" s="36"/>
      <c r="N22" s="36"/>
      <c r="O22" s="36"/>
      <c r="P22" s="36"/>
      <c r="Q22" s="36"/>
      <c r="R22" s="36"/>
    </row>
    <row r="23" spans="1:18" ht="12.75">
      <c r="A23" s="8" t="s">
        <v>12</v>
      </c>
      <c r="B23" s="10">
        <f>+C23+D23+E23</f>
        <v>17160</v>
      </c>
      <c r="C23" s="10">
        <v>1024</v>
      </c>
      <c r="D23" s="10">
        <v>1079</v>
      </c>
      <c r="E23" s="10">
        <f>F23+G23+H23+I23</f>
        <v>15057</v>
      </c>
      <c r="F23" s="10">
        <v>1575</v>
      </c>
      <c r="G23" s="10">
        <v>1432</v>
      </c>
      <c r="H23" s="10">
        <v>755</v>
      </c>
      <c r="I23" s="11">
        <v>11295</v>
      </c>
      <c r="J23" s="51"/>
      <c r="K23" s="51"/>
      <c r="L23" s="51"/>
      <c r="M23" s="36"/>
      <c r="N23" s="36"/>
      <c r="O23" s="36"/>
      <c r="P23" s="36"/>
      <c r="Q23" s="36"/>
      <c r="R23" s="36"/>
    </row>
    <row r="24" spans="1:18" ht="13.5" thickBot="1">
      <c r="A24" s="9" t="s">
        <v>13</v>
      </c>
      <c r="B24" s="12">
        <f>+C24+D24+E24</f>
        <v>30283</v>
      </c>
      <c r="C24" s="12">
        <f aca="true" t="shared" si="2" ref="C24:I24">SUM(C21:C23)</f>
        <v>1778</v>
      </c>
      <c r="D24" s="12">
        <f t="shared" si="2"/>
        <v>1907</v>
      </c>
      <c r="E24" s="12">
        <f t="shared" si="2"/>
        <v>26598</v>
      </c>
      <c r="F24" s="12">
        <f t="shared" si="2"/>
        <v>3092</v>
      </c>
      <c r="G24" s="12">
        <f t="shared" si="2"/>
        <v>3972</v>
      </c>
      <c r="H24" s="12">
        <f t="shared" si="2"/>
        <v>1672</v>
      </c>
      <c r="I24" s="13">
        <f t="shared" si="2"/>
        <v>17862</v>
      </c>
      <c r="J24" s="41"/>
      <c r="K24" s="51"/>
      <c r="L24" s="51"/>
      <c r="M24" s="36"/>
      <c r="N24" s="36"/>
      <c r="O24" s="36"/>
      <c r="P24" s="36"/>
      <c r="Q24" s="36"/>
      <c r="R24" s="36"/>
    </row>
    <row r="25" spans="1:18" ht="12.75">
      <c r="A25" s="8"/>
      <c r="B25" s="14"/>
      <c r="C25" s="14"/>
      <c r="D25" s="14"/>
      <c r="E25" s="14"/>
      <c r="F25" s="14"/>
      <c r="G25" s="14"/>
      <c r="H25" s="14"/>
      <c r="I25" s="15"/>
      <c r="J25" s="41"/>
      <c r="K25" s="6"/>
      <c r="L25" s="41"/>
      <c r="M25" s="36"/>
      <c r="N25" s="36"/>
      <c r="O25" s="36"/>
      <c r="P25" s="36"/>
      <c r="Q25" s="36"/>
      <c r="R25" s="36"/>
    </row>
    <row r="26" spans="1:18" s="4" customFormat="1" ht="13.5" thickBot="1">
      <c r="A26" s="9" t="s">
        <v>14</v>
      </c>
      <c r="B26" s="12">
        <f t="shared" si="0"/>
        <v>10859</v>
      </c>
      <c r="C26" s="12">
        <v>1514</v>
      </c>
      <c r="D26" s="12">
        <v>753</v>
      </c>
      <c r="E26" s="14">
        <f>F26+G26+H26+I26</f>
        <v>8592</v>
      </c>
      <c r="F26" s="12">
        <v>1039</v>
      </c>
      <c r="G26" s="12">
        <v>0</v>
      </c>
      <c r="H26" s="12">
        <v>1650</v>
      </c>
      <c r="I26" s="13">
        <v>5903</v>
      </c>
      <c r="J26" s="41"/>
      <c r="K26" s="41"/>
      <c r="L26" s="41"/>
      <c r="M26" s="6"/>
      <c r="N26" s="6"/>
      <c r="O26" s="6"/>
      <c r="P26" s="6"/>
      <c r="Q26" s="6"/>
      <c r="R26" s="6"/>
    </row>
    <row r="27" spans="1:18" ht="12.75">
      <c r="A27" s="7"/>
      <c r="B27" s="23"/>
      <c r="C27" s="23"/>
      <c r="D27" s="23"/>
      <c r="E27" s="23"/>
      <c r="F27" s="23"/>
      <c r="G27" s="23"/>
      <c r="H27" s="23"/>
      <c r="I27" s="24"/>
      <c r="J27" s="37"/>
      <c r="K27" s="37"/>
      <c r="L27" s="37"/>
      <c r="M27" s="36"/>
      <c r="N27" s="36"/>
      <c r="O27" s="36"/>
      <c r="P27" s="36"/>
      <c r="Q27" s="36"/>
      <c r="R27" s="36"/>
    </row>
    <row r="28" spans="1:18" s="4" customFormat="1" ht="13.5" thickBot="1">
      <c r="A28" s="9" t="s">
        <v>15</v>
      </c>
      <c r="B28" s="12">
        <f t="shared" si="0"/>
        <v>12842</v>
      </c>
      <c r="C28" s="12">
        <v>875</v>
      </c>
      <c r="D28" s="12">
        <v>414</v>
      </c>
      <c r="E28" s="14">
        <f>F28+G28+H28+I28</f>
        <v>11553</v>
      </c>
      <c r="F28" s="12">
        <v>362</v>
      </c>
      <c r="G28" s="12">
        <v>912</v>
      </c>
      <c r="H28" s="12">
        <v>4459</v>
      </c>
      <c r="I28" s="13">
        <v>5820</v>
      </c>
      <c r="J28" s="39"/>
      <c r="K28" s="39"/>
      <c r="L28" s="39"/>
      <c r="M28" s="6"/>
      <c r="N28" s="6"/>
      <c r="O28" s="6"/>
      <c r="P28" s="6"/>
      <c r="Q28" s="6"/>
      <c r="R28" s="6"/>
    </row>
    <row r="29" spans="1:18" ht="12.75">
      <c r="A29" s="7"/>
      <c r="B29" s="23"/>
      <c r="C29" s="23"/>
      <c r="D29" s="23"/>
      <c r="E29" s="23"/>
      <c r="F29" s="23"/>
      <c r="G29" s="23"/>
      <c r="H29" s="23"/>
      <c r="I29" s="24"/>
      <c r="J29" s="39"/>
      <c r="K29" s="39"/>
      <c r="L29" s="39"/>
      <c r="M29" s="36"/>
      <c r="N29" s="36"/>
      <c r="O29" s="36"/>
      <c r="P29" s="36"/>
      <c r="Q29" s="36"/>
      <c r="R29" s="36"/>
    </row>
    <row r="30" spans="1:18" ht="12.75">
      <c r="A30" s="8" t="s">
        <v>16</v>
      </c>
      <c r="B30" s="10">
        <f t="shared" si="0"/>
        <v>28606</v>
      </c>
      <c r="C30" s="10">
        <v>5309</v>
      </c>
      <c r="D30" s="10">
        <v>1837</v>
      </c>
      <c r="E30" s="10">
        <f>F30+G30+H30+I30</f>
        <v>21460</v>
      </c>
      <c r="F30" s="10">
        <v>2146</v>
      </c>
      <c r="G30" s="10">
        <v>2146</v>
      </c>
      <c r="H30" s="10">
        <v>1720</v>
      </c>
      <c r="I30" s="11">
        <v>15448</v>
      </c>
      <c r="J30" s="40"/>
      <c r="K30" s="40"/>
      <c r="L30" s="40"/>
      <c r="M30" s="36"/>
      <c r="N30" s="36"/>
      <c r="O30" s="36"/>
      <c r="P30" s="36"/>
      <c r="Q30" s="36"/>
      <c r="R30" s="36"/>
    </row>
    <row r="31" spans="1:18" ht="12.75">
      <c r="A31" s="8" t="s">
        <v>17</v>
      </c>
      <c r="B31" s="10">
        <f t="shared" si="0"/>
        <v>17703</v>
      </c>
      <c r="C31" s="10">
        <v>3040</v>
      </c>
      <c r="D31" s="10">
        <v>892</v>
      </c>
      <c r="E31" s="10">
        <f>F31+G31+H31+I31</f>
        <v>13771</v>
      </c>
      <c r="F31" s="10">
        <v>1377</v>
      </c>
      <c r="G31" s="10">
        <v>1377</v>
      </c>
      <c r="H31" s="10">
        <v>953</v>
      </c>
      <c r="I31" s="11">
        <v>10064</v>
      </c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8" t="s">
        <v>18</v>
      </c>
      <c r="B32" s="10">
        <f t="shared" si="0"/>
        <v>17604</v>
      </c>
      <c r="C32" s="10">
        <v>2449</v>
      </c>
      <c r="D32" s="10">
        <v>1740</v>
      </c>
      <c r="E32" s="10">
        <f>F32+G32+H32+I32</f>
        <v>13415</v>
      </c>
      <c r="F32" s="10">
        <v>1342</v>
      </c>
      <c r="G32" s="10">
        <v>1341</v>
      </c>
      <c r="H32" s="10">
        <v>1975</v>
      </c>
      <c r="I32" s="11">
        <v>8757</v>
      </c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3.5" thickBot="1">
      <c r="A33" s="9" t="s">
        <v>19</v>
      </c>
      <c r="B33" s="12">
        <f>SUM(B30:B32)</f>
        <v>63913</v>
      </c>
      <c r="C33" s="12">
        <f>SUM(C30:C32)</f>
        <v>10798</v>
      </c>
      <c r="D33" s="12">
        <f aca="true" t="shared" si="3" ref="D33:I33">SUM(D30:D32)</f>
        <v>4469</v>
      </c>
      <c r="E33" s="12">
        <f t="shared" si="3"/>
        <v>48646</v>
      </c>
      <c r="F33" s="12">
        <f t="shared" si="3"/>
        <v>4865</v>
      </c>
      <c r="G33" s="12">
        <f t="shared" si="3"/>
        <v>4864</v>
      </c>
      <c r="H33" s="12">
        <f t="shared" si="3"/>
        <v>4648</v>
      </c>
      <c r="I33" s="13">
        <f t="shared" si="3"/>
        <v>34269</v>
      </c>
      <c r="J33" s="38"/>
      <c r="K33" s="38"/>
      <c r="L33" s="36"/>
      <c r="M33" s="36"/>
      <c r="N33" s="36"/>
      <c r="O33" s="36"/>
      <c r="P33" s="36"/>
      <c r="Q33" s="36"/>
      <c r="R33" s="36"/>
    </row>
    <row r="34" spans="1:11" ht="12.75">
      <c r="A34" s="7"/>
      <c r="B34" s="23"/>
      <c r="C34" s="23"/>
      <c r="D34" s="23"/>
      <c r="E34" s="23"/>
      <c r="F34" s="23"/>
      <c r="G34" s="23"/>
      <c r="H34" s="23"/>
      <c r="I34" s="24"/>
      <c r="J34" s="3"/>
      <c r="K34" s="3"/>
    </row>
    <row r="35" spans="1:11" ht="12.75">
      <c r="A35" s="8" t="s">
        <v>20</v>
      </c>
      <c r="B35" s="10">
        <f t="shared" si="0"/>
        <v>19781</v>
      </c>
      <c r="C35" s="10">
        <v>3416</v>
      </c>
      <c r="D35" s="10">
        <v>1144</v>
      </c>
      <c r="E35" s="10">
        <f>F35+G35+H35+I35</f>
        <v>15221</v>
      </c>
      <c r="F35" s="10">
        <v>2712</v>
      </c>
      <c r="G35" s="10">
        <v>1459</v>
      </c>
      <c r="H35" s="10">
        <v>1774</v>
      </c>
      <c r="I35" s="11">
        <v>9276</v>
      </c>
      <c r="J35" s="3"/>
      <c r="K35" s="3"/>
    </row>
    <row r="36" spans="1:11" ht="12.75">
      <c r="A36" s="8" t="s">
        <v>21</v>
      </c>
      <c r="B36" s="10">
        <f t="shared" si="0"/>
        <v>12257</v>
      </c>
      <c r="C36" s="10">
        <v>1212</v>
      </c>
      <c r="D36" s="10">
        <v>474</v>
      </c>
      <c r="E36" s="10">
        <f>F36+G36+H36+I36</f>
        <v>10571</v>
      </c>
      <c r="F36" s="10">
        <v>764</v>
      </c>
      <c r="G36" s="10">
        <v>1073</v>
      </c>
      <c r="H36" s="10">
        <v>3612</v>
      </c>
      <c r="I36" s="11">
        <v>5122</v>
      </c>
      <c r="J36" s="3"/>
      <c r="K36" s="3"/>
    </row>
    <row r="37" spans="1:11" ht="12.75">
      <c r="A37" s="8" t="s">
        <v>22</v>
      </c>
      <c r="B37" s="10">
        <f t="shared" si="0"/>
        <v>20203</v>
      </c>
      <c r="C37" s="10">
        <v>2925</v>
      </c>
      <c r="D37" s="10">
        <v>687</v>
      </c>
      <c r="E37" s="10">
        <f>F37+G37+H37+I37</f>
        <v>16591</v>
      </c>
      <c r="F37" s="10">
        <v>1502</v>
      </c>
      <c r="G37" s="10">
        <v>699</v>
      </c>
      <c r="H37" s="10">
        <v>5206</v>
      </c>
      <c r="I37" s="11">
        <v>9184</v>
      </c>
      <c r="J37" s="3"/>
      <c r="K37" s="3"/>
    </row>
    <row r="38" spans="1:11" ht="12.75">
      <c r="A38" s="8" t="s">
        <v>23</v>
      </c>
      <c r="B38" s="10">
        <f t="shared" si="0"/>
        <v>22444</v>
      </c>
      <c r="C38" s="10">
        <v>2400</v>
      </c>
      <c r="D38" s="10">
        <v>799</v>
      </c>
      <c r="E38" s="10">
        <f>F38+G38+H38+I38</f>
        <v>19245</v>
      </c>
      <c r="F38" s="10">
        <v>2926</v>
      </c>
      <c r="G38" s="10">
        <v>161</v>
      </c>
      <c r="H38" s="10">
        <v>1630</v>
      </c>
      <c r="I38" s="11">
        <v>14528</v>
      </c>
      <c r="J38" s="3"/>
      <c r="K38" s="3"/>
    </row>
    <row r="39" spans="1:11" ht="13.5" thickBot="1">
      <c r="A39" s="9" t="s">
        <v>24</v>
      </c>
      <c r="B39" s="12">
        <f>SUM(B35:B38)</f>
        <v>74685</v>
      </c>
      <c r="C39" s="12">
        <f aca="true" t="shared" si="4" ref="C39:I39">SUM(C35:C38)</f>
        <v>9953</v>
      </c>
      <c r="D39" s="12">
        <f t="shared" si="4"/>
        <v>3104</v>
      </c>
      <c r="E39" s="12">
        <f t="shared" si="4"/>
        <v>61628</v>
      </c>
      <c r="F39" s="12">
        <f t="shared" si="4"/>
        <v>7904</v>
      </c>
      <c r="G39" s="12">
        <f t="shared" si="4"/>
        <v>3392</v>
      </c>
      <c r="H39" s="12">
        <f t="shared" si="4"/>
        <v>12222</v>
      </c>
      <c r="I39" s="13">
        <f t="shared" si="4"/>
        <v>38110</v>
      </c>
      <c r="J39" s="3"/>
      <c r="K39" s="3"/>
    </row>
    <row r="40" spans="1:11" ht="12.75">
      <c r="A40" s="7"/>
      <c r="B40" s="23"/>
      <c r="C40" s="23"/>
      <c r="D40" s="23"/>
      <c r="E40" s="23"/>
      <c r="F40" s="23"/>
      <c r="G40" s="23"/>
      <c r="H40" s="23"/>
      <c r="I40" s="24"/>
      <c r="J40" s="3"/>
      <c r="K40" s="3"/>
    </row>
    <row r="41" spans="1:11" s="4" customFormat="1" ht="13.5" thickBot="1">
      <c r="A41" s="9" t="s">
        <v>25</v>
      </c>
      <c r="B41" s="12">
        <f t="shared" si="0"/>
        <v>14700</v>
      </c>
      <c r="C41" s="12">
        <v>3348</v>
      </c>
      <c r="D41" s="12">
        <v>1044</v>
      </c>
      <c r="E41" s="12">
        <f>F41+G41+H41+I41</f>
        <v>10308</v>
      </c>
      <c r="F41" s="12">
        <v>206</v>
      </c>
      <c r="G41" s="12">
        <v>824</v>
      </c>
      <c r="H41" s="12">
        <v>1411</v>
      </c>
      <c r="I41" s="13">
        <v>7867</v>
      </c>
      <c r="J41" s="3"/>
      <c r="K41" s="3"/>
    </row>
    <row r="42" spans="1:11" ht="12.75">
      <c r="A42" s="7"/>
      <c r="B42" s="23"/>
      <c r="C42" s="23"/>
      <c r="D42" s="23"/>
      <c r="E42" s="23"/>
      <c r="F42" s="23"/>
      <c r="G42" s="23"/>
      <c r="H42" s="23"/>
      <c r="I42" s="24"/>
      <c r="J42" s="3"/>
      <c r="K42" s="3"/>
    </row>
    <row r="43" spans="1:11" ht="12.75">
      <c r="A43" s="8" t="s">
        <v>26</v>
      </c>
      <c r="B43" s="10">
        <f t="shared" si="0"/>
        <v>56391</v>
      </c>
      <c r="C43" s="10">
        <v>7763</v>
      </c>
      <c r="D43" s="10">
        <v>1741</v>
      </c>
      <c r="E43" s="10">
        <f aca="true" t="shared" si="5" ref="E43:E51">F43+G43+H43+I43</f>
        <v>46887</v>
      </c>
      <c r="F43" s="10">
        <v>4689</v>
      </c>
      <c r="G43" s="10">
        <v>3751</v>
      </c>
      <c r="H43" s="10">
        <v>35719</v>
      </c>
      <c r="I43" s="11">
        <v>2728</v>
      </c>
      <c r="J43" s="3"/>
      <c r="K43" s="3"/>
    </row>
    <row r="44" spans="1:11" ht="12.75">
      <c r="A44" s="8" t="s">
        <v>27</v>
      </c>
      <c r="B44" s="10">
        <f t="shared" si="0"/>
        <v>8336</v>
      </c>
      <c r="C44" s="10">
        <v>1038</v>
      </c>
      <c r="D44" s="10">
        <v>293</v>
      </c>
      <c r="E44" s="10">
        <f t="shared" si="5"/>
        <v>7005</v>
      </c>
      <c r="F44" s="10">
        <v>701</v>
      </c>
      <c r="G44" s="10">
        <v>490</v>
      </c>
      <c r="H44" s="10">
        <v>2238</v>
      </c>
      <c r="I44" s="11">
        <v>3576</v>
      </c>
      <c r="J44" s="3"/>
      <c r="K44" s="3"/>
    </row>
    <row r="45" spans="1:11" ht="12.75">
      <c r="A45" s="8" t="s">
        <v>28</v>
      </c>
      <c r="B45" s="10">
        <f t="shared" si="0"/>
        <v>38165</v>
      </c>
      <c r="C45" s="10">
        <v>5105</v>
      </c>
      <c r="D45" s="10">
        <v>1082</v>
      </c>
      <c r="E45" s="10">
        <f t="shared" si="5"/>
        <v>31978</v>
      </c>
      <c r="F45" s="10">
        <v>2558</v>
      </c>
      <c r="G45" s="10">
        <v>3517</v>
      </c>
      <c r="H45" s="10">
        <v>16597</v>
      </c>
      <c r="I45" s="11">
        <v>9306</v>
      </c>
      <c r="J45" s="3"/>
      <c r="K45" s="3"/>
    </row>
    <row r="46" spans="1:11" ht="12.75">
      <c r="A46" s="8" t="s">
        <v>29</v>
      </c>
      <c r="B46" s="10">
        <f t="shared" si="0"/>
        <v>3194</v>
      </c>
      <c r="C46" s="10">
        <v>401</v>
      </c>
      <c r="D46" s="10">
        <v>94</v>
      </c>
      <c r="E46" s="10">
        <f t="shared" si="5"/>
        <v>2699</v>
      </c>
      <c r="F46" s="10">
        <v>324</v>
      </c>
      <c r="G46" s="10">
        <v>297</v>
      </c>
      <c r="H46" s="10">
        <v>1413</v>
      </c>
      <c r="I46" s="11">
        <v>665</v>
      </c>
      <c r="J46" s="3"/>
      <c r="K46" s="3"/>
    </row>
    <row r="47" spans="1:11" ht="12.75">
      <c r="A47" s="8" t="s">
        <v>30</v>
      </c>
      <c r="B47" s="10">
        <f t="shared" si="0"/>
        <v>11399</v>
      </c>
      <c r="C47" s="10">
        <v>1034</v>
      </c>
      <c r="D47" s="10">
        <v>461</v>
      </c>
      <c r="E47" s="10">
        <f t="shared" si="5"/>
        <v>9904</v>
      </c>
      <c r="F47" s="10">
        <v>693</v>
      </c>
      <c r="G47" s="10">
        <v>1089</v>
      </c>
      <c r="H47" s="10">
        <v>4666</v>
      </c>
      <c r="I47" s="11">
        <v>3456</v>
      </c>
      <c r="J47" s="3"/>
      <c r="K47" s="3"/>
    </row>
    <row r="48" spans="1:11" ht="12.75">
      <c r="A48" s="8" t="s">
        <v>31</v>
      </c>
      <c r="B48" s="10">
        <f t="shared" si="0"/>
        <v>3034</v>
      </c>
      <c r="C48" s="10">
        <v>418</v>
      </c>
      <c r="D48" s="10">
        <v>151</v>
      </c>
      <c r="E48" s="10">
        <f t="shared" si="5"/>
        <v>2465</v>
      </c>
      <c r="F48" s="10">
        <v>321</v>
      </c>
      <c r="G48" s="10">
        <v>295</v>
      </c>
      <c r="H48" s="10">
        <v>1499</v>
      </c>
      <c r="I48" s="11">
        <v>350</v>
      </c>
      <c r="J48" s="3"/>
      <c r="K48" s="3"/>
    </row>
    <row r="49" spans="1:11" ht="12.75">
      <c r="A49" s="8" t="s">
        <v>32</v>
      </c>
      <c r="B49" s="10">
        <f t="shared" si="0"/>
        <v>4340</v>
      </c>
      <c r="C49" s="10">
        <v>378</v>
      </c>
      <c r="D49" s="10">
        <v>195</v>
      </c>
      <c r="E49" s="10">
        <f t="shared" si="5"/>
        <v>3767</v>
      </c>
      <c r="F49" s="10">
        <v>339</v>
      </c>
      <c r="G49" s="10">
        <v>339</v>
      </c>
      <c r="H49" s="10">
        <v>570</v>
      </c>
      <c r="I49" s="11">
        <v>2519</v>
      </c>
      <c r="J49" s="3"/>
      <c r="K49" s="3"/>
    </row>
    <row r="50" spans="1:11" ht="12.75">
      <c r="A50" s="8" t="s">
        <v>33</v>
      </c>
      <c r="B50" s="10">
        <f t="shared" si="0"/>
        <v>6693</v>
      </c>
      <c r="C50" s="10">
        <v>587</v>
      </c>
      <c r="D50" s="10">
        <v>155</v>
      </c>
      <c r="E50" s="10">
        <f t="shared" si="5"/>
        <v>5951</v>
      </c>
      <c r="F50" s="10">
        <v>595</v>
      </c>
      <c r="G50" s="10">
        <v>1012</v>
      </c>
      <c r="H50" s="10">
        <v>4074</v>
      </c>
      <c r="I50" s="11">
        <v>270</v>
      </c>
      <c r="J50" s="3"/>
      <c r="K50" s="3"/>
    </row>
    <row r="51" spans="1:11" ht="12.75">
      <c r="A51" s="8" t="s">
        <v>34</v>
      </c>
      <c r="B51" s="10">
        <f t="shared" si="0"/>
        <v>14256</v>
      </c>
      <c r="C51" s="10">
        <v>1853</v>
      </c>
      <c r="D51" s="10">
        <v>479</v>
      </c>
      <c r="E51" s="10">
        <f t="shared" si="5"/>
        <v>11924</v>
      </c>
      <c r="F51" s="10">
        <v>1073</v>
      </c>
      <c r="G51" s="10">
        <v>1073</v>
      </c>
      <c r="H51" s="10">
        <v>6408</v>
      </c>
      <c r="I51" s="11">
        <v>3370</v>
      </c>
      <c r="J51" s="3"/>
      <c r="K51" s="3"/>
    </row>
    <row r="52" spans="1:11" ht="13.5" thickBot="1">
      <c r="A52" s="9" t="s">
        <v>35</v>
      </c>
      <c r="B52" s="12">
        <f aca="true" t="shared" si="6" ref="B52:I52">SUM(B43:B51)</f>
        <v>145808</v>
      </c>
      <c r="C52" s="12">
        <f t="shared" si="6"/>
        <v>18577</v>
      </c>
      <c r="D52" s="12">
        <f t="shared" si="6"/>
        <v>4651</v>
      </c>
      <c r="E52" s="12">
        <f t="shared" si="6"/>
        <v>122580</v>
      </c>
      <c r="F52" s="12">
        <f t="shared" si="6"/>
        <v>11293</v>
      </c>
      <c r="G52" s="12">
        <f t="shared" si="6"/>
        <v>11863</v>
      </c>
      <c r="H52" s="12">
        <f t="shared" si="6"/>
        <v>73184</v>
      </c>
      <c r="I52" s="13">
        <f t="shared" si="6"/>
        <v>26240</v>
      </c>
      <c r="J52" s="3"/>
      <c r="K52" s="3"/>
    </row>
    <row r="53" spans="1:11" ht="12.75">
      <c r="A53" s="8"/>
      <c r="B53" s="14"/>
      <c r="C53" s="14"/>
      <c r="D53" s="14"/>
      <c r="E53" s="14"/>
      <c r="F53" s="14"/>
      <c r="G53" s="14"/>
      <c r="H53" s="14"/>
      <c r="I53" s="15"/>
      <c r="J53" s="3"/>
      <c r="K53" s="3"/>
    </row>
    <row r="54" spans="1:11" s="1" customFormat="1" ht="13.5" thickBot="1">
      <c r="A54" s="9" t="s">
        <v>36</v>
      </c>
      <c r="B54" s="12">
        <f t="shared" si="0"/>
        <v>25307</v>
      </c>
      <c r="C54" s="12">
        <v>5061</v>
      </c>
      <c r="D54" s="12">
        <v>745</v>
      </c>
      <c r="E54" s="12">
        <f>F54+G54+H54+I54</f>
        <v>19501</v>
      </c>
      <c r="F54" s="12">
        <v>1950</v>
      </c>
      <c r="G54" s="12">
        <v>0</v>
      </c>
      <c r="H54" s="12">
        <v>2528</v>
      </c>
      <c r="I54" s="13">
        <v>15023</v>
      </c>
      <c r="J54" s="3"/>
      <c r="K54" s="3"/>
    </row>
    <row r="55" spans="1:11" ht="12.75">
      <c r="A55" s="8"/>
      <c r="B55" s="14"/>
      <c r="C55" s="14"/>
      <c r="D55" s="14"/>
      <c r="E55" s="14"/>
      <c r="F55" s="14"/>
      <c r="G55" s="14"/>
      <c r="H55" s="14"/>
      <c r="I55" s="15"/>
      <c r="J55" s="3"/>
      <c r="K55" s="3"/>
    </row>
    <row r="56" spans="1:11" ht="12.75">
      <c r="A56" s="8" t="s">
        <v>37</v>
      </c>
      <c r="B56" s="10">
        <f t="shared" si="0"/>
        <v>111437</v>
      </c>
      <c r="C56" s="10">
        <v>15533</v>
      </c>
      <c r="D56" s="10">
        <v>2920</v>
      </c>
      <c r="E56" s="10">
        <f>F56+G56+H56+I56</f>
        <v>92984</v>
      </c>
      <c r="F56" s="10">
        <v>9812</v>
      </c>
      <c r="G56" s="10">
        <v>5607</v>
      </c>
      <c r="H56" s="10">
        <v>41119</v>
      </c>
      <c r="I56" s="11">
        <v>36446</v>
      </c>
      <c r="J56" s="3"/>
      <c r="K56" s="3"/>
    </row>
    <row r="57" spans="1:11" ht="12.75">
      <c r="A57" s="8" t="s">
        <v>38</v>
      </c>
      <c r="B57" s="10">
        <f t="shared" si="0"/>
        <v>140718</v>
      </c>
      <c r="C57" s="10">
        <v>27707</v>
      </c>
      <c r="D57" s="10">
        <v>3645</v>
      </c>
      <c r="E57" s="10">
        <f>F57+G57+H57+I57</f>
        <v>109366</v>
      </c>
      <c r="F57" s="10">
        <v>13124</v>
      </c>
      <c r="G57" s="10">
        <v>3281</v>
      </c>
      <c r="H57" s="10">
        <v>44840</v>
      </c>
      <c r="I57" s="11">
        <v>48121</v>
      </c>
      <c r="J57" s="3"/>
      <c r="K57" s="3"/>
    </row>
    <row r="58" spans="1:11" ht="12.75">
      <c r="A58" s="8" t="s">
        <v>39</v>
      </c>
      <c r="B58" s="10">
        <f t="shared" si="0"/>
        <v>27763</v>
      </c>
      <c r="C58" s="10">
        <v>3009</v>
      </c>
      <c r="D58" s="10">
        <v>773</v>
      </c>
      <c r="E58" s="10">
        <f>F58+G58+H58+I58</f>
        <v>23981</v>
      </c>
      <c r="F58" s="10">
        <v>1319</v>
      </c>
      <c r="G58" s="10">
        <v>2638</v>
      </c>
      <c r="H58" s="10">
        <v>11031</v>
      </c>
      <c r="I58" s="11">
        <v>8993</v>
      </c>
      <c r="J58" s="3"/>
      <c r="K58" s="3"/>
    </row>
    <row r="59" spans="1:11" ht="12.75">
      <c r="A59" s="8" t="s">
        <v>40</v>
      </c>
      <c r="B59" s="10">
        <f t="shared" si="0"/>
        <v>9831</v>
      </c>
      <c r="C59" s="10">
        <v>1870</v>
      </c>
      <c r="D59" s="10">
        <v>318</v>
      </c>
      <c r="E59" s="10">
        <f>F59+G59+H59+I59</f>
        <v>7643</v>
      </c>
      <c r="F59" s="10">
        <v>535</v>
      </c>
      <c r="G59" s="10">
        <v>153</v>
      </c>
      <c r="H59" s="10">
        <v>1146</v>
      </c>
      <c r="I59" s="11">
        <v>5809</v>
      </c>
      <c r="J59" s="3"/>
      <c r="K59" s="3"/>
    </row>
    <row r="60" spans="1:11" ht="12.75">
      <c r="A60" s="8" t="s">
        <v>41</v>
      </c>
      <c r="B60" s="10">
        <f t="shared" si="0"/>
        <v>125270</v>
      </c>
      <c r="C60" s="10">
        <v>20429</v>
      </c>
      <c r="D60" s="10">
        <v>1839</v>
      </c>
      <c r="E60" s="10">
        <f>F60+G60+H60+I60</f>
        <v>103002</v>
      </c>
      <c r="F60" s="10">
        <v>12360</v>
      </c>
      <c r="G60" s="10">
        <v>9785</v>
      </c>
      <c r="H60" s="10">
        <v>78282</v>
      </c>
      <c r="I60" s="11">
        <v>2575</v>
      </c>
      <c r="J60" s="3"/>
      <c r="K60" s="3"/>
    </row>
    <row r="61" spans="1:11" ht="13.5" thickBot="1">
      <c r="A61" s="9" t="s">
        <v>42</v>
      </c>
      <c r="B61" s="12">
        <f t="shared" si="0"/>
        <v>415019</v>
      </c>
      <c r="C61" s="12">
        <f aca="true" t="shared" si="7" ref="C61:I61">SUM(C56:C60)</f>
        <v>68548</v>
      </c>
      <c r="D61" s="12">
        <f t="shared" si="7"/>
        <v>9495</v>
      </c>
      <c r="E61" s="12">
        <f t="shared" si="7"/>
        <v>336976</v>
      </c>
      <c r="F61" s="12">
        <f t="shared" si="7"/>
        <v>37150</v>
      </c>
      <c r="G61" s="12">
        <f t="shared" si="7"/>
        <v>21464</v>
      </c>
      <c r="H61" s="12">
        <f t="shared" si="7"/>
        <v>176418</v>
      </c>
      <c r="I61" s="13">
        <f t="shared" si="7"/>
        <v>101944</v>
      </c>
      <c r="J61" s="3"/>
      <c r="K61" s="3"/>
    </row>
    <row r="62" spans="1:11" ht="12.75">
      <c r="A62" s="7"/>
      <c r="B62" s="23"/>
      <c r="C62" s="23"/>
      <c r="D62" s="23"/>
      <c r="E62" s="23"/>
      <c r="F62" s="23"/>
      <c r="G62" s="23"/>
      <c r="H62" s="23"/>
      <c r="I62" s="24"/>
      <c r="J62" s="3"/>
      <c r="K62" s="3"/>
    </row>
    <row r="63" spans="1:11" ht="12.75">
      <c r="A63" s="8" t="s">
        <v>43</v>
      </c>
      <c r="B63" s="10">
        <f t="shared" si="0"/>
        <v>33759</v>
      </c>
      <c r="C63" s="10">
        <v>6002</v>
      </c>
      <c r="D63" s="10">
        <v>968</v>
      </c>
      <c r="E63" s="10">
        <f>F63+G63+H63+I63</f>
        <v>26789</v>
      </c>
      <c r="F63" s="10">
        <v>2660</v>
      </c>
      <c r="G63" s="10">
        <f>1375+583</f>
        <v>1958</v>
      </c>
      <c r="H63" s="10">
        <v>15572</v>
      </c>
      <c r="I63" s="11">
        <v>6599</v>
      </c>
      <c r="J63" s="3"/>
      <c r="K63" s="3"/>
    </row>
    <row r="64" spans="1:11" ht="12.75">
      <c r="A64" s="8" t="s">
        <v>44</v>
      </c>
      <c r="B64" s="10">
        <f t="shared" si="0"/>
        <v>23596</v>
      </c>
      <c r="C64" s="10">
        <v>3407</v>
      </c>
      <c r="D64" s="10">
        <v>774</v>
      </c>
      <c r="E64" s="10">
        <f>F64+G64+H64+I64</f>
        <v>19415</v>
      </c>
      <c r="F64" s="10">
        <v>1928</v>
      </c>
      <c r="G64" s="10">
        <f>808+611</f>
        <v>1419</v>
      </c>
      <c r="H64" s="10">
        <v>9146</v>
      </c>
      <c r="I64" s="11">
        <v>6922</v>
      </c>
      <c r="J64" s="3"/>
      <c r="K64" s="3"/>
    </row>
    <row r="65" spans="1:11" ht="12.75">
      <c r="A65" s="8" t="s">
        <v>45</v>
      </c>
      <c r="B65" s="10">
        <f t="shared" si="0"/>
        <v>18259</v>
      </c>
      <c r="C65" s="10">
        <v>2403</v>
      </c>
      <c r="D65" s="10">
        <v>664</v>
      </c>
      <c r="E65" s="10">
        <f>F65+G65+H65+I65</f>
        <v>15192</v>
      </c>
      <c r="F65" s="10">
        <v>1508</v>
      </c>
      <c r="G65" s="10">
        <f>478+633</f>
        <v>1111</v>
      </c>
      <c r="H65" s="10">
        <v>5384</v>
      </c>
      <c r="I65" s="11">
        <v>7189</v>
      </c>
      <c r="J65" s="3"/>
      <c r="K65" s="3"/>
    </row>
    <row r="66" spans="1:11" ht="13.5" thickBot="1">
      <c r="A66" s="9" t="s">
        <v>46</v>
      </c>
      <c r="B66" s="12">
        <f t="shared" si="0"/>
        <v>75614</v>
      </c>
      <c r="C66" s="12">
        <f>SUM(C63:C65)</f>
        <v>11812</v>
      </c>
      <c r="D66" s="12">
        <f aca="true" t="shared" si="8" ref="D66:I66">SUM(D63:D65)</f>
        <v>2406</v>
      </c>
      <c r="E66" s="12">
        <f t="shared" si="8"/>
        <v>61396</v>
      </c>
      <c r="F66" s="12">
        <f t="shared" si="8"/>
        <v>6096</v>
      </c>
      <c r="G66" s="12">
        <f t="shared" si="8"/>
        <v>4488</v>
      </c>
      <c r="H66" s="12">
        <f t="shared" si="8"/>
        <v>30102</v>
      </c>
      <c r="I66" s="13">
        <f t="shared" si="8"/>
        <v>20710</v>
      </c>
      <c r="J66" s="3"/>
      <c r="K66" s="3"/>
    </row>
    <row r="67" spans="1:11" ht="12.75">
      <c r="A67" s="8"/>
      <c r="B67" s="10"/>
      <c r="C67" s="25"/>
      <c r="D67" s="10"/>
      <c r="E67" s="10"/>
      <c r="F67" s="10"/>
      <c r="G67" s="10"/>
      <c r="H67" s="10"/>
      <c r="I67" s="11"/>
      <c r="J67" s="3"/>
      <c r="K67" s="3"/>
    </row>
    <row r="68" spans="1:11" s="1" customFormat="1" ht="13.5" thickBot="1">
      <c r="A68" s="9" t="s">
        <v>47</v>
      </c>
      <c r="B68" s="12">
        <f t="shared" si="0"/>
        <v>169924</v>
      </c>
      <c r="C68" s="12">
        <v>19436</v>
      </c>
      <c r="D68" s="12">
        <v>5391</v>
      </c>
      <c r="E68" s="12">
        <f>F68+G68+H68+I68</f>
        <v>145097</v>
      </c>
      <c r="F68" s="12">
        <v>10989</v>
      </c>
      <c r="G68" s="12">
        <v>10458</v>
      </c>
      <c r="H68" s="12">
        <v>102243</v>
      </c>
      <c r="I68" s="13">
        <v>21407</v>
      </c>
      <c r="J68" s="3"/>
      <c r="K68" s="3"/>
    </row>
    <row r="69" spans="1:11" ht="12.75">
      <c r="A69" s="8"/>
      <c r="B69" s="14"/>
      <c r="C69" s="14"/>
      <c r="D69" s="14"/>
      <c r="E69" s="14"/>
      <c r="F69" s="14"/>
      <c r="G69" s="14"/>
      <c r="H69" s="14"/>
      <c r="I69" s="15"/>
      <c r="J69" s="3"/>
      <c r="K69" s="3"/>
    </row>
    <row r="70" spans="1:11" ht="12.75">
      <c r="A70" s="8" t="s">
        <v>48</v>
      </c>
      <c r="B70" s="10">
        <f>+C70+D70+E70</f>
        <v>119267</v>
      </c>
      <c r="C70" s="10">
        <v>16243</v>
      </c>
      <c r="D70" s="10">
        <v>4461</v>
      </c>
      <c r="E70" s="10">
        <f>+F70+G70+H70+I70</f>
        <v>98563</v>
      </c>
      <c r="F70" s="10">
        <v>3344</v>
      </c>
      <c r="G70" s="10">
        <v>4344</v>
      </c>
      <c r="H70" s="10">
        <v>38449</v>
      </c>
      <c r="I70" s="11">
        <v>52426</v>
      </c>
      <c r="J70" s="3"/>
      <c r="K70" s="3"/>
    </row>
    <row r="71" spans="1:11" ht="12.75">
      <c r="A71" s="8" t="s">
        <v>49</v>
      </c>
      <c r="B71" s="10">
        <f>+C71+D71+E71</f>
        <v>156344</v>
      </c>
      <c r="C71" s="10">
        <v>24068</v>
      </c>
      <c r="D71" s="10">
        <v>4797</v>
      </c>
      <c r="E71" s="10">
        <f>+F71+G71+H71+I71</f>
        <v>127479</v>
      </c>
      <c r="F71" s="10">
        <v>6482</v>
      </c>
      <c r="G71" s="10">
        <v>4099</v>
      </c>
      <c r="H71" s="10">
        <v>78088</v>
      </c>
      <c r="I71" s="11">
        <v>38810</v>
      </c>
      <c r="J71" s="3"/>
      <c r="K71" s="3"/>
    </row>
    <row r="72" spans="1:11" ht="13.5" thickBot="1">
      <c r="A72" s="9" t="s">
        <v>50</v>
      </c>
      <c r="B72" s="12">
        <f>+C72+D72+E72</f>
        <v>275611</v>
      </c>
      <c r="C72" s="12">
        <f aca="true" t="shared" si="9" ref="C72:I72">+C71+C70</f>
        <v>40311</v>
      </c>
      <c r="D72" s="12">
        <f t="shared" si="9"/>
        <v>9258</v>
      </c>
      <c r="E72" s="12">
        <f t="shared" si="9"/>
        <v>226042</v>
      </c>
      <c r="F72" s="12">
        <f t="shared" si="9"/>
        <v>9826</v>
      </c>
      <c r="G72" s="12">
        <f t="shared" si="9"/>
        <v>8443</v>
      </c>
      <c r="H72" s="12">
        <f t="shared" si="9"/>
        <v>116537</v>
      </c>
      <c r="I72" s="13">
        <f t="shared" si="9"/>
        <v>91236</v>
      </c>
      <c r="J72" s="3"/>
      <c r="K72" s="3"/>
    </row>
    <row r="73" spans="1:11" ht="12.75">
      <c r="A73" s="7"/>
      <c r="B73" s="23"/>
      <c r="C73" s="23"/>
      <c r="D73" s="23"/>
      <c r="E73" s="23"/>
      <c r="F73" s="23"/>
      <c r="G73" s="23"/>
      <c r="H73" s="23"/>
      <c r="I73" s="24"/>
      <c r="J73" s="3"/>
      <c r="K73" s="3"/>
    </row>
    <row r="74" spans="1:11" ht="12.75">
      <c r="A74" s="8" t="s">
        <v>51</v>
      </c>
      <c r="B74" s="10">
        <f t="shared" si="0"/>
        <v>149920</v>
      </c>
      <c r="C74" s="10">
        <v>26588</v>
      </c>
      <c r="D74" s="10">
        <v>4827</v>
      </c>
      <c r="E74" s="10">
        <f>F74+G74+H74+I74</f>
        <v>118505</v>
      </c>
      <c r="F74" s="10">
        <v>1185</v>
      </c>
      <c r="G74" s="10">
        <v>20146</v>
      </c>
      <c r="H74" s="10">
        <v>69346</v>
      </c>
      <c r="I74" s="11">
        <v>27828</v>
      </c>
      <c r="J74" s="3"/>
      <c r="K74" s="3"/>
    </row>
    <row r="75" spans="1:11" ht="12.75">
      <c r="A75" s="8" t="s">
        <v>52</v>
      </c>
      <c r="B75" s="10">
        <f t="shared" si="0"/>
        <v>104231</v>
      </c>
      <c r="C75" s="10">
        <v>18673</v>
      </c>
      <c r="D75" s="10">
        <v>3912</v>
      </c>
      <c r="E75" s="10">
        <f aca="true" t="shared" si="10" ref="E75:E81">F75+G75+H75+I75</f>
        <v>81646</v>
      </c>
      <c r="F75" s="10">
        <v>816</v>
      </c>
      <c r="G75" s="10">
        <v>13880</v>
      </c>
      <c r="H75" s="10">
        <v>55448</v>
      </c>
      <c r="I75" s="11">
        <v>11502</v>
      </c>
      <c r="J75" s="3"/>
      <c r="K75" s="3"/>
    </row>
    <row r="76" spans="1:11" ht="12.75">
      <c r="A76" s="8" t="s">
        <v>53</v>
      </c>
      <c r="B76" s="10">
        <f aca="true" t="shared" si="11" ref="B76:B86">+C76+D76+E76</f>
        <v>62005</v>
      </c>
      <c r="C76" s="10">
        <v>8992</v>
      </c>
      <c r="D76" s="10">
        <v>1947</v>
      </c>
      <c r="E76" s="10">
        <f t="shared" si="10"/>
        <v>51066</v>
      </c>
      <c r="F76" s="10">
        <v>511</v>
      </c>
      <c r="G76" s="10">
        <v>8681</v>
      </c>
      <c r="H76" s="10">
        <v>23551</v>
      </c>
      <c r="I76" s="11">
        <v>18323</v>
      </c>
      <c r="J76" s="3"/>
      <c r="K76" s="3"/>
    </row>
    <row r="77" spans="1:11" ht="12.75">
      <c r="A77" s="8" t="s">
        <v>54</v>
      </c>
      <c r="B77" s="10">
        <f t="shared" si="11"/>
        <v>152612</v>
      </c>
      <c r="C77" s="10">
        <v>25777</v>
      </c>
      <c r="D77" s="10">
        <v>5187</v>
      </c>
      <c r="E77" s="10">
        <f t="shared" si="10"/>
        <v>121648</v>
      </c>
      <c r="F77" s="10">
        <v>1216</v>
      </c>
      <c r="G77" s="10">
        <v>20680</v>
      </c>
      <c r="H77" s="10">
        <v>70521</v>
      </c>
      <c r="I77" s="11">
        <v>29231</v>
      </c>
      <c r="J77" s="3"/>
      <c r="K77" s="3"/>
    </row>
    <row r="78" spans="1:11" ht="12.75">
      <c r="A78" s="8" t="s">
        <v>55</v>
      </c>
      <c r="B78" s="10">
        <f t="shared" si="11"/>
        <v>55691</v>
      </c>
      <c r="C78" s="10">
        <v>7211</v>
      </c>
      <c r="D78" s="10">
        <v>2140</v>
      </c>
      <c r="E78" s="10">
        <f t="shared" si="10"/>
        <v>46340</v>
      </c>
      <c r="F78" s="10">
        <v>463</v>
      </c>
      <c r="G78" s="10">
        <v>7878</v>
      </c>
      <c r="H78" s="10">
        <v>12375</v>
      </c>
      <c r="I78" s="11">
        <v>25624</v>
      </c>
      <c r="J78" s="3"/>
      <c r="K78" s="3"/>
    </row>
    <row r="79" spans="1:11" ht="12.75">
      <c r="A79" s="8" t="s">
        <v>56</v>
      </c>
      <c r="B79" s="10">
        <f t="shared" si="11"/>
        <v>60650</v>
      </c>
      <c r="C79" s="10">
        <v>10301</v>
      </c>
      <c r="D79" s="10">
        <v>2407</v>
      </c>
      <c r="E79" s="10">
        <f t="shared" si="10"/>
        <v>47942</v>
      </c>
      <c r="F79" s="10">
        <v>479</v>
      </c>
      <c r="G79" s="10">
        <v>8150</v>
      </c>
      <c r="H79" s="10">
        <v>15835</v>
      </c>
      <c r="I79" s="11">
        <v>23478</v>
      </c>
      <c r="J79" s="3"/>
      <c r="K79" s="3"/>
    </row>
    <row r="80" spans="1:11" ht="12.75">
      <c r="A80" s="8" t="s">
        <v>57</v>
      </c>
      <c r="B80" s="10">
        <f t="shared" si="11"/>
        <v>231186</v>
      </c>
      <c r="C80" s="10">
        <v>41118</v>
      </c>
      <c r="D80" s="10">
        <v>6797</v>
      </c>
      <c r="E80" s="10">
        <f t="shared" si="10"/>
        <v>183271</v>
      </c>
      <c r="F80" s="10">
        <v>1833</v>
      </c>
      <c r="G80" s="10">
        <v>31156</v>
      </c>
      <c r="H80" s="10">
        <v>127452</v>
      </c>
      <c r="I80" s="11">
        <v>22830</v>
      </c>
      <c r="J80" s="3"/>
      <c r="K80" s="3"/>
    </row>
    <row r="81" spans="1:11" ht="12.75">
      <c r="A81" s="8" t="s">
        <v>58</v>
      </c>
      <c r="B81" s="10">
        <f t="shared" si="11"/>
        <v>145112</v>
      </c>
      <c r="C81" s="10">
        <v>25517</v>
      </c>
      <c r="D81" s="10">
        <v>4094</v>
      </c>
      <c r="E81" s="10">
        <f t="shared" si="10"/>
        <v>115501</v>
      </c>
      <c r="F81" s="10">
        <v>1155</v>
      </c>
      <c r="G81" s="10">
        <v>19635</v>
      </c>
      <c r="H81" s="10">
        <v>79046</v>
      </c>
      <c r="I81" s="11">
        <v>15665</v>
      </c>
      <c r="J81" s="3"/>
      <c r="K81" s="3"/>
    </row>
    <row r="82" spans="1:11" ht="13.5" thickBot="1">
      <c r="A82" s="9" t="s">
        <v>59</v>
      </c>
      <c r="B82" s="12">
        <f t="shared" si="11"/>
        <v>961407</v>
      </c>
      <c r="C82" s="12">
        <f>SUM(C74:C81)</f>
        <v>164177</v>
      </c>
      <c r="D82" s="12">
        <f aca="true" t="shared" si="12" ref="D82:I82">SUM(D74:D81)</f>
        <v>31311</v>
      </c>
      <c r="E82" s="12">
        <f t="shared" si="12"/>
        <v>765919</v>
      </c>
      <c r="F82" s="12">
        <f t="shared" si="12"/>
        <v>7658</v>
      </c>
      <c r="G82" s="12">
        <f t="shared" si="12"/>
        <v>130206</v>
      </c>
      <c r="H82" s="12">
        <f t="shared" si="12"/>
        <v>453574</v>
      </c>
      <c r="I82" s="13">
        <f t="shared" si="12"/>
        <v>174481</v>
      </c>
      <c r="J82" s="3"/>
      <c r="K82" s="3"/>
    </row>
    <row r="83" spans="1:11" ht="12.75">
      <c r="A83" s="8"/>
      <c r="B83" s="14"/>
      <c r="C83" s="14"/>
      <c r="D83" s="14"/>
      <c r="E83" s="14"/>
      <c r="F83" s="14"/>
      <c r="G83" s="14"/>
      <c r="H83" s="14"/>
      <c r="I83" s="15"/>
      <c r="J83" s="3"/>
      <c r="K83" s="3"/>
    </row>
    <row r="84" spans="1:11" ht="12.75">
      <c r="A84" s="8" t="s">
        <v>60</v>
      </c>
      <c r="B84" s="10">
        <f t="shared" si="11"/>
        <v>240842</v>
      </c>
      <c r="C84" s="10">
        <v>16800</v>
      </c>
      <c r="D84" s="10">
        <v>6479</v>
      </c>
      <c r="E84" s="10">
        <f>F84+G84+H84+I84</f>
        <v>217563</v>
      </c>
      <c r="F84" s="10">
        <v>17573</v>
      </c>
      <c r="G84" s="10">
        <v>34931</v>
      </c>
      <c r="H84" s="10">
        <v>139369</v>
      </c>
      <c r="I84" s="11">
        <v>25690</v>
      </c>
      <c r="J84" s="3"/>
      <c r="K84" s="3"/>
    </row>
    <row r="85" spans="1:11" ht="12.75">
      <c r="A85" s="8" t="s">
        <v>61</v>
      </c>
      <c r="B85" s="10">
        <f t="shared" si="11"/>
        <v>80804</v>
      </c>
      <c r="C85" s="10">
        <v>4653</v>
      </c>
      <c r="D85" s="10">
        <v>2257</v>
      </c>
      <c r="E85" s="10">
        <f>F85+G85+H85+I85</f>
        <v>73894</v>
      </c>
      <c r="F85" s="10">
        <v>8418</v>
      </c>
      <c r="G85" s="10">
        <v>9771</v>
      </c>
      <c r="H85" s="10">
        <v>55681</v>
      </c>
      <c r="I85" s="11">
        <v>24</v>
      </c>
      <c r="J85" s="3"/>
      <c r="K85" s="3"/>
    </row>
    <row r="86" spans="1:11" ht="13.5" thickBot="1">
      <c r="A86" s="9" t="s">
        <v>62</v>
      </c>
      <c r="B86" s="12">
        <f t="shared" si="11"/>
        <v>321646</v>
      </c>
      <c r="C86" s="12">
        <f>SUM(C84:C85)</f>
        <v>21453</v>
      </c>
      <c r="D86" s="12">
        <f aca="true" t="shared" si="13" ref="D86:I86">SUM(D84:D85)</f>
        <v>8736</v>
      </c>
      <c r="E86" s="12">
        <f t="shared" si="13"/>
        <v>291457</v>
      </c>
      <c r="F86" s="12">
        <f t="shared" si="13"/>
        <v>25991</v>
      </c>
      <c r="G86" s="12">
        <f t="shared" si="13"/>
        <v>44702</v>
      </c>
      <c r="H86" s="12">
        <f t="shared" si="13"/>
        <v>195050</v>
      </c>
      <c r="I86" s="13">
        <f t="shared" si="13"/>
        <v>25714</v>
      </c>
      <c r="J86" s="3"/>
      <c r="K86" s="3"/>
    </row>
    <row r="87" spans="1:11" ht="13.5" thickBot="1">
      <c r="A87" s="74"/>
      <c r="B87" s="75"/>
      <c r="C87" s="75"/>
      <c r="D87" s="75"/>
      <c r="E87" s="75"/>
      <c r="F87" s="75"/>
      <c r="G87" s="75"/>
      <c r="H87" s="75"/>
      <c r="I87" s="75"/>
      <c r="J87" s="3"/>
      <c r="K87" s="3"/>
    </row>
    <row r="88" spans="1:11" ht="14.25" thickBot="1" thickTop="1">
      <c r="A88" s="53" t="s">
        <v>63</v>
      </c>
      <c r="B88" s="54">
        <f aca="true" t="shared" si="14" ref="B88:I88">+B86+B82+B72+B68+B66+B61+B54+B52+B41+B39+B33+B28+B26+B24+B19+B17+B15</f>
        <v>2692898</v>
      </c>
      <c r="C88" s="54">
        <f t="shared" si="14"/>
        <v>381164</v>
      </c>
      <c r="D88" s="54">
        <f t="shared" si="14"/>
        <v>88699</v>
      </c>
      <c r="E88" s="54">
        <f t="shared" si="14"/>
        <v>2223035</v>
      </c>
      <c r="F88" s="54">
        <f>+F86+F82+F72+F68+F66+F61+F54+F52+F41+F39+F33+F28+F26+F24+F19+F17+F15</f>
        <v>131983</v>
      </c>
      <c r="G88" s="54">
        <f t="shared" si="14"/>
        <v>248653</v>
      </c>
      <c r="H88" s="54">
        <f t="shared" si="14"/>
        <v>1181212</v>
      </c>
      <c r="I88" s="73">
        <f t="shared" si="14"/>
        <v>661187</v>
      </c>
      <c r="J88" s="3"/>
      <c r="K88" s="3"/>
    </row>
    <row r="89" spans="3:11" ht="12.75">
      <c r="C89" s="3"/>
      <c r="D89" s="3"/>
      <c r="E89" s="3"/>
      <c r="F89" s="3"/>
      <c r="G89" s="3"/>
      <c r="H89" s="3"/>
      <c r="I89" s="3"/>
      <c r="J89" s="3"/>
      <c r="K89" s="3"/>
    </row>
    <row r="90" spans="10:11" ht="12.75">
      <c r="J90" s="3"/>
      <c r="K90" s="3"/>
    </row>
    <row r="91" spans="5:11" ht="12.75">
      <c r="E91" s="3"/>
      <c r="J91" s="3"/>
      <c r="K91" s="3"/>
    </row>
    <row r="92" spans="10:11" ht="12.75">
      <c r="J92" s="3"/>
      <c r="K92" s="3"/>
    </row>
    <row r="93" spans="10:11" ht="12.75">
      <c r="J93" s="3"/>
      <c r="K93" s="3"/>
    </row>
    <row r="94" spans="10:11" ht="12.75">
      <c r="J94" s="3"/>
      <c r="K94" s="3"/>
    </row>
    <row r="95" spans="10:11" ht="12.75">
      <c r="J95" s="3"/>
      <c r="K95" s="3"/>
    </row>
    <row r="96" spans="10:11" ht="12.75">
      <c r="J96" s="3"/>
      <c r="K96" s="3"/>
    </row>
    <row r="97" spans="10:11" ht="12.75">
      <c r="J97" s="3"/>
      <c r="K97" s="3"/>
    </row>
    <row r="98" spans="10:11" ht="12.75">
      <c r="J98" s="3"/>
      <c r="K98" s="3"/>
    </row>
    <row r="99" spans="10:11" ht="12.75">
      <c r="J99" s="3"/>
      <c r="K99" s="3"/>
    </row>
    <row r="100" spans="10:11" ht="12.75">
      <c r="J100" s="3"/>
      <c r="K100" s="3"/>
    </row>
    <row r="101" spans="10:11" ht="12.75">
      <c r="J101" s="3"/>
      <c r="K101" s="3"/>
    </row>
    <row r="102" spans="10:11" ht="12.75">
      <c r="J102" s="3"/>
      <c r="K102" s="3"/>
    </row>
    <row r="103" spans="10:11" ht="12.75">
      <c r="J103" s="3"/>
      <c r="K103" s="3"/>
    </row>
    <row r="104" spans="10:11" ht="12.75">
      <c r="J104" s="3"/>
      <c r="K104" s="3"/>
    </row>
    <row r="105" spans="10:11" ht="12.75">
      <c r="J105" s="3"/>
      <c r="K105" s="3"/>
    </row>
    <row r="106" spans="10:11" ht="12.75">
      <c r="J106" s="3"/>
      <c r="K106" s="3"/>
    </row>
    <row r="107" spans="10:11" ht="12.75">
      <c r="J107" s="3"/>
      <c r="K107" s="3"/>
    </row>
    <row r="108" spans="10:11" ht="12.75">
      <c r="J108" s="3"/>
      <c r="K108" s="3"/>
    </row>
    <row r="109" spans="10:11" ht="12.75">
      <c r="J109" s="3"/>
      <c r="K109" s="3"/>
    </row>
    <row r="110" spans="10:11" ht="12.75">
      <c r="J110" s="3"/>
      <c r="K110" s="3"/>
    </row>
    <row r="111" spans="10:11" ht="12.75">
      <c r="J111" s="3"/>
      <c r="K111" s="3"/>
    </row>
    <row r="112" spans="10:11" ht="12.75">
      <c r="J112" s="3"/>
      <c r="K112" s="3"/>
    </row>
    <row r="113" spans="10:11" ht="12.75">
      <c r="J113" s="3"/>
      <c r="K113" s="3"/>
    </row>
    <row r="114" spans="10:11" ht="12.75">
      <c r="J114" s="3"/>
      <c r="K114" s="3"/>
    </row>
    <row r="115" spans="10:11" ht="12.75">
      <c r="J115" s="3"/>
      <c r="K115" s="3"/>
    </row>
    <row r="116" spans="10:11" ht="12.75">
      <c r="J116" s="3"/>
      <c r="K116" s="3"/>
    </row>
    <row r="117" spans="10:11" ht="12.75">
      <c r="J117" s="3"/>
      <c r="K117" s="3"/>
    </row>
    <row r="118" spans="10:11" ht="12.75">
      <c r="J118" s="3"/>
      <c r="K118" s="3"/>
    </row>
    <row r="119" spans="10:11" ht="12.75">
      <c r="J119" s="3"/>
      <c r="K119" s="3"/>
    </row>
    <row r="120" spans="10:11" ht="12.75">
      <c r="J120" s="3"/>
      <c r="K120" s="3"/>
    </row>
    <row r="121" spans="10:11" ht="12.75">
      <c r="J121" s="3"/>
      <c r="K121" s="3"/>
    </row>
    <row r="122" spans="10:11" ht="12.75">
      <c r="J122" s="3"/>
      <c r="K122" s="3"/>
    </row>
    <row r="123" spans="10:11" ht="12.75">
      <c r="J123" s="3"/>
      <c r="K123" s="3"/>
    </row>
    <row r="124" spans="10:11" ht="12.75">
      <c r="J124" s="3"/>
      <c r="K124" s="3"/>
    </row>
    <row r="125" spans="10:11" ht="12.75">
      <c r="J125" s="3"/>
      <c r="K125" s="3"/>
    </row>
    <row r="126" spans="10:11" ht="12.75">
      <c r="J126" s="3"/>
      <c r="K126" s="3"/>
    </row>
    <row r="127" spans="10:11" ht="12.75">
      <c r="J127" s="3"/>
      <c r="K127" s="3"/>
    </row>
    <row r="128" spans="10:11" ht="12.75">
      <c r="J128" s="3"/>
      <c r="K128" s="3"/>
    </row>
    <row r="129" spans="10:11" ht="12.75">
      <c r="J129" s="3"/>
      <c r="K129" s="3"/>
    </row>
    <row r="130" spans="10:11" ht="12.75">
      <c r="J130" s="3"/>
      <c r="K130" s="3"/>
    </row>
    <row r="131" spans="10:11" ht="12.75">
      <c r="J131" s="3"/>
      <c r="K131" s="3"/>
    </row>
    <row r="132" spans="10:11" ht="12.75">
      <c r="J132" s="3"/>
      <c r="K132" s="3"/>
    </row>
    <row r="133" spans="10:11" ht="12.75">
      <c r="J133" s="3"/>
      <c r="K133" s="3"/>
    </row>
    <row r="134" spans="10:11" ht="12.75">
      <c r="J134" s="3"/>
      <c r="K134" s="3"/>
    </row>
    <row r="135" spans="10:11" ht="12.75">
      <c r="J135" s="3"/>
      <c r="K135" s="3"/>
    </row>
    <row r="136" spans="10:11" ht="12.75">
      <c r="J136" s="3"/>
      <c r="K136" s="3"/>
    </row>
    <row r="137" spans="10:11" ht="12.75">
      <c r="J137" s="3"/>
      <c r="K137" s="3"/>
    </row>
    <row r="138" spans="10:11" ht="12.75">
      <c r="J138" s="3"/>
      <c r="K138" s="3"/>
    </row>
    <row r="139" spans="10:11" ht="12.75">
      <c r="J139" s="3"/>
      <c r="K139" s="3"/>
    </row>
    <row r="140" spans="10:11" ht="12.75">
      <c r="J140" s="3"/>
      <c r="K140" s="3"/>
    </row>
    <row r="141" spans="10:11" ht="12.75">
      <c r="J141" s="3"/>
      <c r="K141" s="3"/>
    </row>
    <row r="142" spans="10:11" ht="12.75">
      <c r="J142" s="3"/>
      <c r="K142" s="3"/>
    </row>
    <row r="143" spans="10:11" ht="12.75">
      <c r="J143" s="3"/>
      <c r="K143" s="3"/>
    </row>
    <row r="144" spans="10:11" ht="12.75">
      <c r="J144" s="3"/>
      <c r="K144" s="3"/>
    </row>
    <row r="145" spans="10:11" ht="12.75">
      <c r="J145" s="3"/>
      <c r="K145" s="3"/>
    </row>
    <row r="146" spans="10:11" ht="12.75">
      <c r="J146" s="3"/>
      <c r="K146" s="3"/>
    </row>
    <row r="147" spans="10:11" ht="12.75">
      <c r="J147" s="3"/>
      <c r="K147" s="3"/>
    </row>
    <row r="148" spans="10:11" ht="12.75">
      <c r="J148" s="3"/>
      <c r="K148" s="3"/>
    </row>
    <row r="149" spans="10:11" ht="12.75">
      <c r="J149" s="3"/>
      <c r="K149" s="3"/>
    </row>
    <row r="150" spans="10:11" ht="12.75">
      <c r="J150" s="3"/>
      <c r="K150" s="3"/>
    </row>
    <row r="151" spans="10:11" ht="12.75">
      <c r="J151" s="3"/>
      <c r="K151" s="3"/>
    </row>
    <row r="152" spans="10:11" ht="12.75">
      <c r="J152" s="3"/>
      <c r="K152" s="3"/>
    </row>
    <row r="153" spans="10:11" ht="12.75">
      <c r="J153" s="3"/>
      <c r="K153" s="3"/>
    </row>
    <row r="154" spans="10:11" ht="12.75">
      <c r="J154" s="3"/>
      <c r="K154" s="3"/>
    </row>
    <row r="155" spans="10:11" ht="12.75">
      <c r="J155" s="3"/>
      <c r="K155" s="3"/>
    </row>
    <row r="156" spans="10:11" ht="12.75">
      <c r="J156" s="3"/>
      <c r="K156" s="3"/>
    </row>
    <row r="157" spans="10:11" ht="12.75">
      <c r="J157" s="3"/>
      <c r="K157" s="3"/>
    </row>
    <row r="158" spans="10:11" ht="12.75">
      <c r="J158" s="3"/>
      <c r="K158" s="3"/>
    </row>
    <row r="159" spans="10:11" ht="12.75">
      <c r="J159" s="3"/>
      <c r="K159" s="3"/>
    </row>
    <row r="160" spans="10:11" ht="12.75">
      <c r="J160" s="3"/>
      <c r="K160" s="3"/>
    </row>
    <row r="161" spans="10:11" ht="12.75">
      <c r="J161" s="3"/>
      <c r="K161" s="3"/>
    </row>
    <row r="162" spans="10:11" ht="12.75">
      <c r="J162" s="3"/>
      <c r="K162" s="3"/>
    </row>
    <row r="163" spans="10:11" ht="12.75">
      <c r="J163" s="3"/>
      <c r="K163" s="3"/>
    </row>
    <row r="164" spans="10:11" ht="12.75">
      <c r="J164" s="3"/>
      <c r="K164" s="3"/>
    </row>
    <row r="165" spans="10:11" ht="12.75">
      <c r="J165" s="3"/>
      <c r="K165" s="3"/>
    </row>
    <row r="166" spans="10:11" ht="12.75">
      <c r="J166" s="3"/>
      <c r="K166" s="3"/>
    </row>
    <row r="167" spans="10:11" ht="12.75">
      <c r="J167" s="3"/>
      <c r="K167" s="3"/>
    </row>
    <row r="168" spans="10:11" ht="12.75">
      <c r="J168" s="3"/>
      <c r="K168" s="3"/>
    </row>
    <row r="169" spans="10:11" ht="12.75">
      <c r="J169" s="3"/>
      <c r="K169" s="3"/>
    </row>
    <row r="170" spans="10:11" ht="12.75">
      <c r="J170" s="3"/>
      <c r="K170" s="3"/>
    </row>
    <row r="171" spans="10:11" ht="12.75">
      <c r="J171" s="3"/>
      <c r="K171" s="3"/>
    </row>
    <row r="172" spans="10:11" ht="12.75">
      <c r="J172" s="3"/>
      <c r="K172" s="3"/>
    </row>
    <row r="173" spans="10:11" ht="12.75">
      <c r="J173" s="3"/>
      <c r="K173" s="3"/>
    </row>
    <row r="174" spans="10:11" ht="12.75">
      <c r="J174" s="3"/>
      <c r="K174" s="3"/>
    </row>
    <row r="175" spans="10:11" ht="12.75">
      <c r="J175" s="3"/>
      <c r="K175" s="3"/>
    </row>
    <row r="176" spans="10:11" ht="12.75">
      <c r="J176" s="3"/>
      <c r="K176" s="3"/>
    </row>
    <row r="177" spans="10:11" ht="12.75">
      <c r="J177" s="3"/>
      <c r="K177" s="3"/>
    </row>
    <row r="178" spans="10:11" ht="12.75">
      <c r="J178" s="3"/>
      <c r="K178" s="3"/>
    </row>
    <row r="179" spans="10:11" ht="12.75">
      <c r="J179" s="3"/>
      <c r="K179" s="3"/>
    </row>
    <row r="180" spans="10:11" ht="12.75">
      <c r="J180" s="3"/>
      <c r="K180" s="3"/>
    </row>
    <row r="181" spans="10:11" ht="12.75">
      <c r="J181" s="3"/>
      <c r="K181" s="3"/>
    </row>
    <row r="182" spans="10:11" ht="12.75">
      <c r="J182" s="3"/>
      <c r="K182" s="3"/>
    </row>
    <row r="183" spans="10:11" ht="12.75">
      <c r="J183" s="3"/>
      <c r="K183" s="3"/>
    </row>
    <row r="184" spans="10:11" ht="12.75">
      <c r="J184" s="3"/>
      <c r="K184" s="3"/>
    </row>
    <row r="185" spans="10:11" ht="12.75">
      <c r="J185" s="3"/>
      <c r="K185" s="3"/>
    </row>
    <row r="186" spans="10:11" ht="12.75">
      <c r="J186" s="3"/>
      <c r="K186" s="3"/>
    </row>
    <row r="187" spans="10:11" ht="12.75">
      <c r="J187" s="3"/>
      <c r="K187" s="3"/>
    </row>
    <row r="188" spans="10:11" ht="12.75">
      <c r="J188" s="3"/>
      <c r="K188" s="3"/>
    </row>
    <row r="189" spans="10:11" ht="12.75">
      <c r="J189" s="3"/>
      <c r="K189" s="3"/>
    </row>
    <row r="190" spans="10:11" ht="12.75">
      <c r="J190" s="3"/>
      <c r="K190" s="3"/>
    </row>
    <row r="191" spans="10:11" ht="12.75">
      <c r="J191" s="3"/>
      <c r="K191" s="3"/>
    </row>
    <row r="192" spans="10:11" ht="12.75">
      <c r="J192" s="3"/>
      <c r="K192" s="3"/>
    </row>
    <row r="193" spans="10:11" ht="12.75">
      <c r="J193" s="3"/>
      <c r="K193" s="3"/>
    </row>
    <row r="194" spans="10:11" ht="12.75">
      <c r="J194" s="3"/>
      <c r="K194" s="3"/>
    </row>
    <row r="195" spans="10:11" ht="12.75">
      <c r="J195" s="3"/>
      <c r="K195" s="3"/>
    </row>
    <row r="196" spans="10:11" ht="12.75">
      <c r="J196" s="3"/>
      <c r="K196" s="3"/>
    </row>
    <row r="197" spans="10:11" ht="12.75">
      <c r="J197" s="3"/>
      <c r="K197" s="3"/>
    </row>
    <row r="198" spans="10:11" ht="12.75">
      <c r="J198" s="3"/>
      <c r="K198" s="3"/>
    </row>
    <row r="199" spans="10:11" ht="12.75">
      <c r="J199" s="3"/>
      <c r="K199" s="3"/>
    </row>
    <row r="200" spans="10:11" ht="12.75">
      <c r="J200" s="3"/>
      <c r="K200" s="3"/>
    </row>
    <row r="201" spans="10:11" ht="12.75">
      <c r="J201" s="3"/>
      <c r="K201" s="3"/>
    </row>
    <row r="202" spans="10:11" ht="12.75">
      <c r="J202" s="3"/>
      <c r="K202" s="3"/>
    </row>
    <row r="203" spans="10:11" ht="12.75">
      <c r="J203" s="3"/>
      <c r="K203" s="3"/>
    </row>
    <row r="204" spans="10:11" ht="12.75">
      <c r="J204" s="3"/>
      <c r="K204" s="3"/>
    </row>
    <row r="205" spans="10:11" ht="12.75">
      <c r="J205" s="3"/>
      <c r="K205" s="3"/>
    </row>
    <row r="206" spans="10:11" ht="12.75">
      <c r="J206" s="3"/>
      <c r="K206" s="3"/>
    </row>
    <row r="207" spans="10:11" ht="12.75">
      <c r="J207" s="3"/>
      <c r="K207" s="3"/>
    </row>
    <row r="208" spans="10:11" ht="12.75">
      <c r="J208" s="3"/>
      <c r="K208" s="3"/>
    </row>
    <row r="209" spans="10:11" ht="12.75">
      <c r="J209" s="3"/>
      <c r="K209" s="3"/>
    </row>
    <row r="210" spans="10:11" ht="12.75">
      <c r="J210" s="3"/>
      <c r="K210" s="3"/>
    </row>
    <row r="211" spans="10:11" ht="12.75">
      <c r="J211" s="3"/>
      <c r="K211" s="3"/>
    </row>
    <row r="212" spans="10:11" ht="12.75">
      <c r="J212" s="3"/>
      <c r="K212" s="3"/>
    </row>
    <row r="213" spans="10:11" ht="12.75">
      <c r="J213" s="3"/>
      <c r="K213" s="3"/>
    </row>
    <row r="214" spans="10:11" ht="12.75">
      <c r="J214" s="3"/>
      <c r="K214" s="3"/>
    </row>
    <row r="215" spans="10:11" ht="12.75">
      <c r="J215" s="3"/>
      <c r="K215" s="3"/>
    </row>
    <row r="216" spans="10:11" ht="12.75">
      <c r="J216" s="3"/>
      <c r="K216" s="3"/>
    </row>
    <row r="217" spans="10:11" ht="12.75">
      <c r="J217" s="3"/>
      <c r="K217" s="3"/>
    </row>
    <row r="218" spans="10:11" ht="12.75">
      <c r="J218" s="3"/>
      <c r="K218" s="3"/>
    </row>
    <row r="219" spans="10:11" ht="12.75">
      <c r="J219" s="3"/>
      <c r="K219" s="3"/>
    </row>
    <row r="220" spans="10:11" ht="12.75">
      <c r="J220" s="3"/>
      <c r="K220" s="3"/>
    </row>
    <row r="221" spans="10:11" ht="12.75">
      <c r="J221" s="3"/>
      <c r="K221" s="3"/>
    </row>
    <row r="222" spans="10:11" ht="12.75">
      <c r="J222" s="3"/>
      <c r="K222" s="3"/>
    </row>
    <row r="223" spans="10:11" ht="12.75">
      <c r="J223" s="3"/>
      <c r="K223" s="3"/>
    </row>
    <row r="224" spans="10:11" ht="12.75">
      <c r="J224" s="3"/>
      <c r="K224" s="3"/>
    </row>
    <row r="225" spans="10:11" ht="12.75">
      <c r="J225" s="3"/>
      <c r="K225" s="3"/>
    </row>
    <row r="226" spans="10:11" ht="12.75">
      <c r="J226" s="3"/>
      <c r="K226" s="3"/>
    </row>
    <row r="227" spans="10:11" ht="12.75">
      <c r="J227" s="3"/>
      <c r="K227" s="3"/>
    </row>
    <row r="228" spans="10:11" ht="12.75">
      <c r="J228" s="3"/>
      <c r="K228" s="3"/>
    </row>
    <row r="229" spans="10:11" ht="12.75">
      <c r="J229" s="3"/>
      <c r="K229" s="3"/>
    </row>
    <row r="230" spans="10:11" ht="12.75">
      <c r="J230" s="3"/>
      <c r="K230" s="3"/>
    </row>
    <row r="231" spans="10:11" ht="12.75">
      <c r="J231" s="3"/>
      <c r="K231" s="3"/>
    </row>
    <row r="232" spans="10:11" ht="12.75">
      <c r="J232" s="3"/>
      <c r="K232" s="3"/>
    </row>
    <row r="233" spans="10:11" ht="12.75">
      <c r="J233" s="3"/>
      <c r="K233" s="3"/>
    </row>
    <row r="234" spans="10:11" ht="12.75">
      <c r="J234" s="3"/>
      <c r="K234" s="3"/>
    </row>
    <row r="235" spans="10:11" ht="12.75">
      <c r="J235" s="3"/>
      <c r="K235" s="3"/>
    </row>
    <row r="236" spans="10:11" ht="12.75">
      <c r="J236" s="3"/>
      <c r="K236" s="3"/>
    </row>
    <row r="237" spans="10:11" ht="12.75">
      <c r="J237" s="3"/>
      <c r="K237" s="3"/>
    </row>
    <row r="238" spans="10:11" ht="12.75">
      <c r="J238" s="3"/>
      <c r="K238" s="3"/>
    </row>
    <row r="239" spans="10:11" ht="12.75">
      <c r="J239" s="3"/>
      <c r="K239" s="3"/>
    </row>
    <row r="240" spans="10:11" ht="12.75">
      <c r="J240" s="3"/>
      <c r="K240" s="3"/>
    </row>
    <row r="241" spans="10:11" ht="12.75">
      <c r="J241" s="3"/>
      <c r="K241" s="3"/>
    </row>
    <row r="242" spans="10:11" ht="12.75">
      <c r="J242" s="3"/>
      <c r="K242" s="3"/>
    </row>
    <row r="243" spans="10:11" ht="12.75">
      <c r="J243" s="3"/>
      <c r="K243" s="3"/>
    </row>
    <row r="244" spans="10:11" ht="12.75">
      <c r="J244" s="3"/>
      <c r="K244" s="3"/>
    </row>
    <row r="245" spans="10:11" ht="12.75">
      <c r="J245" s="3"/>
      <c r="K245" s="3"/>
    </row>
    <row r="246" spans="10:11" ht="12.75">
      <c r="J246" s="3"/>
      <c r="K246" s="3"/>
    </row>
    <row r="247" spans="10:11" ht="12.75">
      <c r="J247" s="3"/>
      <c r="K247" s="3"/>
    </row>
    <row r="248" spans="10:11" ht="12.75">
      <c r="J248" s="3"/>
      <c r="K248" s="3"/>
    </row>
    <row r="249" spans="10:11" ht="12.75">
      <c r="J249" s="3"/>
      <c r="K249" s="3"/>
    </row>
    <row r="250" spans="10:11" ht="12.75">
      <c r="J250" s="3"/>
      <c r="K250" s="3"/>
    </row>
    <row r="251" spans="10:11" ht="12.75">
      <c r="J251" s="3"/>
      <c r="K251" s="3"/>
    </row>
    <row r="252" spans="10:11" ht="12.75">
      <c r="J252" s="3"/>
      <c r="K252" s="3"/>
    </row>
    <row r="253" spans="10:11" ht="12.75">
      <c r="J253" s="3"/>
      <c r="K253" s="3"/>
    </row>
    <row r="254" spans="10:11" ht="12.75">
      <c r="J254" s="3"/>
      <c r="K254" s="3"/>
    </row>
    <row r="255" spans="10:11" ht="12.75">
      <c r="J255" s="3"/>
      <c r="K255" s="3"/>
    </row>
    <row r="256" spans="10:11" ht="12.75">
      <c r="J256" s="3"/>
      <c r="K256" s="3"/>
    </row>
    <row r="257" spans="10:11" ht="12.75">
      <c r="J257" s="3"/>
      <c r="K257" s="3"/>
    </row>
    <row r="258" spans="10:11" ht="12.75">
      <c r="J258" s="3"/>
      <c r="K258" s="3"/>
    </row>
    <row r="259" spans="10:11" ht="12.75">
      <c r="J259" s="3"/>
      <c r="K259" s="3"/>
    </row>
    <row r="260" spans="10:11" ht="12.75">
      <c r="J260" s="3"/>
      <c r="K260" s="3"/>
    </row>
    <row r="261" spans="10:11" ht="12.75">
      <c r="J261" s="3"/>
      <c r="K261" s="3"/>
    </row>
    <row r="262" spans="10:11" ht="12.75">
      <c r="J262" s="3"/>
      <c r="K262" s="3"/>
    </row>
    <row r="263" spans="10:11" ht="12.75">
      <c r="J263" s="3"/>
      <c r="K263" s="3"/>
    </row>
    <row r="264" spans="10:11" ht="12.75">
      <c r="J264" s="3"/>
      <c r="K264" s="3"/>
    </row>
    <row r="265" spans="10:11" ht="12.75">
      <c r="J265" s="3"/>
      <c r="K265" s="3"/>
    </row>
    <row r="266" spans="10:11" ht="12.75">
      <c r="J266" s="3"/>
      <c r="K266" s="3"/>
    </row>
    <row r="267" spans="10:11" ht="12.75">
      <c r="J267" s="3"/>
      <c r="K267" s="3"/>
    </row>
    <row r="268" spans="10:11" ht="12.75">
      <c r="J268" s="3"/>
      <c r="K268" s="3"/>
    </row>
    <row r="269" spans="10:11" ht="12.75">
      <c r="J269" s="3"/>
      <c r="K269" s="3"/>
    </row>
    <row r="270" spans="10:11" ht="12.75">
      <c r="J270" s="3"/>
      <c r="K270" s="3"/>
    </row>
    <row r="271" spans="10:11" ht="12.75">
      <c r="J271" s="3"/>
      <c r="K271" s="3"/>
    </row>
    <row r="272" spans="10:11" ht="12.75">
      <c r="J272" s="3"/>
      <c r="K272" s="3"/>
    </row>
    <row r="273" spans="10:11" ht="12.75">
      <c r="J273" s="3"/>
      <c r="K273" s="3"/>
    </row>
    <row r="274" spans="10:11" ht="12.75">
      <c r="J274" s="3"/>
      <c r="K274" s="3"/>
    </row>
    <row r="275" spans="10:11" ht="12.75">
      <c r="J275" s="3"/>
      <c r="K275" s="3"/>
    </row>
    <row r="276" spans="10:11" ht="12.75">
      <c r="J276" s="3"/>
      <c r="K276" s="3"/>
    </row>
    <row r="277" spans="10:11" ht="12.75">
      <c r="J277" s="3"/>
      <c r="K277" s="3"/>
    </row>
    <row r="278" spans="10:11" ht="12.75">
      <c r="J278" s="3"/>
      <c r="K278" s="3"/>
    </row>
    <row r="279" spans="10:11" ht="12.75">
      <c r="J279" s="3"/>
      <c r="K279" s="3"/>
    </row>
    <row r="280" spans="10:11" ht="12.75">
      <c r="J280" s="3"/>
      <c r="K280" s="3"/>
    </row>
    <row r="281" spans="10:11" ht="12.75">
      <c r="J281" s="3"/>
      <c r="K281" s="3"/>
    </row>
    <row r="282" spans="10:11" ht="12.75">
      <c r="J282" s="3"/>
      <c r="K282" s="3"/>
    </row>
    <row r="283" spans="10:11" ht="12.75">
      <c r="J283" s="3"/>
      <c r="K283" s="3"/>
    </row>
    <row r="284" spans="10:11" ht="12.75">
      <c r="J284" s="3"/>
      <c r="K284" s="3"/>
    </row>
    <row r="285" spans="10:11" ht="12.75">
      <c r="J285" s="3"/>
      <c r="K285" s="3"/>
    </row>
    <row r="286" spans="10:11" ht="12.75">
      <c r="J286" s="3"/>
      <c r="K286" s="3"/>
    </row>
    <row r="287" spans="10:11" ht="12.75">
      <c r="J287" s="3"/>
      <c r="K287" s="3"/>
    </row>
    <row r="288" spans="10:11" ht="12.75">
      <c r="J288" s="3"/>
      <c r="K288" s="3"/>
    </row>
    <row r="289" spans="10:11" ht="12.75">
      <c r="J289" s="3"/>
      <c r="K289" s="3"/>
    </row>
    <row r="290" spans="10:11" ht="12.75">
      <c r="J290" s="3"/>
      <c r="K290" s="3"/>
    </row>
    <row r="291" spans="10:11" ht="12.75">
      <c r="J291" s="3"/>
      <c r="K291" s="3"/>
    </row>
    <row r="292" spans="10:11" ht="12.75">
      <c r="J292" s="3"/>
      <c r="K292" s="3"/>
    </row>
    <row r="293" spans="10:11" ht="12.75">
      <c r="J293" s="3"/>
      <c r="K293" s="3"/>
    </row>
    <row r="294" spans="10:11" ht="12.75">
      <c r="J294" s="3"/>
      <c r="K294" s="3"/>
    </row>
    <row r="295" spans="10:11" ht="12.75">
      <c r="J295" s="3"/>
      <c r="K295" s="3"/>
    </row>
    <row r="296" spans="10:11" ht="12.75">
      <c r="J296" s="3"/>
      <c r="K296" s="3"/>
    </row>
    <row r="297" spans="10:11" ht="12.75">
      <c r="J297" s="3"/>
      <c r="K297" s="3"/>
    </row>
    <row r="298" spans="10:11" ht="12.75">
      <c r="J298" s="3"/>
      <c r="K298" s="3"/>
    </row>
    <row r="299" spans="10:11" ht="12.75">
      <c r="J299" s="3"/>
      <c r="K299" s="3"/>
    </row>
    <row r="300" spans="10:11" ht="12.75">
      <c r="J300" s="3"/>
      <c r="K300" s="3"/>
    </row>
    <row r="301" spans="10:11" ht="12.75">
      <c r="J301" s="3"/>
      <c r="K301" s="3"/>
    </row>
    <row r="302" spans="10:11" ht="12.75">
      <c r="J302" s="3"/>
      <c r="K302" s="3"/>
    </row>
    <row r="303" spans="10:11" ht="12.75">
      <c r="J303" s="3"/>
      <c r="K303" s="3"/>
    </row>
    <row r="304" spans="10:11" ht="12.75">
      <c r="J304" s="3"/>
      <c r="K304" s="3"/>
    </row>
    <row r="305" spans="10:11" ht="12.75">
      <c r="J305" s="3"/>
      <c r="K305" s="3"/>
    </row>
  </sheetData>
  <mergeCells count="9">
    <mergeCell ref="A4:I4"/>
    <mergeCell ref="A6:I6"/>
    <mergeCell ref="E7:I7"/>
    <mergeCell ref="F8:G8"/>
    <mergeCell ref="H8:I8"/>
    <mergeCell ref="J20:L20"/>
    <mergeCell ref="J22:L22"/>
    <mergeCell ref="J23:L23"/>
    <mergeCell ref="K24:L24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Agricultura, Pesca y Alimentacion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afuertes</dc:creator>
  <cp:keywords/>
  <dc:description/>
  <cp:lastModifiedBy>trabader</cp:lastModifiedBy>
  <cp:lastPrinted>2012-05-11T08:46:14Z</cp:lastPrinted>
  <dcterms:created xsi:type="dcterms:W3CDTF">2007-06-04T14:46:34Z</dcterms:created>
  <dcterms:modified xsi:type="dcterms:W3CDTF">2012-05-11T08:46:23Z</dcterms:modified>
  <cp:category/>
  <cp:version/>
  <cp:contentType/>
  <cp:contentStatus/>
</cp:coreProperties>
</file>