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4/Anual 2024/"/>
    </mc:Choice>
  </mc:AlternateContent>
  <xr:revisionPtr revIDLastSave="86" documentId="8_{80BAB184-5866-46F1-8C69-12C05297C989}" xr6:coauthVersionLast="47" xr6:coauthVersionMax="47" xr10:uidLastSave="{D9FF64DB-A7D3-4911-8BC8-2FE07D6B1179}"/>
  <bookViews>
    <workbookView showSheetTabs="0" xWindow="-110" yWindow="-110" windowWidth="22780" windowHeight="14540" tabRatio="887" xr2:uid="{00000000-000D-0000-FFFF-FFFF00000000}"/>
  </bookViews>
  <sheets>
    <sheet name="PORTADA" sheetId="15" r:id="rId1"/>
    <sheet name="Conclusiones" sheetId="19" r:id="rId2"/>
    <sheet name="VARIABLES" sheetId="16" r:id="rId3"/>
    <sheet name="METODOLOGÍA" sheetId="17" r:id="rId4"/>
    <sheet name="KPI_DATOS" sheetId="3" state="hidden" r:id="rId5"/>
    <sheet name="PERFIL_DATOS" sheetId="7" state="hidden" r:id="rId6"/>
    <sheet name="MOTIVOS_DATOS" sheetId="10" state="hidden" r:id="rId7"/>
    <sheet name="DESPLEGABLES" sheetId="18" state="hidden" r:id="rId8"/>
    <sheet name="KPI" sheetId="5" r:id="rId9"/>
    <sheet name="PERFIL" sheetId="8" r:id="rId10"/>
    <sheet name="MOTIVOS" sheetId="9" r:id="rId11"/>
  </sheets>
  <definedNames>
    <definedName name="_xlnm.Print_Area" localSheetId="8">KPI!$A$1:$H$16</definedName>
    <definedName name="_xlnm.Print_Area" localSheetId="3">METODOLOGÍA!$A$1:$J$27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4" i="7" l="1"/>
  <c r="A785" i="7"/>
  <c r="A786" i="7"/>
  <c r="A787" i="7"/>
  <c r="A788" i="7"/>
  <c r="A789" i="7"/>
  <c r="A790" i="7"/>
  <c r="A791" i="7"/>
  <c r="A792" i="7"/>
  <c r="A793" i="7"/>
  <c r="A794" i="7"/>
  <c r="A795" i="7"/>
  <c r="A796" i="7"/>
  <c r="A797" i="7"/>
  <c r="A798" i="7"/>
  <c r="A799" i="7"/>
  <c r="A800" i="7"/>
  <c r="A801" i="7"/>
  <c r="A802" i="7"/>
  <c r="A803" i="7"/>
  <c r="A804" i="7"/>
  <c r="A805" i="7"/>
  <c r="A806" i="7"/>
  <c r="A807" i="7"/>
  <c r="A808" i="7"/>
  <c r="A809" i="7"/>
  <c r="A810" i="7"/>
  <c r="A811" i="7"/>
  <c r="A812" i="7"/>
  <c r="A783" i="7"/>
  <c r="A754" i="7"/>
  <c r="A755" i="7"/>
  <c r="A756" i="7"/>
  <c r="A757" i="7"/>
  <c r="A758" i="7"/>
  <c r="A759" i="7"/>
  <c r="A760" i="7"/>
  <c r="A761" i="7"/>
  <c r="A762" i="7"/>
  <c r="A763" i="7"/>
  <c r="A764" i="7"/>
  <c r="A765" i="7"/>
  <c r="A766" i="7"/>
  <c r="A767" i="7"/>
  <c r="A768" i="7"/>
  <c r="A769" i="7"/>
  <c r="A770" i="7"/>
  <c r="A771" i="7"/>
  <c r="A772" i="7"/>
  <c r="A773" i="7"/>
  <c r="A774" i="7"/>
  <c r="A775" i="7"/>
  <c r="A776" i="7"/>
  <c r="A777" i="7"/>
  <c r="A778" i="7"/>
  <c r="A779" i="7"/>
  <c r="A780" i="7"/>
  <c r="A781" i="7"/>
  <c r="A782" i="7"/>
  <c r="A753" i="7"/>
  <c r="A724" i="7"/>
  <c r="A725" i="7"/>
  <c r="A726" i="7"/>
  <c r="A727" i="7"/>
  <c r="A728" i="7"/>
  <c r="A729" i="7"/>
  <c r="A730" i="7"/>
  <c r="A731" i="7"/>
  <c r="A732" i="7"/>
  <c r="A733" i="7"/>
  <c r="A734" i="7"/>
  <c r="A735" i="7"/>
  <c r="A736" i="7"/>
  <c r="A737" i="7"/>
  <c r="A738" i="7"/>
  <c r="A739" i="7"/>
  <c r="A740" i="7"/>
  <c r="A741" i="7"/>
  <c r="A742" i="7"/>
  <c r="A743" i="7"/>
  <c r="A744" i="7"/>
  <c r="A745" i="7"/>
  <c r="A746" i="7"/>
  <c r="A747" i="7"/>
  <c r="A748" i="7"/>
  <c r="A749" i="7"/>
  <c r="A750" i="7"/>
  <c r="A751" i="7"/>
  <c r="A752" i="7"/>
  <c r="A723" i="7"/>
  <c r="A694" i="7"/>
  <c r="A695" i="7"/>
  <c r="A696" i="7"/>
  <c r="A697" i="7"/>
  <c r="A698" i="7"/>
  <c r="A699" i="7"/>
  <c r="A700" i="7"/>
  <c r="A701" i="7"/>
  <c r="A702" i="7"/>
  <c r="A703" i="7"/>
  <c r="A704" i="7"/>
  <c r="A705" i="7"/>
  <c r="A706" i="7"/>
  <c r="A707" i="7"/>
  <c r="A708" i="7"/>
  <c r="A709" i="7"/>
  <c r="A710" i="7"/>
  <c r="A711" i="7"/>
  <c r="A712" i="7"/>
  <c r="A713" i="7"/>
  <c r="A714" i="7"/>
  <c r="A715" i="7"/>
  <c r="A716" i="7"/>
  <c r="A717" i="7"/>
  <c r="A718" i="7"/>
  <c r="A719" i="7"/>
  <c r="A720" i="7"/>
  <c r="A721" i="7"/>
  <c r="A722" i="7"/>
  <c r="A69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63" i="7"/>
  <c r="A634" i="7"/>
  <c r="A635" i="7"/>
  <c r="A636" i="7"/>
  <c r="A637" i="7"/>
  <c r="A638" i="7"/>
  <c r="A639" i="7"/>
  <c r="A640" i="7"/>
  <c r="A641" i="7"/>
  <c r="A642" i="7"/>
  <c r="A643" i="7"/>
  <c r="A644" i="7"/>
  <c r="A645" i="7"/>
  <c r="A646" i="7"/>
  <c r="A647" i="7"/>
  <c r="A648" i="7"/>
  <c r="A649" i="7"/>
  <c r="A650" i="7"/>
  <c r="A651" i="7"/>
  <c r="A652" i="7"/>
  <c r="A653" i="7"/>
  <c r="A654" i="7"/>
  <c r="A655" i="7"/>
  <c r="A656" i="7"/>
  <c r="A657" i="7"/>
  <c r="A658" i="7"/>
  <c r="A659" i="7"/>
  <c r="A660" i="7"/>
  <c r="A661" i="7"/>
  <c r="A662" i="7"/>
  <c r="A63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0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57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43" i="7"/>
  <c r="A514" i="7"/>
  <c r="A515" i="7"/>
  <c r="A516" i="7"/>
  <c r="A517" i="7"/>
  <c r="A518" i="7"/>
  <c r="A519" i="7"/>
  <c r="A520" i="7"/>
  <c r="A521" i="7"/>
  <c r="A522" i="7"/>
  <c r="A523" i="7"/>
  <c r="A524" i="7"/>
  <c r="A525" i="7"/>
  <c r="A526" i="7"/>
  <c r="A527" i="7"/>
  <c r="A528" i="7"/>
  <c r="A529" i="7"/>
  <c r="A530" i="7"/>
  <c r="A531" i="7"/>
  <c r="A532" i="7"/>
  <c r="A533" i="7"/>
  <c r="A534" i="7"/>
  <c r="A535" i="7"/>
  <c r="A536" i="7"/>
  <c r="A537" i="7"/>
  <c r="A538" i="7"/>
  <c r="A539" i="7"/>
  <c r="A540" i="7"/>
  <c r="A541" i="7"/>
  <c r="A542" i="7"/>
  <c r="A513" i="7"/>
  <c r="A484" i="7"/>
  <c r="A485" i="7"/>
  <c r="A486" i="7"/>
  <c r="A487" i="7"/>
  <c r="A488" i="7"/>
  <c r="A489" i="7"/>
  <c r="A490" i="7"/>
  <c r="A491" i="7"/>
  <c r="A492" i="7"/>
  <c r="A493" i="7"/>
  <c r="A494" i="7"/>
  <c r="A495" i="7"/>
  <c r="A496" i="7"/>
  <c r="A497" i="7"/>
  <c r="A498" i="7"/>
  <c r="A499" i="7"/>
  <c r="A500" i="7"/>
  <c r="A501" i="7"/>
  <c r="A502" i="7"/>
  <c r="A503" i="7"/>
  <c r="A504" i="7"/>
  <c r="A505" i="7"/>
  <c r="A506" i="7"/>
  <c r="A507" i="7"/>
  <c r="A508" i="7"/>
  <c r="A509" i="7"/>
  <c r="A510" i="7"/>
  <c r="A511" i="7"/>
  <c r="A512" i="7"/>
  <c r="A483" i="7"/>
  <c r="A454" i="7"/>
  <c r="A455" i="7"/>
  <c r="A456" i="7"/>
  <c r="A457" i="7"/>
  <c r="A458" i="7"/>
  <c r="A459" i="7"/>
  <c r="A460" i="7"/>
  <c r="A461" i="7"/>
  <c r="A462" i="7"/>
  <c r="A463" i="7"/>
  <c r="A464" i="7"/>
  <c r="A465" i="7"/>
  <c r="A466" i="7"/>
  <c r="A467" i="7"/>
  <c r="A468" i="7"/>
  <c r="A469" i="7"/>
  <c r="A470" i="7"/>
  <c r="A471" i="7"/>
  <c r="A472" i="7"/>
  <c r="A473" i="7"/>
  <c r="A474" i="7"/>
  <c r="A475" i="7"/>
  <c r="A476" i="7"/>
  <c r="A477" i="7"/>
  <c r="A478" i="7"/>
  <c r="A479" i="7"/>
  <c r="A480" i="7"/>
  <c r="A481" i="7"/>
  <c r="A482" i="7"/>
  <c r="A453" i="7"/>
  <c r="A424" i="7"/>
  <c r="A425" i="7"/>
  <c r="A426" i="7"/>
  <c r="A427" i="7"/>
  <c r="A428" i="7"/>
  <c r="A429" i="7"/>
  <c r="A430" i="7"/>
  <c r="A431" i="7"/>
  <c r="A432" i="7"/>
  <c r="A433" i="7"/>
  <c r="A434" i="7"/>
  <c r="A435" i="7"/>
  <c r="A436" i="7"/>
  <c r="A437" i="7"/>
  <c r="A438" i="7"/>
  <c r="A439" i="7"/>
  <c r="A440" i="7"/>
  <c r="A441" i="7"/>
  <c r="A442" i="7"/>
  <c r="A443" i="7"/>
  <c r="A444" i="7"/>
  <c r="A445" i="7"/>
  <c r="A446" i="7"/>
  <c r="A447" i="7"/>
  <c r="A448" i="7"/>
  <c r="A449" i="7"/>
  <c r="A450" i="7"/>
  <c r="A451" i="7"/>
  <c r="A452" i="7"/>
  <c r="A423" i="7"/>
  <c r="A394" i="7"/>
  <c r="A395" i="7"/>
  <c r="A396" i="7"/>
  <c r="A397" i="7"/>
  <c r="A398" i="7"/>
  <c r="A399" i="7"/>
  <c r="A400" i="7"/>
  <c r="A401" i="7"/>
  <c r="A402" i="7"/>
  <c r="A403" i="7"/>
  <c r="A404" i="7"/>
  <c r="A405" i="7"/>
  <c r="A406" i="7"/>
  <c r="A407" i="7"/>
  <c r="A408" i="7"/>
  <c r="A409" i="7"/>
  <c r="A410" i="7"/>
  <c r="A411" i="7"/>
  <c r="A412" i="7"/>
  <c r="A413" i="7"/>
  <c r="A414" i="7"/>
  <c r="A415" i="7"/>
  <c r="A416" i="7"/>
  <c r="A417" i="7"/>
  <c r="A418" i="7"/>
  <c r="A419" i="7"/>
  <c r="A420" i="7"/>
  <c r="A421" i="7"/>
  <c r="A422" i="7"/>
  <c r="A39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6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3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0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273" i="7"/>
  <c r="G36" i="8"/>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A3" i="7"/>
  <c r="A7" i="5" l="1"/>
  <c r="A7" i="9" l="1"/>
  <c r="E7" i="8" l="1"/>
  <c r="C7" i="8"/>
  <c r="D36" i="8" l="1"/>
  <c r="E36" i="8"/>
  <c r="C36" i="8"/>
  <c r="G33" i="8" l="1"/>
  <c r="G30" i="8"/>
  <c r="G28" i="8"/>
  <c r="G25" i="8"/>
  <c r="G14" i="8"/>
  <c r="G19" i="8"/>
  <c r="G16" i="8"/>
  <c r="C7" i="5"/>
  <c r="G39" i="8"/>
  <c r="G13" i="8"/>
  <c r="G12" i="8"/>
  <c r="G34" i="8"/>
  <c r="G37" i="8"/>
  <c r="G29" i="8"/>
  <c r="A51" i="10"/>
  <c r="A60" i="10"/>
  <c r="A63" i="10"/>
  <c r="A91" i="10"/>
  <c r="G32" i="8"/>
  <c r="G15" i="8"/>
  <c r="G11" i="8"/>
  <c r="G23" i="8"/>
  <c r="A48" i="10"/>
  <c r="A47" i="10"/>
  <c r="A38" i="10"/>
  <c r="A30" i="10"/>
  <c r="A7" i="10"/>
  <c r="A39" i="10"/>
  <c r="A31" i="10"/>
  <c r="A46" i="10"/>
  <c r="A20" i="10"/>
  <c r="A37" i="10"/>
  <c r="A21" i="10"/>
  <c r="G20" i="8"/>
  <c r="G31" i="8"/>
  <c r="G17" i="8"/>
  <c r="D7" i="5"/>
  <c r="A108" i="10"/>
  <c r="A122" i="10"/>
  <c r="A96" i="10"/>
  <c r="A134" i="10"/>
  <c r="A99" i="10"/>
  <c r="A114" i="10"/>
  <c r="A121" i="10"/>
  <c r="A130" i="10"/>
  <c r="A136" i="10"/>
  <c r="A126" i="10"/>
  <c r="A109" i="10"/>
  <c r="A105" i="10"/>
  <c r="A124" i="10"/>
  <c r="A125" i="10"/>
  <c r="G22" i="8"/>
  <c r="G24" i="8"/>
  <c r="G10" i="8"/>
  <c r="G38" i="8"/>
  <c r="E7" i="5"/>
  <c r="G26" i="8"/>
  <c r="G21" i="8"/>
  <c r="G27" i="8"/>
  <c r="G18" i="8"/>
  <c r="G35" i="8"/>
  <c r="A85" i="10" l="1"/>
  <c r="A49" i="10"/>
  <c r="A82" i="10"/>
  <c r="A78" i="10"/>
  <c r="A61" i="10"/>
  <c r="A75" i="10"/>
  <c r="A45" i="10"/>
  <c r="A65" i="10"/>
  <c r="A33" i="10"/>
  <c r="A36" i="10"/>
  <c r="A69" i="10"/>
  <c r="A4" i="10"/>
  <c r="A32" i="10"/>
  <c r="A70" i="10"/>
  <c r="A12" i="10"/>
  <c r="A138" i="10"/>
  <c r="A43" i="10"/>
  <c r="A17" i="10"/>
  <c r="A73" i="10"/>
  <c r="A118" i="10"/>
  <c r="A44" i="10"/>
  <c r="A102" i="10"/>
  <c r="A107" i="10"/>
  <c r="A101" i="10"/>
  <c r="A5" i="10"/>
  <c r="A6" i="10"/>
  <c r="A71" i="10"/>
  <c r="A62" i="10"/>
  <c r="D7" i="9"/>
  <c r="D9" i="8"/>
  <c r="A19" i="10"/>
  <c r="A26" i="10"/>
  <c r="A58" i="10"/>
  <c r="A131" i="10"/>
  <c r="A64" i="3"/>
  <c r="A61" i="3"/>
  <c r="A58" i="3"/>
  <c r="A60" i="3"/>
  <c r="A62" i="3"/>
  <c r="A63" i="3"/>
  <c r="A65" i="3"/>
  <c r="A57" i="3"/>
  <c r="A59" i="3"/>
  <c r="A29" i="3"/>
  <c r="A21" i="3"/>
  <c r="A28" i="3"/>
  <c r="A23" i="3"/>
  <c r="A22" i="3"/>
  <c r="A25" i="3"/>
  <c r="A26" i="3"/>
  <c r="A27" i="3"/>
  <c r="A24" i="3"/>
  <c r="A84" i="10"/>
  <c r="A115" i="10"/>
  <c r="A22" i="10"/>
  <c r="A113" i="10"/>
  <c r="A110" i="10"/>
  <c r="A27" i="10"/>
  <c r="A72" i="10"/>
  <c r="A50" i="10"/>
  <c r="A90" i="10"/>
  <c r="A52" i="10"/>
  <c r="A87" i="10"/>
  <c r="A11" i="10"/>
  <c r="A54" i="10"/>
  <c r="G7" i="5"/>
  <c r="E7" i="9"/>
  <c r="E9" i="8"/>
  <c r="A98" i="10"/>
  <c r="A81" i="10"/>
  <c r="A129" i="10"/>
  <c r="A95" i="10"/>
  <c r="A13" i="10"/>
  <c r="A67" i="10"/>
  <c r="A116" i="10"/>
  <c r="A16" i="10"/>
  <c r="A15" i="10"/>
  <c r="A68" i="10"/>
  <c r="A5" i="3"/>
  <c r="A11" i="3"/>
  <c r="A8" i="3"/>
  <c r="A6" i="3"/>
  <c r="A7" i="3"/>
  <c r="A9" i="3"/>
  <c r="A3" i="3"/>
  <c r="A4" i="3"/>
  <c r="A10" i="3"/>
  <c r="A103" i="10"/>
  <c r="A25" i="10"/>
  <c r="A83" i="10"/>
  <c r="A94" i="10"/>
  <c r="A135" i="10"/>
  <c r="A41" i="10"/>
  <c r="A89" i="10"/>
  <c r="A53" i="10"/>
  <c r="A69" i="3"/>
  <c r="A67" i="3"/>
  <c r="A66" i="3"/>
  <c r="A74" i="3"/>
  <c r="A73" i="3"/>
  <c r="A71" i="3"/>
  <c r="A72" i="3"/>
  <c r="A70" i="3"/>
  <c r="A68" i="3"/>
  <c r="A120" i="10"/>
  <c r="A104" i="10"/>
  <c r="A100" i="10"/>
  <c r="A42" i="10"/>
  <c r="A28" i="10"/>
  <c r="A3" i="10"/>
  <c r="A93" i="10"/>
  <c r="A56" i="10"/>
  <c r="A79" i="10"/>
  <c r="A35" i="10"/>
  <c r="A49" i="3"/>
  <c r="A50" i="3"/>
  <c r="A51" i="3"/>
  <c r="A54" i="3"/>
  <c r="A53" i="3"/>
  <c r="A52" i="3"/>
  <c r="A55" i="3"/>
  <c r="A56" i="3"/>
  <c r="A48" i="3"/>
  <c r="C7" i="9"/>
  <c r="C9" i="8"/>
  <c r="A119" i="10"/>
  <c r="A40" i="3"/>
  <c r="A44" i="3"/>
  <c r="A47" i="3"/>
  <c r="A43" i="3"/>
  <c r="A46" i="3"/>
  <c r="A41" i="3"/>
  <c r="A45" i="3"/>
  <c r="A42" i="3"/>
  <c r="A39" i="3"/>
  <c r="A132" i="10"/>
  <c r="A40" i="10"/>
  <c r="A97" i="10"/>
  <c r="A77" i="10"/>
  <c r="A19" i="3"/>
  <c r="A15" i="3"/>
  <c r="A20" i="3"/>
  <c r="A16" i="3"/>
  <c r="A13" i="3"/>
  <c r="A17" i="3"/>
  <c r="A18" i="3"/>
  <c r="A12" i="3"/>
  <c r="A14" i="3"/>
  <c r="A128" i="10"/>
  <c r="A34" i="10"/>
  <c r="A87" i="3"/>
  <c r="A86" i="3"/>
  <c r="A88" i="3"/>
  <c r="A89" i="3"/>
  <c r="A91" i="3"/>
  <c r="A84" i="3"/>
  <c r="A90" i="3"/>
  <c r="A92" i="3"/>
  <c r="A85" i="3"/>
  <c r="A9" i="10"/>
  <c r="A80" i="10"/>
  <c r="A76" i="10"/>
  <c r="A127" i="10"/>
  <c r="A95" i="3"/>
  <c r="A100" i="3"/>
  <c r="A96" i="3"/>
  <c r="A99" i="3"/>
  <c r="A98" i="3"/>
  <c r="A93" i="3"/>
  <c r="A94" i="3"/>
  <c r="A101" i="3"/>
  <c r="A97" i="3"/>
  <c r="A30" i="3"/>
  <c r="A34" i="3"/>
  <c r="A31" i="3"/>
  <c r="A37" i="3"/>
  <c r="A38" i="3"/>
  <c r="A33" i="3"/>
  <c r="A35" i="3"/>
  <c r="A36" i="3"/>
  <c r="A32" i="3"/>
  <c r="A8" i="10"/>
  <c r="A86" i="10"/>
  <c r="A64" i="10"/>
  <c r="A14" i="10"/>
  <c r="A59" i="10"/>
  <c r="A88" i="10"/>
  <c r="A137" i="10"/>
  <c r="A106" i="10"/>
  <c r="A140" i="10"/>
  <c r="A117" i="10"/>
  <c r="A83" i="3"/>
  <c r="A82" i="3"/>
  <c r="A81" i="3"/>
  <c r="A75" i="3"/>
  <c r="A80" i="3"/>
  <c r="A79" i="3"/>
  <c r="A78" i="3"/>
  <c r="A77" i="3"/>
  <c r="A76" i="3"/>
  <c r="A18" i="10"/>
  <c r="A92" i="10"/>
  <c r="A139" i="10"/>
  <c r="A112" i="10"/>
  <c r="A23" i="10"/>
  <c r="A74" i="10"/>
  <c r="A111" i="10"/>
  <c r="A123" i="10"/>
  <c r="A133" i="10"/>
  <c r="A10" i="10"/>
  <c r="A24" i="10"/>
  <c r="A29" i="10"/>
  <c r="A55" i="10"/>
  <c r="A57" i="10"/>
  <c r="A66" i="10"/>
  <c r="C14" i="5" l="1"/>
  <c r="C9" i="5"/>
  <c r="E8" i="5"/>
  <c r="E12" i="5"/>
  <c r="C16" i="5"/>
  <c r="D9" i="5"/>
  <c r="E13" i="5"/>
  <c r="D15" i="5"/>
  <c r="C12" i="5"/>
  <c r="D13" i="5"/>
  <c r="E11" i="5"/>
  <c r="D8" i="5"/>
  <c r="D16" i="5"/>
  <c r="C15" i="5"/>
  <c r="D12" i="5"/>
  <c r="C10" i="5"/>
  <c r="E14" i="5"/>
  <c r="G14" i="5" s="1"/>
  <c r="E15" i="5"/>
  <c r="C13" i="5"/>
  <c r="C8" i="5"/>
  <c r="D11" i="5"/>
  <c r="D10" i="5"/>
  <c r="E16" i="5"/>
  <c r="E10" i="5"/>
  <c r="E9" i="5"/>
  <c r="C11" i="5"/>
  <c r="D14" i="5"/>
  <c r="E12" i="8"/>
  <c r="D20" i="8"/>
  <c r="C23" i="8"/>
  <c r="E19" i="8"/>
  <c r="E16" i="8"/>
  <c r="C39" i="8"/>
  <c r="C20" i="8"/>
  <c r="C24" i="8"/>
  <c r="C19" i="8"/>
  <c r="E15" i="8"/>
  <c r="D28" i="8"/>
  <c r="C32" i="8"/>
  <c r="E25" i="8"/>
  <c r="C34" i="8"/>
  <c r="C38" i="8"/>
  <c r="E29" i="8"/>
  <c r="E31" i="8"/>
  <c r="C16" i="8"/>
  <c r="E23" i="8"/>
  <c r="C25" i="8"/>
  <c r="C11" i="8"/>
  <c r="C37" i="8"/>
  <c r="C29" i="8"/>
  <c r="C30" i="8"/>
  <c r="D29" i="8"/>
  <c r="D19" i="8"/>
  <c r="C33" i="8"/>
  <c r="D21" i="8"/>
  <c r="D14" i="8"/>
  <c r="D23" i="8"/>
  <c r="D27" i="8"/>
  <c r="C27" i="8"/>
  <c r="D37" i="8"/>
  <c r="E30" i="8"/>
  <c r="D15" i="8"/>
  <c r="C18" i="8"/>
  <c r="D16" i="8"/>
  <c r="E17" i="8"/>
  <c r="E14" i="8"/>
  <c r="E37" i="8"/>
  <c r="E39" i="8"/>
  <c r="E32" i="8"/>
  <c r="D26" i="8"/>
  <c r="D32" i="8"/>
  <c r="C22" i="8"/>
  <c r="C31" i="8"/>
  <c r="C26" i="8"/>
  <c r="E11" i="8"/>
  <c r="E18" i="8"/>
  <c r="D39" i="8"/>
  <c r="C21" i="8"/>
  <c r="D38" i="8"/>
  <c r="C17" i="8"/>
  <c r="E21" i="8"/>
  <c r="E10" i="8"/>
  <c r="D10" i="8"/>
  <c r="D35" i="8"/>
  <c r="D24" i="8"/>
  <c r="E22" i="8"/>
  <c r="C35" i="8"/>
  <c r="C28" i="8"/>
  <c r="D33" i="8"/>
  <c r="C10" i="8"/>
  <c r="C12" i="8"/>
  <c r="E33" i="8"/>
  <c r="E13" i="8"/>
  <c r="C13" i="8"/>
  <c r="D34" i="8"/>
  <c r="D31" i="8"/>
  <c r="E26" i="8"/>
  <c r="E24" i="8"/>
  <c r="D12" i="8"/>
  <c r="C15" i="8"/>
  <c r="E20" i="8"/>
  <c r="E28" i="8"/>
  <c r="C14" i="8"/>
  <c r="E35" i="8"/>
  <c r="D30" i="8"/>
  <c r="D17" i="8"/>
  <c r="D22" i="8"/>
  <c r="E27" i="8"/>
  <c r="D11" i="8"/>
  <c r="D25" i="8"/>
  <c r="D13" i="8"/>
  <c r="E34" i="8"/>
  <c r="E38" i="8"/>
  <c r="D18" i="8"/>
  <c r="C8" i="9"/>
  <c r="D8" i="9"/>
  <c r="C53" i="9"/>
  <c r="D31" i="9"/>
  <c r="D43" i="9"/>
  <c r="E40" i="9"/>
  <c r="C29" i="9"/>
  <c r="D29" i="9"/>
  <c r="E43" i="9"/>
  <c r="C40" i="9"/>
  <c r="E29" i="9"/>
  <c r="E34" i="9"/>
  <c r="D50" i="9"/>
  <c r="C23" i="9"/>
  <c r="E36" i="9"/>
  <c r="D26" i="9"/>
  <c r="D27" i="9"/>
  <c r="C15" i="9"/>
  <c r="C55" i="9"/>
  <c r="D33" i="9"/>
  <c r="D54" i="9"/>
  <c r="E42" i="9"/>
  <c r="C32" i="9"/>
  <c r="D36" i="9"/>
  <c r="E45" i="9"/>
  <c r="C10" i="9"/>
  <c r="C36" i="9"/>
  <c r="D56" i="9"/>
  <c r="C14" i="9"/>
  <c r="E51" i="9"/>
  <c r="C41" i="9"/>
  <c r="C26" i="9"/>
  <c r="E53" i="9"/>
  <c r="C43" i="9"/>
  <c r="D47" i="9"/>
  <c r="C45" i="9"/>
  <c r="D49" i="9"/>
  <c r="E57" i="9"/>
  <c r="D52" i="9"/>
  <c r="C47" i="9"/>
  <c r="D15" i="9"/>
  <c r="D17" i="9"/>
  <c r="D19" i="9"/>
  <c r="C18" i="9"/>
  <c r="E32" i="9"/>
  <c r="D14" i="9"/>
  <c r="C49" i="9"/>
  <c r="E38" i="9"/>
  <c r="C51" i="9"/>
  <c r="C27" i="9"/>
  <c r="C17" i="9"/>
  <c r="C57" i="9"/>
  <c r="D35" i="9"/>
  <c r="D13" i="9"/>
  <c r="E44" i="9"/>
  <c r="C34" i="9"/>
  <c r="D45" i="9"/>
  <c r="E47" i="9"/>
  <c r="D37" i="9"/>
  <c r="E50" i="9"/>
  <c r="D42" i="9"/>
  <c r="E54" i="9"/>
  <c r="D44" i="9"/>
  <c r="E16" i="9"/>
  <c r="D46" i="9"/>
  <c r="E9" i="9"/>
  <c r="C31" i="9"/>
  <c r="E20" i="9"/>
  <c r="C54" i="9"/>
  <c r="D18" i="9"/>
  <c r="D10" i="9"/>
  <c r="C46" i="9"/>
  <c r="D34" i="9"/>
  <c r="C19" i="9"/>
  <c r="E46" i="9"/>
  <c r="C24" i="9"/>
  <c r="D25" i="9"/>
  <c r="E15" i="9"/>
  <c r="E17" i="9"/>
  <c r="D55" i="9"/>
  <c r="E26" i="9"/>
  <c r="C13" i="9"/>
  <c r="D20" i="9"/>
  <c r="D16" i="9"/>
  <c r="C22" i="9"/>
  <c r="C12" i="9"/>
  <c r="D40" i="9"/>
  <c r="E49" i="9"/>
  <c r="C38" i="9"/>
  <c r="E52" i="9"/>
  <c r="D23" i="9"/>
  <c r="E56" i="9"/>
  <c r="C28" i="9"/>
  <c r="E55" i="9"/>
  <c r="D38" i="9"/>
  <c r="E18" i="9"/>
  <c r="D9" i="9"/>
  <c r="E11" i="9"/>
  <c r="E14" i="9"/>
  <c r="D57" i="9"/>
  <c r="C16" i="9"/>
  <c r="C42" i="9"/>
  <c r="D32" i="9"/>
  <c r="C9" i="9"/>
  <c r="E8" i="9"/>
  <c r="E33" i="9"/>
  <c r="D11" i="9"/>
  <c r="E41" i="9"/>
  <c r="C33" i="9"/>
  <c r="D51" i="9"/>
  <c r="E19" i="9"/>
  <c r="E10" i="9"/>
  <c r="C50" i="9"/>
  <c r="E23" i="9"/>
  <c r="E13" i="9"/>
  <c r="C35" i="9"/>
  <c r="D53" i="9"/>
  <c r="E22" i="9"/>
  <c r="E12" i="9"/>
  <c r="C52" i="9"/>
  <c r="E25" i="9"/>
  <c r="C37" i="9"/>
  <c r="E24" i="9"/>
  <c r="E27" i="9"/>
  <c r="C56" i="9"/>
  <c r="E28" i="9"/>
  <c r="D24" i="9"/>
  <c r="E35" i="9"/>
  <c r="C44" i="9"/>
  <c r="D22" i="9"/>
  <c r="D12" i="9"/>
  <c r="E31" i="9"/>
  <c r="D41" i="9"/>
  <c r="C20" i="9"/>
  <c r="C11" i="9"/>
  <c r="C25" i="9"/>
  <c r="D28" i="9"/>
  <c r="E37" i="9"/>
  <c r="G15" i="5" l="1"/>
  <c r="G10" i="5"/>
  <c r="G11" i="5"/>
  <c r="G9" i="5"/>
  <c r="G16" i="5"/>
  <c r="G13" i="5"/>
  <c r="G12" i="5"/>
  <c r="G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tc={FEB69596-88EA-4D55-A9CF-558EAE56A09D}</author>
  </authors>
  <commentList>
    <comment ref="G7" authorId="0" shapeId="0" xr:uid="{FEB69596-88EA-4D55-A9CF-558EAE56A09D}">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<sst xmlns="http://schemas.openxmlformats.org/spreadsheetml/2006/main" count="1654" uniqueCount="203">
  <si>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</si>
  <si>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</si>
  <si>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</si>
  <si>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</si>
  <si>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</si>
  <si>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</si>
  <si>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</si>
  <si>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</si>
  <si>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</si>
  <si>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</si>
  <si>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</si>
  <si>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</si>
  <si>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</si>
  <si>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</si>
  <si>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</si>
  <si>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</si>
  <si>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</si>
  <si>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ALTA Y MEDIA ALTA</t>
  </si>
  <si>
    <t>MEDIA</t>
  </si>
  <si>
    <t>MEDIA BAJA</t>
  </si>
  <si>
    <t>BAJA</t>
  </si>
  <si>
    <t>HOMBRE</t>
  </si>
  <si>
    <t>MUJER</t>
  </si>
  <si>
    <t>Hiper+Super+Discount+G.A</t>
  </si>
  <si>
    <t>Restaurantes</t>
  </si>
  <si>
    <t>Restaurantes Fast Food</t>
  </si>
  <si>
    <t>Bares/Cafeterias/Cervecerias</t>
  </si>
  <si>
    <t>Panaderias/Pastelerias</t>
  </si>
  <si>
    <t>Tda.Alimentacion/24 horas</t>
  </si>
  <si>
    <t>Hoteles</t>
  </si>
  <si>
    <t>Estaciones de servicio</t>
  </si>
  <si>
    <t>Maquinas dispensadoras</t>
  </si>
  <si>
    <t>Servicio en la empresa</t>
  </si>
  <si>
    <t>Resto de canales</t>
  </si>
  <si>
    <t>Patatas Fritas</t>
  </si>
  <si>
    <t>Otros Snacks Salados</t>
  </si>
  <si>
    <t>Frutos Secos</t>
  </si>
  <si>
    <t>Chicles</t>
  </si>
  <si>
    <t>Caramelos</t>
  </si>
  <si>
    <t>Golosinas</t>
  </si>
  <si>
    <t>Total Aperitivos</t>
  </si>
  <si>
    <t>Patatas Fritas + Otros Aperitivos Salados</t>
  </si>
  <si>
    <t>Chocolatinas/Chocolate/Bombones</t>
  </si>
  <si>
    <t>KPI</t>
  </si>
  <si>
    <t>Dimensión</t>
  </si>
  <si>
    <t>T.ESPAÑA</t>
  </si>
  <si>
    <t>Perfil Sociodemografico</t>
  </si>
  <si>
    <t>Perfil de la categoría</t>
  </si>
  <si>
    <t>DE 15 A 19 AÑOS</t>
  </si>
  <si>
    <t>DE 20 A 24 AÑOS</t>
  </si>
  <si>
    <t>DE 25 A 34 AÑOS</t>
  </si>
  <si>
    <t>DE 35 A 49 AÑOS</t>
  </si>
  <si>
    <t>DE 50 A 59 AÑOS</t>
  </si>
  <si>
    <t>DE 60 A 75 AÑOS</t>
  </si>
  <si>
    <t>Motivos y Lugares de Consumo</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</si>
  <si>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</si>
  <si>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</si>
  <si>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</si>
  <si>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</si>
  <si>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</si>
  <si>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</si>
  <si>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</si>
  <si>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</si>
  <si>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</si>
  <si>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</si>
  <si>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</si>
  <si>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</si>
  <si>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</si>
  <si>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</si>
  <si>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</si>
  <si>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</si>
  <si>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</si>
  <si>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</si>
  <si>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</si>
  <si>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</si>
  <si>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</si>
  <si>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</si>
  <si>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</si>
  <si>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</si>
  <si>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</si>
  <si>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</si>
  <si>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</si>
  <si>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</si>
  <si>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</si>
  <si>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</si>
  <si>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</si>
  <si>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</si>
  <si>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 xml:space="preserve">% Poblacion </t>
  </si>
  <si>
    <t>Principales variables</t>
  </si>
  <si>
    <t>Perfil sociodemografico</t>
  </si>
  <si>
    <t>Lugares y motivos de consumo</t>
  </si>
  <si>
    <t>Metodología</t>
  </si>
  <si>
    <t>Glosario Variables</t>
  </si>
  <si>
    <t>Variables utilizadas en el informe</t>
  </si>
  <si>
    <t>Periodicidad</t>
  </si>
  <si>
    <t>Trim 1: de Enero a Marzo</t>
  </si>
  <si>
    <t>Trim 2: de Abril a Junio</t>
  </si>
  <si>
    <t>Trim 3: de Julio a Septiembre</t>
  </si>
  <si>
    <t>Trim 4: de Octubre a Diciembre</t>
  </si>
  <si>
    <t>TAM : Ultimos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</si>
  <si>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</si>
  <si>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</si>
  <si>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Volumen (millones de kilos consumidos):</t>
    </r>
    <r>
      <rPr>
        <sz val="11"/>
        <color theme="1"/>
        <rFont val="Calibri"/>
        <family val="2"/>
        <scheme val="minor"/>
      </rPr>
      <t xml:space="preserve"> Volumen total de kilos consumidos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</si>
  <si>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</si>
  <si>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producto/categoria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</si>
  <si>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</si>
  <si>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porconsumidor): </t>
    </r>
    <r>
      <rPr>
        <sz val="11"/>
        <color theme="1"/>
        <rFont val="Calibri"/>
        <family val="2"/>
        <scheme val="minor"/>
      </rPr>
      <t>Promedio de consumiciones por consumidor en el periodo de estudio.</t>
    </r>
  </si>
  <si>
    <r>
      <rPr>
        <b/>
        <sz val="11"/>
        <color theme="1"/>
        <rFont val="Calibri"/>
        <family val="2"/>
        <scheme val="minor"/>
      </rPr>
      <t>Consumo medio (kilos por consumidor):</t>
    </r>
    <r>
      <rPr>
        <sz val="11"/>
        <color theme="1"/>
        <rFont val="Calibri"/>
        <family val="2"/>
        <scheme val="minor"/>
      </rPr>
      <t xml:space="preserve"> Promedio de kilos consumidos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</si>
  <si>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</si>
  <si>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</si>
  <si>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Gasto per cápita (euros por individuo): </t>
    </r>
    <r>
      <rPr>
        <sz val="11"/>
        <color theme="1"/>
        <rFont val="Calibri"/>
        <family val="2"/>
        <scheme val="minor"/>
      </rPr>
      <t>Ratio entre gasto total y total individuos.</t>
    </r>
  </si>
  <si>
    <r>
      <rPr>
        <b/>
        <sz val="11"/>
        <color theme="1"/>
        <rFont val="Calibri"/>
        <family val="2"/>
        <scheme val="minor"/>
      </rPr>
      <t>Precio medio (€/kg o €/l):</t>
    </r>
    <r>
      <rPr>
        <sz val="11"/>
        <color theme="1"/>
        <rFont val="Calibri"/>
        <family val="2"/>
        <scheme val="minor"/>
      </rPr>
      <t xml:space="preserve"> Precio medio pagado por kilo o litro.</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</si>
  <si>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</si>
  <si>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</si>
  <si>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</si>
  <si>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</si>
  <si>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</si>
  <si>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</si>
  <si>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</si>
  <si>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t>* No se incluye Canarias</t>
  </si>
  <si>
    <t>Metodología del panel de consumo alimentario fuera de hogares: APERITIVOS</t>
  </si>
  <si>
    <t>Informe consumo de aperitivos fuera del hogar</t>
  </si>
  <si>
    <t>Informe consumo aperitivos fuera del hogar</t>
  </si>
  <si>
    <t>VOLUMEN (miles Consumiciones)</t>
  </si>
  <si>
    <t>VOLUMEN (Miles kg ó litros)</t>
  </si>
  <si>
    <t>VALOR (Miles Euros)</t>
  </si>
  <si>
    <t>PENETRACION (%)</t>
  </si>
  <si>
    <t>FRECUENCIA COMPRA (Actos)</t>
  </si>
  <si>
    <t>COMPRA MEDIA (Consumiciones)</t>
  </si>
  <si>
    <t>CONSUMO MEDIO (kg ó litros por consumidor)</t>
  </si>
  <si>
    <t>CONSUMO PER CAPITA (kg ó litros por individuo)</t>
  </si>
  <si>
    <t>GASTO PER CAPITA (€ por individuo)</t>
  </si>
  <si>
    <t>PRECIO MEDIO (kg ó litros)</t>
  </si>
  <si>
    <t>PERFIL - NOMECLATURA</t>
  </si>
  <si>
    <t>Motivos</t>
  </si>
  <si>
    <t>DISTRIBUCION VOLUMEN X CRITERIO (Consumiciones)</t>
  </si>
  <si>
    <t>DISTRIBUCION VOLUMEN X CRITERIO (kg ó litros)</t>
  </si>
  <si>
    <t>Volumen (Millones de consumiciones)</t>
  </si>
  <si>
    <t>Volumen (Millones de kilos/litros)</t>
  </si>
  <si>
    <t>Valor (Millones de euros)</t>
  </si>
  <si>
    <t>% Penetración (población 15-75 años)</t>
  </si>
  <si>
    <t>Frecuencia (actos de consumo)</t>
  </si>
  <si>
    <t>Consumo medio (consumiciones por consumidor)</t>
  </si>
  <si>
    <t>Consumo medio (kilos/litros por consumidor)</t>
  </si>
  <si>
    <t>Consumo por acto (consumiciones)</t>
  </si>
  <si>
    <t>Consumo per cápita (kilos/litros por individuo)</t>
  </si>
  <si>
    <t>Gasto per cápita (euros por individuo)</t>
  </si>
  <si>
    <t>Precio medio (€/kg o €/l)</t>
  </si>
  <si>
    <t>Tda.Alimentacion/Delicatesen</t>
  </si>
  <si>
    <t>Canal Conveniencia/24h</t>
  </si>
  <si>
    <t>En m.transp.(avion,tren,autoc,e</t>
  </si>
  <si>
    <t>Aperitivo/antes de comer</t>
  </si>
  <si>
    <t>Tarde/merienda</t>
  </si>
  <si>
    <t>VOLUMEN POR ACTO (consumiciones)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</si>
  <si>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</si>
  <si>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Conclusiones</t>
  </si>
  <si>
    <t>NIVEL ALTO</t>
  </si>
  <si>
    <t>NIVEL MEDIO ALTO</t>
  </si>
  <si>
    <t>NIVEL MEDIO</t>
  </si>
  <si>
    <t>NIVEL MEDIO BAJO</t>
  </si>
  <si>
    <t>NIVEL BAJO</t>
  </si>
  <si>
    <t>AÑO 2022</t>
  </si>
  <si>
    <t>AÑO 2023</t>
  </si>
  <si>
    <t>AÑO 2024</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</si>
  <si>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</si>
  <si>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</si>
  <si>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</si>
  <si>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</si>
  <si>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</si>
  <si>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</si>
  <si>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</si>
  <si>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</si>
  <si>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</si>
  <si>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</si>
  <si>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</si>
  <si>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</si>
  <si>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</si>
  <si>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</si>
  <si>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</si>
  <si>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</si>
  <si>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</si>
  <si>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</si>
  <si>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</si>
  <si>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</si>
  <si>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</si>
  <si>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</si>
  <si>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</si>
  <si>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</si>
  <si>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</si>
  <si>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</si>
  <si>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</si>
  <si>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</si>
  <si>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</si>
  <si>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</si>
  <si>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</si>
  <si>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</si>
  <si>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</si>
  <si>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%POBLACION</t>
  </si>
  <si>
    <t>SEXO COMPRADOR</t>
  </si>
  <si>
    <r>
      <rPr>
        <b/>
        <sz val="11"/>
        <color theme="1"/>
        <rFont val="Calibri"/>
        <family val="2"/>
        <scheme val="minor"/>
      </rPr>
      <t xml:space="preserve">Noroeste:  </t>
    </r>
    <r>
      <rPr>
        <sz val="11"/>
        <color theme="1"/>
        <rFont val="Calibri"/>
        <family val="2"/>
        <scheme val="minor"/>
      </rPr>
      <t>A Coruña, Pontevedra, Ourense, Lugo, Asturias y León.</t>
    </r>
  </si>
  <si>
    <r>
      <rPr>
        <b/>
        <sz val="11"/>
        <color theme="1"/>
        <rFont val="Calibri"/>
        <family val="2"/>
        <scheme val="minor"/>
      </rPr>
      <t xml:space="preserve">Rto Cat Aragón: </t>
    </r>
    <r>
      <rPr>
        <sz val="11"/>
        <color theme="1"/>
        <rFont val="Calibri"/>
        <family val="2"/>
        <scheme val="minor"/>
      </rPr>
      <t>Zaragoza, Huesca, Islas Baleares, Tarragona, Lleida y Girona.</t>
    </r>
  </si>
  <si>
    <t>El 53,1 % de los españoles ha consumido aperitivos fuera de casa en 2024 en torno a 12,5 veces (actos de compra) a pesar de ello, consumen un 5,8 % menos de volumen que en 2023.</t>
  </si>
  <si>
    <t>Más de 1 de cada 2 individuos residentes en España han comprado aperitivos para consumir fuera de casa, cifra ligeramente más baja que la alcanzada hace un año (54,7 %). Además de haber un menor número de personas consumiendo aperitivos, se reduce la frecuencia de compra en un 6,9 %, por tanto, por tanto y pese a consumir en torno 12,5 veces por persona, se pierde un acto de consumo. El consumo per cápita cierra en 1,42 kilos por persona y año, cantidad inferior a la del año anterior (7,2 %), acompañado también de un menor gasto per cápita, que cierra en 12,16 € por individuo, un 11,1 % inferior respecto a 2023.
La caída en el consumo extra doméstico de aperitivos se produce de manera homogénea en relación a los productos, salvo por caramelos, que incorpora un 1,5 % más de volumen. No obstante, por el peso que tienen en el sector (57,6 %), destaca el retroceso del 5,2 % en el consumo de patatas fritas y otros aperitivos salados. Asimismo, hay que destacar la caída a doble dígito que se produce en el consumo de frutos secos (10,0 %).
Se consumen aperitivos en la calle, con casi un tercio del volumen consumido (32,7 %), aunque cae un 13,6 %. Otros lugares relevantes para el consumo de aperitivos fuera de los hogares son el establecimiento, con el 14,3 % del volumen, o en casa de otras personas, con el 22,1 % del volumen total. No obstante, su evolución es desigual, ya que cae en el establecimiento (11,4 %), mientras que crece un 6,2 % en casa de otras personas.  
Se consumen aperitivos fuera de casa por tener hambre y sin planificar, motivos que centralizan el 39,1 % de los kilos. Los motivos relacionados con placer/relax o celebración, fiesta también reúnen una participación importante (20,9 % y 16,6 % respectivamente). 
La clave para entender la caída en el consumo de aperitivos recae en adultos con edades comprendidas entre los 35 y los 49 años, que dejan de consumir 3,9 millones de kilos de aperitivos fuera de casa, lo que supone un descenso del 25,3 %. También reducen considerablemente su consumo los adultos entre 25-34 años (10,6 %), así como los adultos entre 50 y 59 años (5,2 %) y los jóvenes entre 15 y 19 años (13,7 %).  En contraste, aumenta el consumo por parte adultos de entre 60 y 75 años, que incorporan un 13,0 % más de volumen.
Si analizamos el retroceso de estos alimentos por regiones, la caída más pronunciada se produce en Levante, con un 19,4 %menos del volumen. También cierran con caída a doble dígito la región Norte-Centro (10,3 %) y Barcelona Metropolitana (11,3 %). En contraposición, destaca el incremento del 12,0 % en la región Catalano-Aragonesa.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</si>
</sst>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_-* #,##0.0\ _€_-;\-* #,##0.0\ _€_-;_-* &quot;-&quot;?\ _€_-;_-@_-"/>
    <numFmt numFmtId="167" formatCode="0.0"/>
    <numFmt numFmtId="168" formatCode="0.0%"/>
  </numFmts>
  <fonts count="35"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8"/>
      <color theme="0"/>
      <name val="Calibri"/>
      <family val="2"/>
      <scheme val="minor"/>
    </font>
    <font>
      <b/>
      <sz val="10"/>
      <color theme="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20"/>
      <color theme="1"/>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20"/>
      <name val="Calibri"/>
      <family val="2"/>
      <scheme val="minor"/>
    </font>
    <font>
      <b/>
      <sz val="20"/>
      <name val="Calibri"/>
      <family val="2"/>
      <scheme val="minor"/>
    </font>
    <font>
      <sz val="16"/>
      <name val="Calibri"/>
      <family val="2"/>
      <scheme val="minor"/>
    </font>
    <font>
      <b/>
      <sz val="16"/>
      <color theme="0"/>
      <name val="Calibri"/>
      <family val="2"/>
      <scheme val="minor"/>
    </font>
    <font>
      <sz val="14"/>
      <color theme="0"/>
      <name val="Calibri"/>
      <family val="2"/>
      <scheme val="minor"/>
    </font>
    <font>
      <sz val="1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right/>
      <top/>
      <bottom style="double">
        <color indexed="64"/>
      </bottom>
      <diagonal/>
    </border>
    <border>
      <left style="hair">
        <color theme="0" tint="-0.24994659260841701"/>
      </left>
      <right/>
      <top style="hair">
        <color theme="0" tint="-0.24994659260841701"/>
      </top>
      <bottom style="hair">
        <color theme="0" tint="-0.2499465926084170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thick">
        <color rgb="FF92AE29"/>
      </left>
      <right/>
      <top style="thick">
        <color rgb="FF92AE29"/>
      </top>
      <bottom style="medium">
        <color indexed="64"/>
      </bottom>
      <diagonal/>
    </border>
    <border>
      <left style="thick">
        <color rgb="FF92AE29"/>
      </left>
      <right/>
      <top style="thin">
        <color indexed="64"/>
      </top>
      <bottom style="double">
        <color indexed="64"/>
      </bottom>
      <diagonal/>
    </border>
    <border>
      <left/>
      <right/>
      <top style="thin">
        <color indexed="64"/>
      </top>
      <bottom style="double">
        <color indexed="64"/>
      </bottom>
      <diagonal/>
    </border>
  </borders>
  <cellStyleXfs count="12">
    <xf numFmtId="0" fontId="0" fillId="0" borderId="0"/>
    <xf numFmtId="164" fontId="1" fillId="0" borderId="0" applyFont="0" applyFill="0" applyBorder="0" applyAlignment="0" applyProtection="0"/>
    <xf numFmtId="0" fontId="24" fillId="0" borderId="0" applyNumberFormat="0" applyFill="0" applyBorder="0" applyAlignment="0" applyProtection="0"/>
    <xf numFmtId="0" fontId="27" fillId="0" borderId="0"/>
    <xf numFmtId="164" fontId="1"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8" fillId="0" borderId="0" xfId="0" applyFont="1"/>
    <xf numFmtId="164" fontId="18" fillId="0" borderId="0" xfId="1" applyFont="1" applyFill="1" applyBorder="1"/>
    <xf numFmtId="164" fontId="19" fillId="0" borderId="0" xfId="1" applyFont="1" applyFill="1" applyBorder="1"/>
    <xf numFmtId="0" fontId="6" fillId="0" borderId="0" xfId="0" applyFont="1" applyAlignment="1">
      <alignment vertical="center" wrapText="1"/>
    </xf>
    <xf numFmtId="0" fontId="3" fillId="0" borderId="0" xfId="0" applyFont="1" applyAlignment="1" applyProtection="1">
      <alignment vertical="top"/>
      <protection locked="0"/>
    </xf>
    <xf numFmtId="0" fontId="12" fillId="0" borderId="0" xfId="0" applyFont="1" applyAlignment="1" applyProtection="1">
      <alignment horizontal="center" vertical="center"/>
      <protection locked="0"/>
    </xf>
    <xf numFmtId="0" fontId="5" fillId="0" borderId="0" xfId="0" applyFont="1" applyAlignment="1" applyProtection="1">
      <alignment horizontal="left" indent="2"/>
      <protection locked="0"/>
    </xf>
    <xf numFmtId="0" fontId="5" fillId="0" borderId="0" xfId="0" applyFont="1" applyProtection="1">
      <protection locked="0"/>
    </xf>
    <xf numFmtId="164" fontId="0" fillId="0" borderId="0" xfId="1" applyFont="1" applyBorder="1"/>
    <xf numFmtId="164" fontId="9" fillId="3" borderId="10" xfId="0" applyNumberFormat="1" applyFont="1" applyFill="1" applyBorder="1" applyAlignment="1" applyProtection="1">
      <alignment horizontal="center" vertical="center" wrapText="1"/>
      <protection locked="0"/>
    </xf>
    <xf numFmtId="0" fontId="18" fillId="0" borderId="0" xfId="0" applyFont="1" applyProtection="1">
      <protection locked="0"/>
    </xf>
    <xf numFmtId="0" fontId="25" fillId="0" borderId="0" xfId="0" applyFont="1" applyAlignment="1">
      <alignment vertical="center" wrapText="1"/>
    </xf>
    <xf numFmtId="0" fontId="25" fillId="0" borderId="0" xfId="0" applyFont="1" applyAlignment="1">
      <alignment vertical="center"/>
    </xf>
    <xf numFmtId="0" fontId="26" fillId="0" borderId="0" xfId="0" applyFont="1" applyAlignment="1">
      <alignment horizontal="center" vertical="center"/>
    </xf>
    <xf numFmtId="0" fontId="0" fillId="0" borderId="0" xfId="0" applyAlignment="1">
      <alignment wrapText="1"/>
    </xf>
    <xf numFmtId="0" fontId="17" fillId="0" borderId="0" xfId="0" applyFont="1" applyAlignment="1">
      <alignment horizontal="left"/>
    </xf>
    <xf numFmtId="0" fontId="5" fillId="0" borderId="0" xfId="0" applyFont="1" applyAlignment="1" applyProtection="1">
      <alignment horizontal="left"/>
      <protection locked="0"/>
    </xf>
    <xf numFmtId="0" fontId="7" fillId="0" borderId="18" xfId="0" applyFont="1" applyBorder="1" applyAlignment="1" applyProtection="1">
      <alignment vertical="center" wrapText="1"/>
      <protection locked="0"/>
    </xf>
    <xf numFmtId="0" fontId="20" fillId="0" borderId="0" xfId="0" applyFont="1" applyAlignment="1" applyProtection="1">
      <alignment vertical="center" wrapText="1"/>
      <protection locked="0"/>
    </xf>
    <xf numFmtId="0" fontId="18"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8" fillId="0" borderId="0" xfId="0" applyFont="1" applyAlignment="1" applyProtection="1">
      <alignment horizontal="center" vertical="center"/>
      <protection locked="0"/>
    </xf>
    <xf numFmtId="0" fontId="23" fillId="0" borderId="0" xfId="0" applyFont="1" applyProtection="1">
      <protection locked="0"/>
    </xf>
    <xf numFmtId="0" fontId="0" fillId="0" borderId="0" xfId="0" applyProtection="1">
      <protection hidden="1"/>
    </xf>
    <xf numFmtId="168" fontId="0" fillId="0" borderId="0" xfId="11" applyNumberFormat="1" applyFont="1" applyProtection="1">
      <protection locked="0"/>
    </xf>
    <xf numFmtId="0" fontId="17" fillId="0" borderId="0" xfId="0" applyFont="1" applyAlignment="1" applyProtection="1">
      <alignment horizontal="left" indent="3"/>
      <protection locked="0"/>
    </xf>
    <xf numFmtId="164" fontId="0" fillId="0" borderId="0" xfId="0" applyNumberFormat="1" applyProtection="1">
      <protection locked="0"/>
    </xf>
    <xf numFmtId="0" fontId="17" fillId="0" borderId="0" xfId="0" applyFont="1" applyAlignment="1" applyProtection="1">
      <alignment horizontal="left" indent="6"/>
      <protection locked="0"/>
    </xf>
    <xf numFmtId="0" fontId="0" fillId="0" borderId="0" xfId="0" applyAlignment="1" applyProtection="1">
      <alignment horizontal="left" indent="9"/>
      <protection locked="0"/>
    </xf>
    <xf numFmtId="0" fontId="0" fillId="0" borderId="0" xfId="0" applyAlignment="1" applyProtection="1">
      <alignment horizontal="left" indent="12"/>
      <protection locked="0"/>
    </xf>
    <xf numFmtId="0" fontId="0" fillId="0" borderId="0" xfId="0" applyAlignment="1" applyProtection="1">
      <alignment horizontal="left" indent="6"/>
      <protection locked="0"/>
    </xf>
    <xf numFmtId="0" fontId="23" fillId="0" borderId="0" xfId="0" applyFont="1" applyAlignment="1" applyProtection="1">
      <alignment horizontal="left" indent="3"/>
      <protection locked="0"/>
    </xf>
    <xf numFmtId="0" fontId="23" fillId="0" borderId="0" xfId="0" applyFont="1" applyAlignment="1" applyProtection="1">
      <alignment horizontal="left" indent="6"/>
      <protection locked="0"/>
    </xf>
    <xf numFmtId="0" fontId="29" fillId="0" borderId="0" xfId="2" applyFont="1" applyAlignment="1">
      <alignment horizontal="left" vertical="center"/>
    </xf>
    <xf numFmtId="0" fontId="32" fillId="0" borderId="0" xfId="0" applyFont="1" applyAlignment="1" applyProtection="1">
      <alignment vertical="top"/>
      <protection locked="0"/>
    </xf>
    <xf numFmtId="0" fontId="11" fillId="0" borderId="0" xfId="0" applyFont="1" applyAlignment="1" applyProtection="1">
      <alignment vertical="top"/>
      <protection locked="0"/>
    </xf>
    <xf numFmtId="0" fontId="21" fillId="4" borderId="1" xfId="0" applyFont="1" applyFill="1" applyBorder="1" applyAlignment="1" applyProtection="1">
      <alignment horizontal="center" vertical="center" wrapText="1"/>
      <protection locked="0"/>
    </xf>
    <xf numFmtId="0" fontId="9" fillId="0" borderId="11" xfId="0" applyFont="1" applyBorder="1" applyAlignment="1" applyProtection="1">
      <alignment vertical="center"/>
      <protection locked="0"/>
    </xf>
    <xf numFmtId="0" fontId="5" fillId="0" borderId="12" xfId="0" applyFont="1" applyBorder="1" applyProtection="1">
      <protection locked="0"/>
    </xf>
    <xf numFmtId="165" fontId="18" fillId="0" borderId="13" xfId="1" applyNumberFormat="1" applyFont="1" applyFill="1" applyBorder="1" applyProtection="1">
      <protection hidden="1"/>
    </xf>
    <xf numFmtId="165" fontId="18" fillId="0" borderId="14" xfId="1" applyNumberFormat="1" applyFont="1" applyFill="1" applyBorder="1" applyProtection="1">
      <protection hidden="1"/>
    </xf>
    <xf numFmtId="0" fontId="10" fillId="0" borderId="3" xfId="0" applyFont="1" applyBorder="1" applyAlignment="1" applyProtection="1">
      <alignment horizontal="left" vertical="center" indent="2"/>
      <protection locked="0"/>
    </xf>
    <xf numFmtId="0" fontId="5" fillId="0" borderId="4" xfId="0" applyFont="1" applyBorder="1" applyProtection="1">
      <protection locked="0"/>
    </xf>
    <xf numFmtId="165" fontId="18" fillId="0" borderId="5" xfId="1" applyNumberFormat="1" applyFont="1" applyFill="1" applyBorder="1" applyProtection="1">
      <protection hidden="1"/>
    </xf>
    <xf numFmtId="165" fontId="18" fillId="0" borderId="15" xfId="1" applyNumberFormat="1" applyFont="1" applyFill="1" applyBorder="1" applyProtection="1">
      <protection hidden="1"/>
    </xf>
    <xf numFmtId="0" fontId="10" fillId="0" borderId="6" xfId="0" applyFont="1" applyBorder="1" applyAlignment="1" applyProtection="1">
      <alignment horizontal="left" vertical="center" indent="2"/>
      <protection locked="0"/>
    </xf>
    <xf numFmtId="165" fontId="18" fillId="0" borderId="2" xfId="1" applyNumberFormat="1" applyFont="1" applyFill="1" applyBorder="1" applyProtection="1">
      <protection hidden="1"/>
    </xf>
    <xf numFmtId="165" fontId="18" fillId="0" borderId="19" xfId="1" applyNumberFormat="1" applyFont="1" applyFill="1" applyBorder="1" applyProtection="1">
      <protection hidden="1"/>
    </xf>
    <xf numFmtId="165" fontId="18" fillId="0" borderId="16" xfId="1" applyNumberFormat="1" applyFont="1" applyFill="1" applyBorder="1" applyProtection="1">
      <protection hidden="1"/>
    </xf>
    <xf numFmtId="0" fontId="10" fillId="0" borderId="7" xfId="0" applyFont="1" applyBorder="1" applyAlignment="1" applyProtection="1">
      <alignment horizontal="left" vertical="center" indent="2"/>
      <protection locked="0"/>
    </xf>
    <xf numFmtId="0" fontId="5" fillId="0" borderId="8" xfId="0" applyFont="1" applyBorder="1" applyProtection="1">
      <protection locked="0"/>
    </xf>
    <xf numFmtId="165" fontId="18" fillId="0" borderId="9" xfId="1" applyNumberFormat="1" applyFont="1" applyFill="1" applyBorder="1" applyProtection="1">
      <protection hidden="1"/>
    </xf>
    <xf numFmtId="165" fontId="18" fillId="0" borderId="17" xfId="1" applyNumberFormat="1" applyFont="1" applyFill="1" applyBorder="1" applyProtection="1">
      <protection hidden="1"/>
    </xf>
    <xf numFmtId="165" fontId="19" fillId="0" borderId="5" xfId="1" applyNumberFormat="1" applyFont="1" applyFill="1" applyBorder="1" applyProtection="1">
      <protection hidden="1"/>
    </xf>
    <xf numFmtId="0" fontId="18" fillId="0" borderId="0" xfId="0" applyFont="1" applyAlignment="1" applyProtection="1">
      <alignment horizontal="left" indent="3"/>
      <protection locked="0"/>
    </xf>
    <xf numFmtId="0" fontId="22" fillId="0" borderId="0" xfId="0" applyFont="1" applyAlignment="1" applyProtection="1">
      <alignment horizontal="left"/>
      <protection locked="0"/>
    </xf>
    <xf numFmtId="165" fontId="14" fillId="0" borderId="0" xfId="1" applyNumberFormat="1" applyFont="1" applyBorder="1" applyAlignment="1" applyProtection="1">
      <alignment horizontal="right"/>
      <protection locked="0"/>
    </xf>
    <xf numFmtId="0" fontId="15" fillId="0" borderId="0" xfId="0" applyFont="1" applyAlignment="1" applyProtection="1">
      <alignment horizontal="right"/>
      <protection locked="0"/>
    </xf>
    <xf numFmtId="49" fontId="22"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3" fillId="0" borderId="0" xfId="0" applyNumberFormat="1" applyFont="1" applyAlignment="1" applyProtection="1">
      <alignment horizontal="left"/>
      <protection locked="0"/>
    </xf>
    <xf numFmtId="0" fontId="33" fillId="0" borderId="0" xfId="0" applyFont="1" applyProtection="1">
      <protection locked="0"/>
    </xf>
    <xf numFmtId="165" fontId="18" fillId="0" borderId="20" xfId="1" applyNumberFormat="1" applyFont="1" applyFill="1" applyBorder="1" applyProtection="1">
      <protection hidden="1"/>
    </xf>
    <xf numFmtId="166" fontId="0" fillId="0" borderId="0" xfId="0" applyNumberFormat="1" applyProtection="1">
      <protection locked="0"/>
    </xf>
    <xf numFmtId="0" fontId="18" fillId="0" borderId="0" xfId="0" applyFont="1" applyAlignment="1" applyProtection="1">
      <alignment horizontal="left" indent="5"/>
      <protection locked="0"/>
    </xf>
    <xf numFmtId="0" fontId="18" fillId="0" borderId="6" xfId="0" applyFont="1" applyBorder="1" applyAlignment="1" applyProtection="1">
      <alignment horizontal="left" indent="5"/>
      <protection locked="0"/>
    </xf>
    <xf numFmtId="0" fontId="0" fillId="0" borderId="21" xfId="0" applyBorder="1"/>
    <xf numFmtId="0" fontId="7" fillId="0" borderId="18" xfId="0" applyFont="1" applyBorder="1" applyAlignment="1">
      <alignment vertical="center"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10" fillId="0" borderId="0" xfId="0" applyFont="1"/>
    <xf numFmtId="164" fontId="9" fillId="3" borderId="10" xfId="0" applyNumberFormat="1" applyFont="1" applyFill="1" applyBorder="1" applyAlignment="1">
      <alignment horizontal="center" vertical="center" wrapText="1"/>
    </xf>
    <xf numFmtId="164" fontId="21" fillId="3" borderId="1" xfId="0" applyNumberFormat="1" applyFont="1" applyFill="1" applyBorder="1" applyAlignment="1" applyProtection="1">
      <alignment horizontal="center" vertical="center" wrapText="1"/>
      <protection hidden="1"/>
    </xf>
    <xf numFmtId="0" fontId="21" fillId="3" borderId="1" xfId="0" applyFont="1" applyFill="1" applyBorder="1" applyAlignment="1" applyProtection="1">
      <alignment horizontal="center" vertical="center" wrapText="1"/>
      <protection hidden="1"/>
    </xf>
    <xf numFmtId="164" fontId="18" fillId="0" borderId="2" xfId="1" applyFont="1" applyFill="1" applyBorder="1" applyProtection="1">
      <protection hidden="1"/>
    </xf>
    <xf numFmtId="167" fontId="18" fillId="0" borderId="2" xfId="1" applyNumberFormat="1" applyFont="1" applyFill="1" applyBorder="1" applyAlignment="1" applyProtection="1">
      <alignment horizontal="center"/>
      <protection hidden="1"/>
    </xf>
    <xf numFmtId="2" fontId="0" fillId="0" borderId="0" xfId="0" applyNumberFormat="1"/>
    <xf numFmtId="0" fontId="17" fillId="0" borderId="0" xfId="0" applyFont="1" applyAlignment="1">
      <alignment horizontal="left" wrapText="1"/>
    </xf>
    <xf numFmtId="0" fontId="30" fillId="0" borderId="0" xfId="0" applyFont="1" applyAlignment="1">
      <alignment horizontal="center" vertical="center" wrapText="1"/>
    </xf>
    <xf numFmtId="164" fontId="31" fillId="0" borderId="0" xfId="4" applyFont="1" applyFill="1" applyAlignment="1">
      <alignment horizontal="center" vertical="center" wrapText="1"/>
    </xf>
    <xf numFmtId="0" fontId="25" fillId="0" borderId="22" xfId="0" applyFont="1" applyBorder="1" applyAlignment="1">
      <alignment horizontal="center" vertical="center"/>
    </xf>
    <xf numFmtId="0" fontId="25" fillId="0" borderId="21" xfId="0" applyFont="1" applyBorder="1" applyAlignment="1">
      <alignment horizontal="center" vertical="center"/>
    </xf>
    <xf numFmtId="0" fontId="34" fillId="0" borderId="0" xfId="0" applyFont="1" applyAlignment="1">
      <alignment horizontal="center" vertical="center" wrapText="1"/>
    </xf>
    <xf numFmtId="0" fontId="25" fillId="0" borderId="23" xfId="0" applyFont="1" applyBorder="1" applyAlignment="1">
      <alignment horizontal="center" vertical="center"/>
    </xf>
    <xf numFmtId="0" fontId="25" fillId="0" borderId="24" xfId="0" applyFont="1" applyBorder="1" applyAlignment="1">
      <alignment horizontal="center" vertical="center"/>
    </xf>
    <xf numFmtId="0" fontId="28" fillId="0" borderId="0" xfId="3" applyFont="1" applyAlignment="1">
      <alignment horizontal="left" vertical="center" wrapText="1"/>
    </xf>
    <xf numFmtId="0" fontId="0" fillId="2" borderId="0" xfId="0" applyFill="1" applyAlignment="1">
      <alignment horizontal="center"/>
    </xf>
    <xf numFmtId="0" fontId="29" fillId="0" borderId="0" xfId="0" applyFont="1" applyAlignment="1" applyProtection="1">
      <alignment horizontal="center" vertical="center" wrapText="1"/>
      <protection locked="0"/>
    </xf>
    <xf numFmtId="0" fontId="29" fillId="0" borderId="0" xfId="0" applyFont="1" applyAlignment="1" applyProtection="1">
      <alignment horizontal="center" vertical="center"/>
      <protection locked="0"/>
    </xf>
    <xf numFmtId="0" fontId="31" fillId="0" borderId="0" xfId="0" applyFont="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0" fillId="0" borderId="0" xfId="0" applyAlignment="1">
      <alignment horizontal="left" vertical="top" wrapText="1"/>
    </xf>
  </cellXfs>
  <cellStyles count="12">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 name="Porcentaje" xfId="11" builtinId="5"/>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A6" fmlaRange="DESPLEGABLES!$D$3:$D$13" noThreeD="1" sel="9" val="2"/>
</file>

<file path=xl/ctrlProps/ctrlProp2.xml><?xml version="1.0" encoding="utf-8"?>
<formControlPr xmlns="http://schemas.microsoft.com/office/spreadsheetml/2009/9/main" objectType="Drop" dropStyle="combo" dx="22" fmlaLink="A7" fmlaRange="DESPLEGABLES!$M$3:$M$5" noThreeD="1" sel="3" val="0"/>
</file>

<file path=xl/ctrlProps/ctrlProp3.xml><?xml version="1.0" encoding="utf-8"?>
<formControlPr xmlns="http://schemas.microsoft.com/office/spreadsheetml/2009/9/main" objectType="Drop" dropStyle="combo" dx="22" fmlaLink="D7" fmlaRange="DESPLEGABLES!$H$3:$H$11" noThreeD="1" sel="2" val="0"/>
</file>

<file path=xl/ctrlProps/ctrlProp4.xml><?xml version="1.0" encoding="utf-8"?>
<formControlPr xmlns="http://schemas.microsoft.com/office/spreadsheetml/2009/9/main" objectType="Drop" dropStyle="combo" dx="22" fmlaLink="$A$6" fmlaRange="DESPLEGABLES!$M$3:$M$5"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hyperlink" Target="#portada!A1"/><Relationship Id="rId6" Type="http://schemas.microsoft.com/office/2007/relationships/hdphoto" Target="../media/hdphoto1.wdp"/><Relationship Id="rId5" Type="http://schemas.openxmlformats.org/officeDocument/2006/relationships/image" Target="../media/image5.png"/><Relationship Id="rId4" Type="http://schemas.openxmlformats.org/officeDocument/2006/relationships/hyperlink" Target="#PORTADA!A1"/></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603250</xdr:colOff>
      <xdr:row>1</xdr:row>
      <xdr:rowOff>32230</xdr:rowOff>
    </xdr:from>
    <xdr:to>
      <xdr:col>15</xdr:col>
      <xdr:colOff>619125</xdr:colOff>
      <xdr:row>14</xdr:row>
      <xdr:rowOff>9881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937250" y="756130"/>
          <a:ext cx="6115050" cy="3918733"/>
        </a:xfrm>
        <a:prstGeom prst="rect">
          <a:avLst/>
        </a:prstGeom>
      </xdr:spPr>
    </xdr:pic>
    <xdr:clientData/>
  </xdr:twoCellAnchor>
  <xdr:twoCellAnchor editAs="oneCell">
    <xdr:from>
      <xdr:col>1</xdr:col>
      <xdr:colOff>473529</xdr:colOff>
      <xdr:row>0</xdr:row>
      <xdr:rowOff>180522</xdr:rowOff>
    </xdr:from>
    <xdr:to>
      <xdr:col>3</xdr:col>
      <xdr:colOff>693136</xdr:colOff>
      <xdr:row>0</xdr:row>
      <xdr:rowOff>650048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235529" y="180522"/>
          <a:ext cx="1743607" cy="469526"/>
        </a:xfrm>
        <a:prstGeom prst="rect">
          <a:avLst/>
        </a:prstGeom>
      </xdr:spPr>
    </xdr:pic>
    <xdr:clientData/>
  </xdr:twoCellAnchor>
  <xdr:twoCellAnchor editAs="oneCell">
    <xdr:from>
      <xdr:col>12</xdr:col>
      <xdr:colOff>163286</xdr:colOff>
      <xdr:row>0</xdr:row>
      <xdr:rowOff>116115</xdr:rowOff>
    </xdr:from>
    <xdr:to>
      <xdr:col>15</xdr:col>
      <xdr:colOff>134269</xdr:colOff>
      <xdr:row>0</xdr:row>
      <xdr:rowOff>625929</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9307286" y="116115"/>
          <a:ext cx="2256983" cy="509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76199</xdr:colOff>
      <xdr:row>0</xdr:row>
      <xdr:rowOff>66676</xdr:rowOff>
    </xdr:from>
    <xdr:to>
      <xdr:col>1</xdr:col>
      <xdr:colOff>617006</xdr:colOff>
      <xdr:row>0</xdr:row>
      <xdr:rowOff>482600</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flipH="1">
          <a:off x="76199" y="66676"/>
          <a:ext cx="632882" cy="419099"/>
        </a:xfrm>
        <a:prstGeom prst="rect">
          <a:avLst/>
        </a:prstGeom>
      </xdr:spPr>
    </xdr:pic>
    <xdr:clientData/>
  </xdr:twoCellAnchor>
  <xdr:twoCellAnchor editAs="oneCell">
    <xdr:from>
      <xdr:col>1</xdr:col>
      <xdr:colOff>5950324</xdr:colOff>
      <xdr:row>0</xdr:row>
      <xdr:rowOff>47999</xdr:rowOff>
    </xdr:from>
    <xdr:to>
      <xdr:col>2</xdr:col>
      <xdr:colOff>107548</xdr:colOff>
      <xdr:row>0</xdr:row>
      <xdr:rowOff>544739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6039971" y="47999"/>
          <a:ext cx="2090989" cy="496740"/>
        </a:xfrm>
        <a:prstGeom prst="rect">
          <a:avLst/>
        </a:prstGeom>
      </xdr:spPr>
    </xdr:pic>
    <xdr:clientData/>
  </xdr:twoCellAnchor>
  <xdr:twoCellAnchor editAs="oneCell">
    <xdr:from>
      <xdr:col>0</xdr:col>
      <xdr:colOff>76199</xdr:colOff>
      <xdr:row>0</xdr:row>
      <xdr:rowOff>66676</xdr:rowOff>
    </xdr:from>
    <xdr:to>
      <xdr:col>1</xdr:col>
      <xdr:colOff>617006</xdr:colOff>
      <xdr:row>0</xdr:row>
      <xdr:rowOff>482600</xdr:rowOff>
    </xdr:to>
    <xdr:pic>
      <xdr:nvPicPr>
        <xdr:cNvPr id="4" name="Imagen 3">
          <a:hlinkClick xmlns:r="http://schemas.openxmlformats.org/officeDocument/2006/relationships" r:id="rId4"/>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flipH="1">
          <a:off x="76199" y="66676"/>
          <a:ext cx="632882" cy="419099"/>
        </a:xfrm>
        <a:prstGeom prst="rect">
          <a:avLst/>
        </a:prstGeom>
      </xdr:spPr>
    </xdr:pic>
    <xdr:clientData/>
  </xdr:twoCellAnchor>
  <xdr:twoCellAnchor editAs="oneCell">
    <xdr:from>
      <xdr:col>1</xdr:col>
      <xdr:colOff>637241</xdr:colOff>
      <xdr:row>0</xdr:row>
      <xdr:rowOff>107204</xdr:rowOff>
    </xdr:from>
    <xdr:to>
      <xdr:col>1</xdr:col>
      <xdr:colOff>2041524</xdr:colOff>
      <xdr:row>0</xdr:row>
      <xdr:rowOff>507440</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7"/>
        <a:stretch>
          <a:fillRect/>
        </a:stretch>
      </xdr:blipFill>
      <xdr:spPr>
        <a:xfrm>
          <a:off x="722966" y="107204"/>
          <a:ext cx="1404283" cy="4002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200-000002000000}"/>
            </a:ext>
          </a:extLst>
        </xdr:cNvPr>
        <xdr:cNvGrpSpPr/>
      </xdr:nvGrpSpPr>
      <xdr:grpSpPr>
        <a:xfrm>
          <a:off x="1594597" y="10618659"/>
          <a:ext cx="4238625" cy="3102197"/>
          <a:chOff x="2450483" y="941737"/>
          <a:chExt cx="6608172" cy="4643216"/>
        </a:xfrm>
        <a:noFill/>
      </xdr:grpSpPr>
      <xdr:grpSp>
        <xdr:nvGrpSpPr>
          <xdr:cNvPr id="3" name="Group 248">
            <a:extLst>
              <a:ext uri="{FF2B5EF4-FFF2-40B4-BE49-F238E27FC236}">
                <a16:creationId xmlns:a16="http://schemas.microsoft.com/office/drawing/2014/main" id="{00000000-0008-0000-02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2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2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2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2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2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2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2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2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2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2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2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2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2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2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2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2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2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2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2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2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2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2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2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2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2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2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2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2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2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2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2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2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2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2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2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2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2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2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2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2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2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2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2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2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2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2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2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2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2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2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2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2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2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2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2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2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2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2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2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2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2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2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2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2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2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2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2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2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2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2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2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2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2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2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2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2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2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2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76199</xdr:colOff>
      <xdr:row>0</xdr:row>
      <xdr:rowOff>66676</xdr:rowOff>
    </xdr:from>
    <xdr:to>
      <xdr:col>1</xdr:col>
      <xdr:colOff>617006</xdr:colOff>
      <xdr:row>0</xdr:row>
      <xdr:rowOff>482600</xdr:rowOff>
    </xdr:to>
    <xdr:pic>
      <xdr:nvPicPr>
        <xdr:cNvPr id="82" name="Imagen 81">
          <a:hlinkClick xmlns:r="http://schemas.openxmlformats.org/officeDocument/2006/relationships" r:id="rId1"/>
          <a:extLst>
            <a:ext uri="{FF2B5EF4-FFF2-40B4-BE49-F238E27FC236}">
              <a16:creationId xmlns:a16="http://schemas.microsoft.com/office/drawing/2014/main" id="{00000000-0008-0000-0200-00005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6"/>
          <a:ext cx="629707" cy="419099"/>
        </a:xfrm>
        <a:prstGeom prst="rect">
          <a:avLst/>
        </a:prstGeom>
      </xdr:spPr>
    </xdr:pic>
    <xdr:clientData/>
  </xdr:twoCellAnchor>
  <xdr:twoCellAnchor editAs="oneCell">
    <xdr:from>
      <xdr:col>1</xdr:col>
      <xdr:colOff>6779560</xdr:colOff>
      <xdr:row>0</xdr:row>
      <xdr:rowOff>22412</xdr:rowOff>
    </xdr:from>
    <xdr:to>
      <xdr:col>1</xdr:col>
      <xdr:colOff>8590402</xdr:colOff>
      <xdr:row>0</xdr:row>
      <xdr:rowOff>528677</xdr:rowOff>
    </xdr:to>
    <xdr:pic>
      <xdr:nvPicPr>
        <xdr:cNvPr id="83" name="Imagen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4"/>
        <a:stretch>
          <a:fillRect/>
        </a:stretch>
      </xdr:blipFill>
      <xdr:spPr>
        <a:xfrm>
          <a:off x="6869207" y="22412"/>
          <a:ext cx="1810842" cy="506265"/>
        </a:xfrm>
        <a:prstGeom prst="rect">
          <a:avLst/>
        </a:prstGeom>
      </xdr:spPr>
    </xdr:pic>
    <xdr:clientData/>
  </xdr:twoCellAnchor>
  <xdr:twoCellAnchor editAs="oneCell">
    <xdr:from>
      <xdr:col>1</xdr:col>
      <xdr:colOff>736414</xdr:colOff>
      <xdr:row>0</xdr:row>
      <xdr:rowOff>136153</xdr:rowOff>
    </xdr:from>
    <xdr:to>
      <xdr:col>1</xdr:col>
      <xdr:colOff>2412442</xdr:colOff>
      <xdr:row>0</xdr:row>
      <xdr:rowOff>505759</xdr:rowOff>
    </xdr:to>
    <xdr:pic>
      <xdr:nvPicPr>
        <xdr:cNvPr id="84" name="Imagen 83">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5"/>
        <a:stretch>
          <a:fillRect/>
        </a:stretch>
      </xdr:blipFill>
      <xdr:spPr>
        <a:xfrm>
          <a:off x="826061" y="136153"/>
          <a:ext cx="1676028" cy="3696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66676</xdr:rowOff>
    </xdr:from>
    <xdr:to>
      <xdr:col>1</xdr:col>
      <xdr:colOff>293157</xdr:colOff>
      <xdr:row>0</xdr:row>
      <xdr:rowOff>389031</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200" y="66676"/>
          <a:ext cx="629707" cy="325530"/>
        </a:xfrm>
        <a:prstGeom prst="rect">
          <a:avLst/>
        </a:prstGeom>
      </xdr:spPr>
    </xdr:pic>
    <xdr:clientData/>
  </xdr:twoCellAnchor>
  <xdr:twoCellAnchor editAs="oneCell">
    <xdr:from>
      <xdr:col>8</xdr:col>
      <xdr:colOff>1905000</xdr:colOff>
      <xdr:row>0</xdr:row>
      <xdr:rowOff>40822</xdr:rowOff>
    </xdr:from>
    <xdr:to>
      <xdr:col>10</xdr:col>
      <xdr:colOff>202825</xdr:colOff>
      <xdr:row>0</xdr:row>
      <xdr:rowOff>543912</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4"/>
        <a:stretch>
          <a:fillRect/>
        </a:stretch>
      </xdr:blipFill>
      <xdr:spPr>
        <a:xfrm>
          <a:off x="7648575" y="40822"/>
          <a:ext cx="1749050" cy="499915"/>
        </a:xfrm>
        <a:prstGeom prst="rect">
          <a:avLst/>
        </a:prstGeom>
      </xdr:spPr>
    </xdr:pic>
    <xdr:clientData/>
  </xdr:twoCellAnchor>
  <xdr:twoCellAnchor editAs="oneCell">
    <xdr:from>
      <xdr:col>1</xdr:col>
      <xdr:colOff>353785</xdr:colOff>
      <xdr:row>0</xdr:row>
      <xdr:rowOff>68036</xdr:rowOff>
    </xdr:from>
    <xdr:to>
      <xdr:col>3</xdr:col>
      <xdr:colOff>621292</xdr:colOff>
      <xdr:row>0</xdr:row>
      <xdr:rowOff>606426</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5"/>
        <a:stretch>
          <a:fillRect/>
        </a:stretch>
      </xdr:blipFill>
      <xdr:spPr>
        <a:xfrm>
          <a:off x="789214" y="68036"/>
          <a:ext cx="1791507" cy="538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67235</xdr:colOff>
      <xdr:row>0</xdr:row>
      <xdr:rowOff>112059</xdr:rowOff>
    </xdr:from>
    <xdr:to>
      <xdr:col>0</xdr:col>
      <xdr:colOff>894322</xdr:colOff>
      <xdr:row>0</xdr:row>
      <xdr:rowOff>538930</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67235" y="112059"/>
          <a:ext cx="827087" cy="426871"/>
        </a:xfrm>
        <a:prstGeom prst="rect">
          <a:avLst/>
        </a:prstGeom>
        <a:ln>
          <a:noFill/>
        </a:ln>
      </xdr:spPr>
    </xdr:pic>
    <xdr:clientData/>
  </xdr:twoCellAnchor>
  <xdr:twoCellAnchor editAs="oneCell">
    <xdr:from>
      <xdr:col>5</xdr:col>
      <xdr:colOff>0</xdr:colOff>
      <xdr:row>0</xdr:row>
      <xdr:rowOff>80735</xdr:rowOff>
    </xdr:from>
    <xdr:to>
      <xdr:col>8</xdr:col>
      <xdr:colOff>164443</xdr:colOff>
      <xdr:row>0</xdr:row>
      <xdr:rowOff>583825</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5962994" y="80735"/>
          <a:ext cx="1792846"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184150</xdr:colOff>
          <xdr:row>5</xdr:row>
          <xdr:rowOff>6350</xdr:rowOff>
        </xdr:from>
        <xdr:to>
          <xdr:col>1</xdr:col>
          <xdr:colOff>400050</xdr:colOff>
          <xdr:row>6</xdr:row>
          <xdr:rowOff>234950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1049618</xdr:colOff>
      <xdr:row>0</xdr:row>
      <xdr:rowOff>182469</xdr:rowOff>
    </xdr:from>
    <xdr:to>
      <xdr:col>0</xdr:col>
      <xdr:colOff>2437358</xdr:colOff>
      <xdr:row>0</xdr:row>
      <xdr:rowOff>507999</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5"/>
        <a:stretch>
          <a:fillRect/>
        </a:stretch>
      </xdr:blipFill>
      <xdr:spPr>
        <a:xfrm>
          <a:off x="1049618" y="182469"/>
          <a:ext cx="1387740" cy="3255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830262</xdr:colOff>
      <xdr:row>0</xdr:row>
      <xdr:rowOff>430046</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0" y="0"/>
          <a:ext cx="833437" cy="433221"/>
        </a:xfrm>
        <a:prstGeom prst="rect">
          <a:avLst/>
        </a:prstGeom>
      </xdr:spPr>
    </xdr:pic>
    <xdr:clientData/>
  </xdr:twoCellAnchor>
  <xdr:twoCellAnchor editAs="oneCell">
    <xdr:from>
      <xdr:col>6</xdr:col>
      <xdr:colOff>0</xdr:colOff>
      <xdr:row>0</xdr:row>
      <xdr:rowOff>83344</xdr:rowOff>
    </xdr:from>
    <xdr:to>
      <xdr:col>7</xdr:col>
      <xdr:colOff>826299</xdr:colOff>
      <xdr:row>0</xdr:row>
      <xdr:rowOff>580084</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xfrm>
          <a:off x="14528006" y="83344"/>
          <a:ext cx="1743607"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196850</xdr:colOff>
          <xdr:row>5</xdr:row>
          <xdr:rowOff>146050</xdr:rowOff>
        </xdr:from>
        <xdr:to>
          <xdr:col>1</xdr:col>
          <xdr:colOff>266700</xdr:colOff>
          <xdr:row>7</xdr:row>
          <xdr:rowOff>127000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5</xdr:row>
          <xdr:rowOff>146050</xdr:rowOff>
        </xdr:from>
        <xdr:to>
          <xdr:col>6</xdr:col>
          <xdr:colOff>76200</xdr:colOff>
          <xdr:row>7</xdr:row>
          <xdr:rowOff>146050</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977900</xdr:colOff>
      <xdr:row>0</xdr:row>
      <xdr:rowOff>158035</xdr:rowOff>
    </xdr:from>
    <xdr:to>
      <xdr:col>0</xdr:col>
      <xdr:colOff>2331357</xdr:colOff>
      <xdr:row>0</xdr:row>
      <xdr:rowOff>511044</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5"/>
        <a:stretch>
          <a:fillRect/>
        </a:stretch>
      </xdr:blipFill>
      <xdr:spPr>
        <a:xfrm>
          <a:off x="977900" y="158035"/>
          <a:ext cx="1353457" cy="3530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833437" cy="433221"/>
    <xdr:pic>
      <xdr:nvPicPr>
        <xdr:cNvPr id="2" name="Imagen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0" y="0"/>
          <a:ext cx="833437" cy="433221"/>
        </a:xfrm>
        <a:prstGeom prst="rect">
          <a:avLst/>
        </a:prstGeom>
      </xdr:spPr>
    </xdr:pic>
    <xdr:clientData/>
  </xdr:oneCellAnchor>
  <xdr:twoCellAnchor editAs="oneCell">
    <xdr:from>
      <xdr:col>5</xdr:col>
      <xdr:colOff>0</xdr:colOff>
      <xdr:row>0</xdr:row>
      <xdr:rowOff>39310</xdr:rowOff>
    </xdr:from>
    <xdr:to>
      <xdr:col>7</xdr:col>
      <xdr:colOff>340559</xdr:colOff>
      <xdr:row>0</xdr:row>
      <xdr:rowOff>545575</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4"/>
        <a:stretch>
          <a:fillRect/>
        </a:stretch>
      </xdr:blipFill>
      <xdr:spPr>
        <a:xfrm>
          <a:off x="8286749" y="39310"/>
          <a:ext cx="1864560"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88900</xdr:colOff>
          <xdr:row>5</xdr:row>
          <xdr:rowOff>336550</xdr:rowOff>
        </xdr:from>
        <xdr:to>
          <xdr:col>1</xdr:col>
          <xdr:colOff>400050</xdr:colOff>
          <xdr:row>6</xdr:row>
          <xdr:rowOff>57150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1019528</xdr:colOff>
      <xdr:row>0</xdr:row>
      <xdr:rowOff>158397</xdr:rowOff>
    </xdr:from>
    <xdr:to>
      <xdr:col>0</xdr:col>
      <xdr:colOff>2192033</xdr:colOff>
      <xdr:row>0</xdr:row>
      <xdr:rowOff>493889</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5"/>
        <a:stretch>
          <a:fillRect/>
        </a:stretch>
      </xdr:blipFill>
      <xdr:spPr>
        <a:xfrm>
          <a:off x="1019528" y="158397"/>
          <a:ext cx="1172505" cy="33549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ubillo, Gema (KWMAT)" id="{C1216DA8-2471-4576-864B-324779A37D8C}"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0-11-12T13:39:13.04" personId="{C1216DA8-2471-4576-864B-324779A37D8C}" id="{FEB69596-88EA-4D55-A9CF-558EAE56A09D}">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8CF8-2241-4FE6-A776-29CEA2332B87}">
  <sheetPr codeName="Hoja14"/>
  <dimension ref="A1:P33"/>
  <sheetViews>
    <sheetView showGridLines="0" showRowColHeaders="0" tabSelected="1" zoomScale="70" zoomScaleNormal="70" workbookViewId="0">
      <selection activeCell="I25" sqref="I24:I25"/>
    </sheetView>
  </sheetViews>
  <sheetFormatPr baseColWidth="10" defaultRowHeight="14.5" x14ac:dyDescent="0.35"/>
  <sheetData>
    <row r="1" spans="1:16" ht="57" customHeight="1" x14ac:dyDescent="0.35">
      <c r="A1" s="86" t="s">
        <v>121</v>
      </c>
      <c r="B1" s="86"/>
      <c r="C1" s="86"/>
      <c r="D1" s="86"/>
      <c r="E1" s="86"/>
      <c r="F1" s="86"/>
      <c r="G1" s="86"/>
      <c r="H1" s="86"/>
      <c r="I1" s="86"/>
      <c r="J1" s="86"/>
      <c r="K1" s="86"/>
      <c r="L1" s="86"/>
      <c r="M1" s="86"/>
      <c r="N1" s="86"/>
      <c r="O1" s="86"/>
      <c r="P1" s="86"/>
    </row>
    <row r="4" spans="1:16" x14ac:dyDescent="0.35">
      <c r="B4" s="6"/>
    </row>
    <row r="5" spans="1:16" ht="34.5" customHeight="1" x14ac:dyDescent="0.35">
      <c r="B5" s="40" t="s">
        <v>88</v>
      </c>
    </row>
    <row r="6" spans="1:16" ht="34.5" customHeight="1" x14ac:dyDescent="0.35">
      <c r="B6" s="40" t="s">
        <v>89</v>
      </c>
    </row>
    <row r="7" spans="1:16" ht="34.5" customHeight="1" x14ac:dyDescent="0.35">
      <c r="B7" s="40" t="s">
        <v>90</v>
      </c>
    </row>
    <row r="8" spans="1:16" ht="34.5" customHeight="1" x14ac:dyDescent="0.35">
      <c r="B8" s="40" t="s">
        <v>91</v>
      </c>
    </row>
    <row r="9" spans="1:16" ht="34.5" customHeight="1" x14ac:dyDescent="0.35">
      <c r="B9" s="40" t="s">
        <v>92</v>
      </c>
    </row>
    <row r="10" spans="1:16" ht="34.5" customHeight="1" x14ac:dyDescent="0.35">
      <c r="B10" s="40" t="s">
        <v>155</v>
      </c>
    </row>
    <row r="11" spans="1:16" x14ac:dyDescent="0.35">
      <c r="B11" s="6"/>
    </row>
    <row r="33" ht="57" customHeight="1" x14ac:dyDescent="0.35"/>
  </sheetData>
  <mergeCells count="1">
    <mergeCell ref="A1:P1"/>
  </mergeCells>
  <hyperlinks>
    <hyperlink ref="B5" location="KPI!A1" display="Principales variables" xr:uid="{B4BA023D-ECB8-4245-B231-D1097865BE67}"/>
    <hyperlink ref="B6" location="PERFIL!A1" display="Perfil sociodemografico" xr:uid="{DF361758-BF48-42E6-AA0D-6E8487AAFD59}"/>
    <hyperlink ref="B7" location="MOTIVOS!A1" display="Lugares y motivos de consumo" xr:uid="{08DEB8AF-24ED-497E-B2AB-E982488E6FE8}"/>
    <hyperlink ref="B8" location="METODOLOGÍA!A1" display="Metodología" xr:uid="{2BE43B95-C2CC-488C-B425-FF4488A50A43}"/>
    <hyperlink ref="B9" location="VARIABLES!A1" display="Glosario Variables" xr:uid="{AE8ADF03-EA39-4BC3-B27F-19F34698BC0B}"/>
    <hyperlink ref="B10" location="Conclusiones!A1" display="Conclusiones" xr:uid="{E0B826F8-AFE0-4592-A186-E47DC2E3B8FB}"/>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sheetPr>
  <dimension ref="A1:H501"/>
  <sheetViews>
    <sheetView showGridLines="0" showRowColHeaders="0" zoomScale="70" zoomScaleNormal="70" workbookViewId="0">
      <selection sqref="A1:H1"/>
    </sheetView>
  </sheetViews>
  <sheetFormatPr baseColWidth="10" defaultColWidth="10.90625" defaultRowHeight="14.5" x14ac:dyDescent="0.35"/>
  <cols>
    <col min="1" max="1" width="46.1796875" style="3" customWidth="1"/>
    <col min="2" max="2" width="5.453125" style="3" customWidth="1"/>
    <col min="3" max="5" width="16" style="3" customWidth="1"/>
    <col min="6" max="6" width="2.1796875" style="3" customWidth="1"/>
    <col min="7" max="7" width="13.7265625" style="3" customWidth="1"/>
    <col min="8" max="8" width="13.26953125" style="3" customWidth="1"/>
    <col min="9" max="9" width="14.26953125" style="3" customWidth="1"/>
    <col min="10" max="10" width="19.54296875" style="3" customWidth="1"/>
    <col min="11" max="16384" width="10.90625" style="3"/>
  </cols>
  <sheetData>
    <row r="1" spans="1:8" ht="48.75" customHeight="1" x14ac:dyDescent="0.35">
      <c r="A1" s="97" t="s">
        <v>121</v>
      </c>
      <c r="B1" s="97"/>
      <c r="C1" s="97"/>
      <c r="D1" s="97"/>
      <c r="E1" s="97"/>
      <c r="F1" s="97"/>
      <c r="G1" s="97"/>
      <c r="H1" s="97"/>
    </row>
    <row r="2" spans="1:8" x14ac:dyDescent="0.35">
      <c r="A2" s="22">
        <v>2</v>
      </c>
      <c r="B2" s="13"/>
    </row>
    <row r="3" spans="1:8" ht="12.75" customHeight="1" x14ac:dyDescent="0.35">
      <c r="A3" s="22">
        <v>3</v>
      </c>
      <c r="B3" s="13"/>
    </row>
    <row r="4" spans="1:8" ht="19" thickBot="1" x14ac:dyDescent="0.4">
      <c r="A4" s="23" t="s">
        <v>46</v>
      </c>
      <c r="B4" s="24"/>
    </row>
    <row r="5" spans="1:8" ht="15" thickTop="1" x14ac:dyDescent="0.35">
      <c r="A5" s="2" t="s">
        <v>47</v>
      </c>
      <c r="B5" s="12"/>
    </row>
    <row r="6" spans="1:8" s="5" customFormat="1" x14ac:dyDescent="0.35">
      <c r="A6" s="4"/>
      <c r="B6" s="10"/>
      <c r="C6" s="4"/>
      <c r="D6" s="4"/>
      <c r="E6" s="4"/>
    </row>
    <row r="7" spans="1:8" s="5" customFormat="1" ht="39.75" customHeight="1" x14ac:dyDescent="0.35">
      <c r="A7" s="41">
        <v>3</v>
      </c>
      <c r="B7" s="10"/>
      <c r="C7" s="42" t="str">
        <f>VLOOKUP(A7,DESPLEGABLES!$L$3:$M$5,2,0)</f>
        <v>CONSUMO PER CAPITA (kg ó litros por individuo)</v>
      </c>
      <c r="D7" s="10">
        <v>2</v>
      </c>
      <c r="E7" s="10" t="str">
        <f>VLOOKUP(D7,DESPLEGABLES!$G$3:$H$11,2,0)</f>
        <v>Patatas Fritas + Otros Aperitivos Salados</v>
      </c>
      <c r="F7" s="13"/>
      <c r="G7" s="13"/>
    </row>
    <row r="8" spans="1:8" s="5" customFormat="1" ht="16.5" customHeight="1" x14ac:dyDescent="0.35">
      <c r="B8" s="13"/>
      <c r="C8" s="13">
        <v>5</v>
      </c>
      <c r="D8" s="13">
        <v>6</v>
      </c>
      <c r="E8" s="13">
        <v>7</v>
      </c>
      <c r="F8" s="13"/>
      <c r="G8" s="13"/>
    </row>
    <row r="9" spans="1:8" ht="24" customHeight="1" x14ac:dyDescent="0.35">
      <c r="A9" s="11"/>
      <c r="B9" s="11"/>
      <c r="C9" s="15" t="str">
        <f>KPI!C7</f>
        <v>AÑO 2022</v>
      </c>
      <c r="D9" s="15" t="str">
        <f>KPI!D7</f>
        <v>AÑO 2023</v>
      </c>
      <c r="E9" s="15" t="str">
        <f>KPI!E7</f>
        <v>AÑO 2024</v>
      </c>
      <c r="G9" s="43" t="s">
        <v>87</v>
      </c>
    </row>
    <row r="10" spans="1:8" x14ac:dyDescent="0.35">
      <c r="A10" s="44" t="s">
        <v>45</v>
      </c>
      <c r="B10" s="45" t="s">
        <v>0</v>
      </c>
      <c r="C10" s="46">
        <f>VLOOKUP($C$7&amp;$E$7&amp;$A10,PERFIL_DATOS!$A$2:$M$785,C$8,0)</f>
        <v>0.92109170130880169</v>
      </c>
      <c r="D10" s="46">
        <f>VLOOKUP($C$7&amp;$E$7&amp;$A10,PERFIL_DATOS!$A$2:$M$785,D$8,0)</f>
        <v>0.87842475054117675</v>
      </c>
      <c r="E10" s="46">
        <f>VLOOKUP($C$7&amp;$E$7&amp;$A10,PERFIL_DATOS!$A$2:$M$785,E$8,0)</f>
        <v>0.82067530743802142</v>
      </c>
      <c r="F10" s="30"/>
      <c r="G10" s="47">
        <f>DESPLEGABLES!U3</f>
        <v>100</v>
      </c>
    </row>
    <row r="11" spans="1:8" x14ac:dyDescent="0.35">
      <c r="A11" s="48" t="s">
        <v>1</v>
      </c>
      <c r="B11" s="49" t="s">
        <v>1</v>
      </c>
      <c r="C11" s="50">
        <f>VLOOKUP($C$7&amp;$E$7&amp;$A11,PERFIL_DATOS!$A$2:$M$785,C$8,0)</f>
        <v>0.82684881814679112</v>
      </c>
      <c r="D11" s="50">
        <f>VLOOKUP($C$7&amp;$E$7&amp;$A11,PERFIL_DATOS!$A$2:$M$785,D$8,0)</f>
        <v>0.72549104551143506</v>
      </c>
      <c r="E11" s="50">
        <f>VLOOKUP($C$7&amp;$E$7&amp;$A11,PERFIL_DATOS!$A$2:$M$785,E$8,0)</f>
        <v>0.81378308023371948</v>
      </c>
      <c r="F11" s="30"/>
      <c r="G11" s="51">
        <f>DESPLEGABLES!U4</f>
        <v>9.4398424957635054</v>
      </c>
    </row>
    <row r="12" spans="1:8" x14ac:dyDescent="0.35">
      <c r="A12" s="52" t="s">
        <v>2</v>
      </c>
      <c r="B12" s="13" t="s">
        <v>2</v>
      </c>
      <c r="C12" s="53">
        <f>VLOOKUP($C$7&amp;$E$7&amp;$A12,PERFIL_DATOS!$A$2:$M$785,C$8,0)</f>
        <v>0.69674872076294603</v>
      </c>
      <c r="D12" s="53">
        <f>VLOOKUP($C$7&amp;$E$7&amp;$A12,PERFIL_DATOS!$A$2:$M$785,D$8,0)</f>
        <v>0.9607803986034249</v>
      </c>
      <c r="E12" s="54">
        <f>VLOOKUP($C$7&amp;$E$7&amp;$A12,PERFIL_DATOS!$A$2:$M$785,E$8,0)</f>
        <v>0.90400308840999377</v>
      </c>
      <c r="F12" s="30"/>
      <c r="G12" s="55">
        <f>DESPLEGABLES!U5</f>
        <v>13.279587584380584</v>
      </c>
    </row>
    <row r="13" spans="1:8" x14ac:dyDescent="0.35">
      <c r="A13" s="52" t="s">
        <v>3</v>
      </c>
      <c r="B13" s="13" t="s">
        <v>3</v>
      </c>
      <c r="C13" s="53">
        <f>VLOOKUP($C$7&amp;$E$7&amp;$A13,PERFIL_DATOS!$A$2:$M$785,C$8,0)</f>
        <v>0.94371923246445755</v>
      </c>
      <c r="D13" s="53">
        <f>VLOOKUP($C$7&amp;$E$7&amp;$A13,PERFIL_DATOS!$A$2:$M$785,D$8,0)</f>
        <v>0.90867433963355548</v>
      </c>
      <c r="E13" s="54">
        <f>VLOOKUP($C$7&amp;$E$7&amp;$A13,PERFIL_DATOS!$A$2:$M$785,E$8,0)</f>
        <v>0.69357157690382432</v>
      </c>
      <c r="F13" s="30"/>
      <c r="G13" s="55">
        <f>DESPLEGABLES!U6</f>
        <v>15.760285730435996</v>
      </c>
    </row>
    <row r="14" spans="1:8" x14ac:dyDescent="0.35">
      <c r="A14" s="52" t="s">
        <v>4</v>
      </c>
      <c r="B14" s="13" t="s">
        <v>4</v>
      </c>
      <c r="C14" s="53">
        <f>VLOOKUP($C$7&amp;$E$7&amp;$A14,PERFIL_DATOS!$A$2:$M$785,C$8,0)</f>
        <v>1.0118589850910413</v>
      </c>
      <c r="D14" s="53">
        <f>VLOOKUP($C$7&amp;$E$7&amp;$A14,PERFIL_DATOS!$A$2:$M$785,D$8,0)</f>
        <v>0.88224592495419718</v>
      </c>
      <c r="E14" s="54">
        <f>VLOOKUP($C$7&amp;$E$7&amp;$A14,PERFIL_DATOS!$A$2:$M$785,E$8,0)</f>
        <v>0.85255331089423014</v>
      </c>
      <c r="F14" s="30"/>
      <c r="G14" s="55">
        <f>DESPLEGABLES!U7</f>
        <v>20.300586786062738</v>
      </c>
    </row>
    <row r="15" spans="1:8" x14ac:dyDescent="0.35">
      <c r="A15" s="52" t="s">
        <v>5</v>
      </c>
      <c r="B15" s="13" t="s">
        <v>5</v>
      </c>
      <c r="C15" s="53">
        <f>VLOOKUP($C$7&amp;$E$7&amp;$A15,PERFIL_DATOS!$A$2:$M$785,C$8,0)</f>
        <v>0.76321859155706884</v>
      </c>
      <c r="D15" s="53">
        <f>VLOOKUP($C$7&amp;$E$7&amp;$A15,PERFIL_DATOS!$A$2:$M$785,D$8,0)</f>
        <v>0.7381330881848629</v>
      </c>
      <c r="E15" s="54">
        <f>VLOOKUP($C$7&amp;$E$7&amp;$A15,PERFIL_DATOS!$A$2:$M$785,E$8,0)</f>
        <v>0.8050797596402095</v>
      </c>
      <c r="F15" s="30"/>
      <c r="G15" s="55">
        <f>DESPLEGABLES!U8</f>
        <v>13.259172420164347</v>
      </c>
    </row>
    <row r="16" spans="1:8" x14ac:dyDescent="0.35">
      <c r="A16" s="52" t="s">
        <v>6</v>
      </c>
      <c r="B16" s="13" t="s">
        <v>6</v>
      </c>
      <c r="C16" s="53">
        <f>VLOOKUP($C$7&amp;$E$7&amp;$A16,PERFIL_DATOS!$A$2:$M$785,C$8,0)</f>
        <v>1.2367513736373765</v>
      </c>
      <c r="D16" s="53">
        <f>VLOOKUP($C$7&amp;$E$7&amp;$A16,PERFIL_DATOS!$A$2:$M$785,D$8,0)</f>
        <v>1.0869398177005167</v>
      </c>
      <c r="E16" s="54">
        <f>VLOOKUP($C$7&amp;$E$7&amp;$A16,PERFIL_DATOS!$A$2:$M$785,E$8,0)</f>
        <v>0.9918118683070144</v>
      </c>
      <c r="F16" s="30"/>
      <c r="G16" s="55">
        <f>DESPLEGABLES!U9</f>
        <v>9.7207415210150501</v>
      </c>
    </row>
    <row r="17" spans="1:7" x14ac:dyDescent="0.35">
      <c r="A17" s="52" t="s">
        <v>7</v>
      </c>
      <c r="B17" s="13" t="s">
        <v>7</v>
      </c>
      <c r="C17" s="53">
        <f>VLOOKUP($C$7&amp;$E$7&amp;$A17,PERFIL_DATOS!$A$2:$M$785,C$8,0)</f>
        <v>1.1741100643946119</v>
      </c>
      <c r="D17" s="53">
        <f>VLOOKUP($C$7&amp;$E$7&amp;$A17,PERFIL_DATOS!$A$2:$M$785,D$8,0)</f>
        <v>0.89629678082703257</v>
      </c>
      <c r="E17" s="54">
        <f>VLOOKUP($C$7&amp;$E$7&amp;$A17,PERFIL_DATOS!$A$2:$M$785,E$8,0)</f>
        <v>0.87929074150103648</v>
      </c>
      <c r="F17" s="30"/>
      <c r="G17" s="55">
        <f>DESPLEGABLES!U10</f>
        <v>9.3199999763742305</v>
      </c>
    </row>
    <row r="18" spans="1:7" x14ac:dyDescent="0.35">
      <c r="A18" s="56" t="s">
        <v>8</v>
      </c>
      <c r="B18" s="57" t="s">
        <v>8</v>
      </c>
      <c r="C18" s="58">
        <f>VLOOKUP($C$7&amp;$E$7&amp;$A18,PERFIL_DATOS!$A$2:$M$785,C$8,0)</f>
        <v>0.73811367981637688</v>
      </c>
      <c r="D18" s="58">
        <f>VLOOKUP($C$7&amp;$E$7&amp;$A18,PERFIL_DATOS!$A$2:$M$785,D$8,0)</f>
        <v>0.82425912852120398</v>
      </c>
      <c r="E18" s="58">
        <f>VLOOKUP($C$7&amp;$E$7&amp;$A18,PERFIL_DATOS!$A$2:$M$785,E$8,0)</f>
        <v>0.63137339733293341</v>
      </c>
      <c r="F18" s="30"/>
      <c r="G18" s="59">
        <f>DESPLEGABLES!U11</f>
        <v>8.919783407490204</v>
      </c>
    </row>
    <row r="19" spans="1:7" x14ac:dyDescent="0.35">
      <c r="A19" s="48" t="s">
        <v>9</v>
      </c>
      <c r="B19" s="49" t="s">
        <v>9</v>
      </c>
      <c r="C19" s="50">
        <f>VLOOKUP($C$7&amp;$E$7&amp;$A19,PERFIL_DATOS!$A$2:$M$785,C$8,0)</f>
        <v>1.1782764570702966</v>
      </c>
      <c r="D19" s="60">
        <f>VLOOKUP($C$7&amp;$E$7&amp;$A19,PERFIL_DATOS!$A$2:$M$785,D$8,0)</f>
        <v>0.92125672193660857</v>
      </c>
      <c r="E19" s="50">
        <f>VLOOKUP($C$7&amp;$E$7&amp;$A19,PERFIL_DATOS!$A$2:$M$785,E$8,0)</f>
        <v>0.77577476042050553</v>
      </c>
      <c r="F19" s="30"/>
      <c r="G19" s="51">
        <f>DESPLEGABLES!U12</f>
        <v>5.8506737922681991</v>
      </c>
    </row>
    <row r="20" spans="1:7" x14ac:dyDescent="0.35">
      <c r="A20" s="52" t="s">
        <v>10</v>
      </c>
      <c r="B20" s="13" t="s">
        <v>10</v>
      </c>
      <c r="C20" s="53">
        <f>VLOOKUP($C$7&amp;$E$7&amp;$A20,PERFIL_DATOS!$A$2:$M$785,C$8,0)</f>
        <v>0.82696798269909388</v>
      </c>
      <c r="D20" s="53">
        <f>VLOOKUP($C$7&amp;$E$7&amp;$A20,PERFIL_DATOS!$A$2:$M$785,D$8,0)</f>
        <v>0.68683826689249383</v>
      </c>
      <c r="E20" s="53">
        <f>VLOOKUP($C$7&amp;$E$7&amp;$A20,PERFIL_DATOS!$A$2:$M$785,E$8,0)</f>
        <v>0.66831362163319263</v>
      </c>
      <c r="F20" s="30"/>
      <c r="G20" s="55">
        <f>DESPLEGABLES!U13</f>
        <v>6.5765587124687261</v>
      </c>
    </row>
    <row r="21" spans="1:7" x14ac:dyDescent="0.35">
      <c r="A21" s="52" t="s">
        <v>11</v>
      </c>
      <c r="B21" s="13" t="s">
        <v>11</v>
      </c>
      <c r="C21" s="53">
        <f>VLOOKUP($C$7&amp;$E$7&amp;$A21,PERFIL_DATOS!$A$2:$M$785,C$8,0)</f>
        <v>0.7520811798873408</v>
      </c>
      <c r="D21" s="53">
        <f>VLOOKUP($C$7&amp;$E$7&amp;$A21,PERFIL_DATOS!$A$2:$M$785,D$8,0)</f>
        <v>0.93493690000918461</v>
      </c>
      <c r="E21" s="53">
        <f>VLOOKUP($C$7&amp;$E$7&amp;$A21,PERFIL_DATOS!$A$2:$M$785,E$8,0)</f>
        <v>0.51693305692656</v>
      </c>
      <c r="F21" s="30"/>
      <c r="G21" s="55">
        <f>DESPLEGABLES!U14</f>
        <v>8.336061381075794</v>
      </c>
    </row>
    <row r="22" spans="1:7" x14ac:dyDescent="0.35">
      <c r="A22" s="52" t="s">
        <v>12</v>
      </c>
      <c r="B22" s="13" t="s">
        <v>12</v>
      </c>
      <c r="C22" s="53">
        <f>VLOOKUP($C$7&amp;$E$7&amp;$A22,PERFIL_DATOS!$A$2:$M$785,C$8,0)</f>
        <v>1.0435467917810006</v>
      </c>
      <c r="D22" s="53">
        <f>VLOOKUP($C$7&amp;$E$7&amp;$A22,PERFIL_DATOS!$A$2:$M$785,D$8,0)</f>
        <v>1.1760156889741267</v>
      </c>
      <c r="E22" s="53">
        <f>VLOOKUP($C$7&amp;$E$7&amp;$A22,PERFIL_DATOS!$A$2:$M$785,E$8,0)</f>
        <v>1.0047885886510801</v>
      </c>
      <c r="F22" s="30"/>
      <c r="G22" s="55">
        <f>DESPLEGABLES!U15</f>
        <v>18.40028507493124</v>
      </c>
    </row>
    <row r="23" spans="1:7" x14ac:dyDescent="0.35">
      <c r="A23" s="52" t="s">
        <v>13</v>
      </c>
      <c r="B23" s="13" t="s">
        <v>13</v>
      </c>
      <c r="C23" s="53">
        <f>VLOOKUP($C$7&amp;$E$7&amp;$A23,PERFIL_DATOS!$A$2:$M$785,C$8,0)</f>
        <v>0.93712845822891688</v>
      </c>
      <c r="D23" s="53">
        <f>VLOOKUP($C$7&amp;$E$7&amp;$A23,PERFIL_DATOS!$A$2:$M$785,D$8,0)</f>
        <v>0.88900668776268532</v>
      </c>
      <c r="E23" s="53">
        <f>VLOOKUP($C$7&amp;$E$7&amp;$A23,PERFIL_DATOS!$A$2:$M$785,E$8,0)</f>
        <v>0.91303305903795673</v>
      </c>
      <c r="F23" s="30"/>
      <c r="G23" s="55">
        <f>DESPLEGABLES!U16</f>
        <v>20.800148262784411</v>
      </c>
    </row>
    <row r="24" spans="1:7" x14ac:dyDescent="0.35">
      <c r="A24" s="52" t="s">
        <v>14</v>
      </c>
      <c r="B24" s="13" t="s">
        <v>14</v>
      </c>
      <c r="C24" s="53">
        <f>VLOOKUP($C$7&amp;$E$7&amp;$A24,PERFIL_DATOS!$A$2:$M$785,C$8,0)</f>
        <v>0.74668829258058433</v>
      </c>
      <c r="D24" s="53">
        <f>VLOOKUP($C$7&amp;$E$7&amp;$A24,PERFIL_DATOS!$A$2:$M$785,D$8,0)</f>
        <v>0.64861387009820737</v>
      </c>
      <c r="E24" s="53">
        <f>VLOOKUP($C$7&amp;$E$7&amp;$A24,PERFIL_DATOS!$A$2:$M$785,E$8,0)</f>
        <v>0.73858411898700305</v>
      </c>
      <c r="F24" s="30"/>
      <c r="G24" s="55">
        <f>DESPLEGABLES!U17</f>
        <v>10.553665652027702</v>
      </c>
    </row>
    <row r="25" spans="1:7" x14ac:dyDescent="0.35">
      <c r="A25" s="52" t="s">
        <v>15</v>
      </c>
      <c r="B25" s="13" t="s">
        <v>15</v>
      </c>
      <c r="C25" s="53">
        <f>VLOOKUP($C$7&amp;$E$7&amp;$A25,PERFIL_DATOS!$A$2:$M$785,C$8,0)</f>
        <v>1.0559549528299883</v>
      </c>
      <c r="D25" s="53">
        <f>VLOOKUP($C$7&amp;$E$7&amp;$A25,PERFIL_DATOS!$A$2:$M$785,D$8,0)</f>
        <v>0.82333450852579648</v>
      </c>
      <c r="E25" s="53">
        <f>VLOOKUP($C$7&amp;$E$7&amp;$A25,PERFIL_DATOS!$A$2:$M$785,E$8,0)</f>
        <v>0.73286134046162899</v>
      </c>
      <c r="F25" s="30"/>
      <c r="G25" s="55">
        <f>DESPLEGABLES!U18</f>
        <v>12.564803938180971</v>
      </c>
    </row>
    <row r="26" spans="1:7" x14ac:dyDescent="0.35">
      <c r="A26" s="56" t="s">
        <v>16</v>
      </c>
      <c r="B26" s="57" t="s">
        <v>16</v>
      </c>
      <c r="C26" s="58">
        <f>VLOOKUP($C$7&amp;$E$7&amp;$A26,PERFIL_DATOS!$A$2:$M$785,C$8,0)</f>
        <v>0.79786173723495746</v>
      </c>
      <c r="D26" s="58">
        <f>VLOOKUP($C$7&amp;$E$7&amp;$A26,PERFIL_DATOS!$A$2:$M$785,D$8,0)</f>
        <v>0.75581526955616751</v>
      </c>
      <c r="E26" s="58">
        <f>VLOOKUP($C$7&amp;$E$7&amp;$A26,PERFIL_DATOS!$A$2:$M$785,E$8,0)</f>
        <v>0.84772759925400964</v>
      </c>
      <c r="F26" s="30"/>
      <c r="G26" s="59">
        <f>DESPLEGABLES!U19</f>
        <v>16.917810661806438</v>
      </c>
    </row>
    <row r="27" spans="1:7" x14ac:dyDescent="0.35">
      <c r="A27" s="48" t="s">
        <v>48</v>
      </c>
      <c r="B27" s="49" t="s">
        <v>48</v>
      </c>
      <c r="C27" s="50">
        <f>VLOOKUP($C$7&amp;$E$7&amp;$A27,PERFIL_DATOS!$A$2:$M$785,C$8,0)</f>
        <v>0.82709671210111113</v>
      </c>
      <c r="D27" s="50">
        <f>VLOOKUP($C$7&amp;$E$7&amp;$A27,PERFIL_DATOS!$A$2:$M$785,D$8,0)</f>
        <v>1.1380024250603584</v>
      </c>
      <c r="E27" s="50">
        <f>VLOOKUP($C$7&amp;$E$7&amp;$A27,PERFIL_DATOS!$A$2:$M$785,E$8,0)</f>
        <v>0.75556755201146486</v>
      </c>
      <c r="F27" s="30"/>
      <c r="G27" s="51">
        <f>DESPLEGABLES!U20</f>
        <v>6.9488056291315061</v>
      </c>
    </row>
    <row r="28" spans="1:7" x14ac:dyDescent="0.35">
      <c r="A28" s="52" t="s">
        <v>49</v>
      </c>
      <c r="B28" s="13" t="s">
        <v>49</v>
      </c>
      <c r="C28" s="53">
        <f>VLOOKUP($C$7&amp;$E$7&amp;$A28,PERFIL_DATOS!$A$2:$M$785,C$8,0)</f>
        <v>0.6583556969097496</v>
      </c>
      <c r="D28" s="53">
        <f>VLOOKUP($C$7&amp;$E$7&amp;$A28,PERFIL_DATOS!$A$2:$M$785,D$8,0)</f>
        <v>0.53781309271780486</v>
      </c>
      <c r="E28" s="53">
        <f>VLOOKUP($C$7&amp;$E$7&amp;$A28,PERFIL_DATOS!$A$2:$M$785,E$8,0)</f>
        <v>0.62336908434229599</v>
      </c>
      <c r="F28" s="30"/>
      <c r="G28" s="55">
        <f>DESPLEGABLES!U21</f>
        <v>6.7859042751884839</v>
      </c>
    </row>
    <row r="29" spans="1:7" x14ac:dyDescent="0.35">
      <c r="A29" s="52" t="s">
        <v>50</v>
      </c>
      <c r="B29" s="13" t="s">
        <v>50</v>
      </c>
      <c r="C29" s="53">
        <f>VLOOKUP($C$7&amp;$E$7&amp;$A29,PERFIL_DATOS!$A$2:$M$785,C$8,0)</f>
        <v>0.6054231783492674</v>
      </c>
      <c r="D29" s="53">
        <f>VLOOKUP($C$7&amp;$E$7&amp;$A29,PERFIL_DATOS!$A$2:$M$785,D$8,0)</f>
        <v>0.65782679309116832</v>
      </c>
      <c r="E29" s="53">
        <f>VLOOKUP($C$7&amp;$E$7&amp;$A29,PERFIL_DATOS!$A$2:$M$785,E$8,0)</f>
        <v>0.55493663411486516</v>
      </c>
      <c r="F29" s="30"/>
      <c r="G29" s="55">
        <f>DESPLEGABLES!U22</f>
        <v>14.424381544470027</v>
      </c>
    </row>
    <row r="30" spans="1:7" x14ac:dyDescent="0.35">
      <c r="A30" s="52" t="s">
        <v>51</v>
      </c>
      <c r="B30" s="13" t="s">
        <v>51</v>
      </c>
      <c r="C30" s="53">
        <f>VLOOKUP($C$7&amp;$E$7&amp;$A30,PERFIL_DATOS!$A$2:$M$785,C$8,0)</f>
        <v>0.98299816405721196</v>
      </c>
      <c r="D30" s="53">
        <f>VLOOKUP($C$7&amp;$E$7&amp;$A30,PERFIL_DATOS!$A$2:$M$785,D$8,0)</f>
        <v>0.8498054354661696</v>
      </c>
      <c r="E30" s="53">
        <f>VLOOKUP($C$7&amp;$E$7&amp;$A30,PERFIL_DATOS!$A$2:$M$785,E$8,0)</f>
        <v>0.73620876497195065</v>
      </c>
      <c r="F30" s="30"/>
      <c r="G30" s="55">
        <f>DESPLEGABLES!U23</f>
        <v>28.985461946242996</v>
      </c>
    </row>
    <row r="31" spans="1:7" x14ac:dyDescent="0.35">
      <c r="A31" s="52" t="s">
        <v>52</v>
      </c>
      <c r="B31" s="13" t="s">
        <v>52</v>
      </c>
      <c r="C31" s="53">
        <f>VLOOKUP($C$7&amp;$E$7&amp;$A31,PERFIL_DATOS!$A$2:$M$785,C$8,0)</f>
        <v>0.97309479057935744</v>
      </c>
      <c r="D31" s="53">
        <f>VLOOKUP($C$7&amp;$E$7&amp;$A31,PERFIL_DATOS!$A$2:$M$785,D$8,0)</f>
        <v>0.94887326249788451</v>
      </c>
      <c r="E31" s="53">
        <f>VLOOKUP($C$7&amp;$E$7&amp;$A31,PERFIL_DATOS!$A$2:$M$785,E$8,0)</f>
        <v>0.88153933651721728</v>
      </c>
      <c r="F31" s="30"/>
      <c r="G31" s="55">
        <f>DESPLEGABLES!U24</f>
        <v>19.854991310731162</v>
      </c>
    </row>
    <row r="32" spans="1:7" x14ac:dyDescent="0.35">
      <c r="A32" s="56" t="s">
        <v>53</v>
      </c>
      <c r="B32" s="57" t="s">
        <v>53</v>
      </c>
      <c r="C32" s="58">
        <f>VLOOKUP($C$7&amp;$E$7&amp;$A32,PERFIL_DATOS!$A$2:$M$785,C$8,0)</f>
        <v>1.0982736203815091</v>
      </c>
      <c r="D32" s="58">
        <f>VLOOKUP($C$7&amp;$E$7&amp;$A32,PERFIL_DATOS!$A$2:$M$785,D$8,0)</f>
        <v>1.0150230810165131</v>
      </c>
      <c r="E32" s="58">
        <f>VLOOKUP($C$7&amp;$E$7&amp;$A32,PERFIL_DATOS!$A$2:$M$785,E$8,0)</f>
        <v>1.1191168610741846</v>
      </c>
      <c r="F32" s="30"/>
      <c r="G32" s="59">
        <f>DESPLEGABLES!U25</f>
        <v>23.000465487187473</v>
      </c>
    </row>
    <row r="33" spans="1:7" x14ac:dyDescent="0.35">
      <c r="A33" s="48" t="s">
        <v>156</v>
      </c>
      <c r="B33" s="49" t="s">
        <v>17</v>
      </c>
      <c r="C33" s="50">
        <f>VLOOKUP($C$7&amp;$E$7&amp;$A33,PERFIL_DATOS!$A$2:$M$785,C$8,0)</f>
        <v>0.79399073450593993</v>
      </c>
      <c r="D33" s="50">
        <f>VLOOKUP($C$7&amp;$E$7&amp;$A33,PERFIL_DATOS!$A$2:$M$785,D$8,0)</f>
        <v>0.8274395123872309</v>
      </c>
      <c r="E33" s="50">
        <f>VLOOKUP($C$7&amp;$E$7&amp;$A33,PERFIL_DATOS!$A$2:$M$785,E$8,0)</f>
        <v>0.83175616348352266</v>
      </c>
      <c r="F33" s="30"/>
      <c r="G33" s="51">
        <f>DESPLEGABLES!U26</f>
        <v>22.253016610763318</v>
      </c>
    </row>
    <row r="34" spans="1:7" x14ac:dyDescent="0.35">
      <c r="A34" s="52" t="s">
        <v>157</v>
      </c>
      <c r="B34" s="13" t="s">
        <v>18</v>
      </c>
      <c r="C34" s="53">
        <f>VLOOKUP($C$7&amp;$E$7&amp;$A34,PERFIL_DATOS!$A$2:$M$785,C$8,0)</f>
        <v>0.73396551425986456</v>
      </c>
      <c r="D34" s="53">
        <f>VLOOKUP($C$7&amp;$E$7&amp;$A34,PERFIL_DATOS!$A$2:$M$785,D$8,0)</f>
        <v>0.79763605706741025</v>
      </c>
      <c r="E34" s="53">
        <f>VLOOKUP($C$7&amp;$E$7&amp;$A34,PERFIL_DATOS!$A$2:$M$785,E$8,0)</f>
        <v>0.62050161872449017</v>
      </c>
      <c r="F34" s="30"/>
      <c r="G34" s="55">
        <f>DESPLEGABLES!U27</f>
        <v>15.461103397366205</v>
      </c>
    </row>
    <row r="35" spans="1:7" x14ac:dyDescent="0.35">
      <c r="A35" s="52" t="s">
        <v>158</v>
      </c>
      <c r="B35" s="13" t="s">
        <v>19</v>
      </c>
      <c r="C35" s="53">
        <f>VLOOKUP($C$7&amp;$E$7&amp;$A35,PERFIL_DATOS!$A$2:$M$785,C$8,0)</f>
        <v>0.97091320828794658</v>
      </c>
      <c r="D35" s="53">
        <f>VLOOKUP($C$7&amp;$E$7&amp;$A35,PERFIL_DATOS!$A$2:$M$785,D$8,0)</f>
        <v>1.0420152510229208</v>
      </c>
      <c r="E35" s="53">
        <f>VLOOKUP($C$7&amp;$E$7&amp;$A35,PERFIL_DATOS!$A$2:$M$785,E$8,0)</f>
        <v>0.91413546691186709</v>
      </c>
      <c r="F35" s="30"/>
      <c r="G35" s="55">
        <f>DESPLEGABLES!U28</f>
        <v>25.017924479889103</v>
      </c>
    </row>
    <row r="36" spans="1:7" x14ac:dyDescent="0.35">
      <c r="A36" s="52" t="s">
        <v>159</v>
      </c>
      <c r="B36" s="13"/>
      <c r="C36" s="53">
        <f>VLOOKUP($C$7&amp;$E$7&amp;$A36,PERFIL_DATOS!$A$2:$M$785,C$8,0)</f>
        <v>0.81836601460758085</v>
      </c>
      <c r="D36" s="53">
        <f>VLOOKUP($C$7&amp;$E$7&amp;$A36,PERFIL_DATOS!$A$2:$M$785,D$8,0)</f>
        <v>0.77236775839321203</v>
      </c>
      <c r="E36" s="53">
        <f>VLOOKUP($C$7&amp;$E$7&amp;$A36,PERFIL_DATOS!$A$2:$M$785,E$8,0)</f>
        <v>0.68861600800291467</v>
      </c>
      <c r="F36" s="30"/>
      <c r="G36" s="55">
        <f>DESPLEGABLES!U29</f>
        <v>15.498760266300426</v>
      </c>
    </row>
    <row r="37" spans="1:7" x14ac:dyDescent="0.35">
      <c r="A37" s="56" t="s">
        <v>160</v>
      </c>
      <c r="B37" s="57" t="s">
        <v>20</v>
      </c>
      <c r="C37" s="58">
        <f>VLOOKUP($C$7&amp;$E$7&amp;$A37,PERFIL_DATOS!$A$2:$M$785,C$8,0)</f>
        <v>1.1841102135519277</v>
      </c>
      <c r="D37" s="58">
        <f>VLOOKUP($C$7&amp;$E$7&amp;$A37,PERFIL_DATOS!$A$2:$M$785,D$8,0)</f>
        <v>0.87194759152515011</v>
      </c>
      <c r="E37" s="58">
        <f>VLOOKUP($C$7&amp;$E$7&amp;$A37,PERFIL_DATOS!$A$2:$M$785,E$8,0)</f>
        <v>0.938130543954801</v>
      </c>
      <c r="F37" s="30"/>
      <c r="G37" s="59">
        <f>DESPLEGABLES!U29</f>
        <v>15.498760266300426</v>
      </c>
    </row>
    <row r="38" spans="1:7" x14ac:dyDescent="0.35">
      <c r="A38" s="48" t="s">
        <v>21</v>
      </c>
      <c r="B38" s="49" t="s">
        <v>21</v>
      </c>
      <c r="C38" s="50">
        <f>VLOOKUP($C$7&amp;$E$7&amp;$A38,PERFIL_DATOS!$A$2:$M$785,C$8,0)</f>
        <v>0.69929620681325333</v>
      </c>
      <c r="D38" s="50">
        <f>VLOOKUP($C$7&amp;$E$7&amp;$A38,PERFIL_DATOS!$A$2:$M$785,D$8,0)</f>
        <v>0.74584214844941032</v>
      </c>
      <c r="E38" s="50">
        <f>VLOOKUP($C$7&amp;$E$7&amp;$A38,PERFIL_DATOS!$A$2:$M$785,E$8,0)</f>
        <v>0.68646365960552402</v>
      </c>
      <c r="F38" s="30"/>
      <c r="G38" s="51">
        <f>DESPLEGABLES!U30</f>
        <v>100</v>
      </c>
    </row>
    <row r="39" spans="1:7" x14ac:dyDescent="0.35">
      <c r="A39" s="56" t="s">
        <v>22</v>
      </c>
      <c r="B39" s="57" t="s">
        <v>22</v>
      </c>
      <c r="C39" s="58">
        <f>VLOOKUP($C$7&amp;$E$7&amp;$A39,PERFIL_DATOS!$A$2:$M$785,C$8,0)</f>
        <v>1.140598561412727</v>
      </c>
      <c r="D39" s="58">
        <f>VLOOKUP($C$7&amp;$E$7&amp;$A39,PERFIL_DATOS!$A$2:$M$785,D$8,0)</f>
        <v>1.0094275954191159</v>
      </c>
      <c r="E39" s="58">
        <f>VLOOKUP($C$7&amp;$E$7&amp;$A39,PERFIL_DATOS!$A$2:$M$785,E$8,0)</f>
        <v>0.95316463654132744</v>
      </c>
      <c r="F39" s="30"/>
      <c r="G39" s="59">
        <f>DESPLEGABLES!U31</f>
        <v>49.677113017100261</v>
      </c>
    </row>
    <row r="40" spans="1:7" ht="15.5" x14ac:dyDescent="0.35">
      <c r="B40" s="62"/>
      <c r="C40" s="63"/>
      <c r="D40" s="63"/>
      <c r="E40" s="63"/>
      <c r="F40" s="64"/>
    </row>
    <row r="41" spans="1:7" x14ac:dyDescent="0.35">
      <c r="B41" s="65"/>
      <c r="C41" s="66"/>
      <c r="D41" s="66"/>
      <c r="E41" s="66"/>
      <c r="F41" s="66"/>
    </row>
    <row r="42" spans="1:7" x14ac:dyDescent="0.35">
      <c r="A42" s="67"/>
      <c r="B42" s="65"/>
    </row>
    <row r="43" spans="1:7" x14ac:dyDescent="0.35">
      <c r="B43" s="13"/>
    </row>
    <row r="44" spans="1:7" x14ac:dyDescent="0.35">
      <c r="B44" s="13"/>
    </row>
    <row r="45" spans="1:7" x14ac:dyDescent="0.35">
      <c r="B45" s="13"/>
    </row>
    <row r="46" spans="1:7" x14ac:dyDescent="0.35">
      <c r="B46" s="13"/>
    </row>
    <row r="47" spans="1:7" x14ac:dyDescent="0.35">
      <c r="B47" s="13"/>
    </row>
    <row r="48" spans="1:7" x14ac:dyDescent="0.35">
      <c r="B48" s="13"/>
    </row>
    <row r="49" spans="2:2" x14ac:dyDescent="0.35">
      <c r="B49" s="13"/>
    </row>
    <row r="50" spans="2:2" x14ac:dyDescent="0.35">
      <c r="B50" s="13"/>
    </row>
    <row r="51" spans="2:2" x14ac:dyDescent="0.35">
      <c r="B51" s="13"/>
    </row>
    <row r="52" spans="2:2" x14ac:dyDescent="0.35">
      <c r="B52" s="13"/>
    </row>
    <row r="53" spans="2:2" x14ac:dyDescent="0.35">
      <c r="B53" s="13"/>
    </row>
    <row r="54" spans="2:2" x14ac:dyDescent="0.35">
      <c r="B54" s="13"/>
    </row>
    <row r="55" spans="2:2" x14ac:dyDescent="0.35">
      <c r="B55" s="13"/>
    </row>
    <row r="56" spans="2:2" x14ac:dyDescent="0.35">
      <c r="B56" s="13"/>
    </row>
    <row r="57" spans="2:2" x14ac:dyDescent="0.35">
      <c r="B57" s="13"/>
    </row>
    <row r="58" spans="2:2" x14ac:dyDescent="0.35">
      <c r="B58" s="13"/>
    </row>
    <row r="59" spans="2:2" x14ac:dyDescent="0.35">
      <c r="B59" s="13"/>
    </row>
    <row r="60" spans="2:2" x14ac:dyDescent="0.35">
      <c r="B60" s="13"/>
    </row>
    <row r="61" spans="2:2" x14ac:dyDescent="0.35">
      <c r="B61" s="13"/>
    </row>
    <row r="62" spans="2:2" x14ac:dyDescent="0.35">
      <c r="B62" s="13"/>
    </row>
    <row r="63" spans="2:2" x14ac:dyDescent="0.35">
      <c r="B63" s="13"/>
    </row>
    <row r="64" spans="2:2" x14ac:dyDescent="0.35">
      <c r="B64" s="13"/>
    </row>
    <row r="65" spans="2:2" x14ac:dyDescent="0.35">
      <c r="B65" s="13"/>
    </row>
    <row r="66" spans="2:2" x14ac:dyDescent="0.35">
      <c r="B66" s="13"/>
    </row>
    <row r="67" spans="2:2" x14ac:dyDescent="0.35">
      <c r="B67" s="13"/>
    </row>
    <row r="68" spans="2:2" x14ac:dyDescent="0.35">
      <c r="B68" s="13"/>
    </row>
    <row r="69" spans="2:2" x14ac:dyDescent="0.35">
      <c r="B69" s="13"/>
    </row>
    <row r="70" spans="2:2" x14ac:dyDescent="0.35">
      <c r="B70" s="13"/>
    </row>
    <row r="71" spans="2:2" x14ac:dyDescent="0.35">
      <c r="B71" s="13"/>
    </row>
    <row r="72" spans="2:2" x14ac:dyDescent="0.35">
      <c r="B72" s="13"/>
    </row>
    <row r="73" spans="2:2" x14ac:dyDescent="0.35">
      <c r="B73" s="13"/>
    </row>
    <row r="74" spans="2:2" x14ac:dyDescent="0.35">
      <c r="B74" s="13"/>
    </row>
    <row r="75" spans="2:2" x14ac:dyDescent="0.35">
      <c r="B75" s="13"/>
    </row>
    <row r="76" spans="2:2" x14ac:dyDescent="0.35">
      <c r="B76" s="13"/>
    </row>
    <row r="77" spans="2:2" x14ac:dyDescent="0.35">
      <c r="B77" s="13"/>
    </row>
    <row r="78" spans="2:2" x14ac:dyDescent="0.35">
      <c r="B78" s="13"/>
    </row>
    <row r="79" spans="2:2" x14ac:dyDescent="0.35">
      <c r="B79" s="13"/>
    </row>
    <row r="80" spans="2:2" x14ac:dyDescent="0.35">
      <c r="B80" s="13"/>
    </row>
    <row r="81" spans="2:2" x14ac:dyDescent="0.35">
      <c r="B81" s="13"/>
    </row>
    <row r="82" spans="2:2" x14ac:dyDescent="0.35">
      <c r="B82" s="13"/>
    </row>
    <row r="83" spans="2:2" x14ac:dyDescent="0.35">
      <c r="B83" s="13"/>
    </row>
    <row r="84" spans="2:2" x14ac:dyDescent="0.35">
      <c r="B84" s="13"/>
    </row>
    <row r="85" spans="2:2" x14ac:dyDescent="0.35">
      <c r="B85" s="13"/>
    </row>
    <row r="86" spans="2:2" x14ac:dyDescent="0.35">
      <c r="B86" s="13"/>
    </row>
    <row r="87" spans="2:2" x14ac:dyDescent="0.35">
      <c r="B87" s="13"/>
    </row>
    <row r="88" spans="2:2" x14ac:dyDescent="0.35">
      <c r="B88" s="13"/>
    </row>
    <row r="89" spans="2:2" x14ac:dyDescent="0.35">
      <c r="B89" s="13"/>
    </row>
    <row r="90" spans="2:2" x14ac:dyDescent="0.35">
      <c r="B90" s="13"/>
    </row>
    <row r="91" spans="2:2" x14ac:dyDescent="0.35">
      <c r="B91" s="13"/>
    </row>
    <row r="92" spans="2:2" x14ac:dyDescent="0.35">
      <c r="B92" s="13"/>
    </row>
    <row r="93" spans="2:2" x14ac:dyDescent="0.35">
      <c r="B93" s="13"/>
    </row>
    <row r="94" spans="2:2" x14ac:dyDescent="0.35">
      <c r="B94" s="13"/>
    </row>
    <row r="95" spans="2:2" x14ac:dyDescent="0.35">
      <c r="B95" s="13"/>
    </row>
    <row r="96" spans="2:2" x14ac:dyDescent="0.35">
      <c r="B96" s="13"/>
    </row>
    <row r="97" spans="2:2" x14ac:dyDescent="0.35">
      <c r="B97" s="13"/>
    </row>
    <row r="98" spans="2:2" x14ac:dyDescent="0.35">
      <c r="B98" s="13"/>
    </row>
    <row r="99" spans="2:2" x14ac:dyDescent="0.35">
      <c r="B99" s="13"/>
    </row>
    <row r="100" spans="2:2" x14ac:dyDescent="0.35">
      <c r="B100" s="13"/>
    </row>
    <row r="101" spans="2:2" x14ac:dyDescent="0.35">
      <c r="B101" s="13"/>
    </row>
    <row r="102" spans="2:2" x14ac:dyDescent="0.35">
      <c r="B102" s="13"/>
    </row>
    <row r="103" spans="2:2" x14ac:dyDescent="0.35">
      <c r="B103" s="13"/>
    </row>
    <row r="104" spans="2:2" x14ac:dyDescent="0.35">
      <c r="B104" s="13"/>
    </row>
    <row r="105" spans="2:2" x14ac:dyDescent="0.35">
      <c r="B105" s="13"/>
    </row>
    <row r="106" spans="2:2" x14ac:dyDescent="0.35">
      <c r="B106" s="13"/>
    </row>
    <row r="107" spans="2:2" x14ac:dyDescent="0.35">
      <c r="B107" s="13"/>
    </row>
    <row r="108" spans="2:2" x14ac:dyDescent="0.35">
      <c r="B108" s="13"/>
    </row>
    <row r="109" spans="2:2" x14ac:dyDescent="0.35">
      <c r="B109" s="13"/>
    </row>
    <row r="110" spans="2:2" x14ac:dyDescent="0.35">
      <c r="B110" s="13"/>
    </row>
    <row r="111" spans="2:2" x14ac:dyDescent="0.35">
      <c r="B111" s="13"/>
    </row>
    <row r="112" spans="2:2" x14ac:dyDescent="0.35">
      <c r="B112" s="13"/>
    </row>
    <row r="113" spans="2:2" x14ac:dyDescent="0.35">
      <c r="B113" s="13"/>
    </row>
    <row r="114" spans="2:2" x14ac:dyDescent="0.35">
      <c r="B114" s="13"/>
    </row>
    <row r="115" spans="2:2" x14ac:dyDescent="0.35">
      <c r="B115" s="13"/>
    </row>
    <row r="116" spans="2:2" x14ac:dyDescent="0.35">
      <c r="B116" s="13"/>
    </row>
    <row r="117" spans="2:2" x14ac:dyDescent="0.35">
      <c r="B117" s="13"/>
    </row>
    <row r="118" spans="2:2" x14ac:dyDescent="0.35">
      <c r="B118" s="13"/>
    </row>
    <row r="119" spans="2:2" x14ac:dyDescent="0.35">
      <c r="B119" s="13"/>
    </row>
    <row r="120" spans="2:2" x14ac:dyDescent="0.35">
      <c r="B120" s="13"/>
    </row>
    <row r="121" spans="2:2" x14ac:dyDescent="0.35">
      <c r="B121" s="13"/>
    </row>
    <row r="122" spans="2:2" x14ac:dyDescent="0.35">
      <c r="B122" s="13"/>
    </row>
    <row r="123" spans="2:2" x14ac:dyDescent="0.35">
      <c r="B123" s="13"/>
    </row>
    <row r="124" spans="2:2" x14ac:dyDescent="0.35">
      <c r="B124" s="13"/>
    </row>
    <row r="125" spans="2:2" x14ac:dyDescent="0.35">
      <c r="B125" s="13"/>
    </row>
    <row r="126" spans="2:2" x14ac:dyDescent="0.35">
      <c r="B126" s="13"/>
    </row>
    <row r="127" spans="2:2" x14ac:dyDescent="0.35">
      <c r="B127" s="13"/>
    </row>
    <row r="128" spans="2:2" x14ac:dyDescent="0.35">
      <c r="B128" s="13"/>
    </row>
    <row r="129" spans="2:2" x14ac:dyDescent="0.35">
      <c r="B129" s="13"/>
    </row>
    <row r="130" spans="2:2" x14ac:dyDescent="0.35">
      <c r="B130" s="13"/>
    </row>
    <row r="131" spans="2:2" x14ac:dyDescent="0.35">
      <c r="B131" s="13"/>
    </row>
    <row r="132" spans="2:2" x14ac:dyDescent="0.35">
      <c r="B132" s="13"/>
    </row>
    <row r="133" spans="2:2" x14ac:dyDescent="0.35">
      <c r="B133" s="13"/>
    </row>
    <row r="134" spans="2:2" x14ac:dyDescent="0.35">
      <c r="B134" s="13"/>
    </row>
    <row r="135" spans="2:2" x14ac:dyDescent="0.35">
      <c r="B135" s="13"/>
    </row>
    <row r="136" spans="2:2" x14ac:dyDescent="0.35">
      <c r="B136" s="13"/>
    </row>
    <row r="137" spans="2:2" x14ac:dyDescent="0.35">
      <c r="B137" s="13"/>
    </row>
    <row r="138" spans="2:2" x14ac:dyDescent="0.35">
      <c r="B138" s="13"/>
    </row>
    <row r="139" spans="2:2" x14ac:dyDescent="0.35">
      <c r="B139" s="13"/>
    </row>
    <row r="140" spans="2:2" x14ac:dyDescent="0.35">
      <c r="B140" s="13"/>
    </row>
    <row r="141" spans="2:2" x14ac:dyDescent="0.35">
      <c r="B141" s="13"/>
    </row>
    <row r="142" spans="2:2" x14ac:dyDescent="0.35">
      <c r="B142" s="13"/>
    </row>
    <row r="143" spans="2:2" x14ac:dyDescent="0.35">
      <c r="B143" s="13"/>
    </row>
    <row r="144" spans="2:2" x14ac:dyDescent="0.35">
      <c r="B144" s="13"/>
    </row>
    <row r="145" spans="2:2" x14ac:dyDescent="0.35">
      <c r="B145" s="13"/>
    </row>
    <row r="146" spans="2:2" x14ac:dyDescent="0.35">
      <c r="B146" s="13"/>
    </row>
    <row r="147" spans="2:2" x14ac:dyDescent="0.35">
      <c r="B147" s="13"/>
    </row>
    <row r="148" spans="2:2" x14ac:dyDescent="0.35">
      <c r="B148" s="13"/>
    </row>
    <row r="149" spans="2:2" x14ac:dyDescent="0.35">
      <c r="B149" s="13"/>
    </row>
    <row r="150" spans="2:2" x14ac:dyDescent="0.35">
      <c r="B150" s="13"/>
    </row>
    <row r="151" spans="2:2" x14ac:dyDescent="0.35">
      <c r="B151" s="13"/>
    </row>
    <row r="152" spans="2:2" x14ac:dyDescent="0.35">
      <c r="B152" s="13"/>
    </row>
    <row r="153" spans="2:2" x14ac:dyDescent="0.35">
      <c r="B153" s="13"/>
    </row>
    <row r="154" spans="2:2" x14ac:dyDescent="0.35">
      <c r="B154" s="13"/>
    </row>
    <row r="155" spans="2:2" x14ac:dyDescent="0.35">
      <c r="B155" s="13"/>
    </row>
    <row r="156" spans="2:2" x14ac:dyDescent="0.35">
      <c r="B156" s="13"/>
    </row>
    <row r="157" spans="2:2" x14ac:dyDescent="0.35">
      <c r="B157" s="13"/>
    </row>
    <row r="158" spans="2:2" x14ac:dyDescent="0.35">
      <c r="B158" s="13"/>
    </row>
    <row r="159" spans="2:2" x14ac:dyDescent="0.35">
      <c r="B159" s="13"/>
    </row>
    <row r="160" spans="2:2" x14ac:dyDescent="0.35">
      <c r="B160" s="13"/>
    </row>
    <row r="161" spans="2:2" x14ac:dyDescent="0.35">
      <c r="B161" s="13"/>
    </row>
    <row r="162" spans="2:2" x14ac:dyDescent="0.35">
      <c r="B162" s="13"/>
    </row>
    <row r="163" spans="2:2" x14ac:dyDescent="0.35">
      <c r="B163" s="13"/>
    </row>
    <row r="164" spans="2:2" x14ac:dyDescent="0.35">
      <c r="B164" s="13"/>
    </row>
    <row r="165" spans="2:2" x14ac:dyDescent="0.35">
      <c r="B165" s="13"/>
    </row>
    <row r="166" spans="2:2" x14ac:dyDescent="0.35">
      <c r="B166" s="13"/>
    </row>
    <row r="167" spans="2:2" x14ac:dyDescent="0.35">
      <c r="B167" s="13"/>
    </row>
    <row r="168" spans="2:2" x14ac:dyDescent="0.35">
      <c r="B168" s="13"/>
    </row>
    <row r="169" spans="2:2" x14ac:dyDescent="0.35">
      <c r="B169" s="13"/>
    </row>
    <row r="170" spans="2:2" x14ac:dyDescent="0.35">
      <c r="B170" s="13"/>
    </row>
    <row r="171" spans="2:2" x14ac:dyDescent="0.35">
      <c r="B171" s="13"/>
    </row>
    <row r="172" spans="2:2" x14ac:dyDescent="0.35">
      <c r="B172" s="13"/>
    </row>
    <row r="173" spans="2:2" x14ac:dyDescent="0.35">
      <c r="B173" s="13"/>
    </row>
    <row r="174" spans="2:2" x14ac:dyDescent="0.35">
      <c r="B174" s="13"/>
    </row>
    <row r="175" spans="2:2" x14ac:dyDescent="0.35">
      <c r="B175" s="13"/>
    </row>
    <row r="176" spans="2:2" x14ac:dyDescent="0.35">
      <c r="B176" s="13"/>
    </row>
    <row r="177" spans="2:2" x14ac:dyDescent="0.35">
      <c r="B177" s="13"/>
    </row>
    <row r="178" spans="2:2" x14ac:dyDescent="0.35">
      <c r="B178" s="13"/>
    </row>
    <row r="179" spans="2:2" x14ac:dyDescent="0.35">
      <c r="B179" s="13"/>
    </row>
    <row r="180" spans="2:2" x14ac:dyDescent="0.35">
      <c r="B180" s="13"/>
    </row>
    <row r="181" spans="2:2" x14ac:dyDescent="0.35">
      <c r="B181" s="13"/>
    </row>
    <row r="182" spans="2:2" x14ac:dyDescent="0.35">
      <c r="B182" s="13"/>
    </row>
    <row r="183" spans="2:2" x14ac:dyDescent="0.35">
      <c r="B183" s="13"/>
    </row>
    <row r="184" spans="2:2" x14ac:dyDescent="0.35">
      <c r="B184" s="13"/>
    </row>
    <row r="185" spans="2:2" x14ac:dyDescent="0.35">
      <c r="B185" s="13"/>
    </row>
    <row r="186" spans="2:2" x14ac:dyDescent="0.35">
      <c r="B186" s="13"/>
    </row>
    <row r="187" spans="2:2" x14ac:dyDescent="0.35">
      <c r="B187" s="13"/>
    </row>
    <row r="188" spans="2:2" x14ac:dyDescent="0.35">
      <c r="B188" s="13"/>
    </row>
    <row r="189" spans="2:2" x14ac:dyDescent="0.35">
      <c r="B189" s="13"/>
    </row>
    <row r="190" spans="2:2" x14ac:dyDescent="0.35">
      <c r="B190" s="13"/>
    </row>
    <row r="191" spans="2:2" x14ac:dyDescent="0.35">
      <c r="B191" s="13"/>
    </row>
    <row r="192" spans="2:2" x14ac:dyDescent="0.35">
      <c r="B192" s="13"/>
    </row>
    <row r="193" spans="2:2" x14ac:dyDescent="0.35">
      <c r="B193" s="13"/>
    </row>
    <row r="194" spans="2:2" x14ac:dyDescent="0.35">
      <c r="B194" s="13"/>
    </row>
    <row r="195" spans="2:2" x14ac:dyDescent="0.35">
      <c r="B195" s="13"/>
    </row>
    <row r="196" spans="2:2" x14ac:dyDescent="0.35">
      <c r="B196" s="13"/>
    </row>
    <row r="197" spans="2:2" x14ac:dyDescent="0.35">
      <c r="B197" s="13"/>
    </row>
    <row r="198" spans="2:2" x14ac:dyDescent="0.35">
      <c r="B198" s="13"/>
    </row>
    <row r="199" spans="2:2" x14ac:dyDescent="0.35">
      <c r="B199" s="13"/>
    </row>
    <row r="200" spans="2:2" x14ac:dyDescent="0.35">
      <c r="B200" s="13"/>
    </row>
    <row r="201" spans="2:2" x14ac:dyDescent="0.35">
      <c r="B201" s="13"/>
    </row>
    <row r="202" spans="2:2" x14ac:dyDescent="0.35">
      <c r="B202" s="13"/>
    </row>
    <row r="203" spans="2:2" x14ac:dyDescent="0.35">
      <c r="B203" s="13"/>
    </row>
    <row r="204" spans="2:2" x14ac:dyDescent="0.35">
      <c r="B204" s="13"/>
    </row>
    <row r="205" spans="2:2" x14ac:dyDescent="0.35">
      <c r="B205" s="13"/>
    </row>
    <row r="206" spans="2:2" x14ac:dyDescent="0.35">
      <c r="B206" s="13"/>
    </row>
    <row r="207" spans="2:2" x14ac:dyDescent="0.35">
      <c r="B207" s="13"/>
    </row>
    <row r="208" spans="2:2" x14ac:dyDescent="0.35">
      <c r="B208" s="13"/>
    </row>
    <row r="209" spans="2:2" x14ac:dyDescent="0.35">
      <c r="B209" s="13"/>
    </row>
    <row r="210" spans="2:2" x14ac:dyDescent="0.35">
      <c r="B210" s="13"/>
    </row>
    <row r="211" spans="2:2" x14ac:dyDescent="0.35">
      <c r="B211" s="13"/>
    </row>
    <row r="212" spans="2:2" x14ac:dyDescent="0.35">
      <c r="B212" s="13"/>
    </row>
    <row r="213" spans="2:2" x14ac:dyDescent="0.35">
      <c r="B213" s="13"/>
    </row>
    <row r="214" spans="2:2" x14ac:dyDescent="0.35">
      <c r="B214" s="13"/>
    </row>
    <row r="215" spans="2:2" x14ac:dyDescent="0.35">
      <c r="B215" s="13"/>
    </row>
    <row r="216" spans="2:2" x14ac:dyDescent="0.35">
      <c r="B216" s="13"/>
    </row>
    <row r="217" spans="2:2" x14ac:dyDescent="0.35">
      <c r="B217" s="13"/>
    </row>
    <row r="218" spans="2:2" x14ac:dyDescent="0.35">
      <c r="B218" s="13"/>
    </row>
    <row r="219" spans="2:2" x14ac:dyDescent="0.35">
      <c r="B219" s="13"/>
    </row>
    <row r="220" spans="2:2" x14ac:dyDescent="0.35">
      <c r="B220" s="13"/>
    </row>
    <row r="221" spans="2:2" x14ac:dyDescent="0.35">
      <c r="B221" s="13"/>
    </row>
    <row r="222" spans="2:2" x14ac:dyDescent="0.35">
      <c r="B222" s="13"/>
    </row>
    <row r="223" spans="2:2" x14ac:dyDescent="0.35">
      <c r="B223" s="13"/>
    </row>
    <row r="224" spans="2:2" x14ac:dyDescent="0.35">
      <c r="B224" s="13"/>
    </row>
    <row r="225" spans="2:2" x14ac:dyDescent="0.35">
      <c r="B225" s="13"/>
    </row>
    <row r="226" spans="2:2" x14ac:dyDescent="0.35">
      <c r="B226" s="13"/>
    </row>
    <row r="227" spans="2:2" x14ac:dyDescent="0.35">
      <c r="B227" s="13"/>
    </row>
    <row r="228" spans="2:2" x14ac:dyDescent="0.35">
      <c r="B228" s="13"/>
    </row>
    <row r="229" spans="2:2" x14ac:dyDescent="0.35">
      <c r="B229" s="13"/>
    </row>
    <row r="230" spans="2:2" x14ac:dyDescent="0.35">
      <c r="B230" s="13"/>
    </row>
    <row r="231" spans="2:2" x14ac:dyDescent="0.35">
      <c r="B231" s="13"/>
    </row>
    <row r="232" spans="2:2" x14ac:dyDescent="0.35">
      <c r="B232" s="13"/>
    </row>
    <row r="233" spans="2:2" x14ac:dyDescent="0.35">
      <c r="B233" s="13"/>
    </row>
    <row r="234" spans="2:2" x14ac:dyDescent="0.35">
      <c r="B234" s="13"/>
    </row>
    <row r="235" spans="2:2" x14ac:dyDescent="0.35">
      <c r="B235" s="13"/>
    </row>
    <row r="236" spans="2:2" x14ac:dyDescent="0.35">
      <c r="B236" s="13"/>
    </row>
    <row r="237" spans="2:2" x14ac:dyDescent="0.35">
      <c r="B237" s="13"/>
    </row>
    <row r="238" spans="2:2" x14ac:dyDescent="0.35">
      <c r="B238" s="13"/>
    </row>
    <row r="239" spans="2:2" x14ac:dyDescent="0.35">
      <c r="B239" s="13"/>
    </row>
    <row r="240" spans="2:2" x14ac:dyDescent="0.35">
      <c r="B240" s="13"/>
    </row>
    <row r="241" spans="2:2" x14ac:dyDescent="0.35">
      <c r="B241" s="13"/>
    </row>
    <row r="242" spans="2:2" x14ac:dyDescent="0.35">
      <c r="B242" s="13"/>
    </row>
    <row r="243" spans="2:2" x14ac:dyDescent="0.35">
      <c r="B243" s="13"/>
    </row>
    <row r="244" spans="2:2" x14ac:dyDescent="0.35">
      <c r="B244" s="13"/>
    </row>
    <row r="245" spans="2:2" x14ac:dyDescent="0.35">
      <c r="B245" s="13"/>
    </row>
    <row r="246" spans="2:2" x14ac:dyDescent="0.35">
      <c r="B246" s="13"/>
    </row>
    <row r="247" spans="2:2" x14ac:dyDescent="0.35">
      <c r="B247" s="13"/>
    </row>
    <row r="248" spans="2:2" x14ac:dyDescent="0.35">
      <c r="B248" s="13"/>
    </row>
    <row r="249" spans="2:2" x14ac:dyDescent="0.35">
      <c r="B249" s="13"/>
    </row>
    <row r="250" spans="2:2" x14ac:dyDescent="0.35">
      <c r="B250" s="13"/>
    </row>
    <row r="251" spans="2:2" x14ac:dyDescent="0.35">
      <c r="B251" s="13"/>
    </row>
    <row r="252" spans="2:2" x14ac:dyDescent="0.35">
      <c r="B252" s="13"/>
    </row>
    <row r="253" spans="2:2" x14ac:dyDescent="0.35">
      <c r="B253" s="13"/>
    </row>
    <row r="254" spans="2:2" x14ac:dyDescent="0.35">
      <c r="B254" s="13"/>
    </row>
    <row r="255" spans="2:2" x14ac:dyDescent="0.35">
      <c r="B255" s="13"/>
    </row>
    <row r="256" spans="2:2" x14ac:dyDescent="0.35">
      <c r="B256" s="13"/>
    </row>
    <row r="257" spans="2:2" x14ac:dyDescent="0.35">
      <c r="B257" s="13"/>
    </row>
    <row r="258" spans="2:2" x14ac:dyDescent="0.35">
      <c r="B258" s="13"/>
    </row>
    <row r="259" spans="2:2" x14ac:dyDescent="0.35">
      <c r="B259" s="13"/>
    </row>
    <row r="260" spans="2:2" x14ac:dyDescent="0.35">
      <c r="B260" s="13"/>
    </row>
    <row r="261" spans="2:2" x14ac:dyDescent="0.35">
      <c r="B261" s="13"/>
    </row>
    <row r="262" spans="2:2" x14ac:dyDescent="0.35">
      <c r="B262" s="13"/>
    </row>
    <row r="263" spans="2:2" x14ac:dyDescent="0.35">
      <c r="B263" s="13"/>
    </row>
    <row r="264" spans="2:2" x14ac:dyDescent="0.35">
      <c r="B264" s="13"/>
    </row>
    <row r="265" spans="2:2" x14ac:dyDescent="0.35">
      <c r="B265" s="13"/>
    </row>
    <row r="266" spans="2:2" x14ac:dyDescent="0.35">
      <c r="B266" s="13"/>
    </row>
    <row r="267" spans="2:2" x14ac:dyDescent="0.35">
      <c r="B267" s="13"/>
    </row>
    <row r="268" spans="2:2" x14ac:dyDescent="0.35">
      <c r="B268" s="13"/>
    </row>
    <row r="269" spans="2:2" x14ac:dyDescent="0.35">
      <c r="B269" s="13"/>
    </row>
    <row r="270" spans="2:2" x14ac:dyDescent="0.35">
      <c r="B270" s="13"/>
    </row>
    <row r="271" spans="2:2" x14ac:dyDescent="0.35">
      <c r="B271" s="13"/>
    </row>
    <row r="272" spans="2:2" x14ac:dyDescent="0.35">
      <c r="B272" s="13"/>
    </row>
    <row r="273" spans="2:2" x14ac:dyDescent="0.35">
      <c r="B273" s="13"/>
    </row>
    <row r="274" spans="2:2" x14ac:dyDescent="0.35">
      <c r="B274" s="13"/>
    </row>
    <row r="275" spans="2:2" x14ac:dyDescent="0.35">
      <c r="B275" s="13"/>
    </row>
    <row r="276" spans="2:2" x14ac:dyDescent="0.35">
      <c r="B276" s="13"/>
    </row>
    <row r="277" spans="2:2" x14ac:dyDescent="0.35">
      <c r="B277" s="13"/>
    </row>
    <row r="278" spans="2:2" x14ac:dyDescent="0.35">
      <c r="B278" s="13"/>
    </row>
    <row r="279" spans="2:2" x14ac:dyDescent="0.35">
      <c r="B279" s="13"/>
    </row>
    <row r="280" spans="2:2" x14ac:dyDescent="0.35">
      <c r="B280" s="13"/>
    </row>
    <row r="281" spans="2:2" x14ac:dyDescent="0.35">
      <c r="B281" s="13"/>
    </row>
    <row r="282" spans="2:2" x14ac:dyDescent="0.35">
      <c r="B282" s="13"/>
    </row>
    <row r="283" spans="2:2" x14ac:dyDescent="0.35">
      <c r="B283" s="13"/>
    </row>
    <row r="284" spans="2:2" x14ac:dyDescent="0.35">
      <c r="B284" s="13"/>
    </row>
    <row r="285" spans="2:2" x14ac:dyDescent="0.35">
      <c r="B285" s="13"/>
    </row>
    <row r="286" spans="2:2" x14ac:dyDescent="0.35">
      <c r="B286" s="13"/>
    </row>
    <row r="287" spans="2:2" x14ac:dyDescent="0.35">
      <c r="B287" s="13"/>
    </row>
    <row r="288" spans="2:2" x14ac:dyDescent="0.35">
      <c r="B288" s="13"/>
    </row>
    <row r="289" spans="2:2" x14ac:dyDescent="0.35">
      <c r="B289" s="13"/>
    </row>
    <row r="290" spans="2:2" x14ac:dyDescent="0.35">
      <c r="B290" s="13"/>
    </row>
    <row r="291" spans="2:2" x14ac:dyDescent="0.35">
      <c r="B291" s="13"/>
    </row>
    <row r="292" spans="2:2" x14ac:dyDescent="0.35">
      <c r="B292" s="13"/>
    </row>
    <row r="293" spans="2:2" x14ac:dyDescent="0.35">
      <c r="B293" s="13"/>
    </row>
    <row r="294" spans="2:2" x14ac:dyDescent="0.35">
      <c r="B294" s="13"/>
    </row>
    <row r="295" spans="2:2" x14ac:dyDescent="0.35">
      <c r="B295" s="13"/>
    </row>
    <row r="296" spans="2:2" x14ac:dyDescent="0.35">
      <c r="B296" s="13"/>
    </row>
    <row r="297" spans="2:2" x14ac:dyDescent="0.35">
      <c r="B297" s="13"/>
    </row>
    <row r="298" spans="2:2" x14ac:dyDescent="0.35">
      <c r="B298" s="13"/>
    </row>
    <row r="299" spans="2:2" x14ac:dyDescent="0.35">
      <c r="B299" s="13"/>
    </row>
    <row r="300" spans="2:2" x14ac:dyDescent="0.35">
      <c r="B300" s="13"/>
    </row>
    <row r="301" spans="2:2" x14ac:dyDescent="0.35">
      <c r="B301" s="13"/>
    </row>
    <row r="302" spans="2:2" x14ac:dyDescent="0.35">
      <c r="B302" s="13"/>
    </row>
    <row r="303" spans="2:2" x14ac:dyDescent="0.35">
      <c r="B303" s="13"/>
    </row>
    <row r="304" spans="2:2" x14ac:dyDescent="0.35">
      <c r="B304" s="13"/>
    </row>
    <row r="305" spans="2:2" x14ac:dyDescent="0.35">
      <c r="B305" s="13"/>
    </row>
    <row r="306" spans="2:2" x14ac:dyDescent="0.35">
      <c r="B306" s="13"/>
    </row>
    <row r="307" spans="2:2" x14ac:dyDescent="0.35">
      <c r="B307" s="13"/>
    </row>
    <row r="308" spans="2:2" x14ac:dyDescent="0.35">
      <c r="B308" s="13"/>
    </row>
    <row r="309" spans="2:2" x14ac:dyDescent="0.35">
      <c r="B309" s="13"/>
    </row>
    <row r="310" spans="2:2" x14ac:dyDescent="0.35">
      <c r="B310" s="13"/>
    </row>
    <row r="311" spans="2:2" x14ac:dyDescent="0.35">
      <c r="B311" s="13"/>
    </row>
    <row r="312" spans="2:2" x14ac:dyDescent="0.35">
      <c r="B312" s="13"/>
    </row>
    <row r="313" spans="2:2" x14ac:dyDescent="0.35">
      <c r="B313" s="13"/>
    </row>
    <row r="314" spans="2:2" x14ac:dyDescent="0.35">
      <c r="B314" s="13"/>
    </row>
    <row r="315" spans="2:2" x14ac:dyDescent="0.35">
      <c r="B315" s="13"/>
    </row>
    <row r="316" spans="2:2" x14ac:dyDescent="0.35">
      <c r="B316" s="13"/>
    </row>
    <row r="317" spans="2:2" x14ac:dyDescent="0.35">
      <c r="B317" s="13"/>
    </row>
    <row r="318" spans="2:2" x14ac:dyDescent="0.35">
      <c r="B318" s="13"/>
    </row>
    <row r="319" spans="2:2" x14ac:dyDescent="0.35">
      <c r="B319" s="13"/>
    </row>
    <row r="320" spans="2:2" x14ac:dyDescent="0.35">
      <c r="B320" s="13"/>
    </row>
    <row r="321" spans="2:2" x14ac:dyDescent="0.35">
      <c r="B321" s="13"/>
    </row>
    <row r="322" spans="2:2" x14ac:dyDescent="0.35">
      <c r="B322" s="13"/>
    </row>
    <row r="323" spans="2:2" x14ac:dyDescent="0.35">
      <c r="B323" s="13"/>
    </row>
    <row r="324" spans="2:2" x14ac:dyDescent="0.35">
      <c r="B324" s="13"/>
    </row>
    <row r="325" spans="2:2" x14ac:dyDescent="0.35">
      <c r="B325" s="13"/>
    </row>
    <row r="326" spans="2:2" x14ac:dyDescent="0.35">
      <c r="B326" s="13"/>
    </row>
    <row r="327" spans="2:2" x14ac:dyDescent="0.35">
      <c r="B327" s="13"/>
    </row>
    <row r="328" spans="2:2" x14ac:dyDescent="0.35">
      <c r="B328" s="13"/>
    </row>
    <row r="329" spans="2:2" x14ac:dyDescent="0.35">
      <c r="B329" s="13"/>
    </row>
    <row r="330" spans="2:2" x14ac:dyDescent="0.35">
      <c r="B330" s="13"/>
    </row>
    <row r="331" spans="2:2" x14ac:dyDescent="0.35">
      <c r="B331" s="13"/>
    </row>
    <row r="332" spans="2:2" x14ac:dyDescent="0.35">
      <c r="B332" s="13"/>
    </row>
    <row r="333" spans="2:2" x14ac:dyDescent="0.35">
      <c r="B333" s="13"/>
    </row>
    <row r="334" spans="2:2" x14ac:dyDescent="0.35">
      <c r="B334" s="13"/>
    </row>
    <row r="335" spans="2:2" x14ac:dyDescent="0.35">
      <c r="B335" s="13"/>
    </row>
    <row r="336" spans="2:2" x14ac:dyDescent="0.35">
      <c r="B336" s="13"/>
    </row>
    <row r="337" spans="2:2" x14ac:dyDescent="0.35">
      <c r="B337" s="13"/>
    </row>
    <row r="338" spans="2:2" x14ac:dyDescent="0.35">
      <c r="B338" s="13"/>
    </row>
    <row r="339" spans="2:2" x14ac:dyDescent="0.35">
      <c r="B339" s="13"/>
    </row>
    <row r="340" spans="2:2" x14ac:dyDescent="0.35">
      <c r="B340" s="13"/>
    </row>
    <row r="341" spans="2:2" x14ac:dyDescent="0.35">
      <c r="B341" s="13"/>
    </row>
    <row r="342" spans="2:2" x14ac:dyDescent="0.35">
      <c r="B342" s="13"/>
    </row>
    <row r="343" spans="2:2" x14ac:dyDescent="0.35">
      <c r="B343" s="13"/>
    </row>
    <row r="344" spans="2:2" x14ac:dyDescent="0.35">
      <c r="B344" s="13"/>
    </row>
    <row r="345" spans="2:2" x14ac:dyDescent="0.35">
      <c r="B345" s="13"/>
    </row>
    <row r="346" spans="2:2" x14ac:dyDescent="0.35">
      <c r="B346" s="13"/>
    </row>
    <row r="347" spans="2:2" x14ac:dyDescent="0.35">
      <c r="B347" s="13"/>
    </row>
    <row r="348" spans="2:2" x14ac:dyDescent="0.35">
      <c r="B348" s="13"/>
    </row>
    <row r="349" spans="2:2" x14ac:dyDescent="0.35">
      <c r="B349" s="13"/>
    </row>
    <row r="350" spans="2:2" x14ac:dyDescent="0.35">
      <c r="B350" s="13"/>
    </row>
    <row r="351" spans="2:2" x14ac:dyDescent="0.35">
      <c r="B351" s="13"/>
    </row>
    <row r="352" spans="2:2" x14ac:dyDescent="0.35">
      <c r="B352" s="13"/>
    </row>
    <row r="353" spans="2:2" x14ac:dyDescent="0.35">
      <c r="B353" s="13"/>
    </row>
    <row r="354" spans="2:2" x14ac:dyDescent="0.35">
      <c r="B354" s="13"/>
    </row>
    <row r="355" spans="2:2" x14ac:dyDescent="0.35">
      <c r="B355" s="13"/>
    </row>
    <row r="356" spans="2:2" x14ac:dyDescent="0.35">
      <c r="B356" s="13"/>
    </row>
    <row r="357" spans="2:2" x14ac:dyDescent="0.35">
      <c r="B357" s="13"/>
    </row>
    <row r="358" spans="2:2" x14ac:dyDescent="0.35">
      <c r="B358" s="13"/>
    </row>
    <row r="359" spans="2:2" x14ac:dyDescent="0.35">
      <c r="B359" s="13"/>
    </row>
    <row r="360" spans="2:2" x14ac:dyDescent="0.35">
      <c r="B360" s="13"/>
    </row>
    <row r="361" spans="2:2" x14ac:dyDescent="0.35">
      <c r="B361" s="13"/>
    </row>
    <row r="362" spans="2:2" x14ac:dyDescent="0.35">
      <c r="B362" s="13"/>
    </row>
    <row r="363" spans="2:2" x14ac:dyDescent="0.35">
      <c r="B363" s="13"/>
    </row>
    <row r="364" spans="2:2" x14ac:dyDescent="0.35">
      <c r="B364" s="13"/>
    </row>
    <row r="365" spans="2:2" x14ac:dyDescent="0.35">
      <c r="B365" s="13"/>
    </row>
    <row r="366" spans="2:2" x14ac:dyDescent="0.35">
      <c r="B366" s="13"/>
    </row>
    <row r="367" spans="2:2" x14ac:dyDescent="0.35">
      <c r="B367" s="13"/>
    </row>
    <row r="368" spans="2:2" x14ac:dyDescent="0.35">
      <c r="B368" s="13"/>
    </row>
    <row r="369" spans="2:2" x14ac:dyDescent="0.35">
      <c r="B369" s="13"/>
    </row>
    <row r="370" spans="2:2" x14ac:dyDescent="0.35">
      <c r="B370" s="13"/>
    </row>
    <row r="371" spans="2:2" x14ac:dyDescent="0.35">
      <c r="B371" s="13"/>
    </row>
    <row r="372" spans="2:2" x14ac:dyDescent="0.35">
      <c r="B372" s="13"/>
    </row>
    <row r="373" spans="2:2" x14ac:dyDescent="0.35">
      <c r="B373" s="13"/>
    </row>
    <row r="374" spans="2:2" x14ac:dyDescent="0.35">
      <c r="B374" s="13"/>
    </row>
    <row r="375" spans="2:2" x14ac:dyDescent="0.35">
      <c r="B375" s="13"/>
    </row>
    <row r="376" spans="2:2" x14ac:dyDescent="0.35">
      <c r="B376" s="13"/>
    </row>
    <row r="377" spans="2:2" x14ac:dyDescent="0.35">
      <c r="B377" s="13"/>
    </row>
    <row r="378" spans="2:2" x14ac:dyDescent="0.35">
      <c r="B378" s="13"/>
    </row>
    <row r="379" spans="2:2" x14ac:dyDescent="0.35">
      <c r="B379" s="13"/>
    </row>
    <row r="380" spans="2:2" x14ac:dyDescent="0.35">
      <c r="B380" s="13"/>
    </row>
    <row r="381" spans="2:2" x14ac:dyDescent="0.35">
      <c r="B381" s="13"/>
    </row>
    <row r="382" spans="2:2" x14ac:dyDescent="0.35">
      <c r="B382" s="13"/>
    </row>
    <row r="383" spans="2:2" x14ac:dyDescent="0.35">
      <c r="B383" s="13"/>
    </row>
    <row r="384" spans="2:2" x14ac:dyDescent="0.35">
      <c r="B384" s="13"/>
    </row>
    <row r="385" spans="2:2" x14ac:dyDescent="0.35">
      <c r="B385" s="13"/>
    </row>
    <row r="386" spans="2:2" x14ac:dyDescent="0.35">
      <c r="B386" s="13"/>
    </row>
    <row r="387" spans="2:2" x14ac:dyDescent="0.35">
      <c r="B387" s="13"/>
    </row>
    <row r="388" spans="2:2" x14ac:dyDescent="0.35">
      <c r="B388" s="13"/>
    </row>
    <row r="389" spans="2:2" x14ac:dyDescent="0.35">
      <c r="B389" s="13"/>
    </row>
    <row r="390" spans="2:2" x14ac:dyDescent="0.35">
      <c r="B390" s="13"/>
    </row>
    <row r="391" spans="2:2" x14ac:dyDescent="0.35">
      <c r="B391" s="13"/>
    </row>
    <row r="392" spans="2:2" x14ac:dyDescent="0.35">
      <c r="B392" s="13"/>
    </row>
    <row r="393" spans="2:2" x14ac:dyDescent="0.35">
      <c r="B393" s="13"/>
    </row>
    <row r="394" spans="2:2" x14ac:dyDescent="0.35">
      <c r="B394" s="13"/>
    </row>
    <row r="395" spans="2:2" x14ac:dyDescent="0.35">
      <c r="B395" s="13"/>
    </row>
    <row r="396" spans="2:2" x14ac:dyDescent="0.35">
      <c r="B396" s="13"/>
    </row>
    <row r="397" spans="2:2" x14ac:dyDescent="0.35">
      <c r="B397" s="13"/>
    </row>
    <row r="398" spans="2:2" x14ac:dyDescent="0.35">
      <c r="B398" s="13"/>
    </row>
    <row r="399" spans="2:2" x14ac:dyDescent="0.35">
      <c r="B399" s="13"/>
    </row>
    <row r="400" spans="2:2" x14ac:dyDescent="0.35">
      <c r="B400" s="13"/>
    </row>
    <row r="401" spans="2:2" x14ac:dyDescent="0.35">
      <c r="B401" s="13"/>
    </row>
    <row r="402" spans="2:2" x14ac:dyDescent="0.35">
      <c r="B402" s="13"/>
    </row>
    <row r="403" spans="2:2" x14ac:dyDescent="0.35">
      <c r="B403" s="13"/>
    </row>
    <row r="404" spans="2:2" x14ac:dyDescent="0.35">
      <c r="B404" s="13"/>
    </row>
    <row r="405" spans="2:2" x14ac:dyDescent="0.35">
      <c r="B405" s="13"/>
    </row>
    <row r="406" spans="2:2" x14ac:dyDescent="0.35">
      <c r="B406" s="13"/>
    </row>
    <row r="407" spans="2:2" x14ac:dyDescent="0.35">
      <c r="B407" s="13"/>
    </row>
    <row r="408" spans="2:2" x14ac:dyDescent="0.35">
      <c r="B408" s="13"/>
    </row>
    <row r="409" spans="2:2" x14ac:dyDescent="0.35">
      <c r="B409" s="13"/>
    </row>
    <row r="410" spans="2:2" x14ac:dyDescent="0.35">
      <c r="B410" s="13"/>
    </row>
    <row r="411" spans="2:2" x14ac:dyDescent="0.35">
      <c r="B411" s="13"/>
    </row>
    <row r="412" spans="2:2" x14ac:dyDescent="0.35">
      <c r="B412" s="13"/>
    </row>
    <row r="413" spans="2:2" x14ac:dyDescent="0.35">
      <c r="B413" s="13"/>
    </row>
    <row r="414" spans="2:2" x14ac:dyDescent="0.35">
      <c r="B414" s="13"/>
    </row>
    <row r="415" spans="2:2" x14ac:dyDescent="0.35">
      <c r="B415" s="13"/>
    </row>
    <row r="416" spans="2:2" x14ac:dyDescent="0.35">
      <c r="B416" s="13"/>
    </row>
    <row r="417" spans="2:2" x14ac:dyDescent="0.35">
      <c r="B417" s="13"/>
    </row>
    <row r="418" spans="2:2" x14ac:dyDescent="0.35">
      <c r="B418" s="13"/>
    </row>
    <row r="419" spans="2:2" x14ac:dyDescent="0.35">
      <c r="B419" s="13"/>
    </row>
    <row r="420" spans="2:2" x14ac:dyDescent="0.35">
      <c r="B420" s="13"/>
    </row>
    <row r="421" spans="2:2" x14ac:dyDescent="0.35">
      <c r="B421" s="13"/>
    </row>
    <row r="422" spans="2:2" x14ac:dyDescent="0.35">
      <c r="B422" s="13"/>
    </row>
    <row r="423" spans="2:2" x14ac:dyDescent="0.35">
      <c r="B423" s="13"/>
    </row>
    <row r="424" spans="2:2" x14ac:dyDescent="0.35">
      <c r="B424" s="13"/>
    </row>
    <row r="425" spans="2:2" x14ac:dyDescent="0.35">
      <c r="B425" s="13"/>
    </row>
    <row r="426" spans="2:2" x14ac:dyDescent="0.35">
      <c r="B426" s="13"/>
    </row>
    <row r="427" spans="2:2" x14ac:dyDescent="0.35">
      <c r="B427" s="13"/>
    </row>
    <row r="428" spans="2:2" x14ac:dyDescent="0.35">
      <c r="B428" s="13"/>
    </row>
    <row r="429" spans="2:2" x14ac:dyDescent="0.35">
      <c r="B429" s="13"/>
    </row>
    <row r="430" spans="2:2" x14ac:dyDescent="0.35">
      <c r="B430" s="13"/>
    </row>
    <row r="431" spans="2:2" x14ac:dyDescent="0.35">
      <c r="B431" s="13"/>
    </row>
    <row r="432" spans="2:2" x14ac:dyDescent="0.35">
      <c r="B432" s="13"/>
    </row>
    <row r="433" spans="2:2" x14ac:dyDescent="0.35">
      <c r="B433" s="13"/>
    </row>
    <row r="434" spans="2:2" x14ac:dyDescent="0.35">
      <c r="B434" s="13"/>
    </row>
    <row r="435" spans="2:2" x14ac:dyDescent="0.35">
      <c r="B435" s="13"/>
    </row>
    <row r="436" spans="2:2" x14ac:dyDescent="0.35">
      <c r="B436" s="13"/>
    </row>
    <row r="437" spans="2:2" x14ac:dyDescent="0.35">
      <c r="B437" s="13"/>
    </row>
    <row r="438" spans="2:2" x14ac:dyDescent="0.35">
      <c r="B438" s="13"/>
    </row>
    <row r="439" spans="2:2" x14ac:dyDescent="0.35">
      <c r="B439" s="13"/>
    </row>
    <row r="440" spans="2:2" x14ac:dyDescent="0.35">
      <c r="B440" s="13"/>
    </row>
    <row r="441" spans="2:2" x14ac:dyDescent="0.35">
      <c r="B441" s="13"/>
    </row>
    <row r="442" spans="2:2" x14ac:dyDescent="0.35">
      <c r="B442" s="13"/>
    </row>
    <row r="443" spans="2:2" x14ac:dyDescent="0.35">
      <c r="B443" s="13"/>
    </row>
    <row r="444" spans="2:2" x14ac:dyDescent="0.35">
      <c r="B444" s="13"/>
    </row>
    <row r="445" spans="2:2" x14ac:dyDescent="0.35">
      <c r="B445" s="13"/>
    </row>
    <row r="446" spans="2:2" x14ac:dyDescent="0.35">
      <c r="B446" s="13"/>
    </row>
    <row r="447" spans="2:2" x14ac:dyDescent="0.35">
      <c r="B447" s="13"/>
    </row>
    <row r="448" spans="2:2" x14ac:dyDescent="0.35">
      <c r="B448" s="13"/>
    </row>
    <row r="449" spans="2:2" x14ac:dyDescent="0.35">
      <c r="B449" s="13"/>
    </row>
    <row r="450" spans="2:2" x14ac:dyDescent="0.35">
      <c r="B450" s="13"/>
    </row>
    <row r="451" spans="2:2" x14ac:dyDescent="0.35">
      <c r="B451" s="13"/>
    </row>
    <row r="452" spans="2:2" x14ac:dyDescent="0.35">
      <c r="B452" s="13"/>
    </row>
    <row r="453" spans="2:2" x14ac:dyDescent="0.35">
      <c r="B453" s="13"/>
    </row>
    <row r="454" spans="2:2" x14ac:dyDescent="0.35">
      <c r="B454" s="13"/>
    </row>
    <row r="455" spans="2:2" x14ac:dyDescent="0.35">
      <c r="B455" s="13"/>
    </row>
    <row r="456" spans="2:2" x14ac:dyDescent="0.35">
      <c r="B456" s="13"/>
    </row>
    <row r="457" spans="2:2" x14ac:dyDescent="0.35">
      <c r="B457" s="13"/>
    </row>
    <row r="458" spans="2:2" x14ac:dyDescent="0.35">
      <c r="B458" s="13"/>
    </row>
    <row r="459" spans="2:2" x14ac:dyDescent="0.35">
      <c r="B459" s="13"/>
    </row>
    <row r="460" spans="2:2" x14ac:dyDescent="0.35">
      <c r="B460" s="13"/>
    </row>
    <row r="461" spans="2:2" x14ac:dyDescent="0.35">
      <c r="B461" s="13"/>
    </row>
    <row r="462" spans="2:2" x14ac:dyDescent="0.35">
      <c r="B462" s="13"/>
    </row>
    <row r="463" spans="2:2" x14ac:dyDescent="0.35">
      <c r="B463" s="13"/>
    </row>
    <row r="464" spans="2:2" x14ac:dyDescent="0.35">
      <c r="B464" s="13"/>
    </row>
    <row r="465" spans="2:2" x14ac:dyDescent="0.35">
      <c r="B465" s="13"/>
    </row>
    <row r="466" spans="2:2" x14ac:dyDescent="0.35">
      <c r="B466" s="13"/>
    </row>
    <row r="467" spans="2:2" x14ac:dyDescent="0.35">
      <c r="B467" s="13"/>
    </row>
    <row r="468" spans="2:2" x14ac:dyDescent="0.35">
      <c r="B468" s="13"/>
    </row>
    <row r="469" spans="2:2" x14ac:dyDescent="0.35">
      <c r="B469" s="13"/>
    </row>
    <row r="470" spans="2:2" x14ac:dyDescent="0.35">
      <c r="B470" s="13"/>
    </row>
    <row r="471" spans="2:2" x14ac:dyDescent="0.35">
      <c r="B471" s="13"/>
    </row>
    <row r="472" spans="2:2" x14ac:dyDescent="0.35">
      <c r="B472" s="13"/>
    </row>
    <row r="473" spans="2:2" x14ac:dyDescent="0.35">
      <c r="B473" s="13"/>
    </row>
    <row r="474" spans="2:2" x14ac:dyDescent="0.35">
      <c r="B474" s="13"/>
    </row>
    <row r="475" spans="2:2" x14ac:dyDescent="0.35">
      <c r="B475" s="13"/>
    </row>
    <row r="476" spans="2:2" x14ac:dyDescent="0.35">
      <c r="B476" s="13"/>
    </row>
    <row r="477" spans="2:2" x14ac:dyDescent="0.35">
      <c r="B477" s="13"/>
    </row>
    <row r="478" spans="2:2" x14ac:dyDescent="0.35">
      <c r="B478" s="13"/>
    </row>
    <row r="479" spans="2:2" x14ac:dyDescent="0.35">
      <c r="B479" s="13"/>
    </row>
    <row r="480" spans="2:2" x14ac:dyDescent="0.35">
      <c r="B480" s="13"/>
    </row>
    <row r="481" spans="2:2" x14ac:dyDescent="0.35">
      <c r="B481" s="13"/>
    </row>
    <row r="482" spans="2:2" x14ac:dyDescent="0.35">
      <c r="B482" s="13"/>
    </row>
    <row r="483" spans="2:2" x14ac:dyDescent="0.35">
      <c r="B483" s="13"/>
    </row>
    <row r="484" spans="2:2" x14ac:dyDescent="0.35">
      <c r="B484" s="13"/>
    </row>
    <row r="485" spans="2:2" x14ac:dyDescent="0.35">
      <c r="B485" s="13"/>
    </row>
    <row r="486" spans="2:2" x14ac:dyDescent="0.35">
      <c r="B486" s="13"/>
    </row>
    <row r="487" spans="2:2" x14ac:dyDescent="0.35">
      <c r="B487" s="13"/>
    </row>
    <row r="488" spans="2:2" x14ac:dyDescent="0.35">
      <c r="B488" s="13"/>
    </row>
    <row r="489" spans="2:2" x14ac:dyDescent="0.35">
      <c r="B489" s="13"/>
    </row>
    <row r="490" spans="2:2" x14ac:dyDescent="0.35">
      <c r="B490" s="13"/>
    </row>
    <row r="491" spans="2:2" x14ac:dyDescent="0.35">
      <c r="B491" s="13"/>
    </row>
    <row r="492" spans="2:2" x14ac:dyDescent="0.35">
      <c r="B492" s="13"/>
    </row>
    <row r="493" spans="2:2" x14ac:dyDescent="0.35">
      <c r="B493" s="13"/>
    </row>
    <row r="494" spans="2:2" x14ac:dyDescent="0.35">
      <c r="B494" s="13"/>
    </row>
    <row r="495" spans="2:2" x14ac:dyDescent="0.35">
      <c r="B495" s="13"/>
    </row>
    <row r="496" spans="2:2" x14ac:dyDescent="0.35">
      <c r="B496" s="13"/>
    </row>
    <row r="497" spans="2:2" x14ac:dyDescent="0.35">
      <c r="B497" s="13"/>
    </row>
    <row r="498" spans="2:2" x14ac:dyDescent="0.35">
      <c r="B498" s="13"/>
    </row>
    <row r="499" spans="2:2" x14ac:dyDescent="0.35">
      <c r="B499" s="13"/>
    </row>
    <row r="500" spans="2:2" x14ac:dyDescent="0.35">
      <c r="B500" s="13"/>
    </row>
    <row r="501" spans="2:2" x14ac:dyDescent="0.35">
      <c r="B501" s="13"/>
    </row>
  </sheetData>
  <sheetProtection sheet="1" objects="1" scenarios="1"/>
  <mergeCells count="1">
    <mergeCell ref="A1:H1"/>
  </mergeCells>
  <pageMargins left="0.70866141732283472" right="0.70866141732283472" top="0.74803149606299213" bottom="0.74803149606299213" header="0.31496062992125984" footer="0.31496062992125984"/>
  <pageSetup paperSize="9" scale="73" orientation="landscape" r:id="rId1"/>
  <ignoredErrors>
    <ignoredError sqref="E7 C7 C9:E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196850</xdr:colOff>
                    <xdr:row>5</xdr:row>
                    <xdr:rowOff>146050</xdr:rowOff>
                  </from>
                  <to>
                    <xdr:col>1</xdr:col>
                    <xdr:colOff>266700</xdr:colOff>
                    <xdr:row>7</xdr:row>
                    <xdr:rowOff>127000</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2</xdr:col>
                    <xdr:colOff>101600</xdr:colOff>
                    <xdr:row>5</xdr:row>
                    <xdr:rowOff>146050</xdr:rowOff>
                  </from>
                  <to>
                    <xdr:col>6</xdr:col>
                    <xdr:colOff>76200</xdr:colOff>
                    <xdr:row>7</xdr:row>
                    <xdr:rowOff>146050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sheetPr>
  <dimension ref="A1:G510"/>
  <sheetViews>
    <sheetView showGridLines="0" showRowColHeaders="0" zoomScale="90" zoomScaleNormal="90" workbookViewId="0">
      <selection sqref="A1:G1"/>
    </sheetView>
  </sheetViews>
  <sheetFormatPr baseColWidth="10" defaultColWidth="10.90625" defaultRowHeight="14.5" x14ac:dyDescent="0.35"/>
  <cols>
    <col min="1" max="1" width="50.26953125" style="3" customWidth="1"/>
    <col min="2" max="2" width="7.54296875" style="3" customWidth="1"/>
    <col min="3" max="5" width="16" style="3" customWidth="1"/>
    <col min="6" max="16384" width="10.90625" style="3"/>
  </cols>
  <sheetData>
    <row r="1" spans="1:7" ht="48.75" customHeight="1" x14ac:dyDescent="0.35">
      <c r="A1" s="97" t="s">
        <v>121</v>
      </c>
      <c r="B1" s="97"/>
      <c r="C1" s="97"/>
      <c r="D1" s="97"/>
      <c r="E1" s="97"/>
      <c r="F1" s="97"/>
      <c r="G1" s="97"/>
    </row>
    <row r="2" spans="1:7" x14ac:dyDescent="0.35">
      <c r="A2" s="22">
        <v>1</v>
      </c>
      <c r="B2" s="22"/>
    </row>
    <row r="3" spans="1:7" ht="6" customHeight="1" x14ac:dyDescent="0.35">
      <c r="B3" s="13"/>
    </row>
    <row r="4" spans="1:7" ht="19" thickBot="1" x14ac:dyDescent="0.4">
      <c r="A4" s="23" t="s">
        <v>54</v>
      </c>
      <c r="B4" s="24"/>
    </row>
    <row r="5" spans="1:7" ht="19" thickTop="1" x14ac:dyDescent="0.45">
      <c r="A5" s="2" t="s">
        <v>47</v>
      </c>
      <c r="B5" s="12"/>
      <c r="C5" s="68">
        <v>5</v>
      </c>
      <c r="D5" s="68">
        <v>6</v>
      </c>
      <c r="E5" s="68">
        <v>7</v>
      </c>
    </row>
    <row r="6" spans="1:7" ht="39" customHeight="1" x14ac:dyDescent="0.35">
      <c r="A6" s="13">
        <v>1</v>
      </c>
      <c r="B6" s="13"/>
      <c r="C6" s="98" t="s">
        <v>40</v>
      </c>
      <c r="D6" s="98"/>
      <c r="E6" s="98"/>
    </row>
    <row r="7" spans="1:7" ht="35.25" customHeight="1" x14ac:dyDescent="0.35">
      <c r="A7" s="11" t="str">
        <f>VLOOKUP(A6,DESPLEGABLES!L3:M5,2,0)</f>
        <v>DISTRIBUCION VOLUMEN X CRITERIO (Consumiciones)</v>
      </c>
      <c r="B7" s="11"/>
      <c r="C7" s="15" t="str">
        <f>KPI!C7</f>
        <v>AÑO 2022</v>
      </c>
      <c r="D7" s="15" t="str">
        <f>KPI!D7</f>
        <v>AÑO 2023</v>
      </c>
      <c r="E7" s="79" t="str">
        <f>KPI!E7</f>
        <v>AÑO 2024</v>
      </c>
    </row>
    <row r="8" spans="1:7" x14ac:dyDescent="0.35">
      <c r="A8" s="61" t="s">
        <v>45</v>
      </c>
      <c r="B8" s="13" t="s">
        <v>45</v>
      </c>
      <c r="C8" s="69">
        <f>VLOOKUP($A$7&amp;$C$6&amp;$A8,MOTIVOS_DATOS!$A:$M,C$5,0)</f>
        <v>100</v>
      </c>
      <c r="D8" s="69">
        <f>VLOOKUP($A$7&amp;$C$6&amp;$A8,MOTIVOS_DATOS!$A:$M,D$5,0)</f>
        <v>100</v>
      </c>
      <c r="E8" s="69">
        <f>VLOOKUP($A$7&amp;$C$6&amp;$A8,MOTIVOS_DATOS!$A:$M,E$5,0)</f>
        <v>100</v>
      </c>
      <c r="F8" s="70"/>
    </row>
    <row r="9" spans="1:7" x14ac:dyDescent="0.35">
      <c r="A9" s="61" t="s">
        <v>23</v>
      </c>
      <c r="B9" s="13" t="s">
        <v>23</v>
      </c>
      <c r="C9" s="69">
        <f>VLOOKUP($A$7&amp;$C$6&amp;$A9,MOTIVOS_DATOS!$A:$M,C$5,0)</f>
        <v>37.168197083540989</v>
      </c>
      <c r="D9" s="69">
        <f>VLOOKUP($A$7&amp;$C$6&amp;$A9,MOTIVOS_DATOS!$A:$M,D$5,0)</f>
        <v>39.321418292362665</v>
      </c>
      <c r="E9" s="69">
        <f>VLOOKUP($A$7&amp;$C$6&amp;$A9,MOTIVOS_DATOS!$A:$M,E$5,0)</f>
        <v>40.814788435651451</v>
      </c>
      <c r="F9" s="70"/>
    </row>
    <row r="10" spans="1:7" x14ac:dyDescent="0.35">
      <c r="A10" s="71" t="s">
        <v>24</v>
      </c>
      <c r="B10" s="13" t="s">
        <v>24</v>
      </c>
      <c r="C10" s="69">
        <f>VLOOKUP($A$7&amp;$C$6&amp;$A10,MOTIVOS_DATOS!$A:$M,C$5,0)</f>
        <v>1.6237976431047578</v>
      </c>
      <c r="D10" s="69">
        <f>VLOOKUP($A$7&amp;$C$6&amp;$A10,MOTIVOS_DATOS!$A:$M,D$5,0)</f>
        <v>1.6375601913719804</v>
      </c>
      <c r="E10" s="69">
        <f>VLOOKUP($A$7&amp;$C$6&amp;$A10,MOTIVOS_DATOS!$A:$M,E$5,0)</f>
        <v>2.5027202617805204</v>
      </c>
      <c r="F10" s="70"/>
    </row>
    <row r="11" spans="1:7" x14ac:dyDescent="0.35">
      <c r="A11" s="71" t="s">
        <v>25</v>
      </c>
      <c r="B11" s="13" t="s">
        <v>25</v>
      </c>
      <c r="C11" s="69">
        <f>VLOOKUP($A$7&amp;$C$6&amp;$A11,MOTIVOS_DATOS!$A:$M,C$5,0)</f>
        <v>2.1071925727753293</v>
      </c>
      <c r="D11" s="69">
        <f>VLOOKUP($A$7&amp;$C$6&amp;$A11,MOTIVOS_DATOS!$A:$M,D$5,0)</f>
        <v>1.8673026997326334</v>
      </c>
      <c r="E11" s="69">
        <f>VLOOKUP($A$7&amp;$C$6&amp;$A11,MOTIVOS_DATOS!$A:$M,E$5,0)</f>
        <v>1.8530290160541059</v>
      </c>
      <c r="F11" s="70"/>
    </row>
    <row r="12" spans="1:7" x14ac:dyDescent="0.35">
      <c r="A12" s="71" t="s">
        <v>26</v>
      </c>
      <c r="B12" s="13" t="s">
        <v>26</v>
      </c>
      <c r="C12" s="69">
        <f>VLOOKUP($A$7&amp;$C$6&amp;$A12,MOTIVOS_DATOS!$A:$M,C$5,0)</f>
        <v>10.393675410752481</v>
      </c>
      <c r="D12" s="69">
        <f>VLOOKUP($A$7&amp;$C$6&amp;$A12,MOTIVOS_DATOS!$A:$M,D$5,0)</f>
        <v>10.099870435316019</v>
      </c>
      <c r="E12" s="69">
        <f>VLOOKUP($A$7&amp;$C$6&amp;$A12,MOTIVOS_DATOS!$A:$M,E$5,0)</f>
        <v>10.054965494694819</v>
      </c>
      <c r="F12" s="70"/>
    </row>
    <row r="13" spans="1:7" x14ac:dyDescent="0.35">
      <c r="A13" s="71" t="s">
        <v>27</v>
      </c>
      <c r="B13" s="13" t="s">
        <v>27</v>
      </c>
      <c r="C13" s="69">
        <f>VLOOKUP($A$7&amp;$C$6&amp;$A13,MOTIVOS_DATOS!$A:$M,C$5,0)</f>
        <v>1.8669093069308289</v>
      </c>
      <c r="D13" s="69">
        <f>VLOOKUP($A$7&amp;$C$6&amp;$A13,MOTIVOS_DATOS!$A:$M,D$5,0)</f>
        <v>1.5330601201453218</v>
      </c>
      <c r="E13" s="69">
        <f>VLOOKUP($A$7&amp;$C$6&amp;$A13,MOTIVOS_DATOS!$A:$M,E$5,0)</f>
        <v>1.1438062714242752</v>
      </c>
      <c r="F13" s="70"/>
    </row>
    <row r="14" spans="1:7" x14ac:dyDescent="0.35">
      <c r="A14" s="71" t="s">
        <v>148</v>
      </c>
      <c r="B14" s="13" t="s">
        <v>28</v>
      </c>
      <c r="C14" s="69">
        <f>VLOOKUP($A$7&amp;$C$6&amp;$A14,MOTIVOS_DATOS!$A:$M,C$5,0)</f>
        <v>7.4287759602663677</v>
      </c>
      <c r="D14" s="69">
        <f>VLOOKUP($A$7&amp;$C$6&amp;$A14,MOTIVOS_DATOS!$A:$M,D$5,0)</f>
        <v>7.4804620914278956</v>
      </c>
      <c r="E14" s="69">
        <f>VLOOKUP($A$7&amp;$C$6&amp;$A14,MOTIVOS_DATOS!$A:$M,E$5,0)</f>
        <v>7.4475497680720579</v>
      </c>
      <c r="F14" s="70"/>
    </row>
    <row r="15" spans="1:7" x14ac:dyDescent="0.35">
      <c r="A15" s="71" t="s">
        <v>149</v>
      </c>
      <c r="B15" s="13" t="s">
        <v>29</v>
      </c>
      <c r="C15" s="69">
        <f>VLOOKUP($A$7&amp;$C$6&amp;$A15,MOTIVOS_DATOS!$A:$M,C$5,0)</f>
        <v>25.081846423005949</v>
      </c>
      <c r="D15" s="69">
        <f>VLOOKUP($A$7&amp;$C$6&amp;$A15,MOTIVOS_DATOS!$A:$M,D$5,0)</f>
        <v>22.02872905475925</v>
      </c>
      <c r="E15" s="69">
        <f>VLOOKUP($A$7&amp;$C$6&amp;$A15,MOTIVOS_DATOS!$A:$M,E$5,0)</f>
        <v>18.891655123397598</v>
      </c>
      <c r="F15" s="70"/>
    </row>
    <row r="16" spans="1:7" x14ac:dyDescent="0.35">
      <c r="A16" s="71" t="s">
        <v>29</v>
      </c>
      <c r="B16" s="13" t="s">
        <v>30</v>
      </c>
      <c r="C16" s="69">
        <f>VLOOKUP($A$7&amp;$C$6&amp;$A16,MOTIVOS_DATOS!$A:$M,C$5,0)</f>
        <v>0.17564688179601895</v>
      </c>
      <c r="D16" s="69">
        <f>VLOOKUP($A$7&amp;$C$6&amp;$A16,MOTIVOS_DATOS!$A:$M,D$5,0)</f>
        <v>0.15075497351046643</v>
      </c>
      <c r="E16" s="69">
        <f>VLOOKUP($A$7&amp;$C$6&amp;$A16,MOTIVOS_DATOS!$A:$M,E$5,0)</f>
        <v>0.40847008699471232</v>
      </c>
      <c r="F16" s="70"/>
    </row>
    <row r="17" spans="1:6" x14ac:dyDescent="0.35">
      <c r="A17" s="71" t="s">
        <v>30</v>
      </c>
      <c r="B17" s="13" t="s">
        <v>31</v>
      </c>
      <c r="C17" s="69">
        <f>VLOOKUP($A$7&amp;$C$6&amp;$A17,MOTIVOS_DATOS!$A:$M,C$5,0)</f>
        <v>2.9920925455117993</v>
      </c>
      <c r="D17" s="69">
        <f>VLOOKUP($A$7&amp;$C$6&amp;$A17,MOTIVOS_DATOS!$A:$M,D$5,0)</f>
        <v>2.9974503763384073</v>
      </c>
      <c r="E17" s="69">
        <f>VLOOKUP($A$7&amp;$C$6&amp;$A17,MOTIVOS_DATOS!$A:$M,E$5,0)</f>
        <v>2.9479330410970435</v>
      </c>
      <c r="F17" s="70"/>
    </row>
    <row r="18" spans="1:6" x14ac:dyDescent="0.35">
      <c r="A18" s="71" t="s">
        <v>31</v>
      </c>
      <c r="B18" s="13" t="s">
        <v>32</v>
      </c>
      <c r="C18" s="69">
        <f>VLOOKUP($A$7&amp;$C$6&amp;$A18,MOTIVOS_DATOS!$A:$M,C$5,0)</f>
        <v>3.9939989311046982</v>
      </c>
      <c r="D18" s="69">
        <f>VLOOKUP($A$7&amp;$C$6&amp;$A18,MOTIVOS_DATOS!$A:$M,D$5,0)</f>
        <v>5.2222552782830398</v>
      </c>
      <c r="E18" s="69">
        <f>VLOOKUP($A$7&amp;$C$6&amp;$A18,MOTIVOS_DATOS!$A:$M,E$5,0)</f>
        <v>6.1750811785361091</v>
      </c>
      <c r="F18" s="70"/>
    </row>
    <row r="19" spans="1:6" s="5" customFormat="1" x14ac:dyDescent="0.35">
      <c r="A19" s="71" t="s">
        <v>32</v>
      </c>
      <c r="B19" s="13" t="s">
        <v>33</v>
      </c>
      <c r="C19" s="69">
        <f>VLOOKUP($A$7&amp;$C$6&amp;$A19,MOTIVOS_DATOS!$A:$M,C$5,0)</f>
        <v>1.0780044470304999</v>
      </c>
      <c r="D19" s="69">
        <f>VLOOKUP($A$7&amp;$C$6&amp;$A19,MOTIVOS_DATOS!$A:$M,D$5,0)</f>
        <v>0.90646360123924685</v>
      </c>
      <c r="E19" s="69">
        <f>VLOOKUP($A$7&amp;$C$6&amp;$A19,MOTIVOS_DATOS!$A:$M,E$5,0)</f>
        <v>0.5526653198982775</v>
      </c>
      <c r="F19" s="70"/>
    </row>
    <row r="20" spans="1:6" x14ac:dyDescent="0.35">
      <c r="A20" s="71" t="s">
        <v>33</v>
      </c>
      <c r="B20" s="13" t="s">
        <v>55</v>
      </c>
      <c r="C20" s="69">
        <f>VLOOKUP($A$7&amp;$C$6&amp;$A20,MOTIVOS_DATOS!$A:$M,C$5,0)</f>
        <v>6.0898497379213712</v>
      </c>
      <c r="D20" s="69">
        <f>VLOOKUP($A$7&amp;$C$6&amp;$A20,MOTIVOS_DATOS!$A:$M,D$5,0)</f>
        <v>6.7546730987085191</v>
      </c>
      <c r="E20" s="69">
        <f>VLOOKUP($A$7&amp;$C$6&amp;$A20,MOTIVOS_DATOS!$A:$M,E$5,0)</f>
        <v>7.207342442158617</v>
      </c>
      <c r="F20" s="70"/>
    </row>
    <row r="21" spans="1:6" ht="7" customHeight="1" x14ac:dyDescent="0.35">
      <c r="A21" s="71"/>
      <c r="B21" s="13"/>
      <c r="C21" s="30"/>
      <c r="D21" s="30"/>
      <c r="E21" s="30"/>
      <c r="F21" s="70"/>
    </row>
    <row r="22" spans="1:6" x14ac:dyDescent="0.35">
      <c r="A22" s="71" t="s">
        <v>55</v>
      </c>
      <c r="B22" s="13" t="s">
        <v>56</v>
      </c>
      <c r="C22" s="69">
        <f>VLOOKUP($A$7&amp;$C$6&amp;$A22,MOTIVOS_DATOS!$A:$M,C$5,0)</f>
        <v>42.741621961864382</v>
      </c>
      <c r="D22" s="69">
        <f>VLOOKUP($A$7&amp;$C$6&amp;$A22,MOTIVOS_DATOS!$A:$M,D$5,0)</f>
        <v>39.433636619999476</v>
      </c>
      <c r="E22" s="69">
        <f>VLOOKUP($A$7&amp;$C$6&amp;$A22,MOTIVOS_DATOS!$A:$M,E$5,0)</f>
        <v>34.721852830456797</v>
      </c>
      <c r="F22" s="70"/>
    </row>
    <row r="23" spans="1:6" x14ac:dyDescent="0.35">
      <c r="A23" s="71" t="s">
        <v>56</v>
      </c>
      <c r="B23" s="13" t="s">
        <v>57</v>
      </c>
      <c r="C23" s="69">
        <f>VLOOKUP($A$7&amp;$C$6&amp;$A23,MOTIVOS_DATOS!$A:$M,C$5,0)</f>
        <v>14.256214993979516</v>
      </c>
      <c r="D23" s="69">
        <f>VLOOKUP($A$7&amp;$C$6&amp;$A23,MOTIVOS_DATOS!$A:$M,D$5,0)</f>
        <v>15.366487808612513</v>
      </c>
      <c r="E23" s="69">
        <f>VLOOKUP($A$7&amp;$C$6&amp;$A23,MOTIVOS_DATOS!$A:$M,E$5,0)</f>
        <v>16.662779198460296</v>
      </c>
      <c r="F23" s="70"/>
    </row>
    <row r="24" spans="1:6" x14ac:dyDescent="0.35">
      <c r="A24" s="71" t="s">
        <v>57</v>
      </c>
      <c r="B24" s="13" t="s">
        <v>58</v>
      </c>
      <c r="C24" s="69">
        <f>VLOOKUP($A$7&amp;$C$6&amp;$A24,MOTIVOS_DATOS!$A:$M,C$5,0)</f>
        <v>17.121869697505375</v>
      </c>
      <c r="D24" s="69">
        <f>VLOOKUP($A$7&amp;$C$6&amp;$A24,MOTIVOS_DATOS!$A:$M,D$5,0)</f>
        <v>16.933613846850086</v>
      </c>
      <c r="E24" s="69">
        <f>VLOOKUP($A$7&amp;$C$6&amp;$A24,MOTIVOS_DATOS!$A:$M,E$5,0)</f>
        <v>16.634392738183632</v>
      </c>
      <c r="F24" s="70"/>
    </row>
    <row r="25" spans="1:6" s="5" customFormat="1" x14ac:dyDescent="0.35">
      <c r="A25" s="71" t="s">
        <v>58</v>
      </c>
      <c r="B25" s="13" t="s">
        <v>59</v>
      </c>
      <c r="C25" s="69">
        <f>VLOOKUP($A$7&amp;$C$6&amp;$A25,MOTIVOS_DATOS!$A:$M,C$5,0)</f>
        <v>9.1202349164562637</v>
      </c>
      <c r="D25" s="69">
        <f>VLOOKUP($A$7&amp;$C$6&amp;$A25,MOTIVOS_DATOS!$A:$M,D$5,0)</f>
        <v>9.2666638886654642</v>
      </c>
      <c r="E25" s="69">
        <f>VLOOKUP($A$7&amp;$C$6&amp;$A25,MOTIVOS_DATOS!$A:$M,E$5,0)</f>
        <v>10.556931875285898</v>
      </c>
      <c r="F25" s="70"/>
    </row>
    <row r="26" spans="1:6" x14ac:dyDescent="0.35">
      <c r="A26" s="71" t="s">
        <v>59</v>
      </c>
      <c r="B26" s="13" t="s">
        <v>60</v>
      </c>
      <c r="C26" s="69">
        <f>VLOOKUP($A$7&amp;$C$6&amp;$A26,MOTIVOS_DATOS!$A:$M,C$5,0)</f>
        <v>1.5548245195855048</v>
      </c>
      <c r="D26" s="69">
        <f>VLOOKUP($A$7&amp;$C$6&amp;$A26,MOTIVOS_DATOS!$A:$M,D$5,0)</f>
        <v>2.1329506152142081</v>
      </c>
      <c r="E26" s="69">
        <f>VLOOKUP($A$7&amp;$C$6&amp;$A26,MOTIVOS_DATOS!$A:$M,E$5,0)</f>
        <v>1.532047141616109</v>
      </c>
      <c r="F26" s="70"/>
    </row>
    <row r="27" spans="1:6" x14ac:dyDescent="0.35">
      <c r="A27" s="71" t="s">
        <v>60</v>
      </c>
      <c r="B27" s="13" t="s">
        <v>61</v>
      </c>
      <c r="C27" s="69">
        <f>VLOOKUP($A$7&amp;$C$6&amp;$A27,MOTIVOS_DATOS!$A:$M,C$5,0)</f>
        <v>4.0754785763111698</v>
      </c>
      <c r="D27" s="69">
        <f>VLOOKUP($A$7&amp;$C$6&amp;$A27,MOTIVOS_DATOS!$A:$M,D$5,0)</f>
        <v>4.4204601726689257</v>
      </c>
      <c r="E27" s="69">
        <f>VLOOKUP($A$7&amp;$C$6&amp;$A27,MOTIVOS_DATOS!$A:$M,E$5,0)</f>
        <v>5.1235993791213117</v>
      </c>
      <c r="F27" s="70"/>
    </row>
    <row r="28" spans="1:6" x14ac:dyDescent="0.35">
      <c r="A28" s="71" t="s">
        <v>150</v>
      </c>
      <c r="B28" s="13" t="s">
        <v>62</v>
      </c>
      <c r="C28" s="69">
        <f>VLOOKUP($A$7&amp;$C$6&amp;$A28,MOTIVOS_DATOS!$A:$M,C$5,0)</f>
        <v>1.3792848365468049</v>
      </c>
      <c r="D28" s="69">
        <f>VLOOKUP($A$7&amp;$C$6&amp;$A28,MOTIVOS_DATOS!$A:$M,D$5,0)</f>
        <v>0.4763871512922066</v>
      </c>
      <c r="E28" s="69">
        <f>VLOOKUP($A$7&amp;$C$6&amp;$A28,MOTIVOS_DATOS!$A:$M,E$5,0)</f>
        <v>0.52329550833208283</v>
      </c>
      <c r="F28" s="70"/>
    </row>
    <row r="29" spans="1:6" x14ac:dyDescent="0.35">
      <c r="A29" s="71" t="s">
        <v>61</v>
      </c>
      <c r="B29" s="13" t="s">
        <v>63</v>
      </c>
      <c r="C29" s="69">
        <f>VLOOKUP($A$7&amp;$C$6&amp;$A29,MOTIVOS_DATOS!$A:$M,C$5,0)</f>
        <v>9.750450226191095</v>
      </c>
      <c r="D29" s="69">
        <f>VLOOKUP($A$7&amp;$C$6&amp;$A29,MOTIVOS_DATOS!$A:$M,D$5,0)</f>
        <v>11.969794082275996</v>
      </c>
      <c r="E29" s="69">
        <f>VLOOKUP($A$7&amp;$C$6&amp;$A29,MOTIVOS_DATOS!$A:$M,E$5,0)</f>
        <v>14.245104548423665</v>
      </c>
      <c r="F29" s="70"/>
    </row>
    <row r="30" spans="1:6" ht="7" customHeight="1" x14ac:dyDescent="0.35">
      <c r="A30" s="71"/>
      <c r="B30" s="13"/>
      <c r="C30" s="30"/>
      <c r="D30" s="30"/>
      <c r="E30" s="30"/>
      <c r="F30" s="70"/>
    </row>
    <row r="31" spans="1:6" x14ac:dyDescent="0.35">
      <c r="A31" s="71" t="s">
        <v>62</v>
      </c>
      <c r="B31" s="13" t="s">
        <v>64</v>
      </c>
      <c r="C31" s="69">
        <f>VLOOKUP($A$7&amp;$C$6&amp;$A31,MOTIVOS_DATOS!$A:$M,C$5,0)</f>
        <v>4.4090969140329523</v>
      </c>
      <c r="D31" s="69">
        <f>VLOOKUP($A$7&amp;$C$6&amp;$A31,MOTIVOS_DATOS!$A:$M,D$5,0)</f>
        <v>5.3192301318807615</v>
      </c>
      <c r="E31" s="69">
        <f>VLOOKUP($A$7&amp;$C$6&amp;$A31,MOTIVOS_DATOS!$A:$M,E$5,0)</f>
        <v>4.2471373658678573</v>
      </c>
      <c r="F31" s="70"/>
    </row>
    <row r="32" spans="1:6" s="5" customFormat="1" x14ac:dyDescent="0.35">
      <c r="A32" s="71" t="s">
        <v>151</v>
      </c>
      <c r="B32" s="13" t="s">
        <v>65</v>
      </c>
      <c r="C32" s="69">
        <f>VLOOKUP($A$7&amp;$C$6&amp;$A32,MOTIVOS_DATOS!$A:$M,C$5,0)</f>
        <v>20.916367274624488</v>
      </c>
      <c r="D32" s="69">
        <f>VLOOKUP($A$7&amp;$C$6&amp;$A32,MOTIVOS_DATOS!$A:$M,D$5,0)</f>
        <v>20.243604863569455</v>
      </c>
      <c r="E32" s="69">
        <f>VLOOKUP($A$7&amp;$C$6&amp;$A32,MOTIVOS_DATOS!$A:$M,E$5,0)</f>
        <v>20.472111655127691</v>
      </c>
      <c r="F32" s="70"/>
    </row>
    <row r="33" spans="1:6" s="5" customFormat="1" x14ac:dyDescent="0.35">
      <c r="A33" s="71" t="s">
        <v>64</v>
      </c>
      <c r="B33" s="13" t="s">
        <v>66</v>
      </c>
      <c r="C33" s="69">
        <f>VLOOKUP($A$7&amp;$C$6&amp;$A33,MOTIVOS_DATOS!$A:$M,C$5,0)</f>
        <v>7.9190676869102239</v>
      </c>
      <c r="D33" s="69">
        <f>VLOOKUP($A$7&amp;$C$6&amp;$A33,MOTIVOS_DATOS!$A:$M,D$5,0)</f>
        <v>7.2484066063452772</v>
      </c>
      <c r="E33" s="69">
        <f>VLOOKUP($A$7&amp;$C$6&amp;$A33,MOTIVOS_DATOS!$A:$M,E$5,0)</f>
        <v>8.7020836271473634</v>
      </c>
      <c r="F33" s="70"/>
    </row>
    <row r="34" spans="1:6" x14ac:dyDescent="0.35">
      <c r="A34" s="71" t="s">
        <v>152</v>
      </c>
      <c r="B34" s="13" t="s">
        <v>67</v>
      </c>
      <c r="C34" s="69">
        <f>VLOOKUP($A$7&amp;$C$6&amp;$A34,MOTIVOS_DATOS!$A:$M,C$5,0)</f>
        <v>33.813700585281161</v>
      </c>
      <c r="D34" s="69">
        <f>VLOOKUP($A$7&amp;$C$6&amp;$A34,MOTIVOS_DATOS!$A:$M,D$5,0)</f>
        <v>34.529404981214576</v>
      </c>
      <c r="E34" s="69">
        <f>VLOOKUP($A$7&amp;$C$6&amp;$A34,MOTIVOS_DATOS!$A:$M,E$5,0)</f>
        <v>33.27535403114998</v>
      </c>
      <c r="F34" s="70"/>
    </row>
    <row r="35" spans="1:6" x14ac:dyDescent="0.35">
      <c r="A35" s="71" t="s">
        <v>66</v>
      </c>
      <c r="B35" s="13" t="s">
        <v>68</v>
      </c>
      <c r="C35" s="69">
        <f>VLOOKUP($A$7&amp;$C$6&amp;$A35,MOTIVOS_DATOS!$A:$M,C$5,0)</f>
        <v>7.5019614452110401</v>
      </c>
      <c r="D35" s="69">
        <f>VLOOKUP($A$7&amp;$C$6&amp;$A35,MOTIVOS_DATOS!$A:$M,D$5,0)</f>
        <v>7.0903047435016573</v>
      </c>
      <c r="E35" s="69">
        <f>VLOOKUP($A$7&amp;$C$6&amp;$A35,MOTIVOS_DATOS!$A:$M,E$5,0)</f>
        <v>7.6896010118150269</v>
      </c>
      <c r="F35" s="70"/>
    </row>
    <row r="36" spans="1:6" x14ac:dyDescent="0.35">
      <c r="A36" s="71" t="s">
        <v>67</v>
      </c>
      <c r="B36" s="13" t="s">
        <v>69</v>
      </c>
      <c r="C36" s="69">
        <f>VLOOKUP($A$7&amp;$C$6&amp;$A36,MOTIVOS_DATOS!$A:$M,C$5,0)</f>
        <v>4.5795137333805425</v>
      </c>
      <c r="D36" s="69">
        <f>VLOOKUP($A$7&amp;$C$6&amp;$A36,MOTIVOS_DATOS!$A:$M,D$5,0)</f>
        <v>4.7961570552670416</v>
      </c>
      <c r="E36" s="69">
        <f>VLOOKUP($A$7&amp;$C$6&amp;$A36,MOTIVOS_DATOS!$A:$M,E$5,0)</f>
        <v>4.6992707401580613</v>
      </c>
      <c r="F36" s="70"/>
    </row>
    <row r="37" spans="1:6" x14ac:dyDescent="0.35">
      <c r="A37" s="71" t="s">
        <v>68</v>
      </c>
      <c r="B37" s="13" t="s">
        <v>70</v>
      </c>
      <c r="C37" s="69">
        <f>VLOOKUP($A$7&amp;$C$6&amp;$A37,MOTIVOS_DATOS!$A:$M,C$5,0)</f>
        <v>2.6384672089480725</v>
      </c>
      <c r="D37" s="69">
        <f>VLOOKUP($A$7&amp;$C$6&amp;$A37,MOTIVOS_DATOS!$A:$M,D$5,0)</f>
        <v>1.9180779074286014</v>
      </c>
      <c r="E37" s="69">
        <f>VLOOKUP($A$7&amp;$C$6&amp;$A37,MOTIVOS_DATOS!$A:$M,E$5,0)</f>
        <v>3.4128493381751737</v>
      </c>
      <c r="F37" s="70"/>
    </row>
    <row r="38" spans="1:6" s="5" customFormat="1" x14ac:dyDescent="0.35">
      <c r="A38" s="71" t="s">
        <v>69</v>
      </c>
      <c r="B38" s="13" t="s">
        <v>71</v>
      </c>
      <c r="C38" s="69">
        <f>VLOOKUP($A$7&amp;$C$6&amp;$A38,MOTIVOS_DATOS!$A:$M,C$5,0)</f>
        <v>18.221795946821857</v>
      </c>
      <c r="D38" s="69">
        <f>VLOOKUP($A$7&amp;$C$6&amp;$A38,MOTIVOS_DATOS!$A:$M,D$5,0)</f>
        <v>18.854820688097977</v>
      </c>
      <c r="E38" s="69">
        <f>VLOOKUP($A$7&amp;$C$6&amp;$A38,MOTIVOS_DATOS!$A:$M,E$5,0)</f>
        <v>17.501585790799258</v>
      </c>
      <c r="F38" s="70"/>
    </row>
    <row r="39" spans="1:6" s="5" customFormat="1" ht="7" customHeight="1" x14ac:dyDescent="0.35">
      <c r="A39" s="71"/>
      <c r="B39" s="13"/>
      <c r="C39" s="30"/>
      <c r="D39" s="30"/>
      <c r="E39" s="30"/>
      <c r="F39" s="70"/>
    </row>
    <row r="40" spans="1:6" x14ac:dyDescent="0.35">
      <c r="A40" s="71" t="s">
        <v>70</v>
      </c>
      <c r="B40" s="13" t="s">
        <v>72</v>
      </c>
      <c r="C40" s="69">
        <f>VLOOKUP($A$7&amp;$C$6&amp;$A40,MOTIVOS_DATOS!$A:$M,C$5,0)</f>
        <v>21.149180986032722</v>
      </c>
      <c r="D40" s="69">
        <f>VLOOKUP($A$7&amp;$C$6&amp;$A40,MOTIVOS_DATOS!$A:$M,D$5,0)</f>
        <v>19.852100508083499</v>
      </c>
      <c r="E40" s="69">
        <f>VLOOKUP($A$7&amp;$C$6&amp;$A40,MOTIVOS_DATOS!$A:$M,E$5,0)</f>
        <v>18.403083442755584</v>
      </c>
      <c r="F40" s="70"/>
    </row>
    <row r="41" spans="1:6" x14ac:dyDescent="0.35">
      <c r="A41" s="71" t="s">
        <v>71</v>
      </c>
      <c r="B41" s="13" t="s">
        <v>73</v>
      </c>
      <c r="C41" s="69">
        <f>VLOOKUP($A$7&amp;$C$6&amp;$A41,MOTIVOS_DATOS!$A:$M,C$5,0)</f>
        <v>0.30664548116866575</v>
      </c>
      <c r="D41" s="69">
        <f>VLOOKUP($A$7&amp;$C$6&amp;$A41,MOTIVOS_DATOS!$A:$M,D$5,0)</f>
        <v>0.57744527902922427</v>
      </c>
      <c r="E41" s="69">
        <f>VLOOKUP($A$7&amp;$C$6&amp;$A41,MOTIVOS_DATOS!$A:$M,E$5,0)</f>
        <v>0.21663115139252284</v>
      </c>
      <c r="F41" s="70"/>
    </row>
    <row r="42" spans="1:6" x14ac:dyDescent="0.35">
      <c r="A42" s="71" t="s">
        <v>72</v>
      </c>
      <c r="B42" s="13" t="s">
        <v>74</v>
      </c>
      <c r="C42" s="69">
        <f>VLOOKUP($A$7&amp;$C$6&amp;$A42,MOTIVOS_DATOS!$A:$M,C$5,0)</f>
        <v>3.7842415421640712</v>
      </c>
      <c r="D42" s="69">
        <f>VLOOKUP($A$7&amp;$C$6&amp;$A42,MOTIVOS_DATOS!$A:$M,D$5,0)</f>
        <v>4.4136999390454852</v>
      </c>
      <c r="E42" s="69">
        <f>VLOOKUP($A$7&amp;$C$6&amp;$A42,MOTIVOS_DATOS!$A:$M,E$5,0)</f>
        <v>4.4050338312770112</v>
      </c>
      <c r="F42" s="70"/>
    </row>
    <row r="43" spans="1:6" x14ac:dyDescent="0.35">
      <c r="A43" s="71" t="s">
        <v>73</v>
      </c>
      <c r="B43" s="13" t="s">
        <v>75</v>
      </c>
      <c r="C43" s="69">
        <f>VLOOKUP($A$7&amp;$C$6&amp;$A43,MOTIVOS_DATOS!$A:$M,C$5,0)</f>
        <v>1.4066416501874346</v>
      </c>
      <c r="D43" s="69">
        <f>VLOOKUP($A$7&amp;$C$6&amp;$A43,MOTIVOS_DATOS!$A:$M,D$5,0)</f>
        <v>1.4127283492761531</v>
      </c>
      <c r="E43" s="69">
        <f>VLOOKUP($A$7&amp;$C$6&amp;$A43,MOTIVOS_DATOS!$A:$M,E$5,0)</f>
        <v>1.162376391497886</v>
      </c>
      <c r="F43" s="70"/>
    </row>
    <row r="44" spans="1:6" x14ac:dyDescent="0.35">
      <c r="A44" s="71" t="s">
        <v>74</v>
      </c>
      <c r="B44" s="13" t="s">
        <v>76</v>
      </c>
      <c r="C44" s="69">
        <f>VLOOKUP($A$7&amp;$C$6&amp;$A44,MOTIVOS_DATOS!$A:$M,C$5,0)</f>
        <v>35.780351120596364</v>
      </c>
      <c r="D44" s="69">
        <f>VLOOKUP($A$7&amp;$C$6&amp;$A44,MOTIVOS_DATOS!$A:$M,D$5,0)</f>
        <v>35.497680530507779</v>
      </c>
      <c r="E44" s="69">
        <f>VLOOKUP($A$7&amp;$C$6&amp;$A44,MOTIVOS_DATOS!$A:$M,E$5,0)</f>
        <v>34.060983235373854</v>
      </c>
      <c r="F44" s="70"/>
    </row>
    <row r="45" spans="1:6" x14ac:dyDescent="0.35">
      <c r="A45" s="71" t="s">
        <v>75</v>
      </c>
      <c r="B45" s="13" t="s">
        <v>77</v>
      </c>
      <c r="C45" s="69">
        <f>VLOOKUP($A$7&amp;$C$6&amp;$A45,MOTIVOS_DATOS!$A:$M,C$5,0)</f>
        <v>8.4936306930657341</v>
      </c>
      <c r="D45" s="69">
        <f>VLOOKUP($A$7&amp;$C$6&amp;$A45,MOTIVOS_DATOS!$A:$M,D$5,0)</f>
        <v>8.4905743388276367</v>
      </c>
      <c r="E45" s="69">
        <f>VLOOKUP($A$7&amp;$C$6&amp;$A45,MOTIVOS_DATOS!$A:$M,E$5,0)</f>
        <v>9.0540443944146674</v>
      </c>
      <c r="F45" s="70"/>
    </row>
    <row r="46" spans="1:6" x14ac:dyDescent="0.35">
      <c r="A46" s="71" t="s">
        <v>76</v>
      </c>
      <c r="B46" s="13" t="s">
        <v>78</v>
      </c>
      <c r="C46" s="69">
        <f>VLOOKUP($A$7&amp;$C$6&amp;$A46,MOTIVOS_DATOS!$A:$M,C$5,0)</f>
        <v>27.550819340373746</v>
      </c>
      <c r="D46" s="69">
        <f>VLOOKUP($A$7&amp;$C$6&amp;$A46,MOTIVOS_DATOS!$A:$M,D$5,0)</f>
        <v>27.938622970645898</v>
      </c>
      <c r="E46" s="69">
        <f>VLOOKUP($A$7&amp;$C$6&amp;$A46,MOTIVOS_DATOS!$A:$M,E$5,0)</f>
        <v>31.203296985183616</v>
      </c>
      <c r="F46" s="70"/>
    </row>
    <row r="47" spans="1:6" x14ac:dyDescent="0.35">
      <c r="A47" s="71" t="s">
        <v>77</v>
      </c>
      <c r="B47" s="13" t="s">
        <v>79</v>
      </c>
      <c r="C47" s="69">
        <f>VLOOKUP($A$7&amp;$C$6&amp;$A47,MOTIVOS_DATOS!$A:$M,C$5,0)</f>
        <v>1.5284921068902173</v>
      </c>
      <c r="D47" s="69">
        <f>VLOOKUP($A$7&amp;$C$6&amp;$A47,MOTIVOS_DATOS!$A:$M,D$5,0)</f>
        <v>1.8171525423071817</v>
      </c>
      <c r="E47" s="69">
        <f>VLOOKUP($A$7&amp;$C$6&amp;$A47,MOTIVOS_DATOS!$A:$M,E$5,0)</f>
        <v>1.4945591544509793</v>
      </c>
      <c r="F47" s="70"/>
    </row>
    <row r="48" spans="1:6" x14ac:dyDescent="0.35">
      <c r="A48" s="71"/>
      <c r="B48" s="13"/>
      <c r="C48" s="30"/>
      <c r="D48" s="30"/>
      <c r="E48" s="30"/>
      <c r="F48" s="70"/>
    </row>
    <row r="49" spans="1:7" x14ac:dyDescent="0.35">
      <c r="A49" s="71" t="s">
        <v>78</v>
      </c>
      <c r="B49" s="13" t="s">
        <v>80</v>
      </c>
      <c r="C49" s="69">
        <f>VLOOKUP($A$7&amp;$C$6&amp;$A49,MOTIVOS_DATOS!$A:$M,C$5,0)</f>
        <v>6.9850366683313387</v>
      </c>
      <c r="D49" s="69">
        <f>VLOOKUP($A$7&amp;$C$6&amp;$A49,MOTIVOS_DATOS!$A:$M,D$5,0)</f>
        <v>8.4145275249850524</v>
      </c>
      <c r="E49" s="69">
        <f>VLOOKUP($A$7&amp;$C$6&amp;$A49,MOTIVOS_DATOS!$A:$M,E$5,0)</f>
        <v>7.9955196445939611</v>
      </c>
      <c r="F49" s="70"/>
    </row>
    <row r="50" spans="1:7" x14ac:dyDescent="0.35">
      <c r="A50" s="71" t="s">
        <v>79</v>
      </c>
      <c r="B50" s="13" t="s">
        <v>81</v>
      </c>
      <c r="C50" s="69">
        <f>VLOOKUP($A$7&amp;$C$6&amp;$A50,MOTIVOS_DATOS!$A:$M,C$5,0)</f>
        <v>0.25674050840041412</v>
      </c>
      <c r="D50" s="69">
        <f>VLOOKUP($A$7&amp;$C$6&amp;$A50,MOTIVOS_DATOS!$A:$M,D$5,0)</f>
        <v>0.23017955901492079</v>
      </c>
      <c r="E50" s="69">
        <f>VLOOKUP($A$7&amp;$C$6&amp;$A50,MOTIVOS_DATOS!$A:$M,E$5,0)</f>
        <v>0.27358309726247965</v>
      </c>
      <c r="F50" s="70"/>
    </row>
    <row r="51" spans="1:7" x14ac:dyDescent="0.35">
      <c r="A51" s="71" t="s">
        <v>80</v>
      </c>
      <c r="B51" s="13" t="s">
        <v>82</v>
      </c>
      <c r="C51" s="69">
        <f>VLOOKUP($A$7&amp;$C$6&amp;$A51,MOTIVOS_DATOS!$A:$M,C$5,0)</f>
        <v>18.173109844539468</v>
      </c>
      <c r="D51" s="69">
        <f>VLOOKUP($A$7&amp;$C$6&amp;$A51,MOTIVOS_DATOS!$A:$M,D$5,0)</f>
        <v>17.645198208770665</v>
      </c>
      <c r="E51" s="69">
        <f>VLOOKUP($A$7&amp;$C$6&amp;$A51,MOTIVOS_DATOS!$A:$M,E$5,0)</f>
        <v>19.573106190133043</v>
      </c>
      <c r="F51" s="70"/>
    </row>
    <row r="52" spans="1:7" x14ac:dyDescent="0.35">
      <c r="A52" s="71" t="s">
        <v>81</v>
      </c>
      <c r="B52" s="13" t="s">
        <v>83</v>
      </c>
      <c r="C52" s="69">
        <f>VLOOKUP($A$7&amp;$C$6&amp;$A52,MOTIVOS_DATOS!$A:$M,C$5,0)</f>
        <v>41.28143401701746</v>
      </c>
      <c r="D52" s="69">
        <f>VLOOKUP($A$7&amp;$C$6&amp;$A52,MOTIVOS_DATOS!$A:$M,D$5,0)</f>
        <v>41.483685218869347</v>
      </c>
      <c r="E52" s="69">
        <f>VLOOKUP($A$7&amp;$C$6&amp;$A52,MOTIVOS_DATOS!$A:$M,E$5,0)</f>
        <v>40.457381778356783</v>
      </c>
      <c r="F52" s="70"/>
    </row>
    <row r="53" spans="1:7" x14ac:dyDescent="0.35">
      <c r="A53" s="71" t="s">
        <v>82</v>
      </c>
      <c r="B53" s="13" t="s">
        <v>84</v>
      </c>
      <c r="C53" s="69">
        <f>VLOOKUP($A$7&amp;$C$6&amp;$A53,MOTIVOS_DATOS!$A:$M,C$5,0)</f>
        <v>3.3907722828679723</v>
      </c>
      <c r="D53" s="69">
        <f>VLOOKUP($A$7&amp;$C$6&amp;$A53,MOTIVOS_DATOS!$A:$M,D$5,0)</f>
        <v>3.24297012259707</v>
      </c>
      <c r="E53" s="69">
        <f>VLOOKUP($A$7&amp;$C$6&amp;$A53,MOTIVOS_DATOS!$A:$M,E$5,0)</f>
        <v>2.2720266073693605</v>
      </c>
      <c r="F53" s="70"/>
    </row>
    <row r="54" spans="1:7" x14ac:dyDescent="0.35">
      <c r="A54" s="71" t="s">
        <v>83</v>
      </c>
      <c r="B54" s="13" t="s">
        <v>85</v>
      </c>
      <c r="C54" s="69">
        <f>VLOOKUP($A$7&amp;$C$6&amp;$A54,MOTIVOS_DATOS!$A:$M,C$5,0)</f>
        <v>2.4307352580664054</v>
      </c>
      <c r="D54" s="69">
        <f>VLOOKUP($A$7&amp;$C$6&amp;$A54,MOTIVOS_DATOS!$A:$M,D$5,0)</f>
        <v>2.0953758877894249</v>
      </c>
      <c r="E54" s="69">
        <f>VLOOKUP($A$7&amp;$C$6&amp;$A54,MOTIVOS_DATOS!$A:$M,E$5,0)</f>
        <v>2.4271561227409588</v>
      </c>
      <c r="F54" s="70"/>
    </row>
    <row r="55" spans="1:7" x14ac:dyDescent="0.35">
      <c r="A55" s="71" t="s">
        <v>84</v>
      </c>
      <c r="B55" s="13" t="s">
        <v>86</v>
      </c>
      <c r="C55" s="69">
        <f>VLOOKUP($A$7&amp;$C$6&amp;$A55,MOTIVOS_DATOS!$A:$M,C$5,0)</f>
        <v>17.043052841943847</v>
      </c>
      <c r="D55" s="69">
        <f>VLOOKUP($A$7&amp;$C$6&amp;$A55,MOTIVOS_DATOS!$A:$M,D$5,0)</f>
        <v>17.07218313100763</v>
      </c>
      <c r="E55" s="69">
        <f>VLOOKUP($A$7&amp;$C$6&amp;$A55,MOTIVOS_DATOS!$A:$M,E$5,0)</f>
        <v>16.658365816554003</v>
      </c>
      <c r="F55" s="70"/>
    </row>
    <row r="56" spans="1:7" x14ac:dyDescent="0.35">
      <c r="A56" s="71" t="s">
        <v>85</v>
      </c>
      <c r="B56" s="13"/>
      <c r="C56" s="69">
        <f>VLOOKUP($A$7&amp;$C$6&amp;$A56,MOTIVOS_DATOS!$A:$M,C$5,0)</f>
        <v>2.7713644632340042</v>
      </c>
      <c r="D56" s="69">
        <f>VLOOKUP($A$7&amp;$C$6&amp;$A56,MOTIVOS_DATOS!$A:$M,D$5,0)</f>
        <v>2.4044181847958699</v>
      </c>
      <c r="E56" s="69">
        <f>VLOOKUP($A$7&amp;$C$6&amp;$A56,MOTIVOS_DATOS!$A:$M,E$5,0)</f>
        <v>2.0560840809357566</v>
      </c>
      <c r="F56" s="70"/>
    </row>
    <row r="57" spans="1:7" x14ac:dyDescent="0.35">
      <c r="A57" s="71" t="s">
        <v>86</v>
      </c>
      <c r="B57" s="13"/>
      <c r="C57" s="69">
        <f>VLOOKUP($A$7&amp;$C$6&amp;$A57,MOTIVOS_DATOS!$A:$M,C$5,0)</f>
        <v>7.6677518822916397</v>
      </c>
      <c r="D57" s="69">
        <f>VLOOKUP($A$7&amp;$C$6&amp;$A57,MOTIVOS_DATOS!$A:$M,D$5,0)</f>
        <v>7.4114701085455525</v>
      </c>
      <c r="E57" s="69">
        <f>VLOOKUP($A$7&amp;$C$6&amp;$A57,MOTIVOS_DATOS!$A:$M,E$5,0)</f>
        <v>8.2867813845440192</v>
      </c>
      <c r="F57" s="70"/>
    </row>
    <row r="58" spans="1:7" x14ac:dyDescent="0.35">
      <c r="A58" s="71"/>
      <c r="B58" s="13"/>
      <c r="C58" s="71"/>
      <c r="D58" s="71"/>
      <c r="E58" s="71"/>
      <c r="F58" s="71"/>
      <c r="G58" s="71"/>
    </row>
    <row r="59" spans="1:7" x14ac:dyDescent="0.35">
      <c r="A59" s="71"/>
      <c r="B59" s="13"/>
      <c r="C59" s="71"/>
      <c r="D59" s="71"/>
      <c r="E59" s="71"/>
      <c r="F59" s="71"/>
      <c r="G59" s="71"/>
    </row>
    <row r="60" spans="1:7" x14ac:dyDescent="0.35">
      <c r="A60" s="71"/>
      <c r="B60" s="13"/>
      <c r="C60" s="71"/>
      <c r="D60" s="71"/>
      <c r="E60" s="71"/>
      <c r="F60" s="71"/>
      <c r="G60" s="71"/>
    </row>
    <row r="61" spans="1:7" x14ac:dyDescent="0.35">
      <c r="A61" s="72"/>
      <c r="B61" s="13"/>
      <c r="C61" s="71"/>
      <c r="D61" s="71"/>
      <c r="E61" s="71"/>
      <c r="F61" s="71"/>
      <c r="G61" s="71"/>
    </row>
    <row r="62" spans="1:7" x14ac:dyDescent="0.35">
      <c r="A62" s="72"/>
      <c r="B62" s="13"/>
      <c r="C62" s="71"/>
      <c r="D62" s="71"/>
      <c r="E62" s="71"/>
      <c r="F62" s="71"/>
      <c r="G62" s="71"/>
    </row>
    <row r="63" spans="1:7" x14ac:dyDescent="0.35">
      <c r="B63" s="13"/>
      <c r="C63" s="71"/>
      <c r="D63" s="71"/>
      <c r="E63" s="71"/>
      <c r="F63" s="71"/>
      <c r="G63" s="71"/>
    </row>
    <row r="64" spans="1:7" x14ac:dyDescent="0.35">
      <c r="B64" s="13"/>
    </row>
    <row r="65" spans="2:2" x14ac:dyDescent="0.35">
      <c r="B65" s="13"/>
    </row>
    <row r="66" spans="2:2" x14ac:dyDescent="0.35">
      <c r="B66" s="13"/>
    </row>
    <row r="67" spans="2:2" x14ac:dyDescent="0.35">
      <c r="B67" s="13"/>
    </row>
    <row r="68" spans="2:2" x14ac:dyDescent="0.35">
      <c r="B68" s="13"/>
    </row>
    <row r="69" spans="2:2" x14ac:dyDescent="0.35">
      <c r="B69" s="13"/>
    </row>
    <row r="70" spans="2:2" x14ac:dyDescent="0.35">
      <c r="B70" s="13"/>
    </row>
    <row r="71" spans="2:2" x14ac:dyDescent="0.35">
      <c r="B71" s="13"/>
    </row>
    <row r="72" spans="2:2" x14ac:dyDescent="0.35">
      <c r="B72" s="13"/>
    </row>
    <row r="73" spans="2:2" x14ac:dyDescent="0.35">
      <c r="B73" s="13"/>
    </row>
    <row r="74" spans="2:2" x14ac:dyDescent="0.35">
      <c r="B74" s="13"/>
    </row>
    <row r="75" spans="2:2" x14ac:dyDescent="0.35">
      <c r="B75" s="13"/>
    </row>
    <row r="76" spans="2:2" x14ac:dyDescent="0.35">
      <c r="B76" s="13"/>
    </row>
    <row r="77" spans="2:2" x14ac:dyDescent="0.35">
      <c r="B77" s="13"/>
    </row>
    <row r="78" spans="2:2" x14ac:dyDescent="0.35">
      <c r="B78" s="13"/>
    </row>
    <row r="79" spans="2:2" x14ac:dyDescent="0.35">
      <c r="B79" s="13"/>
    </row>
    <row r="80" spans="2:2" x14ac:dyDescent="0.35">
      <c r="B80" s="13"/>
    </row>
    <row r="81" spans="2:2" x14ac:dyDescent="0.35">
      <c r="B81" s="13"/>
    </row>
    <row r="82" spans="2:2" x14ac:dyDescent="0.35">
      <c r="B82" s="13"/>
    </row>
    <row r="83" spans="2:2" x14ac:dyDescent="0.35">
      <c r="B83" s="13"/>
    </row>
    <row r="84" spans="2:2" x14ac:dyDescent="0.35">
      <c r="B84" s="13"/>
    </row>
    <row r="85" spans="2:2" x14ac:dyDescent="0.35">
      <c r="B85" s="13"/>
    </row>
    <row r="86" spans="2:2" x14ac:dyDescent="0.35">
      <c r="B86" s="13"/>
    </row>
    <row r="87" spans="2:2" x14ac:dyDescent="0.35">
      <c r="B87" s="13"/>
    </row>
    <row r="88" spans="2:2" x14ac:dyDescent="0.35">
      <c r="B88" s="13"/>
    </row>
    <row r="89" spans="2:2" x14ac:dyDescent="0.35">
      <c r="B89" s="13"/>
    </row>
    <row r="90" spans="2:2" x14ac:dyDescent="0.35">
      <c r="B90" s="13"/>
    </row>
    <row r="91" spans="2:2" x14ac:dyDescent="0.35">
      <c r="B91" s="13"/>
    </row>
    <row r="92" spans="2:2" x14ac:dyDescent="0.35">
      <c r="B92" s="13"/>
    </row>
    <row r="93" spans="2:2" x14ac:dyDescent="0.35">
      <c r="B93" s="13"/>
    </row>
    <row r="94" spans="2:2" x14ac:dyDescent="0.35">
      <c r="B94" s="13"/>
    </row>
    <row r="95" spans="2:2" x14ac:dyDescent="0.35">
      <c r="B95" s="13"/>
    </row>
    <row r="96" spans="2:2" x14ac:dyDescent="0.35">
      <c r="B96" s="13"/>
    </row>
    <row r="97" spans="2:2" x14ac:dyDescent="0.35">
      <c r="B97" s="13"/>
    </row>
    <row r="98" spans="2:2" x14ac:dyDescent="0.35">
      <c r="B98" s="13"/>
    </row>
    <row r="99" spans="2:2" x14ac:dyDescent="0.35">
      <c r="B99" s="13"/>
    </row>
    <row r="100" spans="2:2" x14ac:dyDescent="0.35">
      <c r="B100" s="13"/>
    </row>
    <row r="101" spans="2:2" x14ac:dyDescent="0.35">
      <c r="B101" s="13"/>
    </row>
    <row r="102" spans="2:2" x14ac:dyDescent="0.35">
      <c r="B102" s="13"/>
    </row>
    <row r="103" spans="2:2" x14ac:dyDescent="0.35">
      <c r="B103" s="13"/>
    </row>
    <row r="104" spans="2:2" x14ac:dyDescent="0.35">
      <c r="B104" s="13"/>
    </row>
    <row r="105" spans="2:2" x14ac:dyDescent="0.35">
      <c r="B105" s="13"/>
    </row>
    <row r="106" spans="2:2" x14ac:dyDescent="0.35">
      <c r="B106" s="13"/>
    </row>
    <row r="107" spans="2:2" x14ac:dyDescent="0.35">
      <c r="B107" s="13"/>
    </row>
    <row r="108" spans="2:2" x14ac:dyDescent="0.35">
      <c r="B108" s="13"/>
    </row>
    <row r="109" spans="2:2" x14ac:dyDescent="0.35">
      <c r="B109" s="13"/>
    </row>
    <row r="110" spans="2:2" x14ac:dyDescent="0.35">
      <c r="B110" s="13"/>
    </row>
    <row r="111" spans="2:2" x14ac:dyDescent="0.35">
      <c r="B111" s="13"/>
    </row>
    <row r="112" spans="2:2" x14ac:dyDescent="0.35">
      <c r="B112" s="13"/>
    </row>
    <row r="113" spans="2:2" x14ac:dyDescent="0.35">
      <c r="B113" s="13"/>
    </row>
    <row r="114" spans="2:2" x14ac:dyDescent="0.35">
      <c r="B114" s="13"/>
    </row>
    <row r="115" spans="2:2" x14ac:dyDescent="0.35">
      <c r="B115" s="13"/>
    </row>
    <row r="116" spans="2:2" x14ac:dyDescent="0.35">
      <c r="B116" s="13"/>
    </row>
    <row r="117" spans="2:2" x14ac:dyDescent="0.35">
      <c r="B117" s="13"/>
    </row>
    <row r="118" spans="2:2" x14ac:dyDescent="0.35">
      <c r="B118" s="13"/>
    </row>
    <row r="119" spans="2:2" x14ac:dyDescent="0.35">
      <c r="B119" s="13"/>
    </row>
    <row r="120" spans="2:2" x14ac:dyDescent="0.35">
      <c r="B120" s="13"/>
    </row>
    <row r="121" spans="2:2" x14ac:dyDescent="0.35">
      <c r="B121" s="13"/>
    </row>
    <row r="122" spans="2:2" x14ac:dyDescent="0.35">
      <c r="B122" s="13"/>
    </row>
    <row r="123" spans="2:2" x14ac:dyDescent="0.35">
      <c r="B123" s="13"/>
    </row>
    <row r="124" spans="2:2" x14ac:dyDescent="0.35">
      <c r="B124" s="13"/>
    </row>
    <row r="125" spans="2:2" x14ac:dyDescent="0.35">
      <c r="B125" s="13"/>
    </row>
    <row r="126" spans="2:2" x14ac:dyDescent="0.35">
      <c r="B126" s="13"/>
    </row>
    <row r="127" spans="2:2" x14ac:dyDescent="0.35">
      <c r="B127" s="13"/>
    </row>
    <row r="128" spans="2:2" x14ac:dyDescent="0.35">
      <c r="B128" s="13"/>
    </row>
    <row r="129" spans="2:2" x14ac:dyDescent="0.35">
      <c r="B129" s="13"/>
    </row>
    <row r="130" spans="2:2" x14ac:dyDescent="0.35">
      <c r="B130" s="13"/>
    </row>
    <row r="131" spans="2:2" x14ac:dyDescent="0.35">
      <c r="B131" s="13"/>
    </row>
    <row r="132" spans="2:2" x14ac:dyDescent="0.35">
      <c r="B132" s="13"/>
    </row>
    <row r="133" spans="2:2" x14ac:dyDescent="0.35">
      <c r="B133" s="13"/>
    </row>
    <row r="134" spans="2:2" x14ac:dyDescent="0.35">
      <c r="B134" s="13"/>
    </row>
    <row r="135" spans="2:2" x14ac:dyDescent="0.35">
      <c r="B135" s="13"/>
    </row>
    <row r="136" spans="2:2" x14ac:dyDescent="0.35">
      <c r="B136" s="13"/>
    </row>
    <row r="137" spans="2:2" x14ac:dyDescent="0.35">
      <c r="B137" s="13"/>
    </row>
    <row r="138" spans="2:2" x14ac:dyDescent="0.35">
      <c r="B138" s="13"/>
    </row>
    <row r="139" spans="2:2" x14ac:dyDescent="0.35">
      <c r="B139" s="13"/>
    </row>
    <row r="140" spans="2:2" x14ac:dyDescent="0.35">
      <c r="B140" s="13"/>
    </row>
    <row r="141" spans="2:2" x14ac:dyDescent="0.35">
      <c r="B141" s="13"/>
    </row>
    <row r="142" spans="2:2" x14ac:dyDescent="0.35">
      <c r="B142" s="13"/>
    </row>
    <row r="143" spans="2:2" x14ac:dyDescent="0.35">
      <c r="B143" s="13"/>
    </row>
    <row r="144" spans="2:2" x14ac:dyDescent="0.35">
      <c r="B144" s="13"/>
    </row>
    <row r="145" spans="2:2" x14ac:dyDescent="0.35">
      <c r="B145" s="13"/>
    </row>
    <row r="146" spans="2:2" x14ac:dyDescent="0.35">
      <c r="B146" s="13"/>
    </row>
    <row r="147" spans="2:2" x14ac:dyDescent="0.35">
      <c r="B147" s="13"/>
    </row>
    <row r="148" spans="2:2" x14ac:dyDescent="0.35">
      <c r="B148" s="13"/>
    </row>
    <row r="149" spans="2:2" x14ac:dyDescent="0.35">
      <c r="B149" s="13"/>
    </row>
    <row r="150" spans="2:2" x14ac:dyDescent="0.35">
      <c r="B150" s="13"/>
    </row>
    <row r="151" spans="2:2" x14ac:dyDescent="0.35">
      <c r="B151" s="13"/>
    </row>
    <row r="152" spans="2:2" x14ac:dyDescent="0.35">
      <c r="B152" s="13"/>
    </row>
    <row r="153" spans="2:2" x14ac:dyDescent="0.35">
      <c r="B153" s="13"/>
    </row>
    <row r="154" spans="2:2" x14ac:dyDescent="0.35">
      <c r="B154" s="13"/>
    </row>
    <row r="155" spans="2:2" x14ac:dyDescent="0.35">
      <c r="B155" s="13"/>
    </row>
    <row r="156" spans="2:2" x14ac:dyDescent="0.35">
      <c r="B156" s="13"/>
    </row>
    <row r="157" spans="2:2" x14ac:dyDescent="0.35">
      <c r="B157" s="13"/>
    </row>
    <row r="158" spans="2:2" x14ac:dyDescent="0.35">
      <c r="B158" s="13"/>
    </row>
    <row r="159" spans="2:2" x14ac:dyDescent="0.35">
      <c r="B159" s="13"/>
    </row>
    <row r="160" spans="2:2" x14ac:dyDescent="0.35">
      <c r="B160" s="13"/>
    </row>
    <row r="161" spans="2:2" x14ac:dyDescent="0.35">
      <c r="B161" s="13"/>
    </row>
    <row r="162" spans="2:2" x14ac:dyDescent="0.35">
      <c r="B162" s="13"/>
    </row>
    <row r="163" spans="2:2" x14ac:dyDescent="0.35">
      <c r="B163" s="13"/>
    </row>
    <row r="164" spans="2:2" x14ac:dyDescent="0.35">
      <c r="B164" s="13"/>
    </row>
    <row r="165" spans="2:2" x14ac:dyDescent="0.35">
      <c r="B165" s="13"/>
    </row>
    <row r="166" spans="2:2" x14ac:dyDescent="0.35">
      <c r="B166" s="13"/>
    </row>
    <row r="167" spans="2:2" x14ac:dyDescent="0.35">
      <c r="B167" s="13"/>
    </row>
    <row r="168" spans="2:2" x14ac:dyDescent="0.35">
      <c r="B168" s="13"/>
    </row>
    <row r="169" spans="2:2" x14ac:dyDescent="0.35">
      <c r="B169" s="13"/>
    </row>
    <row r="170" spans="2:2" x14ac:dyDescent="0.35">
      <c r="B170" s="13"/>
    </row>
    <row r="171" spans="2:2" x14ac:dyDescent="0.35">
      <c r="B171" s="13"/>
    </row>
    <row r="172" spans="2:2" x14ac:dyDescent="0.35">
      <c r="B172" s="13"/>
    </row>
    <row r="173" spans="2:2" x14ac:dyDescent="0.35">
      <c r="B173" s="13"/>
    </row>
    <row r="174" spans="2:2" x14ac:dyDescent="0.35">
      <c r="B174" s="13"/>
    </row>
    <row r="175" spans="2:2" x14ac:dyDescent="0.35">
      <c r="B175" s="13"/>
    </row>
    <row r="176" spans="2:2" x14ac:dyDescent="0.35">
      <c r="B176" s="13"/>
    </row>
    <row r="177" spans="2:2" x14ac:dyDescent="0.35">
      <c r="B177" s="13"/>
    </row>
    <row r="178" spans="2:2" x14ac:dyDescent="0.35">
      <c r="B178" s="13"/>
    </row>
    <row r="179" spans="2:2" x14ac:dyDescent="0.35">
      <c r="B179" s="13"/>
    </row>
    <row r="180" spans="2:2" x14ac:dyDescent="0.35">
      <c r="B180" s="13"/>
    </row>
    <row r="181" spans="2:2" x14ac:dyDescent="0.35">
      <c r="B181" s="13"/>
    </row>
    <row r="182" spans="2:2" x14ac:dyDescent="0.35">
      <c r="B182" s="13"/>
    </row>
    <row r="183" spans="2:2" x14ac:dyDescent="0.35">
      <c r="B183" s="13"/>
    </row>
    <row r="184" spans="2:2" x14ac:dyDescent="0.35">
      <c r="B184" s="13"/>
    </row>
    <row r="185" spans="2:2" x14ac:dyDescent="0.35">
      <c r="B185" s="13"/>
    </row>
    <row r="186" spans="2:2" x14ac:dyDescent="0.35">
      <c r="B186" s="13"/>
    </row>
    <row r="187" spans="2:2" x14ac:dyDescent="0.35">
      <c r="B187" s="13"/>
    </row>
    <row r="188" spans="2:2" x14ac:dyDescent="0.35">
      <c r="B188" s="13"/>
    </row>
    <row r="189" spans="2:2" x14ac:dyDescent="0.35">
      <c r="B189" s="13"/>
    </row>
    <row r="190" spans="2:2" x14ac:dyDescent="0.35">
      <c r="B190" s="13"/>
    </row>
    <row r="191" spans="2:2" x14ac:dyDescent="0.35">
      <c r="B191" s="13"/>
    </row>
    <row r="192" spans="2:2" x14ac:dyDescent="0.35">
      <c r="B192" s="13"/>
    </row>
    <row r="193" spans="2:2" x14ac:dyDescent="0.35">
      <c r="B193" s="13"/>
    </row>
    <row r="194" spans="2:2" x14ac:dyDescent="0.35">
      <c r="B194" s="13"/>
    </row>
    <row r="195" spans="2:2" x14ac:dyDescent="0.35">
      <c r="B195" s="13"/>
    </row>
    <row r="196" spans="2:2" x14ac:dyDescent="0.35">
      <c r="B196" s="13"/>
    </row>
    <row r="197" spans="2:2" x14ac:dyDescent="0.35">
      <c r="B197" s="13"/>
    </row>
    <row r="198" spans="2:2" x14ac:dyDescent="0.35">
      <c r="B198" s="13"/>
    </row>
    <row r="199" spans="2:2" x14ac:dyDescent="0.35">
      <c r="B199" s="13"/>
    </row>
    <row r="200" spans="2:2" x14ac:dyDescent="0.35">
      <c r="B200" s="13"/>
    </row>
    <row r="201" spans="2:2" x14ac:dyDescent="0.35">
      <c r="B201" s="13"/>
    </row>
    <row r="202" spans="2:2" x14ac:dyDescent="0.35">
      <c r="B202" s="13"/>
    </row>
    <row r="203" spans="2:2" x14ac:dyDescent="0.35">
      <c r="B203" s="13"/>
    </row>
    <row r="204" spans="2:2" x14ac:dyDescent="0.35">
      <c r="B204" s="13"/>
    </row>
    <row r="205" spans="2:2" x14ac:dyDescent="0.35">
      <c r="B205" s="13"/>
    </row>
    <row r="206" spans="2:2" x14ac:dyDescent="0.35">
      <c r="B206" s="13"/>
    </row>
    <row r="207" spans="2:2" x14ac:dyDescent="0.35">
      <c r="B207" s="13"/>
    </row>
    <row r="208" spans="2:2" x14ac:dyDescent="0.35">
      <c r="B208" s="13"/>
    </row>
    <row r="209" spans="2:2" x14ac:dyDescent="0.35">
      <c r="B209" s="13"/>
    </row>
    <row r="210" spans="2:2" x14ac:dyDescent="0.35">
      <c r="B210" s="13"/>
    </row>
    <row r="211" spans="2:2" x14ac:dyDescent="0.35">
      <c r="B211" s="13"/>
    </row>
    <row r="212" spans="2:2" x14ac:dyDescent="0.35">
      <c r="B212" s="13"/>
    </row>
    <row r="213" spans="2:2" x14ac:dyDescent="0.35">
      <c r="B213" s="13"/>
    </row>
    <row r="214" spans="2:2" x14ac:dyDescent="0.35">
      <c r="B214" s="13"/>
    </row>
    <row r="215" spans="2:2" x14ac:dyDescent="0.35">
      <c r="B215" s="13"/>
    </row>
    <row r="216" spans="2:2" x14ac:dyDescent="0.35">
      <c r="B216" s="13"/>
    </row>
    <row r="217" spans="2:2" x14ac:dyDescent="0.35">
      <c r="B217" s="13"/>
    </row>
    <row r="218" spans="2:2" x14ac:dyDescent="0.35">
      <c r="B218" s="13"/>
    </row>
    <row r="219" spans="2:2" x14ac:dyDescent="0.35">
      <c r="B219" s="13"/>
    </row>
    <row r="220" spans="2:2" x14ac:dyDescent="0.35">
      <c r="B220" s="13"/>
    </row>
    <row r="221" spans="2:2" x14ac:dyDescent="0.35">
      <c r="B221" s="13"/>
    </row>
    <row r="222" spans="2:2" x14ac:dyDescent="0.35">
      <c r="B222" s="13"/>
    </row>
    <row r="223" spans="2:2" x14ac:dyDescent="0.35">
      <c r="B223" s="13"/>
    </row>
    <row r="224" spans="2:2" x14ac:dyDescent="0.35">
      <c r="B224" s="13"/>
    </row>
    <row r="225" spans="2:2" x14ac:dyDescent="0.35">
      <c r="B225" s="13"/>
    </row>
    <row r="226" spans="2:2" x14ac:dyDescent="0.35">
      <c r="B226" s="13"/>
    </row>
    <row r="227" spans="2:2" x14ac:dyDescent="0.35">
      <c r="B227" s="13"/>
    </row>
    <row r="228" spans="2:2" x14ac:dyDescent="0.35">
      <c r="B228" s="13"/>
    </row>
    <row r="229" spans="2:2" x14ac:dyDescent="0.35">
      <c r="B229" s="13"/>
    </row>
    <row r="230" spans="2:2" x14ac:dyDescent="0.35">
      <c r="B230" s="13"/>
    </row>
    <row r="231" spans="2:2" x14ac:dyDescent="0.35">
      <c r="B231" s="13"/>
    </row>
    <row r="232" spans="2:2" x14ac:dyDescent="0.35">
      <c r="B232" s="13"/>
    </row>
    <row r="233" spans="2:2" x14ac:dyDescent="0.35">
      <c r="B233" s="13"/>
    </row>
    <row r="234" spans="2:2" x14ac:dyDescent="0.35">
      <c r="B234" s="13"/>
    </row>
    <row r="235" spans="2:2" x14ac:dyDescent="0.35">
      <c r="B235" s="13"/>
    </row>
    <row r="236" spans="2:2" x14ac:dyDescent="0.35">
      <c r="B236" s="13"/>
    </row>
    <row r="237" spans="2:2" x14ac:dyDescent="0.35">
      <c r="B237" s="13"/>
    </row>
    <row r="238" spans="2:2" x14ac:dyDescent="0.35">
      <c r="B238" s="13"/>
    </row>
    <row r="239" spans="2:2" x14ac:dyDescent="0.35">
      <c r="B239" s="13"/>
    </row>
    <row r="240" spans="2:2" x14ac:dyDescent="0.35">
      <c r="B240" s="13"/>
    </row>
    <row r="241" spans="2:2" x14ac:dyDescent="0.35">
      <c r="B241" s="13"/>
    </row>
    <row r="242" spans="2:2" x14ac:dyDescent="0.35">
      <c r="B242" s="13"/>
    </row>
    <row r="243" spans="2:2" x14ac:dyDescent="0.35">
      <c r="B243" s="13"/>
    </row>
    <row r="244" spans="2:2" x14ac:dyDescent="0.35">
      <c r="B244" s="13"/>
    </row>
    <row r="245" spans="2:2" x14ac:dyDescent="0.35">
      <c r="B245" s="13"/>
    </row>
    <row r="246" spans="2:2" x14ac:dyDescent="0.35">
      <c r="B246" s="13"/>
    </row>
    <row r="247" spans="2:2" x14ac:dyDescent="0.35">
      <c r="B247" s="13"/>
    </row>
    <row r="248" spans="2:2" x14ac:dyDescent="0.35">
      <c r="B248" s="13"/>
    </row>
    <row r="249" spans="2:2" x14ac:dyDescent="0.35">
      <c r="B249" s="13"/>
    </row>
    <row r="250" spans="2:2" x14ac:dyDescent="0.35">
      <c r="B250" s="13"/>
    </row>
    <row r="251" spans="2:2" x14ac:dyDescent="0.35">
      <c r="B251" s="13"/>
    </row>
    <row r="252" spans="2:2" x14ac:dyDescent="0.35">
      <c r="B252" s="13"/>
    </row>
    <row r="253" spans="2:2" x14ac:dyDescent="0.35">
      <c r="B253" s="13"/>
    </row>
    <row r="254" spans="2:2" x14ac:dyDescent="0.35">
      <c r="B254" s="13"/>
    </row>
    <row r="255" spans="2:2" x14ac:dyDescent="0.35">
      <c r="B255" s="13"/>
    </row>
    <row r="256" spans="2:2" x14ac:dyDescent="0.35">
      <c r="B256" s="13"/>
    </row>
    <row r="257" spans="2:2" x14ac:dyDescent="0.35">
      <c r="B257" s="13"/>
    </row>
    <row r="258" spans="2:2" x14ac:dyDescent="0.35">
      <c r="B258" s="13"/>
    </row>
    <row r="259" spans="2:2" x14ac:dyDescent="0.35">
      <c r="B259" s="13"/>
    </row>
    <row r="260" spans="2:2" x14ac:dyDescent="0.35">
      <c r="B260" s="13"/>
    </row>
    <row r="261" spans="2:2" x14ac:dyDescent="0.35">
      <c r="B261" s="13"/>
    </row>
    <row r="262" spans="2:2" x14ac:dyDescent="0.35">
      <c r="B262" s="13"/>
    </row>
    <row r="263" spans="2:2" x14ac:dyDescent="0.35">
      <c r="B263" s="13"/>
    </row>
    <row r="264" spans="2:2" x14ac:dyDescent="0.35">
      <c r="B264" s="13"/>
    </row>
    <row r="265" spans="2:2" x14ac:dyDescent="0.35">
      <c r="B265" s="13"/>
    </row>
    <row r="266" spans="2:2" x14ac:dyDescent="0.35">
      <c r="B266" s="13"/>
    </row>
    <row r="267" spans="2:2" x14ac:dyDescent="0.35">
      <c r="B267" s="13"/>
    </row>
    <row r="268" spans="2:2" x14ac:dyDescent="0.35">
      <c r="B268" s="13"/>
    </row>
    <row r="269" spans="2:2" x14ac:dyDescent="0.35">
      <c r="B269" s="13"/>
    </row>
    <row r="270" spans="2:2" x14ac:dyDescent="0.35">
      <c r="B270" s="13"/>
    </row>
    <row r="271" spans="2:2" x14ac:dyDescent="0.35">
      <c r="B271" s="13"/>
    </row>
    <row r="272" spans="2:2" x14ac:dyDescent="0.35">
      <c r="B272" s="13"/>
    </row>
    <row r="273" spans="2:2" x14ac:dyDescent="0.35">
      <c r="B273" s="13"/>
    </row>
    <row r="274" spans="2:2" x14ac:dyDescent="0.35">
      <c r="B274" s="13"/>
    </row>
    <row r="275" spans="2:2" x14ac:dyDescent="0.35">
      <c r="B275" s="13"/>
    </row>
    <row r="276" spans="2:2" x14ac:dyDescent="0.35">
      <c r="B276" s="13"/>
    </row>
    <row r="277" spans="2:2" x14ac:dyDescent="0.35">
      <c r="B277" s="13"/>
    </row>
    <row r="278" spans="2:2" x14ac:dyDescent="0.35">
      <c r="B278" s="13"/>
    </row>
    <row r="279" spans="2:2" x14ac:dyDescent="0.35">
      <c r="B279" s="13"/>
    </row>
    <row r="280" spans="2:2" x14ac:dyDescent="0.35">
      <c r="B280" s="13"/>
    </row>
    <row r="281" spans="2:2" x14ac:dyDescent="0.35">
      <c r="B281" s="13"/>
    </row>
    <row r="282" spans="2:2" x14ac:dyDescent="0.35">
      <c r="B282" s="13"/>
    </row>
    <row r="283" spans="2:2" x14ac:dyDescent="0.35">
      <c r="B283" s="13"/>
    </row>
    <row r="284" spans="2:2" x14ac:dyDescent="0.35">
      <c r="B284" s="13"/>
    </row>
    <row r="285" spans="2:2" x14ac:dyDescent="0.35">
      <c r="B285" s="13"/>
    </row>
    <row r="286" spans="2:2" x14ac:dyDescent="0.35">
      <c r="B286" s="13"/>
    </row>
    <row r="287" spans="2:2" x14ac:dyDescent="0.35">
      <c r="B287" s="13"/>
    </row>
    <row r="288" spans="2:2" x14ac:dyDescent="0.35">
      <c r="B288" s="13"/>
    </row>
    <row r="289" spans="2:2" x14ac:dyDescent="0.35">
      <c r="B289" s="13"/>
    </row>
    <row r="290" spans="2:2" x14ac:dyDescent="0.35">
      <c r="B290" s="13"/>
    </row>
    <row r="291" spans="2:2" x14ac:dyDescent="0.35">
      <c r="B291" s="13"/>
    </row>
    <row r="292" spans="2:2" x14ac:dyDescent="0.35">
      <c r="B292" s="13"/>
    </row>
    <row r="293" spans="2:2" x14ac:dyDescent="0.35">
      <c r="B293" s="13"/>
    </row>
    <row r="294" spans="2:2" x14ac:dyDescent="0.35">
      <c r="B294" s="13"/>
    </row>
    <row r="295" spans="2:2" x14ac:dyDescent="0.35">
      <c r="B295" s="13"/>
    </row>
    <row r="296" spans="2:2" x14ac:dyDescent="0.35">
      <c r="B296" s="13"/>
    </row>
    <row r="297" spans="2:2" x14ac:dyDescent="0.35">
      <c r="B297" s="13"/>
    </row>
    <row r="298" spans="2:2" x14ac:dyDescent="0.35">
      <c r="B298" s="13"/>
    </row>
    <row r="299" spans="2:2" x14ac:dyDescent="0.35">
      <c r="B299" s="13"/>
    </row>
    <row r="300" spans="2:2" x14ac:dyDescent="0.35">
      <c r="B300" s="13"/>
    </row>
    <row r="301" spans="2:2" x14ac:dyDescent="0.35">
      <c r="B301" s="13"/>
    </row>
    <row r="302" spans="2:2" x14ac:dyDescent="0.35">
      <c r="B302" s="13"/>
    </row>
    <row r="303" spans="2:2" x14ac:dyDescent="0.35">
      <c r="B303" s="13"/>
    </row>
    <row r="304" spans="2:2" x14ac:dyDescent="0.35">
      <c r="B304" s="13"/>
    </row>
    <row r="305" spans="2:2" x14ac:dyDescent="0.35">
      <c r="B305" s="13"/>
    </row>
    <row r="306" spans="2:2" x14ac:dyDescent="0.35">
      <c r="B306" s="13"/>
    </row>
    <row r="307" spans="2:2" x14ac:dyDescent="0.35">
      <c r="B307" s="13"/>
    </row>
    <row r="308" spans="2:2" x14ac:dyDescent="0.35">
      <c r="B308" s="13"/>
    </row>
    <row r="309" spans="2:2" x14ac:dyDescent="0.35">
      <c r="B309" s="13"/>
    </row>
    <row r="310" spans="2:2" x14ac:dyDescent="0.35">
      <c r="B310" s="13"/>
    </row>
    <row r="311" spans="2:2" x14ac:dyDescent="0.35">
      <c r="B311" s="13"/>
    </row>
    <row r="312" spans="2:2" x14ac:dyDescent="0.35">
      <c r="B312" s="13"/>
    </row>
    <row r="313" spans="2:2" x14ac:dyDescent="0.35">
      <c r="B313" s="13"/>
    </row>
    <row r="314" spans="2:2" x14ac:dyDescent="0.35">
      <c r="B314" s="13"/>
    </row>
    <row r="315" spans="2:2" x14ac:dyDescent="0.35">
      <c r="B315" s="13"/>
    </row>
    <row r="316" spans="2:2" x14ac:dyDescent="0.35">
      <c r="B316" s="13"/>
    </row>
    <row r="317" spans="2:2" x14ac:dyDescent="0.35">
      <c r="B317" s="13"/>
    </row>
    <row r="318" spans="2:2" x14ac:dyDescent="0.35">
      <c r="B318" s="13"/>
    </row>
    <row r="319" spans="2:2" x14ac:dyDescent="0.35">
      <c r="B319" s="13"/>
    </row>
    <row r="320" spans="2:2" x14ac:dyDescent="0.35">
      <c r="B320" s="13"/>
    </row>
    <row r="321" spans="2:2" x14ac:dyDescent="0.35">
      <c r="B321" s="13"/>
    </row>
    <row r="322" spans="2:2" x14ac:dyDescent="0.35">
      <c r="B322" s="13"/>
    </row>
    <row r="323" spans="2:2" x14ac:dyDescent="0.35">
      <c r="B323" s="13"/>
    </row>
    <row r="324" spans="2:2" x14ac:dyDescent="0.35">
      <c r="B324" s="13"/>
    </row>
    <row r="325" spans="2:2" x14ac:dyDescent="0.35">
      <c r="B325" s="13"/>
    </row>
    <row r="326" spans="2:2" x14ac:dyDescent="0.35">
      <c r="B326" s="13"/>
    </row>
    <row r="327" spans="2:2" x14ac:dyDescent="0.35">
      <c r="B327" s="13"/>
    </row>
    <row r="328" spans="2:2" x14ac:dyDescent="0.35">
      <c r="B328" s="13"/>
    </row>
    <row r="329" spans="2:2" x14ac:dyDescent="0.35">
      <c r="B329" s="13"/>
    </row>
    <row r="330" spans="2:2" x14ac:dyDescent="0.35">
      <c r="B330" s="13"/>
    </row>
    <row r="331" spans="2:2" x14ac:dyDescent="0.35">
      <c r="B331" s="13"/>
    </row>
    <row r="332" spans="2:2" x14ac:dyDescent="0.35">
      <c r="B332" s="13"/>
    </row>
    <row r="333" spans="2:2" x14ac:dyDescent="0.35">
      <c r="B333" s="13"/>
    </row>
    <row r="334" spans="2:2" x14ac:dyDescent="0.35">
      <c r="B334" s="13"/>
    </row>
    <row r="335" spans="2:2" x14ac:dyDescent="0.35">
      <c r="B335" s="13"/>
    </row>
    <row r="336" spans="2:2" x14ac:dyDescent="0.35">
      <c r="B336" s="13"/>
    </row>
    <row r="337" spans="2:2" x14ac:dyDescent="0.35">
      <c r="B337" s="13"/>
    </row>
    <row r="338" spans="2:2" x14ac:dyDescent="0.35">
      <c r="B338" s="13"/>
    </row>
    <row r="339" spans="2:2" x14ac:dyDescent="0.35">
      <c r="B339" s="13"/>
    </row>
    <row r="340" spans="2:2" x14ac:dyDescent="0.35">
      <c r="B340" s="13"/>
    </row>
    <row r="341" spans="2:2" x14ac:dyDescent="0.35">
      <c r="B341" s="13"/>
    </row>
    <row r="342" spans="2:2" x14ac:dyDescent="0.35">
      <c r="B342" s="13"/>
    </row>
    <row r="343" spans="2:2" x14ac:dyDescent="0.35">
      <c r="B343" s="13"/>
    </row>
    <row r="344" spans="2:2" x14ac:dyDescent="0.35">
      <c r="B344" s="13"/>
    </row>
    <row r="345" spans="2:2" x14ac:dyDescent="0.35">
      <c r="B345" s="13"/>
    </row>
    <row r="346" spans="2:2" x14ac:dyDescent="0.35">
      <c r="B346" s="13"/>
    </row>
    <row r="347" spans="2:2" x14ac:dyDescent="0.35">
      <c r="B347" s="13"/>
    </row>
    <row r="348" spans="2:2" x14ac:dyDescent="0.35">
      <c r="B348" s="13"/>
    </row>
    <row r="349" spans="2:2" x14ac:dyDescent="0.35">
      <c r="B349" s="13"/>
    </row>
    <row r="350" spans="2:2" x14ac:dyDescent="0.35">
      <c r="B350" s="13"/>
    </row>
    <row r="351" spans="2:2" x14ac:dyDescent="0.35">
      <c r="B351" s="13"/>
    </row>
    <row r="352" spans="2:2" x14ac:dyDescent="0.35">
      <c r="B352" s="13"/>
    </row>
    <row r="353" spans="2:2" x14ac:dyDescent="0.35">
      <c r="B353" s="13"/>
    </row>
    <row r="354" spans="2:2" x14ac:dyDescent="0.35">
      <c r="B354" s="13"/>
    </row>
    <row r="355" spans="2:2" x14ac:dyDescent="0.35">
      <c r="B355" s="13"/>
    </row>
    <row r="356" spans="2:2" x14ac:dyDescent="0.35">
      <c r="B356" s="13"/>
    </row>
    <row r="357" spans="2:2" x14ac:dyDescent="0.35">
      <c r="B357" s="13"/>
    </row>
    <row r="358" spans="2:2" x14ac:dyDescent="0.35">
      <c r="B358" s="13"/>
    </row>
    <row r="359" spans="2:2" x14ac:dyDescent="0.35">
      <c r="B359" s="13"/>
    </row>
    <row r="360" spans="2:2" x14ac:dyDescent="0.35">
      <c r="B360" s="13"/>
    </row>
    <row r="361" spans="2:2" x14ac:dyDescent="0.35">
      <c r="B361" s="13"/>
    </row>
    <row r="362" spans="2:2" x14ac:dyDescent="0.35">
      <c r="B362" s="13"/>
    </row>
    <row r="363" spans="2:2" x14ac:dyDescent="0.35">
      <c r="B363" s="13"/>
    </row>
    <row r="364" spans="2:2" x14ac:dyDescent="0.35">
      <c r="B364" s="13"/>
    </row>
    <row r="365" spans="2:2" x14ac:dyDescent="0.35">
      <c r="B365" s="13"/>
    </row>
    <row r="366" spans="2:2" x14ac:dyDescent="0.35">
      <c r="B366" s="13"/>
    </row>
    <row r="367" spans="2:2" x14ac:dyDescent="0.35">
      <c r="B367" s="13"/>
    </row>
    <row r="368" spans="2:2" x14ac:dyDescent="0.35">
      <c r="B368" s="13"/>
    </row>
    <row r="369" spans="2:2" x14ac:dyDescent="0.35">
      <c r="B369" s="13"/>
    </row>
    <row r="370" spans="2:2" x14ac:dyDescent="0.35">
      <c r="B370" s="13"/>
    </row>
    <row r="371" spans="2:2" x14ac:dyDescent="0.35">
      <c r="B371" s="13"/>
    </row>
    <row r="372" spans="2:2" x14ac:dyDescent="0.35">
      <c r="B372" s="13"/>
    </row>
    <row r="373" spans="2:2" x14ac:dyDescent="0.35">
      <c r="B373" s="13"/>
    </row>
    <row r="374" spans="2:2" x14ac:dyDescent="0.35">
      <c r="B374" s="13"/>
    </row>
    <row r="375" spans="2:2" x14ac:dyDescent="0.35">
      <c r="B375" s="13"/>
    </row>
    <row r="376" spans="2:2" x14ac:dyDescent="0.35">
      <c r="B376" s="13"/>
    </row>
    <row r="377" spans="2:2" x14ac:dyDescent="0.35">
      <c r="B377" s="13"/>
    </row>
    <row r="378" spans="2:2" x14ac:dyDescent="0.35">
      <c r="B378" s="13"/>
    </row>
    <row r="379" spans="2:2" x14ac:dyDescent="0.35">
      <c r="B379" s="13"/>
    </row>
    <row r="380" spans="2:2" x14ac:dyDescent="0.35">
      <c r="B380" s="13"/>
    </row>
    <row r="381" spans="2:2" x14ac:dyDescent="0.35">
      <c r="B381" s="13"/>
    </row>
    <row r="382" spans="2:2" x14ac:dyDescent="0.35">
      <c r="B382" s="13"/>
    </row>
    <row r="383" spans="2:2" x14ac:dyDescent="0.35">
      <c r="B383" s="13"/>
    </row>
    <row r="384" spans="2:2" x14ac:dyDescent="0.35">
      <c r="B384" s="13"/>
    </row>
    <row r="385" spans="2:2" x14ac:dyDescent="0.35">
      <c r="B385" s="13"/>
    </row>
    <row r="386" spans="2:2" x14ac:dyDescent="0.35">
      <c r="B386" s="13"/>
    </row>
    <row r="387" spans="2:2" x14ac:dyDescent="0.35">
      <c r="B387" s="13"/>
    </row>
    <row r="388" spans="2:2" x14ac:dyDescent="0.35">
      <c r="B388" s="13"/>
    </row>
    <row r="389" spans="2:2" x14ac:dyDescent="0.35">
      <c r="B389" s="13"/>
    </row>
    <row r="390" spans="2:2" x14ac:dyDescent="0.35">
      <c r="B390" s="13"/>
    </row>
    <row r="391" spans="2:2" x14ac:dyDescent="0.35">
      <c r="B391" s="13"/>
    </row>
    <row r="392" spans="2:2" x14ac:dyDescent="0.35">
      <c r="B392" s="13"/>
    </row>
    <row r="393" spans="2:2" x14ac:dyDescent="0.35">
      <c r="B393" s="13"/>
    </row>
    <row r="394" spans="2:2" x14ac:dyDescent="0.35">
      <c r="B394" s="13"/>
    </row>
    <row r="395" spans="2:2" x14ac:dyDescent="0.35">
      <c r="B395" s="13"/>
    </row>
    <row r="396" spans="2:2" x14ac:dyDescent="0.35">
      <c r="B396" s="13"/>
    </row>
    <row r="397" spans="2:2" x14ac:dyDescent="0.35">
      <c r="B397" s="13"/>
    </row>
    <row r="398" spans="2:2" x14ac:dyDescent="0.35">
      <c r="B398" s="13"/>
    </row>
    <row r="399" spans="2:2" x14ac:dyDescent="0.35">
      <c r="B399" s="13"/>
    </row>
    <row r="400" spans="2:2" x14ac:dyDescent="0.35">
      <c r="B400" s="13"/>
    </row>
    <row r="401" spans="2:2" x14ac:dyDescent="0.35">
      <c r="B401" s="13"/>
    </row>
    <row r="402" spans="2:2" x14ac:dyDescent="0.35">
      <c r="B402" s="13"/>
    </row>
    <row r="403" spans="2:2" x14ac:dyDescent="0.35">
      <c r="B403" s="13"/>
    </row>
    <row r="404" spans="2:2" x14ac:dyDescent="0.35">
      <c r="B404" s="13"/>
    </row>
    <row r="405" spans="2:2" x14ac:dyDescent="0.35">
      <c r="B405" s="13"/>
    </row>
    <row r="406" spans="2:2" x14ac:dyDescent="0.35">
      <c r="B406" s="13"/>
    </row>
    <row r="407" spans="2:2" x14ac:dyDescent="0.35">
      <c r="B407" s="13"/>
    </row>
    <row r="408" spans="2:2" x14ac:dyDescent="0.35">
      <c r="B408" s="13"/>
    </row>
    <row r="409" spans="2:2" x14ac:dyDescent="0.35">
      <c r="B409" s="13"/>
    </row>
    <row r="410" spans="2:2" x14ac:dyDescent="0.35">
      <c r="B410" s="13"/>
    </row>
    <row r="411" spans="2:2" x14ac:dyDescent="0.35">
      <c r="B411" s="13"/>
    </row>
    <row r="412" spans="2:2" x14ac:dyDescent="0.35">
      <c r="B412" s="13"/>
    </row>
    <row r="413" spans="2:2" x14ac:dyDescent="0.35">
      <c r="B413" s="13"/>
    </row>
    <row r="414" spans="2:2" x14ac:dyDescent="0.35">
      <c r="B414" s="13"/>
    </row>
    <row r="415" spans="2:2" x14ac:dyDescent="0.35">
      <c r="B415" s="13"/>
    </row>
    <row r="416" spans="2:2" x14ac:dyDescent="0.35">
      <c r="B416" s="13"/>
    </row>
    <row r="417" spans="2:2" x14ac:dyDescent="0.35">
      <c r="B417" s="13"/>
    </row>
    <row r="418" spans="2:2" x14ac:dyDescent="0.35">
      <c r="B418" s="13"/>
    </row>
    <row r="419" spans="2:2" x14ac:dyDescent="0.35">
      <c r="B419" s="13"/>
    </row>
    <row r="420" spans="2:2" x14ac:dyDescent="0.35">
      <c r="B420" s="13"/>
    </row>
    <row r="421" spans="2:2" x14ac:dyDescent="0.35">
      <c r="B421" s="13"/>
    </row>
    <row r="422" spans="2:2" x14ac:dyDescent="0.35">
      <c r="B422" s="13"/>
    </row>
    <row r="423" spans="2:2" x14ac:dyDescent="0.35">
      <c r="B423" s="13"/>
    </row>
    <row r="424" spans="2:2" x14ac:dyDescent="0.35">
      <c r="B424" s="13"/>
    </row>
    <row r="425" spans="2:2" x14ac:dyDescent="0.35">
      <c r="B425" s="13"/>
    </row>
    <row r="426" spans="2:2" x14ac:dyDescent="0.35">
      <c r="B426" s="13"/>
    </row>
    <row r="427" spans="2:2" x14ac:dyDescent="0.35">
      <c r="B427" s="13"/>
    </row>
    <row r="428" spans="2:2" x14ac:dyDescent="0.35">
      <c r="B428" s="13"/>
    </row>
    <row r="429" spans="2:2" x14ac:dyDescent="0.35">
      <c r="B429" s="13"/>
    </row>
    <row r="430" spans="2:2" x14ac:dyDescent="0.35">
      <c r="B430" s="13"/>
    </row>
    <row r="431" spans="2:2" x14ac:dyDescent="0.35">
      <c r="B431" s="13"/>
    </row>
    <row r="432" spans="2:2" x14ac:dyDescent="0.35">
      <c r="B432" s="13"/>
    </row>
    <row r="433" spans="2:2" x14ac:dyDescent="0.35">
      <c r="B433" s="13"/>
    </row>
    <row r="434" spans="2:2" x14ac:dyDescent="0.35">
      <c r="B434" s="13"/>
    </row>
    <row r="435" spans="2:2" x14ac:dyDescent="0.35">
      <c r="B435" s="13"/>
    </row>
    <row r="436" spans="2:2" x14ac:dyDescent="0.35">
      <c r="B436" s="13"/>
    </row>
    <row r="437" spans="2:2" x14ac:dyDescent="0.35">
      <c r="B437" s="13"/>
    </row>
    <row r="438" spans="2:2" x14ac:dyDescent="0.35">
      <c r="B438" s="13"/>
    </row>
    <row r="439" spans="2:2" x14ac:dyDescent="0.35">
      <c r="B439" s="13"/>
    </row>
    <row r="440" spans="2:2" x14ac:dyDescent="0.35">
      <c r="B440" s="13"/>
    </row>
    <row r="441" spans="2:2" x14ac:dyDescent="0.35">
      <c r="B441" s="13"/>
    </row>
    <row r="442" spans="2:2" x14ac:dyDescent="0.35">
      <c r="B442" s="13"/>
    </row>
    <row r="443" spans="2:2" x14ac:dyDescent="0.35">
      <c r="B443" s="13"/>
    </row>
    <row r="444" spans="2:2" x14ac:dyDescent="0.35">
      <c r="B444" s="13"/>
    </row>
    <row r="445" spans="2:2" x14ac:dyDescent="0.35">
      <c r="B445" s="13"/>
    </row>
    <row r="446" spans="2:2" x14ac:dyDescent="0.35">
      <c r="B446" s="13"/>
    </row>
    <row r="447" spans="2:2" x14ac:dyDescent="0.35">
      <c r="B447" s="13"/>
    </row>
    <row r="448" spans="2:2" x14ac:dyDescent="0.35">
      <c r="B448" s="13"/>
    </row>
    <row r="449" spans="2:2" x14ac:dyDescent="0.35">
      <c r="B449" s="13"/>
    </row>
    <row r="450" spans="2:2" x14ac:dyDescent="0.35">
      <c r="B450" s="13"/>
    </row>
    <row r="451" spans="2:2" x14ac:dyDescent="0.35">
      <c r="B451" s="13"/>
    </row>
    <row r="452" spans="2:2" x14ac:dyDescent="0.35">
      <c r="B452" s="13"/>
    </row>
    <row r="453" spans="2:2" x14ac:dyDescent="0.35">
      <c r="B453" s="13"/>
    </row>
    <row r="454" spans="2:2" x14ac:dyDescent="0.35">
      <c r="B454" s="13"/>
    </row>
    <row r="455" spans="2:2" x14ac:dyDescent="0.35">
      <c r="B455" s="13"/>
    </row>
    <row r="456" spans="2:2" x14ac:dyDescent="0.35">
      <c r="B456" s="13"/>
    </row>
    <row r="457" spans="2:2" x14ac:dyDescent="0.35">
      <c r="B457" s="13"/>
    </row>
    <row r="458" spans="2:2" x14ac:dyDescent="0.35">
      <c r="B458" s="13"/>
    </row>
    <row r="459" spans="2:2" x14ac:dyDescent="0.35">
      <c r="B459" s="13"/>
    </row>
    <row r="460" spans="2:2" x14ac:dyDescent="0.35">
      <c r="B460" s="13"/>
    </row>
    <row r="461" spans="2:2" x14ac:dyDescent="0.35">
      <c r="B461" s="13"/>
    </row>
    <row r="462" spans="2:2" x14ac:dyDescent="0.35">
      <c r="B462" s="13"/>
    </row>
    <row r="463" spans="2:2" x14ac:dyDescent="0.35">
      <c r="B463" s="13"/>
    </row>
    <row r="464" spans="2:2" x14ac:dyDescent="0.35">
      <c r="B464" s="13"/>
    </row>
    <row r="465" spans="2:2" x14ac:dyDescent="0.35">
      <c r="B465" s="13"/>
    </row>
    <row r="466" spans="2:2" x14ac:dyDescent="0.35">
      <c r="B466" s="13"/>
    </row>
    <row r="467" spans="2:2" x14ac:dyDescent="0.35">
      <c r="B467" s="13"/>
    </row>
    <row r="468" spans="2:2" x14ac:dyDescent="0.35">
      <c r="B468" s="13"/>
    </row>
    <row r="469" spans="2:2" x14ac:dyDescent="0.35">
      <c r="B469" s="13"/>
    </row>
    <row r="470" spans="2:2" x14ac:dyDescent="0.35">
      <c r="B470" s="13"/>
    </row>
    <row r="471" spans="2:2" x14ac:dyDescent="0.35">
      <c r="B471" s="13"/>
    </row>
    <row r="472" spans="2:2" x14ac:dyDescent="0.35">
      <c r="B472" s="13"/>
    </row>
    <row r="473" spans="2:2" x14ac:dyDescent="0.35">
      <c r="B473" s="13"/>
    </row>
    <row r="474" spans="2:2" x14ac:dyDescent="0.35">
      <c r="B474" s="13"/>
    </row>
    <row r="475" spans="2:2" x14ac:dyDescent="0.35">
      <c r="B475" s="13"/>
    </row>
    <row r="476" spans="2:2" x14ac:dyDescent="0.35">
      <c r="B476" s="13"/>
    </row>
    <row r="477" spans="2:2" x14ac:dyDescent="0.35">
      <c r="B477" s="13"/>
    </row>
    <row r="478" spans="2:2" x14ac:dyDescent="0.35">
      <c r="B478" s="13"/>
    </row>
    <row r="479" spans="2:2" x14ac:dyDescent="0.35">
      <c r="B479" s="13"/>
    </row>
    <row r="480" spans="2:2" x14ac:dyDescent="0.35">
      <c r="B480" s="13"/>
    </row>
    <row r="481" spans="2:2" x14ac:dyDescent="0.35">
      <c r="B481" s="13"/>
    </row>
    <row r="482" spans="2:2" x14ac:dyDescent="0.35">
      <c r="B482" s="13"/>
    </row>
    <row r="483" spans="2:2" x14ac:dyDescent="0.35">
      <c r="B483" s="13"/>
    </row>
    <row r="484" spans="2:2" x14ac:dyDescent="0.35">
      <c r="B484" s="13"/>
    </row>
    <row r="485" spans="2:2" x14ac:dyDescent="0.35">
      <c r="B485" s="13"/>
    </row>
    <row r="486" spans="2:2" x14ac:dyDescent="0.35">
      <c r="B486" s="13"/>
    </row>
    <row r="487" spans="2:2" x14ac:dyDescent="0.35">
      <c r="B487" s="13"/>
    </row>
    <row r="488" spans="2:2" x14ac:dyDescent="0.35">
      <c r="B488" s="13"/>
    </row>
    <row r="489" spans="2:2" x14ac:dyDescent="0.35">
      <c r="B489" s="13"/>
    </row>
    <row r="490" spans="2:2" x14ac:dyDescent="0.35">
      <c r="B490" s="13"/>
    </row>
    <row r="491" spans="2:2" x14ac:dyDescent="0.35">
      <c r="B491" s="13"/>
    </row>
    <row r="492" spans="2:2" x14ac:dyDescent="0.35">
      <c r="B492" s="13"/>
    </row>
    <row r="493" spans="2:2" x14ac:dyDescent="0.35">
      <c r="B493" s="13"/>
    </row>
    <row r="494" spans="2:2" x14ac:dyDescent="0.35">
      <c r="B494" s="13"/>
    </row>
    <row r="495" spans="2:2" x14ac:dyDescent="0.35">
      <c r="B495" s="13"/>
    </row>
    <row r="496" spans="2:2" x14ac:dyDescent="0.35">
      <c r="B496" s="13"/>
    </row>
    <row r="497" spans="2:2" x14ac:dyDescent="0.35">
      <c r="B497" s="13"/>
    </row>
    <row r="498" spans="2:2" x14ac:dyDescent="0.35">
      <c r="B498" s="13"/>
    </row>
    <row r="499" spans="2:2" x14ac:dyDescent="0.35">
      <c r="B499" s="13"/>
    </row>
    <row r="500" spans="2:2" x14ac:dyDescent="0.35">
      <c r="B500" s="13"/>
    </row>
    <row r="501" spans="2:2" x14ac:dyDescent="0.35">
      <c r="B501" s="13"/>
    </row>
    <row r="502" spans="2:2" x14ac:dyDescent="0.35">
      <c r="B502" s="13"/>
    </row>
    <row r="503" spans="2:2" x14ac:dyDescent="0.35">
      <c r="B503" s="13"/>
    </row>
    <row r="504" spans="2:2" x14ac:dyDescent="0.35">
      <c r="B504" s="13"/>
    </row>
    <row r="505" spans="2:2" x14ac:dyDescent="0.35">
      <c r="B505" s="13"/>
    </row>
    <row r="506" spans="2:2" x14ac:dyDescent="0.35">
      <c r="B506" s="13"/>
    </row>
    <row r="507" spans="2:2" x14ac:dyDescent="0.35">
      <c r="B507" s="13"/>
    </row>
    <row r="508" spans="2:2" x14ac:dyDescent="0.35">
      <c r="B508" s="13"/>
    </row>
    <row r="509" spans="2:2" x14ac:dyDescent="0.35">
      <c r="B509" s="13"/>
    </row>
    <row r="510" spans="2:2" x14ac:dyDescent="0.35">
      <c r="B510" s="13"/>
    </row>
  </sheetData>
  <sheetProtection sheet="1" objects="1" scenarios="1"/>
  <mergeCells count="2">
    <mergeCell ref="C6:E6"/>
    <mergeCell ref="A1:G1"/>
  </mergeCells>
  <pageMargins left="0.70866141732283472" right="0.70866141732283472" top="0.74803149606299213" bottom="0.74803149606299213" header="0.31496062992125984" footer="0.31496062992125984"/>
  <pageSetup paperSize="9" scale="73" orientation="landscape" r:id="rId1"/>
  <ignoredErrors>
    <ignoredError sqref="C7:D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88900</xdr:colOff>
                    <xdr:row>5</xdr:row>
                    <xdr:rowOff>336550</xdr:rowOff>
                  </from>
                  <to>
                    <xdr:col>1</xdr:col>
                    <xdr:colOff>400050</xdr:colOff>
                    <xdr:row>6</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1B3A1-E0AF-4DEB-8720-157319A7A1DE}">
  <sheetPr>
    <pageSetUpPr fitToPage="1"/>
  </sheetPr>
  <dimension ref="A1:G17"/>
  <sheetViews>
    <sheetView showGridLines="0" showRowColHeaders="0" zoomScale="73" zoomScaleNormal="100" zoomScaleSheetLayoutView="100" workbookViewId="0">
      <selection sqref="A1:B1"/>
    </sheetView>
  </sheetViews>
  <sheetFormatPr baseColWidth="10" defaultColWidth="11.453125" defaultRowHeight="14.5" x14ac:dyDescent="0.35"/>
  <cols>
    <col min="1" max="1" width="1.26953125" customWidth="1"/>
    <col min="2" max="2" width="113.54296875" customWidth="1"/>
    <col min="3" max="3" width="4.1796875" customWidth="1"/>
  </cols>
  <sheetData>
    <row r="1" spans="1:7" ht="48.75" customHeight="1" x14ac:dyDescent="0.35">
      <c r="A1" s="87" t="s">
        <v>121</v>
      </c>
      <c r="B1" s="87"/>
      <c r="C1" s="9"/>
      <c r="D1" s="9"/>
      <c r="E1" s="9"/>
      <c r="F1" s="9"/>
      <c r="G1" s="9"/>
    </row>
    <row r="2" spans="1:7" ht="15" thickBot="1" x14ac:dyDescent="0.4">
      <c r="B2" s="73"/>
    </row>
    <row r="3" spans="1:7" ht="18.75" customHeight="1" thickTop="1" thickBot="1" x14ac:dyDescent="0.4">
      <c r="A3" s="88" t="s">
        <v>155</v>
      </c>
      <c r="B3" s="89"/>
      <c r="C3" s="17"/>
      <c r="D3" s="17"/>
      <c r="E3" s="17"/>
      <c r="F3" s="17"/>
      <c r="G3" s="18"/>
    </row>
    <row r="4" spans="1:7" ht="3" customHeight="1" x14ac:dyDescent="0.35"/>
    <row r="5" spans="1:7" s="19" customFormat="1" ht="6.4" customHeight="1" thickBot="1" x14ac:dyDescent="0.4">
      <c r="B5" s="74"/>
    </row>
    <row r="6" spans="1:7" ht="5.25" customHeight="1" thickTop="1" x14ac:dyDescent="0.35"/>
    <row r="7" spans="1:7" s="20" customFormat="1" ht="30" customHeight="1" x14ac:dyDescent="0.35">
      <c r="B7" s="85" t="s">
        <v>201</v>
      </c>
    </row>
    <row r="8" spans="1:7" s="20" customFormat="1" x14ac:dyDescent="0.35">
      <c r="B8" s="21"/>
    </row>
    <row r="9" spans="1:7" s="20" customFormat="1" ht="409.5" customHeight="1" x14ac:dyDescent="0.35">
      <c r="B9" s="99" t="s">
        <v>202</v>
      </c>
    </row>
    <row r="10" spans="1:7" x14ac:dyDescent="0.35">
      <c r="B10" s="21"/>
    </row>
    <row r="11" spans="1:7" x14ac:dyDescent="0.35">
      <c r="B11" s="21"/>
    </row>
    <row r="12" spans="1:7" x14ac:dyDescent="0.35">
      <c r="B12" s="21"/>
    </row>
    <row r="13" spans="1:7" x14ac:dyDescent="0.35">
      <c r="B13" s="21"/>
    </row>
    <row r="14" spans="1:7" x14ac:dyDescent="0.35">
      <c r="B14" s="21"/>
    </row>
    <row r="15" spans="1:7" x14ac:dyDescent="0.35">
      <c r="B15" s="21"/>
    </row>
    <row r="16" spans="1:7" s="19" customFormat="1" ht="18.75" customHeight="1" x14ac:dyDescent="0.35">
      <c r="B16" s="21"/>
    </row>
    <row r="17" spans="2:2" x14ac:dyDescent="0.35">
      <c r="B17" s="21"/>
    </row>
  </sheetData>
  <sheetProtection sheet="1" objects="1" scenarios="1"/>
  <mergeCells count="2">
    <mergeCell ref="A1:B1"/>
    <mergeCell ref="A3:B3"/>
  </mergeCells>
  <pageMargins left="0.7" right="0.7" top="0.75" bottom="0.75" header="0.3" footer="0.3"/>
  <pageSetup paperSize="9" scale="73"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5185-89E9-40AA-9003-A0B51CD4C672}">
  <sheetPr codeName="Hoja15">
    <pageSetUpPr fitToPage="1"/>
  </sheetPr>
  <dimension ref="A1:G36"/>
  <sheetViews>
    <sheetView showGridLines="0" showRowColHeaders="0" zoomScale="85" zoomScaleNormal="85" zoomScaleSheetLayoutView="100" workbookViewId="0">
      <selection sqref="A1:B1"/>
    </sheetView>
  </sheetViews>
  <sheetFormatPr baseColWidth="10" defaultColWidth="11.453125" defaultRowHeight="14.5" x14ac:dyDescent="0.35"/>
  <cols>
    <col min="1" max="1" width="1.26953125" customWidth="1"/>
    <col min="2" max="2" width="125.90625" customWidth="1"/>
    <col min="3" max="3" width="4.1796875" customWidth="1"/>
  </cols>
  <sheetData>
    <row r="1" spans="1:7" ht="48.75" customHeight="1" x14ac:dyDescent="0.35">
      <c r="A1" s="87" t="s">
        <v>121</v>
      </c>
      <c r="B1" s="87"/>
      <c r="C1" s="9"/>
      <c r="D1" s="9"/>
      <c r="E1" s="9"/>
      <c r="F1" s="9"/>
      <c r="G1" s="9"/>
    </row>
    <row r="2" spans="1:7" ht="15" thickBot="1" x14ac:dyDescent="0.4">
      <c r="B2" s="73"/>
    </row>
    <row r="3" spans="1:7" ht="18.75" customHeight="1" thickTop="1" thickBot="1" x14ac:dyDescent="0.4">
      <c r="A3" s="88" t="s">
        <v>93</v>
      </c>
      <c r="B3" s="89"/>
      <c r="C3" s="17"/>
      <c r="D3" s="17"/>
      <c r="E3" s="17"/>
      <c r="F3" s="17"/>
      <c r="G3" s="18"/>
    </row>
    <row r="4" spans="1:7" ht="3" customHeight="1" x14ac:dyDescent="0.35"/>
    <row r="5" spans="1:7" s="19" customFormat="1" ht="18.75" customHeight="1" thickBot="1" x14ac:dyDescent="0.4">
      <c r="B5" s="74" t="s">
        <v>94</v>
      </c>
    </row>
    <row r="6" spans="1:7" ht="5.25" customHeight="1" thickTop="1" x14ac:dyDescent="0.35"/>
    <row r="7" spans="1:7" s="20" customFormat="1" x14ac:dyDescent="0.35">
      <c r="B7" s="75" t="s">
        <v>95</v>
      </c>
    </row>
    <row r="8" spans="1:7" s="20" customFormat="1" x14ac:dyDescent="0.35">
      <c r="B8" s="75" t="s">
        <v>96</v>
      </c>
    </row>
    <row r="9" spans="1:7" s="20" customFormat="1" x14ac:dyDescent="0.35">
      <c r="B9" s="75" t="s">
        <v>97</v>
      </c>
    </row>
    <row r="10" spans="1:7" s="20" customFormat="1" x14ac:dyDescent="0.35">
      <c r="B10" s="75" t="s">
        <v>98</v>
      </c>
    </row>
    <row r="11" spans="1:7" s="20" customFormat="1" x14ac:dyDescent="0.35">
      <c r="B11" s="75" t="s">
        <v>99</v>
      </c>
    </row>
    <row r="12" spans="1:7" s="20" customFormat="1" x14ac:dyDescent="0.35">
      <c r="B12" s="75"/>
    </row>
    <row r="13" spans="1:7" s="19" customFormat="1" ht="18.75" customHeight="1" thickBot="1" x14ac:dyDescent="0.4">
      <c r="B13" s="74" t="s">
        <v>100</v>
      </c>
    </row>
    <row r="14" spans="1:7" ht="5.25" customHeight="1" thickTop="1" x14ac:dyDescent="0.35"/>
    <row r="15" spans="1:7" s="76" customFormat="1" ht="32.25" customHeight="1" x14ac:dyDescent="0.35">
      <c r="B15" s="77" t="s">
        <v>101</v>
      </c>
    </row>
    <row r="16" spans="1:7" s="76" customFormat="1" ht="32.25" customHeight="1" x14ac:dyDescent="0.35">
      <c r="B16" s="77" t="s">
        <v>102</v>
      </c>
    </row>
    <row r="17" spans="2:2" s="76" customFormat="1" ht="32.25" customHeight="1" x14ac:dyDescent="0.35">
      <c r="B17" s="77" t="s">
        <v>103</v>
      </c>
    </row>
    <row r="18" spans="2:2" s="76" customFormat="1" ht="32.25" customHeight="1" x14ac:dyDescent="0.35">
      <c r="B18" s="77" t="s">
        <v>104</v>
      </c>
    </row>
    <row r="19" spans="2:2" s="76" customFormat="1" ht="32.25" customHeight="1" x14ac:dyDescent="0.35">
      <c r="B19" s="77" t="s">
        <v>105</v>
      </c>
    </row>
    <row r="20" spans="2:2" s="76" customFormat="1" ht="32.25" customHeight="1" x14ac:dyDescent="0.35">
      <c r="B20" s="77" t="s">
        <v>106</v>
      </c>
    </row>
    <row r="21" spans="2:2" s="76" customFormat="1" ht="32.25" customHeight="1" x14ac:dyDescent="0.35">
      <c r="B21" s="77" t="s">
        <v>107</v>
      </c>
    </row>
    <row r="22" spans="2:2" s="76" customFormat="1" ht="32.25" customHeight="1" x14ac:dyDescent="0.35">
      <c r="B22" s="77" t="s">
        <v>108</v>
      </c>
    </row>
    <row r="23" spans="2:2" s="76" customFormat="1" ht="32.25" customHeight="1" x14ac:dyDescent="0.35">
      <c r="B23" s="77" t="s">
        <v>109</v>
      </c>
    </row>
    <row r="24" spans="2:2" s="76" customFormat="1" ht="32.25" customHeight="1" x14ac:dyDescent="0.35">
      <c r="B24" s="77" t="s">
        <v>110</v>
      </c>
    </row>
    <row r="25" spans="2:2" s="76" customFormat="1" ht="32.25" customHeight="1" x14ac:dyDescent="0.35">
      <c r="B25" s="77" t="s">
        <v>111</v>
      </c>
    </row>
    <row r="26" spans="2:2" s="19" customFormat="1" ht="18.75" customHeight="1" thickBot="1" x14ac:dyDescent="0.4">
      <c r="B26" s="74" t="s">
        <v>112</v>
      </c>
    </row>
    <row r="27" spans="2:2" ht="5.25" customHeight="1" thickTop="1" x14ac:dyDescent="0.35"/>
    <row r="28" spans="2:2" s="20" customFormat="1" ht="25.5" customHeight="1" x14ac:dyDescent="0.35">
      <c r="B28" s="75" t="s">
        <v>113</v>
      </c>
    </row>
    <row r="29" spans="2:2" s="20" customFormat="1" ht="25.5" customHeight="1" x14ac:dyDescent="0.35">
      <c r="B29" s="75" t="s">
        <v>200</v>
      </c>
    </row>
    <row r="30" spans="2:2" s="20" customFormat="1" ht="25.5" customHeight="1" x14ac:dyDescent="0.35">
      <c r="B30" s="75" t="s">
        <v>114</v>
      </c>
    </row>
    <row r="31" spans="2:2" s="20" customFormat="1" ht="25.5" customHeight="1" x14ac:dyDescent="0.35">
      <c r="B31" s="75" t="s">
        <v>115</v>
      </c>
    </row>
    <row r="32" spans="2:2" s="20" customFormat="1" ht="25.5" customHeight="1" x14ac:dyDescent="0.35">
      <c r="B32" s="75" t="s">
        <v>116</v>
      </c>
    </row>
    <row r="33" spans="2:2" s="20" customFormat="1" ht="34.5" customHeight="1" x14ac:dyDescent="0.35">
      <c r="B33" s="75" t="s">
        <v>117</v>
      </c>
    </row>
    <row r="34" spans="2:2" s="20" customFormat="1" ht="25.5" customHeight="1" x14ac:dyDescent="0.35">
      <c r="B34" s="75" t="s">
        <v>118</v>
      </c>
    </row>
    <row r="35" spans="2:2" s="20" customFormat="1" ht="25.5" customHeight="1" x14ac:dyDescent="0.35">
      <c r="B35" s="75" t="s">
        <v>199</v>
      </c>
    </row>
    <row r="36" spans="2:2" ht="21" customHeight="1" x14ac:dyDescent="0.35">
      <c r="B36" s="78" t="s">
        <v>119</v>
      </c>
    </row>
  </sheetData>
  <sheetProtection sheet="1" objects="1" scenarios="1"/>
  <mergeCells count="2">
    <mergeCell ref="A1:B1"/>
    <mergeCell ref="A3:B3"/>
  </mergeCells>
  <pageMargins left="0.7" right="0.7" top="0.75" bottom="0.75" header="0.3" footer="0.3"/>
  <pageSetup paperSize="9" scale="7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EB3-A1C5-4425-9C8C-13597FB0DD12}">
  <sheetPr codeName="Hoja16"/>
  <dimension ref="A1:L40"/>
  <sheetViews>
    <sheetView showGridLines="0" showRowColHeaders="0" zoomScale="70" zoomScaleNormal="70" zoomScaleSheetLayoutView="85" workbookViewId="0">
      <selection sqref="A1:J1"/>
    </sheetView>
  </sheetViews>
  <sheetFormatPr baseColWidth="10" defaultRowHeight="14.5" x14ac:dyDescent="0.35"/>
  <cols>
    <col min="1" max="1" width="6.1796875" customWidth="1"/>
    <col min="9" max="9" width="40.26953125" customWidth="1"/>
  </cols>
  <sheetData>
    <row r="1" spans="1:12" ht="48.75" customHeight="1" x14ac:dyDescent="0.35">
      <c r="A1" s="90" t="s">
        <v>122</v>
      </c>
      <c r="B1" s="90"/>
      <c r="C1" s="90"/>
      <c r="D1" s="90"/>
      <c r="E1" s="90"/>
      <c r="F1" s="90"/>
      <c r="G1" s="90"/>
      <c r="H1" s="90"/>
      <c r="I1" s="90"/>
      <c r="J1" s="90"/>
      <c r="K1" s="9"/>
      <c r="L1" s="9"/>
    </row>
    <row r="3" spans="1:12" ht="18.75" customHeight="1" thickBot="1" x14ac:dyDescent="0.4">
      <c r="A3" s="91" t="s">
        <v>120</v>
      </c>
      <c r="B3" s="92"/>
      <c r="C3" s="92"/>
      <c r="D3" s="92"/>
      <c r="E3" s="92"/>
      <c r="F3" s="92"/>
      <c r="G3" s="92"/>
      <c r="H3" s="92"/>
      <c r="I3" s="92"/>
      <c r="J3" s="92"/>
      <c r="K3" s="18"/>
      <c r="L3" s="18"/>
    </row>
    <row r="4" spans="1:12" ht="15" thickTop="1" x14ac:dyDescent="0.35"/>
    <row r="5" spans="1:12" ht="15" customHeight="1" x14ac:dyDescent="0.35">
      <c r="B5" s="93" t="s">
        <v>154</v>
      </c>
      <c r="C5" s="93"/>
      <c r="D5" s="93"/>
      <c r="E5" s="93"/>
      <c r="F5" s="93"/>
      <c r="G5" s="93"/>
      <c r="H5" s="93"/>
      <c r="I5" s="93"/>
    </row>
    <row r="6" spans="1:12" ht="14.5" customHeight="1" x14ac:dyDescent="0.35">
      <c r="B6" s="93"/>
      <c r="C6" s="93"/>
      <c r="D6" s="93"/>
      <c r="E6" s="93"/>
      <c r="F6" s="93"/>
      <c r="G6" s="93"/>
      <c r="H6" s="93"/>
      <c r="I6" s="93"/>
    </row>
    <row r="7" spans="1:12" ht="14.5" customHeight="1" x14ac:dyDescent="0.35">
      <c r="B7" s="93"/>
      <c r="C7" s="93"/>
      <c r="D7" s="93"/>
      <c r="E7" s="93"/>
      <c r="F7" s="93"/>
      <c r="G7" s="93"/>
      <c r="H7" s="93"/>
      <c r="I7" s="93"/>
    </row>
    <row r="8" spans="1:12" ht="14.5" customHeight="1" x14ac:dyDescent="0.35">
      <c r="B8" s="93"/>
      <c r="C8" s="93"/>
      <c r="D8" s="93"/>
      <c r="E8" s="93"/>
      <c r="F8" s="93"/>
      <c r="G8" s="93"/>
      <c r="H8" s="93"/>
      <c r="I8" s="93"/>
    </row>
    <row r="9" spans="1:12" ht="14.5" customHeight="1" x14ac:dyDescent="0.35">
      <c r="B9" s="93"/>
      <c r="C9" s="93"/>
      <c r="D9" s="93"/>
      <c r="E9" s="93"/>
      <c r="F9" s="93"/>
      <c r="G9" s="93"/>
      <c r="H9" s="93"/>
      <c r="I9" s="93"/>
    </row>
    <row r="10" spans="1:12" ht="14.5" customHeight="1" x14ac:dyDescent="0.35">
      <c r="B10" s="93"/>
      <c r="C10" s="93"/>
      <c r="D10" s="93"/>
      <c r="E10" s="93"/>
      <c r="F10" s="93"/>
      <c r="G10" s="93"/>
      <c r="H10" s="93"/>
      <c r="I10" s="93"/>
    </row>
    <row r="11" spans="1:12" ht="14.5" customHeight="1" x14ac:dyDescent="0.35">
      <c r="B11" s="93"/>
      <c r="C11" s="93"/>
      <c r="D11" s="93"/>
      <c r="E11" s="93"/>
      <c r="F11" s="93"/>
      <c r="G11" s="93"/>
      <c r="H11" s="93"/>
      <c r="I11" s="93"/>
    </row>
    <row r="12" spans="1:12" ht="14.5" customHeight="1" x14ac:dyDescent="0.35">
      <c r="B12" s="93"/>
      <c r="C12" s="93"/>
      <c r="D12" s="93"/>
      <c r="E12" s="93"/>
      <c r="F12" s="93"/>
      <c r="G12" s="93"/>
      <c r="H12" s="93"/>
      <c r="I12" s="93"/>
    </row>
    <row r="13" spans="1:12" ht="14.5" customHeight="1" x14ac:dyDescent="0.35">
      <c r="B13" s="93"/>
      <c r="C13" s="93"/>
      <c r="D13" s="93"/>
      <c r="E13" s="93"/>
      <c r="F13" s="93"/>
      <c r="G13" s="93"/>
      <c r="H13" s="93"/>
      <c r="I13" s="93"/>
    </row>
    <row r="14" spans="1:12" ht="14.5" customHeight="1" x14ac:dyDescent="0.35">
      <c r="B14" s="93"/>
      <c r="C14" s="93"/>
      <c r="D14" s="93"/>
      <c r="E14" s="93"/>
      <c r="F14" s="93"/>
      <c r="G14" s="93"/>
      <c r="H14" s="93"/>
      <c r="I14" s="93"/>
    </row>
    <row r="15" spans="1:12" ht="14.5" customHeight="1" x14ac:dyDescent="0.35">
      <c r="B15" s="93"/>
      <c r="C15" s="93"/>
      <c r="D15" s="93"/>
      <c r="E15" s="93"/>
      <c r="F15" s="93"/>
      <c r="G15" s="93"/>
      <c r="H15" s="93"/>
      <c r="I15" s="93"/>
    </row>
    <row r="16" spans="1:12" ht="14.5" customHeight="1" x14ac:dyDescent="0.35">
      <c r="B16" s="93"/>
      <c r="C16" s="93"/>
      <c r="D16" s="93"/>
      <c r="E16" s="93"/>
      <c r="F16" s="93"/>
      <c r="G16" s="93"/>
      <c r="H16" s="93"/>
      <c r="I16" s="93"/>
    </row>
    <row r="17" spans="2:9" ht="14.5" customHeight="1" x14ac:dyDescent="0.35">
      <c r="B17" s="93"/>
      <c r="C17" s="93"/>
      <c r="D17" s="93"/>
      <c r="E17" s="93"/>
      <c r="F17" s="93"/>
      <c r="G17" s="93"/>
      <c r="H17" s="93"/>
      <c r="I17" s="93"/>
    </row>
    <row r="18" spans="2:9" ht="14.5" customHeight="1" x14ac:dyDescent="0.35">
      <c r="B18" s="93"/>
      <c r="C18" s="93"/>
      <c r="D18" s="93"/>
      <c r="E18" s="93"/>
      <c r="F18" s="93"/>
      <c r="G18" s="93"/>
      <c r="H18" s="93"/>
      <c r="I18" s="93"/>
    </row>
    <row r="19" spans="2:9" ht="14.5" customHeight="1" x14ac:dyDescent="0.35">
      <c r="B19" s="93"/>
      <c r="C19" s="93"/>
      <c r="D19" s="93"/>
      <c r="E19" s="93"/>
      <c r="F19" s="93"/>
      <c r="G19" s="93"/>
      <c r="H19" s="93"/>
      <c r="I19" s="93"/>
    </row>
    <row r="20" spans="2:9" ht="14.5" customHeight="1" x14ac:dyDescent="0.35">
      <c r="B20" s="93"/>
      <c r="C20" s="93"/>
      <c r="D20" s="93"/>
      <c r="E20" s="93"/>
      <c r="F20" s="93"/>
      <c r="G20" s="93"/>
      <c r="H20" s="93"/>
      <c r="I20" s="93"/>
    </row>
    <row r="21" spans="2:9" ht="14.5" customHeight="1" x14ac:dyDescent="0.35">
      <c r="B21" s="93"/>
      <c r="C21" s="93"/>
      <c r="D21" s="93"/>
      <c r="E21" s="93"/>
      <c r="F21" s="93"/>
      <c r="G21" s="93"/>
      <c r="H21" s="93"/>
      <c r="I21" s="93"/>
    </row>
    <row r="22" spans="2:9" ht="14.5" customHeight="1" x14ac:dyDescent="0.35">
      <c r="B22" s="93"/>
      <c r="C22" s="93"/>
      <c r="D22" s="93"/>
      <c r="E22" s="93"/>
      <c r="F22" s="93"/>
      <c r="G22" s="93"/>
      <c r="H22" s="93"/>
      <c r="I22" s="93"/>
    </row>
    <row r="23" spans="2:9" ht="14.5" customHeight="1" x14ac:dyDescent="0.35">
      <c r="B23" s="93"/>
      <c r="C23" s="93"/>
      <c r="D23" s="93"/>
      <c r="E23" s="93"/>
      <c r="F23" s="93"/>
      <c r="G23" s="93"/>
      <c r="H23" s="93"/>
      <c r="I23" s="93"/>
    </row>
    <row r="24" spans="2:9" ht="14.5" customHeight="1" x14ac:dyDescent="0.35">
      <c r="B24" s="93"/>
      <c r="C24" s="93"/>
      <c r="D24" s="93"/>
      <c r="E24" s="93"/>
      <c r="F24" s="93"/>
      <c r="G24" s="93"/>
      <c r="H24" s="93"/>
      <c r="I24" s="93"/>
    </row>
    <row r="25" spans="2:9" ht="14.5" customHeight="1" x14ac:dyDescent="0.35">
      <c r="B25" s="93"/>
      <c r="C25" s="93"/>
      <c r="D25" s="93"/>
      <c r="E25" s="93"/>
      <c r="F25" s="93"/>
      <c r="G25" s="93"/>
      <c r="H25" s="93"/>
      <c r="I25" s="93"/>
    </row>
    <row r="26" spans="2:9" ht="14.5" customHeight="1" x14ac:dyDescent="0.35">
      <c r="B26" s="93"/>
      <c r="C26" s="93"/>
      <c r="D26" s="93"/>
      <c r="E26" s="93"/>
      <c r="F26" s="93"/>
      <c r="G26" s="93"/>
      <c r="H26" s="93"/>
      <c r="I26" s="93"/>
    </row>
    <row r="27" spans="2:9" ht="14.5" customHeight="1" x14ac:dyDescent="0.35">
      <c r="B27" s="93"/>
      <c r="C27" s="93"/>
      <c r="D27" s="93"/>
      <c r="E27" s="93"/>
      <c r="F27" s="93"/>
      <c r="G27" s="93"/>
      <c r="H27" s="93"/>
      <c r="I27" s="93"/>
    </row>
    <row r="28" spans="2:9" ht="14.5" customHeight="1" x14ac:dyDescent="0.35">
      <c r="B28" s="93"/>
      <c r="C28" s="93"/>
      <c r="D28" s="93"/>
      <c r="E28" s="93"/>
      <c r="F28" s="93"/>
      <c r="G28" s="93"/>
      <c r="H28" s="93"/>
      <c r="I28" s="93"/>
    </row>
    <row r="29" spans="2:9" ht="14.5" customHeight="1" x14ac:dyDescent="0.35">
      <c r="B29" s="93"/>
      <c r="C29" s="93"/>
      <c r="D29" s="93"/>
      <c r="E29" s="93"/>
      <c r="F29" s="93"/>
      <c r="G29" s="93"/>
      <c r="H29" s="93"/>
      <c r="I29" s="93"/>
    </row>
    <row r="30" spans="2:9" ht="14.5" customHeight="1" x14ac:dyDescent="0.35">
      <c r="B30" s="93"/>
      <c r="C30" s="93"/>
      <c r="D30" s="93"/>
      <c r="E30" s="93"/>
      <c r="F30" s="93"/>
      <c r="G30" s="93"/>
      <c r="H30" s="93"/>
      <c r="I30" s="93"/>
    </row>
    <row r="31" spans="2:9" ht="14.5" customHeight="1" x14ac:dyDescent="0.35">
      <c r="B31" s="93"/>
      <c r="C31" s="93"/>
      <c r="D31" s="93"/>
      <c r="E31" s="93"/>
      <c r="F31" s="93"/>
      <c r="G31" s="93"/>
      <c r="H31" s="93"/>
      <c r="I31" s="93"/>
    </row>
    <row r="32" spans="2:9" ht="14.5" customHeight="1" x14ac:dyDescent="0.35">
      <c r="B32" s="93"/>
      <c r="C32" s="93"/>
      <c r="D32" s="93"/>
      <c r="E32" s="93"/>
      <c r="F32" s="93"/>
      <c r="G32" s="93"/>
      <c r="H32" s="93"/>
      <c r="I32" s="93"/>
    </row>
    <row r="33" spans="2:9" ht="14.5" customHeight="1" x14ac:dyDescent="0.35">
      <c r="B33" s="93"/>
      <c r="C33" s="93"/>
      <c r="D33" s="93"/>
      <c r="E33" s="93"/>
      <c r="F33" s="93"/>
      <c r="G33" s="93"/>
      <c r="H33" s="93"/>
      <c r="I33" s="93"/>
    </row>
    <row r="34" spans="2:9" ht="14.5" customHeight="1" x14ac:dyDescent="0.35">
      <c r="B34" s="93"/>
      <c r="C34" s="93"/>
      <c r="D34" s="93"/>
      <c r="E34" s="93"/>
      <c r="F34" s="93"/>
      <c r="G34" s="93"/>
      <c r="H34" s="93"/>
      <c r="I34" s="93"/>
    </row>
    <row r="35" spans="2:9" ht="14.5" customHeight="1" x14ac:dyDescent="0.35">
      <c r="B35" s="93"/>
      <c r="C35" s="93"/>
      <c r="D35" s="93"/>
      <c r="E35" s="93"/>
      <c r="F35" s="93"/>
      <c r="G35" s="93"/>
      <c r="H35" s="93"/>
      <c r="I35" s="93"/>
    </row>
    <row r="36" spans="2:9" ht="14.5" customHeight="1" x14ac:dyDescent="0.35">
      <c r="B36" s="93"/>
      <c r="C36" s="93"/>
      <c r="D36" s="93"/>
      <c r="E36" s="93"/>
      <c r="F36" s="93"/>
      <c r="G36" s="93"/>
      <c r="H36" s="93"/>
      <c r="I36" s="93"/>
    </row>
    <row r="37" spans="2:9" ht="14.5" customHeight="1" x14ac:dyDescent="0.35">
      <c r="B37" s="93"/>
      <c r="C37" s="93"/>
      <c r="D37" s="93"/>
      <c r="E37" s="93"/>
      <c r="F37" s="93"/>
      <c r="G37" s="93"/>
      <c r="H37" s="93"/>
      <c r="I37" s="93"/>
    </row>
    <row r="38" spans="2:9" ht="14.5" customHeight="1" x14ac:dyDescent="0.35">
      <c r="B38" s="93"/>
      <c r="C38" s="93"/>
      <c r="D38" s="93"/>
      <c r="E38" s="93"/>
      <c r="F38" s="93"/>
      <c r="G38" s="93"/>
      <c r="H38" s="93"/>
      <c r="I38" s="93"/>
    </row>
    <row r="39" spans="2:9" ht="14.5" customHeight="1" x14ac:dyDescent="0.35">
      <c r="B39" s="93"/>
      <c r="C39" s="93"/>
      <c r="D39" s="93"/>
      <c r="E39" s="93"/>
      <c r="F39" s="93"/>
      <c r="G39" s="93"/>
      <c r="H39" s="93"/>
      <c r="I39" s="93"/>
    </row>
    <row r="40" spans="2:9" ht="32" customHeight="1" x14ac:dyDescent="0.35">
      <c r="B40" s="93"/>
      <c r="C40" s="93"/>
      <c r="D40" s="93"/>
      <c r="E40" s="93"/>
      <c r="F40" s="93"/>
      <c r="G40" s="93"/>
      <c r="H40" s="93"/>
      <c r="I40" s="93"/>
    </row>
  </sheetData>
  <sheetProtection sheet="1" objects="1" scenarios="1"/>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O101"/>
  <sheetViews>
    <sheetView zoomScale="60" workbookViewId="0">
      <selection activeCell="G9" sqref="G9"/>
    </sheetView>
  </sheetViews>
  <sheetFormatPr baseColWidth="10" defaultColWidth="11.453125" defaultRowHeight="14.5" x14ac:dyDescent="0.35"/>
  <cols>
    <col min="1" max="1" width="57.26953125" style="6" customWidth="1"/>
    <col min="2" max="2" width="35.54296875" style="6" bestFit="1" customWidth="1"/>
    <col min="3" max="3" width="38.26953125" style="6" customWidth="1"/>
    <col min="4" max="4" width="22.453125" style="7" bestFit="1" customWidth="1"/>
    <col min="5" max="8" width="18.54296875" style="7" bestFit="1" customWidth="1"/>
    <col min="9" max="12" width="13" style="7" bestFit="1" customWidth="1"/>
    <col min="13" max="16384" width="11.453125" style="6"/>
  </cols>
  <sheetData>
    <row r="2" spans="1:15" x14ac:dyDescent="0.35">
      <c r="B2" s="6">
        <v>0</v>
      </c>
      <c r="C2" s="6">
        <v>0</v>
      </c>
      <c r="D2" s="7" t="s">
        <v>161</v>
      </c>
      <c r="E2" s="14" t="s">
        <v>162</v>
      </c>
      <c r="F2" s="14" t="s">
        <v>163</v>
      </c>
      <c r="G2" s="14">
        <v>0</v>
      </c>
      <c r="H2" s="14"/>
      <c r="I2" s="14"/>
      <c r="J2" s="14"/>
      <c r="K2" s="14"/>
      <c r="L2" s="14"/>
      <c r="M2"/>
    </row>
    <row r="3" spans="1:15" x14ac:dyDescent="0.35">
      <c r="A3" s="6" t="str">
        <f>B3&amp;C3</f>
        <v>VOLUMEN (miles Consumiciones)Total Aperitivos</v>
      </c>
      <c r="B3" s="6" t="s">
        <v>123</v>
      </c>
      <c r="C3" s="6" t="s">
        <v>40</v>
      </c>
      <c r="D3" s="7">
        <v>582096.30000000005</v>
      </c>
      <c r="E3" s="7">
        <v>515958.5</v>
      </c>
      <c r="F3" s="7">
        <v>465855.9</v>
      </c>
      <c r="G3" s="7">
        <v>0</v>
      </c>
      <c r="M3" s="7"/>
      <c r="N3" s="7"/>
      <c r="O3" s="7"/>
    </row>
    <row r="4" spans="1:15" x14ac:dyDescent="0.35">
      <c r="A4" s="6" t="str">
        <f>B3&amp;C4</f>
        <v>VOLUMEN (miles Consumiciones)Patatas Fritas + Otros Aperitivos Salados</v>
      </c>
      <c r="B4" s="6">
        <v>0</v>
      </c>
      <c r="C4" s="6" t="s">
        <v>41</v>
      </c>
      <c r="D4" s="7">
        <v>279803.40000000002</v>
      </c>
      <c r="E4" s="7">
        <v>255399.7</v>
      </c>
      <c r="F4" s="7">
        <v>242424.3</v>
      </c>
      <c r="G4" s="7">
        <v>0</v>
      </c>
      <c r="M4" s="7"/>
      <c r="N4" s="7"/>
      <c r="O4" s="7"/>
    </row>
    <row r="5" spans="1:15" x14ac:dyDescent="0.35">
      <c r="A5" s="6" t="str">
        <f>B3&amp;C5</f>
        <v>VOLUMEN (miles Consumiciones)Patatas Fritas</v>
      </c>
      <c r="B5" s="6">
        <v>0</v>
      </c>
      <c r="C5" s="6" t="s">
        <v>34</v>
      </c>
      <c r="D5" s="7">
        <v>144630.70000000001</v>
      </c>
      <c r="E5" s="7">
        <v>131414.20000000001</v>
      </c>
      <c r="F5" s="7">
        <v>129147.1</v>
      </c>
      <c r="G5" s="7">
        <v>0</v>
      </c>
      <c r="M5" s="7"/>
      <c r="N5" s="7"/>
      <c r="O5" s="7"/>
    </row>
    <row r="6" spans="1:15" x14ac:dyDescent="0.35">
      <c r="A6" s="6" t="str">
        <f>B3&amp;C6</f>
        <v>VOLUMEN (miles Consumiciones)Otros Snacks Salados</v>
      </c>
      <c r="B6" s="6">
        <v>0</v>
      </c>
      <c r="C6" s="6" t="s">
        <v>35</v>
      </c>
      <c r="D6" s="7">
        <v>135172.79999999999</v>
      </c>
      <c r="E6" s="7">
        <v>123985.5</v>
      </c>
      <c r="F6" s="7">
        <v>113277.2</v>
      </c>
      <c r="G6" s="7">
        <v>0</v>
      </c>
      <c r="M6" s="7"/>
      <c r="N6" s="7"/>
      <c r="O6" s="7"/>
    </row>
    <row r="7" spans="1:15" x14ac:dyDescent="0.35">
      <c r="A7" s="6" t="str">
        <f>B3&amp;C7</f>
        <v>VOLUMEN (miles Consumiciones)Frutos Secos</v>
      </c>
      <c r="B7" s="6">
        <v>0</v>
      </c>
      <c r="C7" s="6" t="s">
        <v>36</v>
      </c>
      <c r="D7" s="7">
        <v>72777.899999999994</v>
      </c>
      <c r="E7" s="7">
        <v>73307.41</v>
      </c>
      <c r="F7" s="7">
        <v>57144.07</v>
      </c>
      <c r="G7" s="7">
        <v>0</v>
      </c>
      <c r="M7" s="7"/>
      <c r="N7" s="7"/>
      <c r="O7" s="7"/>
    </row>
    <row r="8" spans="1:15" x14ac:dyDescent="0.35">
      <c r="A8" s="6" t="str">
        <f>B3&amp;C8</f>
        <v>VOLUMEN (miles Consumiciones)Chocolatinas/Chocolate/Bombones</v>
      </c>
      <c r="B8" s="6">
        <v>0</v>
      </c>
      <c r="C8" s="6" t="s">
        <v>42</v>
      </c>
      <c r="D8" s="7">
        <v>91537.95</v>
      </c>
      <c r="E8" s="7">
        <v>75943.91</v>
      </c>
      <c r="F8" s="7">
        <v>72642.5</v>
      </c>
      <c r="G8" s="7">
        <v>0</v>
      </c>
      <c r="M8" s="7"/>
      <c r="N8" s="7"/>
      <c r="O8" s="7"/>
    </row>
    <row r="9" spans="1:15" x14ac:dyDescent="0.35">
      <c r="A9" s="6" t="str">
        <f>B3&amp;C9</f>
        <v>VOLUMEN (miles Consumiciones)Chicles</v>
      </c>
      <c r="B9" s="6">
        <v>0</v>
      </c>
      <c r="C9" s="6" t="s">
        <v>37</v>
      </c>
      <c r="D9" s="7">
        <v>39567.15</v>
      </c>
      <c r="E9" s="7">
        <v>29842.54</v>
      </c>
      <c r="F9" s="7">
        <v>25327.360000000001</v>
      </c>
      <c r="G9" s="7">
        <v>0</v>
      </c>
      <c r="M9" s="7"/>
      <c r="N9" s="7"/>
      <c r="O9" s="7"/>
    </row>
    <row r="10" spans="1:15" x14ac:dyDescent="0.35">
      <c r="A10" s="6" t="str">
        <f>B3&amp;C10</f>
        <v>VOLUMEN (miles Consumiciones)Caramelos</v>
      </c>
      <c r="B10" s="6">
        <v>0</v>
      </c>
      <c r="C10" s="6" t="s">
        <v>38</v>
      </c>
      <c r="D10" s="7">
        <v>35127.019999999997</v>
      </c>
      <c r="E10" s="7">
        <v>31816.74</v>
      </c>
      <c r="F10" s="7">
        <v>30145.24</v>
      </c>
      <c r="G10" s="7">
        <v>0</v>
      </c>
      <c r="M10" s="7"/>
      <c r="N10" s="7"/>
      <c r="O10" s="7"/>
    </row>
    <row r="11" spans="1:15" x14ac:dyDescent="0.35">
      <c r="A11" s="6" t="str">
        <f>B3&amp;C11</f>
        <v>VOLUMEN (miles Consumiciones)Golosinas</v>
      </c>
      <c r="B11" s="6">
        <v>0</v>
      </c>
      <c r="C11" s="6" t="s">
        <v>39</v>
      </c>
      <c r="D11" s="7">
        <v>63282.78</v>
      </c>
      <c r="E11" s="7">
        <v>49648.22</v>
      </c>
      <c r="F11" s="7">
        <v>38172.49</v>
      </c>
      <c r="G11" s="7">
        <v>0</v>
      </c>
      <c r="M11" s="7"/>
      <c r="N11" s="7"/>
      <c r="O11" s="7"/>
    </row>
    <row r="12" spans="1:15" x14ac:dyDescent="0.35">
      <c r="A12" s="6" t="str">
        <f>B12&amp;C12</f>
        <v>VOLUMEN (Miles kg ó litros)Total Aperitivos</v>
      </c>
      <c r="B12" s="6" t="s">
        <v>124</v>
      </c>
      <c r="C12" s="6" t="s">
        <v>40</v>
      </c>
      <c r="D12" s="7">
        <v>57259.243668399999</v>
      </c>
      <c r="E12" s="7">
        <v>53683.971107934995</v>
      </c>
      <c r="F12" s="7">
        <v>50549.921513680005</v>
      </c>
      <c r="G12" s="7">
        <v>0</v>
      </c>
      <c r="M12" s="7"/>
      <c r="N12" s="7"/>
      <c r="O12" s="7"/>
    </row>
    <row r="13" spans="1:15" x14ac:dyDescent="0.35">
      <c r="A13" s="6" t="str">
        <f>B12&amp;C13</f>
        <v>VOLUMEN (Miles kg ó litros)Patatas Fritas + Otros Aperitivos Salados</v>
      </c>
      <c r="B13" s="6">
        <v>0</v>
      </c>
      <c r="C13" s="6" t="s">
        <v>41</v>
      </c>
      <c r="D13" s="7">
        <v>31867.471450000001</v>
      </c>
      <c r="E13" s="7">
        <v>30733.499489999998</v>
      </c>
      <c r="F13" s="7">
        <v>29133.251629999999</v>
      </c>
      <c r="G13" s="7">
        <v>0</v>
      </c>
      <c r="M13" s="7"/>
      <c r="N13" s="7"/>
      <c r="O13" s="7"/>
    </row>
    <row r="14" spans="1:15" x14ac:dyDescent="0.35">
      <c r="A14" s="6" t="str">
        <f>B12&amp;C14</f>
        <v>VOLUMEN (Miles kg ó litros)Patatas Fritas</v>
      </c>
      <c r="B14" s="6">
        <v>0</v>
      </c>
      <c r="C14" s="6" t="s">
        <v>34</v>
      </c>
      <c r="D14" s="7">
        <v>18377.344499999999</v>
      </c>
      <c r="E14" s="7">
        <v>18703.360399999998</v>
      </c>
      <c r="F14" s="7">
        <v>17481.507899999997</v>
      </c>
      <c r="G14" s="7">
        <v>0</v>
      </c>
      <c r="M14" s="7"/>
      <c r="N14" s="7"/>
      <c r="O14" s="7"/>
    </row>
    <row r="15" spans="1:15" x14ac:dyDescent="0.35">
      <c r="A15" s="6" t="str">
        <f>B12&amp;C15</f>
        <v>VOLUMEN (Miles kg ó litros)Otros Snacks Salados</v>
      </c>
      <c r="B15" s="6">
        <v>0</v>
      </c>
      <c r="C15" s="6" t="s">
        <v>35</v>
      </c>
      <c r="D15" s="7">
        <v>13490.12695</v>
      </c>
      <c r="E15" s="7">
        <v>12030.139090000001</v>
      </c>
      <c r="F15" s="7">
        <v>11651.74373</v>
      </c>
      <c r="G15" s="7">
        <v>0</v>
      </c>
      <c r="M15" s="7"/>
      <c r="N15" s="7"/>
      <c r="O15" s="7"/>
    </row>
    <row r="16" spans="1:15" x14ac:dyDescent="0.35">
      <c r="A16" s="6" t="str">
        <f>B12&amp;C16</f>
        <v>VOLUMEN (Miles kg ó litros)Frutos Secos</v>
      </c>
      <c r="B16" s="6">
        <v>0</v>
      </c>
      <c r="C16" s="6" t="s">
        <v>36</v>
      </c>
      <c r="D16" s="7">
        <v>10997.880519999999</v>
      </c>
      <c r="E16" s="7">
        <v>11766.387550000001</v>
      </c>
      <c r="F16" s="7">
        <v>10584.27412</v>
      </c>
      <c r="G16" s="7">
        <v>0</v>
      </c>
      <c r="M16" s="7"/>
      <c r="N16" s="7"/>
      <c r="O16" s="7"/>
    </row>
    <row r="17" spans="1:15" x14ac:dyDescent="0.35">
      <c r="A17" s="6" t="str">
        <f>B12&amp;C17</f>
        <v>VOLUMEN (Miles kg ó litros)Chocolatinas/Chocolate/Bombones</v>
      </c>
      <c r="B17" s="6">
        <v>0</v>
      </c>
      <c r="C17" s="6" t="s">
        <v>42</v>
      </c>
      <c r="D17" s="7">
        <v>7936.0591617</v>
      </c>
      <c r="E17" s="7">
        <v>5773.0217544349998</v>
      </c>
      <c r="F17" s="7">
        <v>5706.4667299800003</v>
      </c>
      <c r="G17" s="7">
        <v>0</v>
      </c>
      <c r="M17" s="7"/>
      <c r="N17" s="7"/>
      <c r="O17" s="7"/>
    </row>
    <row r="18" spans="1:15" x14ac:dyDescent="0.35">
      <c r="A18" s="6" t="str">
        <f>B12&amp;C18</f>
        <v>VOLUMEN (Miles kg ó litros)Chicles</v>
      </c>
      <c r="B18" s="6">
        <v>0</v>
      </c>
      <c r="C18" s="6" t="s">
        <v>37</v>
      </c>
      <c r="D18" s="7">
        <v>1697.5178792000002</v>
      </c>
      <c r="E18" s="7">
        <v>1225.4226859999999</v>
      </c>
      <c r="F18" s="7">
        <v>1079.6078552000001</v>
      </c>
      <c r="G18" s="7">
        <v>0</v>
      </c>
      <c r="M18" s="7"/>
      <c r="N18" s="7"/>
      <c r="O18" s="7"/>
    </row>
    <row r="19" spans="1:15" x14ac:dyDescent="0.35">
      <c r="A19" s="6" t="str">
        <f>B12&amp;C19</f>
        <v>VOLUMEN (Miles kg ó litros)Caramelos</v>
      </c>
      <c r="B19" s="6">
        <v>0</v>
      </c>
      <c r="C19" s="6" t="s">
        <v>38</v>
      </c>
      <c r="D19" s="7">
        <v>1765.3273975</v>
      </c>
      <c r="E19" s="7">
        <v>1629.7309175</v>
      </c>
      <c r="F19" s="7">
        <v>1654.1330385000001</v>
      </c>
      <c r="G19" s="7">
        <v>0</v>
      </c>
      <c r="M19" s="7"/>
      <c r="N19" s="7"/>
      <c r="O19" s="7"/>
    </row>
    <row r="20" spans="1:15" x14ac:dyDescent="0.35">
      <c r="A20" s="6" t="str">
        <f>B12&amp;C20</f>
        <v>VOLUMEN (Miles kg ó litros)Golosinas</v>
      </c>
      <c r="B20" s="6">
        <v>0</v>
      </c>
      <c r="C20" s="6" t="s">
        <v>39</v>
      </c>
      <c r="D20" s="7">
        <v>2994.9872599999999</v>
      </c>
      <c r="E20" s="7">
        <v>2555.9087100000002</v>
      </c>
      <c r="F20" s="7">
        <v>2392.1881400000002</v>
      </c>
      <c r="G20" s="7">
        <v>0</v>
      </c>
      <c r="M20" s="7"/>
      <c r="N20" s="7"/>
      <c r="O20" s="7"/>
    </row>
    <row r="21" spans="1:15" x14ac:dyDescent="0.35">
      <c r="A21" s="6" t="str">
        <f>B21&amp;C21</f>
        <v>VALOR (Miles Euros)Total Aperitivos</v>
      </c>
      <c r="B21" s="6" t="s">
        <v>125</v>
      </c>
      <c r="C21" s="6" t="s">
        <v>40</v>
      </c>
      <c r="D21" s="7">
        <v>502742.5</v>
      </c>
      <c r="E21" s="7">
        <v>478658</v>
      </c>
      <c r="F21" s="7">
        <v>431802.6</v>
      </c>
      <c r="G21" s="7">
        <v>0</v>
      </c>
      <c r="M21" s="7"/>
      <c r="N21" s="7"/>
      <c r="O21" s="7"/>
    </row>
    <row r="22" spans="1:15" x14ac:dyDescent="0.35">
      <c r="A22" s="6" t="str">
        <f>B21&amp;C22</f>
        <v>VALOR (Miles Euros)Patatas Fritas + Otros Aperitivos Salados</v>
      </c>
      <c r="B22" s="6">
        <v>0</v>
      </c>
      <c r="C22" s="6" t="s">
        <v>41</v>
      </c>
      <c r="D22" s="7">
        <v>259284.3</v>
      </c>
      <c r="E22" s="7">
        <v>251533.9</v>
      </c>
      <c r="F22" s="7">
        <v>240602.4</v>
      </c>
      <c r="G22" s="7">
        <v>0</v>
      </c>
      <c r="M22" s="7"/>
      <c r="N22" s="7"/>
      <c r="O22" s="7"/>
    </row>
    <row r="23" spans="1:15" x14ac:dyDescent="0.35">
      <c r="A23" s="6" t="str">
        <f>B21&amp;C23</f>
        <v>VALOR (Miles Euros)Patatas Fritas</v>
      </c>
      <c r="B23" s="6">
        <v>0</v>
      </c>
      <c r="C23" s="6" t="s">
        <v>34</v>
      </c>
      <c r="D23" s="7">
        <v>155505.9</v>
      </c>
      <c r="E23" s="7">
        <v>148157.4</v>
      </c>
      <c r="F23" s="7">
        <v>148658.4</v>
      </c>
      <c r="G23" s="7">
        <v>0</v>
      </c>
      <c r="M23" s="7"/>
      <c r="N23" s="7"/>
      <c r="O23" s="7"/>
    </row>
    <row r="24" spans="1:15" x14ac:dyDescent="0.35">
      <c r="A24" s="6" t="str">
        <f>B21&amp;C24</f>
        <v>VALOR (Miles Euros)Otros Snacks Salados</v>
      </c>
      <c r="B24" s="6">
        <v>0</v>
      </c>
      <c r="C24" s="6" t="s">
        <v>35</v>
      </c>
      <c r="D24" s="7">
        <v>103778.4</v>
      </c>
      <c r="E24" s="7">
        <v>103376.5</v>
      </c>
      <c r="F24" s="7">
        <v>91943.95</v>
      </c>
      <c r="G24" s="7">
        <v>0</v>
      </c>
      <c r="M24" s="7"/>
      <c r="N24" s="7"/>
      <c r="O24" s="7"/>
    </row>
    <row r="25" spans="1:15" x14ac:dyDescent="0.35">
      <c r="A25" s="6" t="str">
        <f>B21&amp;C25</f>
        <v>VALOR (Miles Euros)Frutos Secos</v>
      </c>
      <c r="B25" s="6">
        <v>0</v>
      </c>
      <c r="C25" s="6" t="s">
        <v>36</v>
      </c>
      <c r="D25" s="7">
        <v>107639.6</v>
      </c>
      <c r="E25" s="7">
        <v>117837</v>
      </c>
      <c r="F25" s="7">
        <v>90077.13</v>
      </c>
      <c r="G25" s="7">
        <v>0</v>
      </c>
      <c r="M25" s="7"/>
      <c r="N25" s="7"/>
      <c r="O25" s="7"/>
    </row>
    <row r="26" spans="1:15" x14ac:dyDescent="0.35">
      <c r="A26" s="6" t="str">
        <f>B21&amp;C26</f>
        <v>VALOR (Miles Euros)Chocolatinas/Chocolate/Bombones</v>
      </c>
      <c r="B26" s="6">
        <v>0</v>
      </c>
      <c r="C26" s="6" t="s">
        <v>42</v>
      </c>
      <c r="D26" s="7">
        <v>60954.93</v>
      </c>
      <c r="E26" s="7">
        <v>48580.32</v>
      </c>
      <c r="F26" s="7">
        <v>46796.03</v>
      </c>
      <c r="G26" s="7">
        <v>0</v>
      </c>
      <c r="M26" s="7"/>
      <c r="N26" s="7"/>
      <c r="O26" s="7"/>
    </row>
    <row r="27" spans="1:15" x14ac:dyDescent="0.35">
      <c r="A27" s="6" t="str">
        <f>B21&amp;C27</f>
        <v>VALOR (Miles Euros)Chicles</v>
      </c>
      <c r="B27" s="6">
        <v>0</v>
      </c>
      <c r="C27" s="6" t="s">
        <v>37</v>
      </c>
      <c r="D27" s="7">
        <v>22477.83</v>
      </c>
      <c r="E27" s="7">
        <v>19228.009999999998</v>
      </c>
      <c r="F27" s="7">
        <v>16908.939999999999</v>
      </c>
      <c r="G27" s="7">
        <v>0</v>
      </c>
      <c r="M27" s="7"/>
      <c r="N27" s="7"/>
      <c r="O27" s="7"/>
    </row>
    <row r="28" spans="1:15" x14ac:dyDescent="0.35">
      <c r="A28" s="6" t="str">
        <f>B21&amp;C28</f>
        <v>VALOR (Miles Euros)Caramelos</v>
      </c>
      <c r="B28" s="6">
        <v>0</v>
      </c>
      <c r="C28" s="6" t="s">
        <v>38</v>
      </c>
      <c r="D28" s="7">
        <v>29726.13</v>
      </c>
      <c r="E28" s="7">
        <v>23328.61</v>
      </c>
      <c r="F28" s="7">
        <v>20012.39</v>
      </c>
      <c r="G28" s="7">
        <v>0</v>
      </c>
      <c r="M28" s="7"/>
      <c r="N28" s="7"/>
      <c r="O28" s="7"/>
    </row>
    <row r="29" spans="1:15" x14ac:dyDescent="0.35">
      <c r="A29" s="6" t="str">
        <f>B21&amp;C29</f>
        <v>VALOR (Miles Euros)Golosinas</v>
      </c>
      <c r="B29" s="6">
        <v>0</v>
      </c>
      <c r="C29" s="6" t="s">
        <v>39</v>
      </c>
      <c r="D29" s="7">
        <v>22659.71</v>
      </c>
      <c r="E29" s="7">
        <v>18150.2</v>
      </c>
      <c r="F29" s="7">
        <v>17405.669999999998</v>
      </c>
      <c r="G29" s="7">
        <v>0</v>
      </c>
      <c r="M29" s="7"/>
      <c r="N29" s="7"/>
      <c r="O29" s="7"/>
    </row>
    <row r="30" spans="1:15" x14ac:dyDescent="0.35">
      <c r="A30" s="6" t="str">
        <f>B30&amp;C30</f>
        <v>PENETRACION (%)Total Aperitivos</v>
      </c>
      <c r="B30" s="6" t="s">
        <v>126</v>
      </c>
      <c r="C30" s="6" t="s">
        <v>40</v>
      </c>
      <c r="D30" s="7">
        <v>56.533209999999997</v>
      </c>
      <c r="E30" s="7">
        <v>54.672910000000002</v>
      </c>
      <c r="F30" s="7">
        <v>53.068899999999999</v>
      </c>
      <c r="G30" s="7">
        <v>0</v>
      </c>
      <c r="M30" s="7"/>
      <c r="N30" s="7"/>
      <c r="O30" s="7"/>
    </row>
    <row r="31" spans="1:15" x14ac:dyDescent="0.35">
      <c r="A31" s="6" t="str">
        <f>B30&amp;C31</f>
        <v>PENETRACION (%)Patatas Fritas + Otros Aperitivos Salados</v>
      </c>
      <c r="B31" s="6">
        <v>0</v>
      </c>
      <c r="C31" s="6" t="s">
        <v>41</v>
      </c>
      <c r="D31" s="7">
        <v>48.158679999999997</v>
      </c>
      <c r="E31" s="7">
        <v>47.504019999999997</v>
      </c>
      <c r="F31" s="7">
        <v>44.974409999999999</v>
      </c>
      <c r="G31" s="7">
        <v>0</v>
      </c>
      <c r="M31" s="7"/>
      <c r="N31" s="7"/>
      <c r="O31" s="7"/>
    </row>
    <row r="32" spans="1:15" x14ac:dyDescent="0.35">
      <c r="A32" s="6" t="str">
        <f>B30&amp;C32</f>
        <v>PENETRACION (%)Patatas Fritas</v>
      </c>
      <c r="B32" s="6">
        <v>0</v>
      </c>
      <c r="C32" s="6" t="s">
        <v>34</v>
      </c>
      <c r="D32" s="7">
        <v>41.609110000000001</v>
      </c>
      <c r="E32" s="7">
        <v>38.333260000000003</v>
      </c>
      <c r="F32" s="7">
        <v>36.572479999999999</v>
      </c>
      <c r="G32" s="7">
        <v>0</v>
      </c>
      <c r="M32" s="7"/>
      <c r="N32" s="7"/>
      <c r="O32" s="7"/>
    </row>
    <row r="33" spans="1:15" x14ac:dyDescent="0.35">
      <c r="A33" s="6" t="str">
        <f>B30&amp;C33</f>
        <v>PENETRACION (%)Otros Snacks Salados</v>
      </c>
      <c r="B33" s="6">
        <v>0</v>
      </c>
      <c r="C33" s="6" t="s">
        <v>35</v>
      </c>
      <c r="D33" s="7">
        <v>28.191800000000001</v>
      </c>
      <c r="E33" s="7">
        <v>30.053889999999999</v>
      </c>
      <c r="F33" s="7">
        <v>27.968920000000001</v>
      </c>
      <c r="G33" s="7">
        <v>0</v>
      </c>
      <c r="M33" s="7"/>
      <c r="N33" s="7"/>
      <c r="O33" s="7"/>
    </row>
    <row r="34" spans="1:15" x14ac:dyDescent="0.35">
      <c r="A34" s="6" t="str">
        <f>B30&amp;C34</f>
        <v>PENETRACION (%)Frutos Secos</v>
      </c>
      <c r="B34" s="6">
        <v>0</v>
      </c>
      <c r="C34" s="6" t="s">
        <v>36</v>
      </c>
      <c r="D34" s="7">
        <v>19.555129999999998</v>
      </c>
      <c r="E34" s="7">
        <v>19.25732</v>
      </c>
      <c r="F34" s="7">
        <v>17.675789999999999</v>
      </c>
      <c r="G34" s="7">
        <v>0</v>
      </c>
      <c r="M34" s="7"/>
      <c r="N34" s="7"/>
      <c r="O34" s="7"/>
    </row>
    <row r="35" spans="1:15" x14ac:dyDescent="0.35">
      <c r="A35" s="6" t="str">
        <f>B30&amp;C35</f>
        <v>PENETRACION (%)Chocolatinas/Chocolate/Bombones</v>
      </c>
      <c r="B35" s="6">
        <v>0</v>
      </c>
      <c r="C35" s="6" t="s">
        <v>42</v>
      </c>
      <c r="D35" s="7">
        <v>20.624369999999999</v>
      </c>
      <c r="E35" s="7">
        <v>18.837679999999999</v>
      </c>
      <c r="F35" s="7">
        <v>18.323969999999999</v>
      </c>
      <c r="G35" s="7">
        <v>0</v>
      </c>
      <c r="M35" s="7"/>
      <c r="N35" s="7"/>
      <c r="O35" s="7"/>
    </row>
    <row r="36" spans="1:15" x14ac:dyDescent="0.35">
      <c r="A36" s="6" t="str">
        <f>B30&amp;C36</f>
        <v>PENETRACION (%)Chicles</v>
      </c>
      <c r="B36" s="6">
        <v>0</v>
      </c>
      <c r="C36" s="6" t="s">
        <v>37</v>
      </c>
      <c r="D36" s="7">
        <v>11.360569999999999</v>
      </c>
      <c r="E36" s="7">
        <v>10.318099999999999</v>
      </c>
      <c r="F36" s="7">
        <v>8.7614429999999999</v>
      </c>
      <c r="G36" s="7">
        <v>0</v>
      </c>
      <c r="M36" s="7"/>
      <c r="N36" s="7"/>
      <c r="O36" s="7"/>
    </row>
    <row r="37" spans="1:15" x14ac:dyDescent="0.35">
      <c r="A37" s="6" t="str">
        <f>B30&amp;C37</f>
        <v>PENETRACION (%)Caramelos</v>
      </c>
      <c r="B37" s="6">
        <v>0</v>
      </c>
      <c r="C37" s="6" t="s">
        <v>38</v>
      </c>
      <c r="D37" s="7">
        <v>11.07723</v>
      </c>
      <c r="E37" s="7">
        <v>9.8294929999999994</v>
      </c>
      <c r="F37" s="7">
        <v>9.1789509999999996</v>
      </c>
      <c r="G37" s="7">
        <v>0</v>
      </c>
      <c r="M37" s="7"/>
      <c r="N37" s="7"/>
      <c r="O37" s="7"/>
    </row>
    <row r="38" spans="1:15" x14ac:dyDescent="0.35">
      <c r="A38" s="6" t="str">
        <f>B30&amp;C38</f>
        <v>PENETRACION (%)Golosinas</v>
      </c>
      <c r="B38" s="6">
        <v>0</v>
      </c>
      <c r="C38" s="6" t="s">
        <v>39</v>
      </c>
      <c r="D38" s="7">
        <v>14.483129999999999</v>
      </c>
      <c r="E38" s="7">
        <v>13.08418</v>
      </c>
      <c r="F38" s="7">
        <v>11.79612</v>
      </c>
      <c r="G38" s="7">
        <v>0</v>
      </c>
      <c r="M38" s="7"/>
      <c r="N38" s="7"/>
      <c r="O38" s="7"/>
    </row>
    <row r="39" spans="1:15" x14ac:dyDescent="0.35">
      <c r="A39" s="6" t="str">
        <f>B39&amp;C39</f>
        <v>FRECUENCIA COMPRA (Actos)Total Aperitivos</v>
      </c>
      <c r="B39" s="6" t="s">
        <v>127</v>
      </c>
      <c r="C39" s="6" t="s">
        <v>40</v>
      </c>
      <c r="D39" s="7">
        <v>13.93311955368044</v>
      </c>
      <c r="E39" s="7">
        <v>13.457783279765627</v>
      </c>
      <c r="F39" s="7">
        <v>12.525660876724283</v>
      </c>
      <c r="G39" s="7">
        <v>0</v>
      </c>
      <c r="M39" s="7"/>
      <c r="N39" s="7"/>
      <c r="O39" s="7"/>
    </row>
    <row r="40" spans="1:15" x14ac:dyDescent="0.35">
      <c r="A40" s="6" t="str">
        <f>B39&amp;C40</f>
        <v>FRECUENCIA COMPRA (Actos)Patatas Fritas + Otros Aperitivos Salados</v>
      </c>
      <c r="B40" s="6">
        <v>0</v>
      </c>
      <c r="C40" s="6" t="s">
        <v>41</v>
      </c>
      <c r="D40" s="7">
        <v>10.783269414285456</v>
      </c>
      <c r="E40" s="7">
        <v>10.270043910263738</v>
      </c>
      <c r="F40" s="7">
        <v>10.021659175523252</v>
      </c>
      <c r="G40" s="7">
        <v>0</v>
      </c>
      <c r="M40" s="7"/>
      <c r="N40" s="7"/>
      <c r="O40" s="7"/>
    </row>
    <row r="41" spans="1:15" x14ac:dyDescent="0.35">
      <c r="A41" s="6" t="str">
        <f>B39&amp;C41</f>
        <v>FRECUENCIA COMPRA (Actos)Patatas Fritas</v>
      </c>
      <c r="B41" s="6">
        <v>0</v>
      </c>
      <c r="C41" s="6" t="s">
        <v>34</v>
      </c>
      <c r="D41" s="7">
        <v>7.4337303031734434</v>
      </c>
      <c r="E41" s="7">
        <v>7.1653707812891447</v>
      </c>
      <c r="F41" s="7">
        <v>7.3248978849888049</v>
      </c>
      <c r="G41" s="7">
        <v>0</v>
      </c>
      <c r="M41" s="7"/>
      <c r="N41" s="7"/>
      <c r="O41" s="7"/>
    </row>
    <row r="42" spans="1:15" x14ac:dyDescent="0.35">
      <c r="A42" s="6" t="str">
        <f>B39&amp;C42</f>
        <v>FRECUENCIA COMPRA (Actos)Otros Snacks Salados</v>
      </c>
      <c r="B42" s="6">
        <v>0</v>
      </c>
      <c r="C42" s="6" t="s">
        <v>35</v>
      </c>
      <c r="D42" s="7">
        <v>8.4556740751676802</v>
      </c>
      <c r="E42" s="7">
        <v>7.789975625227652</v>
      </c>
      <c r="F42" s="7">
        <v>7.3288598458673269</v>
      </c>
      <c r="G42" s="7">
        <v>0</v>
      </c>
      <c r="M42" s="7"/>
      <c r="N42" s="7"/>
      <c r="O42" s="7"/>
    </row>
    <row r="43" spans="1:15" x14ac:dyDescent="0.35">
      <c r="A43" s="6" t="str">
        <f>B39&amp;C43</f>
        <v>FRECUENCIA COMPRA (Actos)Frutos Secos</v>
      </c>
      <c r="B43" s="6">
        <v>0</v>
      </c>
      <c r="C43" s="6" t="s">
        <v>36</v>
      </c>
      <c r="D43" s="7">
        <v>6.6745556077970445</v>
      </c>
      <c r="E43" s="7">
        <v>6.3867793245277822</v>
      </c>
      <c r="F43" s="7">
        <v>5.6367966851268978</v>
      </c>
      <c r="G43" s="7">
        <v>0</v>
      </c>
      <c r="M43" s="7"/>
      <c r="N43" s="7"/>
      <c r="O43" s="7"/>
    </row>
    <row r="44" spans="1:15" x14ac:dyDescent="0.35">
      <c r="A44" s="6" t="str">
        <f>B39&amp;C44</f>
        <v>FRECUENCIA COMPRA (Actos)Chocolatinas/Chocolate/Bombones</v>
      </c>
      <c r="B44" s="6">
        <v>0</v>
      </c>
      <c r="C44" s="6" t="s">
        <v>42</v>
      </c>
      <c r="D44" s="7">
        <v>3.7603899254405917</v>
      </c>
      <c r="E44" s="7">
        <v>3.8971937943329666</v>
      </c>
      <c r="F44" s="7">
        <v>4.0500801786482672</v>
      </c>
      <c r="G44" s="7">
        <v>0</v>
      </c>
      <c r="M44" s="7"/>
      <c r="N44" s="7"/>
      <c r="O44" s="7"/>
    </row>
    <row r="45" spans="1:15" x14ac:dyDescent="0.35">
      <c r="A45" s="6" t="str">
        <f>B39&amp;C45</f>
        <v>FRECUENCIA COMPRA (Actos)Chicles</v>
      </c>
      <c r="B45" s="6">
        <v>0</v>
      </c>
      <c r="C45" s="6" t="s">
        <v>37</v>
      </c>
      <c r="D45" s="7">
        <v>4.5681295864390874</v>
      </c>
      <c r="E45" s="7">
        <v>4.2224012312472192</v>
      </c>
      <c r="F45" s="7">
        <v>4.2020008134433571</v>
      </c>
      <c r="G45" s="7">
        <v>0</v>
      </c>
      <c r="M45" s="7"/>
      <c r="N45" s="7"/>
      <c r="O45" s="7"/>
    </row>
    <row r="46" spans="1:15" x14ac:dyDescent="0.35">
      <c r="A46" s="6" t="str">
        <f>B39&amp;C46</f>
        <v>FRECUENCIA COMPRA (Actos)Caramelos</v>
      </c>
      <c r="B46" s="6">
        <v>0</v>
      </c>
      <c r="C46" s="6" t="s">
        <v>38</v>
      </c>
      <c r="D46" s="7">
        <v>3.4815102417620496</v>
      </c>
      <c r="E46" s="7">
        <v>3.9273520303572207</v>
      </c>
      <c r="F46" s="7">
        <v>3.7513361426470953</v>
      </c>
      <c r="G46" s="7">
        <v>0</v>
      </c>
      <c r="M46" s="7"/>
      <c r="N46" s="7"/>
      <c r="O46" s="7"/>
    </row>
    <row r="47" spans="1:15" x14ac:dyDescent="0.35">
      <c r="A47" s="6" t="str">
        <f>B39&amp;C47</f>
        <v>FRECUENCIA COMPRA (Actos)Golosinas</v>
      </c>
      <c r="B47" s="6">
        <v>0</v>
      </c>
      <c r="C47" s="6" t="s">
        <v>39</v>
      </c>
      <c r="D47" s="7">
        <v>2.8544193125172379</v>
      </c>
      <c r="E47" s="7">
        <v>2.7080078929243077</v>
      </c>
      <c r="F47" s="7">
        <v>2.7341290310255233</v>
      </c>
      <c r="G47" s="7">
        <v>0</v>
      </c>
      <c r="M47" s="7"/>
      <c r="N47" s="7"/>
      <c r="O47" s="7"/>
    </row>
    <row r="48" spans="1:15" x14ac:dyDescent="0.35">
      <c r="A48" s="6" t="str">
        <f>B48&amp;C48</f>
        <v>COMPRA MEDIA (Consumiciones)Total Aperitivos</v>
      </c>
      <c r="B48" s="6" t="s">
        <v>128</v>
      </c>
      <c r="C48" s="6" t="s">
        <v>40</v>
      </c>
      <c r="D48" s="7">
        <v>29.760924337954545</v>
      </c>
      <c r="E48" s="7">
        <v>26.973370541455552</v>
      </c>
      <c r="F48" s="7">
        <v>24.728284265770085</v>
      </c>
      <c r="G48" s="7">
        <v>0</v>
      </c>
      <c r="M48" s="7"/>
      <c r="N48" s="7"/>
      <c r="O48" s="7"/>
    </row>
    <row r="49" spans="1:15" x14ac:dyDescent="0.35">
      <c r="A49" s="6" t="str">
        <f>B48&amp;C49</f>
        <v>COMPRA MEDIA (Consumiciones)Patatas Fritas + Otros Aperitivos Salados</v>
      </c>
      <c r="B49" s="6">
        <v>0</v>
      </c>
      <c r="C49" s="6" t="s">
        <v>41</v>
      </c>
      <c r="D49" s="7">
        <v>16.793208376096079</v>
      </c>
      <c r="E49" s="7">
        <v>15.366769232250279</v>
      </c>
      <c r="F49" s="7">
        <v>15.184240788900079</v>
      </c>
      <c r="G49" s="7">
        <v>0</v>
      </c>
      <c r="M49" s="7"/>
      <c r="N49" s="7"/>
      <c r="O49" s="7"/>
    </row>
    <row r="50" spans="1:15" x14ac:dyDescent="0.35">
      <c r="A50" s="6" t="str">
        <f>B48&amp;C50</f>
        <v>COMPRA MEDIA (Consumiciones)Patatas Fritas</v>
      </c>
      <c r="B50" s="6">
        <v>0</v>
      </c>
      <c r="C50" s="6" t="s">
        <v>34</v>
      </c>
      <c r="D50" s="7">
        <v>10.046784738797365</v>
      </c>
      <c r="E50" s="7">
        <v>9.7984890781766349</v>
      </c>
      <c r="F50" s="7">
        <v>9.9474694040088085</v>
      </c>
      <c r="G50" s="7">
        <v>0</v>
      </c>
      <c r="M50" s="7"/>
      <c r="N50" s="7"/>
      <c r="O50" s="7"/>
    </row>
    <row r="51" spans="1:15" x14ac:dyDescent="0.35">
      <c r="A51" s="6" t="str">
        <f>B48&amp;C51</f>
        <v>COMPRA MEDIA (Consumiciones)Otros Snacks Salados</v>
      </c>
      <c r="B51" s="6">
        <v>0</v>
      </c>
      <c r="C51" s="6" t="s">
        <v>35</v>
      </c>
      <c r="D51" s="7">
        <v>13.858674589846272</v>
      </c>
      <c r="E51" s="7">
        <v>11.791331786966582</v>
      </c>
      <c r="F51" s="7">
        <v>11.409044812326748</v>
      </c>
      <c r="G51" s="7">
        <v>0</v>
      </c>
      <c r="M51" s="7"/>
      <c r="N51" s="7"/>
      <c r="O51" s="7"/>
    </row>
    <row r="52" spans="1:15" x14ac:dyDescent="0.35">
      <c r="A52" s="6" t="str">
        <f>B48&amp;C52</f>
        <v>COMPRA MEDIA (Consumiciones)Frutos Secos</v>
      </c>
      <c r="B52" s="6">
        <v>0</v>
      </c>
      <c r="C52" s="6" t="s">
        <v>36</v>
      </c>
      <c r="D52" s="7">
        <v>10.757067862088578</v>
      </c>
      <c r="E52" s="7">
        <v>10.880396309172687</v>
      </c>
      <c r="F52" s="7">
        <v>9.1069875293836411</v>
      </c>
      <c r="G52" s="7">
        <v>0</v>
      </c>
      <c r="M52" s="7"/>
      <c r="N52" s="7"/>
      <c r="O52" s="7"/>
    </row>
    <row r="53" spans="1:15" x14ac:dyDescent="0.35">
      <c r="A53" s="6" t="str">
        <f>B48&amp;C53</f>
        <v>COMPRA MEDIA (Consumiciones)Chocolatinas/Chocolate/Bombones</v>
      </c>
      <c r="B53" s="6">
        <v>0</v>
      </c>
      <c r="C53" s="6" t="s">
        <v>42</v>
      </c>
      <c r="D53" s="7">
        <v>12.828494021036734</v>
      </c>
      <c r="E53" s="7">
        <v>11.522802412472025</v>
      </c>
      <c r="F53" s="7">
        <v>11.167438321781182</v>
      </c>
      <c r="G53" s="7">
        <v>0</v>
      </c>
      <c r="M53" s="7"/>
      <c r="N53" s="7"/>
      <c r="O53" s="7"/>
    </row>
    <row r="54" spans="1:15" x14ac:dyDescent="0.35">
      <c r="A54" s="6" t="str">
        <f>B48&amp;C54</f>
        <v>COMPRA MEDIA (Consumiciones)Chicles</v>
      </c>
      <c r="B54" s="6">
        <v>0</v>
      </c>
      <c r="C54" s="6" t="s">
        <v>37</v>
      </c>
      <c r="D54" s="7">
        <v>10.066765501251377</v>
      </c>
      <c r="E54" s="7">
        <v>8.2666361588011963</v>
      </c>
      <c r="F54" s="7">
        <v>8.1432303346853203</v>
      </c>
      <c r="G54" s="7">
        <v>0</v>
      </c>
      <c r="M54" s="7"/>
      <c r="N54" s="7"/>
      <c r="O54" s="7"/>
    </row>
    <row r="55" spans="1:15" x14ac:dyDescent="0.35">
      <c r="A55" s="6" t="str">
        <f>B48&amp;C55</f>
        <v>COMPRA MEDIA (Consumiciones)Caramelos</v>
      </c>
      <c r="B55" s="6">
        <v>0</v>
      </c>
      <c r="C55" s="6" t="s">
        <v>38</v>
      </c>
      <c r="D55" s="7">
        <v>9.165692093248019</v>
      </c>
      <c r="E55" s="7">
        <v>9.2516072752649716</v>
      </c>
      <c r="F55" s="7">
        <v>9.2514133266553049</v>
      </c>
      <c r="G55" s="7">
        <v>0</v>
      </c>
      <c r="M55" s="7"/>
      <c r="N55" s="7"/>
      <c r="O55" s="7"/>
    </row>
    <row r="56" spans="1:15" x14ac:dyDescent="0.35">
      <c r="A56" s="6" t="str">
        <f>B48&amp;C56</f>
        <v>COMPRA MEDIA (Consumiciones)Golosinas</v>
      </c>
      <c r="B56" s="6">
        <v>0</v>
      </c>
      <c r="C56" s="6" t="s">
        <v>39</v>
      </c>
      <c r="D56" s="7">
        <v>12.629271721373145</v>
      </c>
      <c r="E56" s="7">
        <v>10.845501009115573</v>
      </c>
      <c r="F56" s="7">
        <v>9.1157749694329802</v>
      </c>
      <c r="G56" s="7">
        <v>0</v>
      </c>
      <c r="M56" s="7"/>
      <c r="N56" s="7"/>
      <c r="O56" s="7"/>
    </row>
    <row r="57" spans="1:15" x14ac:dyDescent="0.35">
      <c r="A57" s="6" t="str">
        <f>B57&amp;C57</f>
        <v>CONSUMO MEDIO (kg ó litros por consumidor)Total Aperitivos</v>
      </c>
      <c r="B57" s="6" t="s">
        <v>129</v>
      </c>
      <c r="C57" s="6" t="s">
        <v>40</v>
      </c>
      <c r="D57" s="7">
        <v>2.9275018900888994</v>
      </c>
      <c r="E57" s="7">
        <v>2.8065002220743041</v>
      </c>
      <c r="F57" s="7">
        <v>2.6832607010078564</v>
      </c>
      <c r="G57" s="7">
        <v>0</v>
      </c>
      <c r="M57" s="7"/>
      <c r="N57" s="7"/>
      <c r="O57" s="7"/>
    </row>
    <row r="58" spans="1:15" x14ac:dyDescent="0.35">
      <c r="A58" s="6" t="str">
        <f>B57&amp;C58</f>
        <v>CONSUMO MEDIO (kg ó litros por consumidor)Patatas Fritas + Otros Aperitivos Salados</v>
      </c>
      <c r="B58" s="6">
        <v>0</v>
      </c>
      <c r="C58" s="6" t="s">
        <v>41</v>
      </c>
      <c r="D58" s="7">
        <v>1.9126182472376767</v>
      </c>
      <c r="E58" s="7">
        <v>1.8491587670710328</v>
      </c>
      <c r="F58" s="7">
        <v>1.8247605859376956</v>
      </c>
      <c r="G58" s="7">
        <v>0</v>
      </c>
      <c r="M58" s="7"/>
      <c r="N58" s="7"/>
      <c r="O58" s="7"/>
    </row>
    <row r="59" spans="1:15" x14ac:dyDescent="0.35">
      <c r="A59" s="6" t="str">
        <f>B57&amp;C59</f>
        <v>CONSUMO MEDIO (kg ó litros por consumidor)Patatas Fritas</v>
      </c>
      <c r="B59" s="6">
        <v>0</v>
      </c>
      <c r="C59" s="6" t="s">
        <v>34</v>
      </c>
      <c r="D59" s="7">
        <v>1.2765839082727366</v>
      </c>
      <c r="E59" s="7">
        <v>1.3945576094866563</v>
      </c>
      <c r="F59" s="7">
        <v>1.346501508521587</v>
      </c>
      <c r="G59" s="7">
        <v>0</v>
      </c>
      <c r="M59" s="7"/>
      <c r="N59" s="7"/>
      <c r="O59" s="7"/>
    </row>
    <row r="60" spans="1:15" x14ac:dyDescent="0.35">
      <c r="A60" s="6" t="str">
        <f>B57&amp;C60</f>
        <v>CONSUMO MEDIO (kg ó litros por consumidor)Otros Snacks Salados</v>
      </c>
      <c r="B60" s="6">
        <v>0</v>
      </c>
      <c r="C60" s="6" t="s">
        <v>35</v>
      </c>
      <c r="D60" s="7">
        <v>1.3830835758064153</v>
      </c>
      <c r="E60" s="7">
        <v>1.1440963778308451</v>
      </c>
      <c r="F60" s="7">
        <v>1.1735394797657182</v>
      </c>
      <c r="G60" s="7">
        <v>0</v>
      </c>
      <c r="M60" s="7"/>
      <c r="N60" s="7"/>
      <c r="O60" s="7"/>
    </row>
    <row r="61" spans="1:15" x14ac:dyDescent="0.35">
      <c r="A61" s="6" t="str">
        <f>B57&amp;C61</f>
        <v>CONSUMO MEDIO (kg ó litros por consumidor)Frutos Secos</v>
      </c>
      <c r="B61" s="6">
        <v>0</v>
      </c>
      <c r="C61" s="6" t="s">
        <v>36</v>
      </c>
      <c r="D61" s="7">
        <v>1.6255614285762849</v>
      </c>
      <c r="E61" s="7">
        <v>1.746384978971641</v>
      </c>
      <c r="F61" s="7">
        <v>1.6868041149049764</v>
      </c>
      <c r="G61" s="7">
        <v>0</v>
      </c>
      <c r="M61" s="7"/>
      <c r="N61" s="7"/>
      <c r="O61" s="7"/>
    </row>
    <row r="62" spans="1:15" x14ac:dyDescent="0.35">
      <c r="A62" s="6" t="str">
        <f>B57&amp;C62</f>
        <v>CONSUMO MEDIO (kg ó litros por consumidor)Chocolatinas/Chocolate/Bombones</v>
      </c>
      <c r="B62" s="6">
        <v>0</v>
      </c>
      <c r="C62" s="6" t="s">
        <v>42</v>
      </c>
      <c r="D62" s="7">
        <v>1.1121910366843724</v>
      </c>
      <c r="E62" s="7">
        <v>0.87592789203580779</v>
      </c>
      <c r="F62" s="7">
        <v>0.87726351987263662</v>
      </c>
      <c r="G62" s="7">
        <v>0</v>
      </c>
      <c r="M62" s="7"/>
      <c r="N62" s="7"/>
      <c r="O62" s="7"/>
    </row>
    <row r="63" spans="1:15" x14ac:dyDescent="0.35">
      <c r="A63" s="6" t="str">
        <f>B57&amp;C63</f>
        <v>CONSUMO MEDIO (kg ó litros por consumidor)Chicles</v>
      </c>
      <c r="B63" s="6">
        <v>0</v>
      </c>
      <c r="C63" s="6" t="s">
        <v>37</v>
      </c>
      <c r="D63" s="7">
        <v>0.43188641143190659</v>
      </c>
      <c r="E63" s="7">
        <v>0.33945245565232995</v>
      </c>
      <c r="F63" s="7">
        <v>0.34711456053963768</v>
      </c>
      <c r="G63" s="7">
        <v>0</v>
      </c>
      <c r="M63" s="7"/>
      <c r="N63" s="7"/>
      <c r="O63" s="7"/>
    </row>
    <row r="64" spans="1:15" x14ac:dyDescent="0.35">
      <c r="A64" s="6" t="str">
        <f>B57&amp;C64</f>
        <v>CONSUMO MEDIO (kg ó litros por consumidor)Caramelos</v>
      </c>
      <c r="B64" s="6">
        <v>0</v>
      </c>
      <c r="C64" s="6" t="s">
        <v>38</v>
      </c>
      <c r="D64" s="7">
        <v>0.46062681574639275</v>
      </c>
      <c r="E64" s="7">
        <v>0.47388985839112546</v>
      </c>
      <c r="F64" s="7">
        <v>0.50764460446955251</v>
      </c>
      <c r="G64" s="7">
        <v>0</v>
      </c>
      <c r="M64" s="7"/>
      <c r="N64" s="7"/>
      <c r="O64" s="7"/>
    </row>
    <row r="65" spans="1:15" x14ac:dyDescent="0.35">
      <c r="A65" s="6" t="str">
        <f>B57&amp;C65</f>
        <v>CONSUMO MEDIO (kg ó litros por consumidor)Golosinas</v>
      </c>
      <c r="B65" s="6">
        <v>0</v>
      </c>
      <c r="C65" s="6" t="s">
        <v>39</v>
      </c>
      <c r="D65" s="7">
        <v>0.59770616759552664</v>
      </c>
      <c r="E65" s="7">
        <v>0.55833039922704741</v>
      </c>
      <c r="F65" s="7">
        <v>0.57126608111722454</v>
      </c>
      <c r="G65" s="7">
        <v>0</v>
      </c>
      <c r="M65" s="7"/>
      <c r="N65" s="7"/>
      <c r="O65" s="7"/>
    </row>
    <row r="66" spans="1:15" x14ac:dyDescent="0.35">
      <c r="A66" s="6" t="str">
        <f>B66&amp;C66</f>
        <v>VOLUMEN POR ACTO (consumiciones)Total Aperitivos</v>
      </c>
      <c r="B66" s="6" t="s">
        <v>153</v>
      </c>
      <c r="C66" s="6" t="s">
        <v>40</v>
      </c>
      <c r="D66" s="7">
        <v>2.1359842799951561</v>
      </c>
      <c r="E66" s="7">
        <v>2.004295208261468</v>
      </c>
      <c r="F66" s="7">
        <v>1.9742099446202666</v>
      </c>
      <c r="G66" s="7">
        <v>0</v>
      </c>
      <c r="M66" s="7"/>
      <c r="N66" s="7"/>
      <c r="O66" s="7"/>
    </row>
    <row r="67" spans="1:15" x14ac:dyDescent="0.35">
      <c r="A67" s="6" t="str">
        <f>B66&amp;C67</f>
        <v>VOLUMEN POR ACTO (consumiciones)Patatas Fritas + Otros Aperitivos Salados</v>
      </c>
      <c r="B67" s="6">
        <v>0</v>
      </c>
      <c r="C67" s="6" t="s">
        <v>41</v>
      </c>
      <c r="D67" s="7">
        <v>1.5573392197591556</v>
      </c>
      <c r="E67" s="7">
        <v>1.4962710351114414</v>
      </c>
      <c r="F67" s="7">
        <v>1.5151424053599665</v>
      </c>
      <c r="G67" s="7">
        <v>0</v>
      </c>
      <c r="M67" s="7"/>
      <c r="N67" s="7"/>
      <c r="O67" s="7"/>
    </row>
    <row r="68" spans="1:15" x14ac:dyDescent="0.35">
      <c r="A68" s="6" t="str">
        <f>B66&amp;C68</f>
        <v>VOLUMEN POR ACTO (consumiciones)Patatas Fritas</v>
      </c>
      <c r="B68" s="6">
        <v>0</v>
      </c>
      <c r="C68" s="6" t="s">
        <v>34</v>
      </c>
      <c r="D68" s="7">
        <v>1.3515132146384723</v>
      </c>
      <c r="E68" s="7">
        <v>1.3674783032531022</v>
      </c>
      <c r="F68" s="7">
        <v>1.3580352327360823</v>
      </c>
      <c r="G68" s="7">
        <v>0</v>
      </c>
      <c r="M68" s="7"/>
      <c r="N68" s="7"/>
      <c r="O68" s="7"/>
    </row>
    <row r="69" spans="1:15" x14ac:dyDescent="0.35">
      <c r="A69" s="6" t="str">
        <f>B66&amp;C69</f>
        <v>VOLUMEN POR ACTO (consumiciones)Otros Snacks Salados</v>
      </c>
      <c r="B69" s="6">
        <v>0</v>
      </c>
      <c r="C69" s="6" t="s">
        <v>35</v>
      </c>
      <c r="D69" s="7">
        <v>1.6389792778964754</v>
      </c>
      <c r="E69" s="7">
        <v>1.5136545162966406</v>
      </c>
      <c r="F69" s="7">
        <v>1.5567284751338502</v>
      </c>
      <c r="G69" s="7">
        <v>0</v>
      </c>
      <c r="M69" s="7"/>
      <c r="N69" s="7"/>
      <c r="O69" s="7"/>
    </row>
    <row r="70" spans="1:15" x14ac:dyDescent="0.35">
      <c r="A70" s="6" t="str">
        <f>B66&amp;C70</f>
        <v>VOLUMEN POR ACTO (consumiciones)Frutos Secos</v>
      </c>
      <c r="B70" s="6">
        <v>0</v>
      </c>
      <c r="C70" s="6" t="s">
        <v>36</v>
      </c>
      <c r="D70" s="7">
        <v>1.6116530439153802</v>
      </c>
      <c r="E70" s="7">
        <v>1.7035810627412193</v>
      </c>
      <c r="F70" s="7">
        <v>1.6156317210115272</v>
      </c>
      <c r="G70" s="7">
        <v>0</v>
      </c>
      <c r="M70" s="7"/>
      <c r="N70" s="7"/>
      <c r="O70" s="7"/>
    </row>
    <row r="71" spans="1:15" x14ac:dyDescent="0.35">
      <c r="A71" s="6" t="str">
        <f>B66&amp;C71</f>
        <v>VOLUMEN POR ACTO (consumiciones)Chocolatinas/Chocolate/Bombones</v>
      </c>
      <c r="B71" s="6">
        <v>0</v>
      </c>
      <c r="C71" s="6" t="s">
        <v>42</v>
      </c>
      <c r="D71" s="7">
        <v>3.4114797335900384</v>
      </c>
      <c r="E71" s="7">
        <v>2.9566921791848531</v>
      </c>
      <c r="F71" s="7">
        <v>2.7573375906618138</v>
      </c>
      <c r="G71" s="7">
        <v>0</v>
      </c>
      <c r="M71" s="7"/>
      <c r="N71" s="7"/>
      <c r="O71" s="7"/>
    </row>
    <row r="72" spans="1:15" x14ac:dyDescent="0.35">
      <c r="A72" s="6" t="str">
        <f>B66&amp;C72</f>
        <v>VOLUMEN POR ACTO (consumiciones)Chicles</v>
      </c>
      <c r="B72" s="6">
        <v>0</v>
      </c>
      <c r="C72" s="6" t="s">
        <v>37</v>
      </c>
      <c r="D72" s="7">
        <v>2.2036952566178281</v>
      </c>
      <c r="E72" s="7">
        <v>1.9578045065033729</v>
      </c>
      <c r="F72" s="7">
        <v>1.937941160942398</v>
      </c>
      <c r="G72" s="7">
        <v>0</v>
      </c>
      <c r="M72" s="7"/>
      <c r="N72" s="7"/>
      <c r="O72" s="7"/>
    </row>
    <row r="73" spans="1:15" x14ac:dyDescent="0.35">
      <c r="A73" s="6" t="str">
        <f>B66&amp;C73</f>
        <v>VOLUMEN POR ACTO (consumiciones)Caramelos</v>
      </c>
      <c r="B73" s="6">
        <v>0</v>
      </c>
      <c r="C73" s="6" t="s">
        <v>38</v>
      </c>
      <c r="D73" s="7">
        <v>2.6326770443763254</v>
      </c>
      <c r="E73" s="7">
        <v>2.3556857658169932</v>
      </c>
      <c r="F73" s="7">
        <v>2.4661648476340305</v>
      </c>
      <c r="G73" s="7">
        <v>0</v>
      </c>
      <c r="M73" s="7"/>
      <c r="N73" s="7"/>
      <c r="O73" s="7"/>
    </row>
    <row r="74" spans="1:15" x14ac:dyDescent="0.35">
      <c r="A74" s="6" t="str">
        <f>B66&amp;C74</f>
        <v>VOLUMEN POR ACTO (consumiciones)Golosinas</v>
      </c>
      <c r="B74" s="6">
        <v>0</v>
      </c>
      <c r="C74" s="6" t="s">
        <v>39</v>
      </c>
      <c r="D74" s="7">
        <v>4.4244626800243028</v>
      </c>
      <c r="E74" s="7">
        <v>4.0049739284193135</v>
      </c>
      <c r="F74" s="7">
        <v>3.3340690457515878</v>
      </c>
      <c r="G74" s="7">
        <v>0</v>
      </c>
      <c r="M74" s="7"/>
      <c r="N74" s="7"/>
      <c r="O74" s="7"/>
    </row>
    <row r="75" spans="1:15" x14ac:dyDescent="0.35">
      <c r="A75" s="6" t="str">
        <f>B75&amp;C75</f>
        <v>CONSUMO PER CAPITA (kg ó litros por individuo)Total Aperitivos</v>
      </c>
      <c r="B75" s="6" t="s">
        <v>130</v>
      </c>
      <c r="C75" s="6" t="s">
        <v>40</v>
      </c>
      <c r="D75" s="7">
        <v>1.6550107912779268</v>
      </c>
      <c r="E75" s="7">
        <v>1.5343953405644843</v>
      </c>
      <c r="F75" s="7">
        <v>1.4239769381571585</v>
      </c>
      <c r="G75" s="7">
        <v>0</v>
      </c>
      <c r="M75" s="7"/>
      <c r="N75" s="7"/>
      <c r="O75" s="7"/>
    </row>
    <row r="76" spans="1:15" x14ac:dyDescent="0.35">
      <c r="A76" s="6" t="str">
        <f>B75&amp;C76</f>
        <v>CONSUMO PER CAPITA (kg ó litros por individuo)Patatas Fritas + Otros Aperitivos Salados</v>
      </c>
      <c r="B76" s="6">
        <v>0</v>
      </c>
      <c r="C76" s="6" t="s">
        <v>41</v>
      </c>
      <c r="D76" s="7">
        <v>0.92109170130880169</v>
      </c>
      <c r="E76" s="7">
        <v>0.87842475054117675</v>
      </c>
      <c r="F76" s="7">
        <v>0.82067530743802142</v>
      </c>
      <c r="G76" s="7">
        <v>0</v>
      </c>
      <c r="M76" s="7"/>
      <c r="N76" s="7"/>
      <c r="O76" s="7"/>
    </row>
    <row r="77" spans="1:15" x14ac:dyDescent="0.35">
      <c r="A77" s="6" t="str">
        <f>B75&amp;C77</f>
        <v>CONSUMO PER CAPITA (kg ó litros por individuo)Patatas Fritas</v>
      </c>
      <c r="B77" s="6">
        <v>0</v>
      </c>
      <c r="C77" s="6" t="s">
        <v>34</v>
      </c>
      <c r="D77" s="7">
        <v>0.53117520263550211</v>
      </c>
      <c r="E77" s="7">
        <v>0.53457939429430479</v>
      </c>
      <c r="F77" s="7">
        <v>0.49244899490375565</v>
      </c>
      <c r="G77" s="7">
        <v>0</v>
      </c>
      <c r="M77" s="7"/>
      <c r="N77" s="7"/>
      <c r="O77" s="7"/>
    </row>
    <row r="78" spans="1:15" x14ac:dyDescent="0.35">
      <c r="A78" s="6" t="str">
        <f>B75&amp;C78</f>
        <v>CONSUMO PER CAPITA (kg ó litros por individuo)Otros Snacks Salados</v>
      </c>
      <c r="B78" s="6">
        <v>0</v>
      </c>
      <c r="C78" s="6" t="s">
        <v>35</v>
      </c>
      <c r="D78" s="7">
        <v>0.38991615552419295</v>
      </c>
      <c r="E78" s="7">
        <v>0.34384546688726653</v>
      </c>
      <c r="F78" s="7">
        <v>0.32822631826408993</v>
      </c>
      <c r="G78" s="7">
        <v>0</v>
      </c>
      <c r="M78" s="7"/>
      <c r="N78" s="7"/>
      <c r="O78" s="7"/>
    </row>
    <row r="79" spans="1:15" x14ac:dyDescent="0.35">
      <c r="A79" s="6" t="str">
        <f>B75&amp;C79</f>
        <v>CONSUMO PER CAPITA (kg ó litros por individuo)Frutos Secos</v>
      </c>
      <c r="B79" s="6">
        <v>0</v>
      </c>
      <c r="C79" s="6" t="s">
        <v>36</v>
      </c>
      <c r="D79" s="7">
        <v>0.31788065058794962</v>
      </c>
      <c r="E79" s="7">
        <v>0.33630694383250159</v>
      </c>
      <c r="F79" s="7">
        <v>0.2981559530619623</v>
      </c>
      <c r="G79" s="7">
        <v>0</v>
      </c>
      <c r="M79" s="7"/>
      <c r="N79" s="7"/>
      <c r="O79" s="7"/>
    </row>
    <row r="80" spans="1:15" x14ac:dyDescent="0.35">
      <c r="A80" s="6" t="str">
        <f>B75&amp;C80</f>
        <v>CONSUMO PER CAPITA (kg ó litros por individuo)Chocolatinas/Chocolate/Bombones</v>
      </c>
      <c r="B80" s="6">
        <v>0</v>
      </c>
      <c r="C80" s="6" t="s">
        <v>42</v>
      </c>
      <c r="D80" s="7">
        <v>0.22938239451262069</v>
      </c>
      <c r="E80" s="7">
        <v>0.16500449333245093</v>
      </c>
      <c r="F80" s="7">
        <v>0.16074950420240594</v>
      </c>
      <c r="G80" s="7">
        <v>0</v>
      </c>
      <c r="M80" s="7"/>
      <c r="N80" s="7"/>
      <c r="O80" s="7"/>
    </row>
    <row r="81" spans="1:15" x14ac:dyDescent="0.35">
      <c r="A81" s="6" t="str">
        <f>B75&amp;C81</f>
        <v>CONSUMO PER CAPITA (kg ó litros por individuo)Chicles</v>
      </c>
      <c r="B81" s="6">
        <v>0</v>
      </c>
      <c r="C81" s="6" t="s">
        <v>37</v>
      </c>
      <c r="D81" s="7">
        <v>4.9064758091209748E-2</v>
      </c>
      <c r="E81" s="7">
        <v>3.5025043826663056E-2</v>
      </c>
      <c r="F81" s="7">
        <v>3.0412244366380847E-2</v>
      </c>
      <c r="G81" s="7">
        <v>0</v>
      </c>
      <c r="M81" s="7"/>
      <c r="N81" s="7"/>
      <c r="O81" s="7"/>
    </row>
    <row r="82" spans="1:15" x14ac:dyDescent="0.35">
      <c r="A82" s="6" t="str">
        <f>B75&amp;C82</f>
        <v>CONSUMO PER CAPITA (kg ó litros por individuo)Caramelos</v>
      </c>
      <c r="B82" s="6">
        <v>0</v>
      </c>
      <c r="C82" s="6" t="s">
        <v>38</v>
      </c>
      <c r="D82" s="7">
        <v>5.1024691821904153E-2</v>
      </c>
      <c r="E82" s="7">
        <v>4.6580970458265585E-2</v>
      </c>
      <c r="F82" s="7">
        <v>4.6596449498404038E-2</v>
      </c>
      <c r="G82" s="7">
        <v>0</v>
      </c>
      <c r="M82" s="7"/>
      <c r="N82" s="7"/>
      <c r="O82" s="7"/>
    </row>
    <row r="83" spans="1:15" x14ac:dyDescent="0.35">
      <c r="A83" s="6" t="str">
        <f>B75&amp;C83</f>
        <v>CONSUMO PER CAPITA (kg ó litros por individuo)Golosinas</v>
      </c>
      <c r="B83" s="6">
        <v>0</v>
      </c>
      <c r="C83" s="6" t="s">
        <v>39</v>
      </c>
      <c r="D83" s="7">
        <v>8.6566561270877987E-2</v>
      </c>
      <c r="E83" s="7">
        <v>7.3052954429585495E-2</v>
      </c>
      <c r="F83" s="7">
        <v>6.7387232447885165E-2</v>
      </c>
      <c r="G83" s="7">
        <v>0</v>
      </c>
      <c r="M83" s="7"/>
      <c r="N83" s="7"/>
      <c r="O83" s="7"/>
    </row>
    <row r="84" spans="1:15" x14ac:dyDescent="0.35">
      <c r="A84" s="6" t="str">
        <f>B84&amp;C84</f>
        <v>GASTO PER CAPITA (€ por individuo)Total Aperitivos</v>
      </c>
      <c r="B84" s="6" t="s">
        <v>131</v>
      </c>
      <c r="C84" s="6" t="s">
        <v>40</v>
      </c>
      <c r="D84" s="7">
        <v>14.531178014725128</v>
      </c>
      <c r="E84" s="7">
        <v>13.681003654652445</v>
      </c>
      <c r="F84" s="7">
        <v>12.163756655287782</v>
      </c>
      <c r="G84" s="7">
        <v>0</v>
      </c>
      <c r="M84" s="7"/>
      <c r="N84" s="7"/>
      <c r="O84" s="7"/>
    </row>
    <row r="85" spans="1:15" x14ac:dyDescent="0.35">
      <c r="A85" s="6" t="str">
        <f>B84&amp;C85</f>
        <v>GASTO PER CAPITA (€ por individuo)Patatas Fritas + Otros Aperitivos Salados</v>
      </c>
      <c r="B85" s="6">
        <v>0</v>
      </c>
      <c r="C85" s="6" t="s">
        <v>41</v>
      </c>
      <c r="D85" s="7">
        <v>7.494307083145177</v>
      </c>
      <c r="E85" s="7">
        <v>7.1893408504307397</v>
      </c>
      <c r="F85" s="7">
        <v>6.7777003095320403</v>
      </c>
      <c r="G85" s="7">
        <v>0</v>
      </c>
      <c r="M85" s="7"/>
      <c r="N85" s="7"/>
      <c r="O85" s="7"/>
    </row>
    <row r="86" spans="1:15" x14ac:dyDescent="0.35">
      <c r="A86" s="6" t="str">
        <f>B84&amp;C86</f>
        <v>GASTO PER CAPITA (€ por individuo)Patatas Fritas</v>
      </c>
      <c r="B86" s="6">
        <v>0</v>
      </c>
      <c r="C86" s="6" t="s">
        <v>34</v>
      </c>
      <c r="D86" s="7">
        <v>4.4947123858681612</v>
      </c>
      <c r="E86" s="7">
        <v>4.2346343896693037</v>
      </c>
      <c r="F86" s="7">
        <v>4.1876639064986199</v>
      </c>
      <c r="G86" s="7">
        <v>0</v>
      </c>
      <c r="M86" s="7"/>
      <c r="N86" s="7"/>
      <c r="O86" s="7"/>
    </row>
    <row r="87" spans="1:15" x14ac:dyDescent="0.35">
      <c r="A87" s="6" t="str">
        <f>B84&amp;C87</f>
        <v>GASTO PER CAPITA (€ por individuo)Otros Snacks Salados</v>
      </c>
      <c r="B87" s="6">
        <v>0</v>
      </c>
      <c r="C87" s="6" t="s">
        <v>35</v>
      </c>
      <c r="D87" s="7">
        <v>2.999591842569866</v>
      </c>
      <c r="E87" s="7">
        <v>2.9547073929692615</v>
      </c>
      <c r="F87" s="7">
        <v>2.5900350105930086</v>
      </c>
      <c r="G87" s="7">
        <v>0</v>
      </c>
      <c r="M87" s="7"/>
      <c r="N87" s="7"/>
      <c r="O87" s="7"/>
    </row>
    <row r="88" spans="1:15" x14ac:dyDescent="0.35">
      <c r="A88" s="6" t="str">
        <f>B84&amp;C88</f>
        <v>GASTO PER CAPITA (€ por individuo)Frutos Secos</v>
      </c>
      <c r="B88" s="6">
        <v>0</v>
      </c>
      <c r="C88" s="6" t="s">
        <v>36</v>
      </c>
      <c r="D88" s="7">
        <v>3.1111945628798909</v>
      </c>
      <c r="E88" s="7">
        <v>3.3680176835914675</v>
      </c>
      <c r="F88" s="7">
        <v>2.5374468045463163</v>
      </c>
      <c r="G88" s="7">
        <v>0</v>
      </c>
      <c r="M88" s="7"/>
      <c r="N88" s="7"/>
      <c r="O88" s="7"/>
    </row>
    <row r="89" spans="1:15" x14ac:dyDescent="0.35">
      <c r="A89" s="6" t="str">
        <f>B84&amp;C89</f>
        <v>GASTO PER CAPITA (€ por individuo)Chocolatinas/Chocolate/Bombones</v>
      </c>
      <c r="B89" s="6">
        <v>0</v>
      </c>
      <c r="C89" s="6" t="s">
        <v>42</v>
      </c>
      <c r="D89" s="7">
        <v>1.7618300866792009</v>
      </c>
      <c r="E89" s="7">
        <v>1.3885225846187459</v>
      </c>
      <c r="F89" s="7">
        <v>1.3182305228593314</v>
      </c>
      <c r="G89" s="7">
        <v>0</v>
      </c>
      <c r="M89" s="7"/>
      <c r="N89" s="7"/>
      <c r="O89" s="7"/>
    </row>
    <row r="90" spans="1:15" x14ac:dyDescent="0.35">
      <c r="A90" s="6" t="str">
        <f>B84&amp;C90</f>
        <v>GASTO PER CAPITA (€ por individuo)Chicles</v>
      </c>
      <c r="B90" s="6">
        <v>0</v>
      </c>
      <c r="C90" s="6" t="s">
        <v>37</v>
      </c>
      <c r="D90" s="7">
        <v>0.64969524320126359</v>
      </c>
      <c r="E90" s="7">
        <v>0.54957517976741255</v>
      </c>
      <c r="F90" s="7">
        <v>0.47632000154464205</v>
      </c>
      <c r="G90" s="7">
        <v>0</v>
      </c>
      <c r="M90" s="7"/>
      <c r="N90" s="7"/>
      <c r="O90" s="7"/>
    </row>
    <row r="91" spans="1:15" x14ac:dyDescent="0.35">
      <c r="A91" s="6" t="str">
        <f>B84&amp;C91</f>
        <v>GASTO PER CAPITA (€ por individuo)Caramelos</v>
      </c>
      <c r="B91" s="6">
        <v>0</v>
      </c>
      <c r="C91" s="6" t="s">
        <v>38</v>
      </c>
      <c r="D91" s="7">
        <v>0.85919848321385361</v>
      </c>
      <c r="E91" s="7">
        <v>0.66677835069199343</v>
      </c>
      <c r="F91" s="7">
        <v>0.56374324088404693</v>
      </c>
      <c r="G91" s="7">
        <v>0</v>
      </c>
      <c r="M91" s="7"/>
      <c r="N91" s="7"/>
      <c r="O91" s="7"/>
    </row>
    <row r="92" spans="1:15" x14ac:dyDescent="0.35">
      <c r="A92" s="6" t="str">
        <f>B84&amp;C92</f>
        <v>GASTO PER CAPITA (€ por individuo)Golosinas</v>
      </c>
      <c r="B92" s="6">
        <v>0</v>
      </c>
      <c r="C92" s="6" t="s">
        <v>39</v>
      </c>
      <c r="D92" s="7">
        <v>0.65495209288313516</v>
      </c>
      <c r="E92" s="7">
        <v>0.51876881529460517</v>
      </c>
      <c r="F92" s="7">
        <v>0.49031257641850068</v>
      </c>
      <c r="G92" s="7">
        <v>0</v>
      </c>
      <c r="M92" s="7"/>
      <c r="N92" s="7"/>
      <c r="O92" s="7"/>
    </row>
    <row r="93" spans="1:15" x14ac:dyDescent="0.35">
      <c r="A93" s="6" t="str">
        <f>B93&amp;C93</f>
        <v>PRECIO MEDIO (kg ó litros)Total Aperitivos</v>
      </c>
      <c r="B93" s="6" t="s">
        <v>132</v>
      </c>
      <c r="C93" s="6" t="s">
        <v>40</v>
      </c>
      <c r="D93" s="7">
        <v>8.7801107348096448</v>
      </c>
      <c r="E93" s="7">
        <v>8.9162181955136663</v>
      </c>
      <c r="F93" s="7">
        <v>8.5421022836433878</v>
      </c>
      <c r="G93" s="7">
        <v>0</v>
      </c>
      <c r="M93" s="7"/>
      <c r="N93" s="7"/>
      <c r="O93" s="7"/>
    </row>
    <row r="94" spans="1:15" x14ac:dyDescent="0.35">
      <c r="A94" s="6" t="str">
        <f>B93&amp;C94</f>
        <v>PRECIO MEDIO (kg ó litros)Patatas Fritas + Otros Aperitivos Salados</v>
      </c>
      <c r="B94" s="6">
        <v>0</v>
      </c>
      <c r="C94" s="6" t="s">
        <v>41</v>
      </c>
      <c r="D94" s="7">
        <v>8.1363311302189931</v>
      </c>
      <c r="E94" s="7">
        <v>8.1843559690247307</v>
      </c>
      <c r="F94" s="7">
        <v>8.25868677673588</v>
      </c>
      <c r="G94" s="7">
        <v>0</v>
      </c>
      <c r="M94" s="7"/>
      <c r="N94" s="7"/>
      <c r="O94" s="7"/>
    </row>
    <row r="95" spans="1:15" x14ac:dyDescent="0.35">
      <c r="A95" s="6" t="str">
        <f>B93&amp;C95</f>
        <v>PRECIO MEDIO (kg ó litros)Patatas Fritas</v>
      </c>
      <c r="B95" s="6">
        <v>0</v>
      </c>
      <c r="C95" s="6" t="s">
        <v>34</v>
      </c>
      <c r="D95" s="7">
        <v>8.4618264624685029</v>
      </c>
      <c r="E95" s="7">
        <v>7.9214321293835521</v>
      </c>
      <c r="F95" s="7">
        <v>8.5037515556652874</v>
      </c>
      <c r="G95" s="7">
        <v>0</v>
      </c>
      <c r="M95" s="7"/>
      <c r="N95" s="7"/>
      <c r="O95" s="7"/>
    </row>
    <row r="96" spans="1:15" x14ac:dyDescent="0.35">
      <c r="A96" s="6" t="str">
        <f>B93&amp;C96</f>
        <v>PRECIO MEDIO (kg ó litros)Otros Snacks Salados</v>
      </c>
      <c r="B96" s="6">
        <v>0</v>
      </c>
      <c r="C96" s="6" t="s">
        <v>35</v>
      </c>
      <c r="D96" s="7">
        <v>7.6929150025530335</v>
      </c>
      <c r="E96" s="7">
        <v>8.59312591705039</v>
      </c>
      <c r="F96" s="7">
        <v>7.8910034524077188</v>
      </c>
      <c r="G96" s="7">
        <v>0</v>
      </c>
      <c r="M96" s="7"/>
      <c r="N96" s="7"/>
      <c r="O96" s="7"/>
    </row>
    <row r="97" spans="1:15" x14ac:dyDescent="0.35">
      <c r="A97" s="6" t="str">
        <f>B93&amp;C97</f>
        <v>PRECIO MEDIO (kg ó litros)Frutos Secos</v>
      </c>
      <c r="B97" s="6">
        <v>0</v>
      </c>
      <c r="C97" s="6" t="s">
        <v>36</v>
      </c>
      <c r="D97" s="7">
        <v>9.787303999552817</v>
      </c>
      <c r="E97" s="7">
        <v>10.014713479329515</v>
      </c>
      <c r="F97" s="7">
        <v>8.5104683588826031</v>
      </c>
      <c r="G97" s="7">
        <v>0</v>
      </c>
      <c r="M97" s="7"/>
      <c r="N97" s="7"/>
      <c r="O97" s="7"/>
    </row>
    <row r="98" spans="1:15" x14ac:dyDescent="0.35">
      <c r="A98" s="6" t="str">
        <f>B93&amp;C98</f>
        <v>PRECIO MEDIO (kg ó litros)Chocolatinas/Chocolate/Bombones</v>
      </c>
      <c r="B98" s="6">
        <v>0</v>
      </c>
      <c r="C98" s="6" t="s">
        <v>42</v>
      </c>
      <c r="D98" s="7">
        <v>7.6807554931259761</v>
      </c>
      <c r="E98" s="7">
        <v>8.4150592300607929</v>
      </c>
      <c r="F98" s="7">
        <v>8.2005262125069827</v>
      </c>
      <c r="G98" s="7">
        <v>0</v>
      </c>
      <c r="M98" s="7"/>
      <c r="N98" s="7"/>
      <c r="O98" s="7"/>
    </row>
    <row r="99" spans="1:15" x14ac:dyDescent="0.35">
      <c r="A99" s="6" t="str">
        <f>B93&amp;C99</f>
        <v>PRECIO MEDIO (kg ó litros)Chicles</v>
      </c>
      <c r="B99" s="6">
        <v>0</v>
      </c>
      <c r="C99" s="6" t="s">
        <v>37</v>
      </c>
      <c r="D99" s="7">
        <v>13.241586598541907</v>
      </c>
      <c r="E99" s="7">
        <v>15.690920544945746</v>
      </c>
      <c r="F99" s="7">
        <v>15.662112792674684</v>
      </c>
      <c r="G99" s="7">
        <v>0</v>
      </c>
      <c r="M99" s="7"/>
      <c r="N99" s="7"/>
      <c r="O99" s="7"/>
    </row>
    <row r="100" spans="1:15" x14ac:dyDescent="0.35">
      <c r="A100" s="6" t="str">
        <f>B93&amp;C100</f>
        <v>PRECIO MEDIO (kg ó litros)Caramelos</v>
      </c>
      <c r="B100" s="6">
        <v>0</v>
      </c>
      <c r="C100" s="6" t="s">
        <v>38</v>
      </c>
      <c r="D100" s="7">
        <v>16.838876483816652</v>
      </c>
      <c r="E100" s="7">
        <v>14.314393713402691</v>
      </c>
      <c r="F100" s="7">
        <v>12.098416230261396</v>
      </c>
      <c r="G100" s="7">
        <v>0</v>
      </c>
      <c r="M100" s="7"/>
      <c r="N100" s="7"/>
      <c r="O100" s="7"/>
    </row>
    <row r="101" spans="1:15" x14ac:dyDescent="0.35">
      <c r="A101" s="6" t="str">
        <f>B93&amp;C101</f>
        <v>PRECIO MEDIO (kg ó litros)Golosinas</v>
      </c>
      <c r="B101" s="6">
        <v>0</v>
      </c>
      <c r="C101" s="6" t="s">
        <v>39</v>
      </c>
      <c r="D101" s="7">
        <v>7.5658785940879092</v>
      </c>
      <c r="E101" s="7">
        <v>7.1012708431202141</v>
      </c>
      <c r="F101" s="7">
        <v>7.2760456040050414</v>
      </c>
      <c r="G101" s="7">
        <v>0</v>
      </c>
      <c r="M101" s="7"/>
      <c r="N101" s="7"/>
      <c r="O101"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O812"/>
  <sheetViews>
    <sheetView topLeftCell="A788" zoomScale="85" zoomScaleNormal="85" workbookViewId="0">
      <selection activeCell="G9" sqref="G9"/>
    </sheetView>
  </sheetViews>
  <sheetFormatPr baseColWidth="10" defaultColWidth="11.453125" defaultRowHeight="14.5" x14ac:dyDescent="0.35"/>
  <cols>
    <col min="1" max="1" width="87.54296875" style="6" customWidth="1"/>
    <col min="2" max="2" width="47.453125" style="6" customWidth="1"/>
    <col min="3" max="3" width="22.26953125" style="6" bestFit="1" customWidth="1"/>
    <col min="4" max="4" width="18.1796875" style="6" bestFit="1" customWidth="1"/>
    <col min="5" max="16384" width="11.453125" style="6"/>
  </cols>
  <sheetData>
    <row r="2" spans="1:15" x14ac:dyDescent="0.35">
      <c r="B2" s="6">
        <v>0</v>
      </c>
      <c r="C2" s="6">
        <v>0</v>
      </c>
      <c r="D2" s="6">
        <v>0</v>
      </c>
      <c r="E2" t="s">
        <v>161</v>
      </c>
      <c r="F2" t="s">
        <v>162</v>
      </c>
      <c r="G2" t="s">
        <v>163</v>
      </c>
      <c r="H2">
        <v>0</v>
      </c>
      <c r="I2"/>
      <c r="J2"/>
      <c r="K2"/>
      <c r="L2"/>
      <c r="M2"/>
    </row>
    <row r="3" spans="1:15" x14ac:dyDescent="0.35">
      <c r="A3" s="6" t="str">
        <f>B3&amp;C3&amp;D3</f>
        <v>DISTRIBUCION VOLUMEN X CRITERIO (Consumiciones)Total AperitivosT.ESPAÑA</v>
      </c>
      <c r="B3" t="s">
        <v>135</v>
      </c>
      <c r="C3" s="6" t="s">
        <v>40</v>
      </c>
      <c r="D3" s="6" t="s">
        <v>45</v>
      </c>
      <c r="E3">
        <v>100</v>
      </c>
      <c r="F3">
        <v>100</v>
      </c>
      <c r="G3">
        <v>100</v>
      </c>
      <c r="H3" s="7">
        <v>0</v>
      </c>
      <c r="I3" s="7"/>
      <c r="J3" s="7"/>
      <c r="K3" s="7"/>
      <c r="L3" s="7"/>
      <c r="M3" s="7"/>
      <c r="N3" s="7"/>
      <c r="O3" s="7"/>
    </row>
    <row r="4" spans="1:15" x14ac:dyDescent="0.35">
      <c r="A4" s="6" t="str">
        <f>B3&amp;C3&amp;D4</f>
        <v>DISTRIBUCION VOLUMEN X CRITERIO (Consumiciones)Total AperitivosBCN AM</v>
      </c>
      <c r="B4">
        <v>0</v>
      </c>
      <c r="C4" s="6">
        <v>0</v>
      </c>
      <c r="D4" s="6" t="s">
        <v>1</v>
      </c>
      <c r="E4" s="84">
        <v>9.1729375362805072</v>
      </c>
      <c r="F4" s="84">
        <v>10.428993804734295</v>
      </c>
      <c r="G4" s="84">
        <v>10.294327065515324</v>
      </c>
      <c r="H4" s="7">
        <v>0</v>
      </c>
      <c r="I4" s="7"/>
      <c r="J4" s="7"/>
      <c r="K4" s="7"/>
      <c r="L4" s="7"/>
      <c r="M4" s="7"/>
      <c r="N4" s="7"/>
      <c r="O4" s="7"/>
    </row>
    <row r="5" spans="1:15" x14ac:dyDescent="0.35">
      <c r="A5" s="6" t="str">
        <f>B3&amp;C3&amp;D5</f>
        <v>DISTRIBUCION VOLUMEN X CRITERIO (Consumiciones)Total AperitivosREST.CAT ARAGON</v>
      </c>
      <c r="B5">
        <v>0</v>
      </c>
      <c r="C5" s="6">
        <v>0</v>
      </c>
      <c r="D5" s="6" t="s">
        <v>2</v>
      </c>
      <c r="E5" s="84">
        <v>10.26669813912234</v>
      </c>
      <c r="F5" s="84">
        <v>12.999425341379201</v>
      </c>
      <c r="G5" s="84">
        <v>15.999138360166738</v>
      </c>
      <c r="H5" s="7">
        <v>0</v>
      </c>
      <c r="I5" s="7"/>
      <c r="J5" s="7"/>
      <c r="K5" s="7"/>
      <c r="L5" s="7"/>
      <c r="M5" s="7"/>
      <c r="N5" s="7"/>
      <c r="O5" s="7"/>
    </row>
    <row r="6" spans="1:15" x14ac:dyDescent="0.35">
      <c r="A6" s="6" t="str">
        <f>B3&amp;C3&amp;D6</f>
        <v>DISTRIBUCION VOLUMEN X CRITERIO (Consumiciones)Total AperitivosLEVANTE</v>
      </c>
      <c r="B6">
        <v>0</v>
      </c>
      <c r="C6" s="6">
        <v>0</v>
      </c>
      <c r="D6" s="6" t="s">
        <v>3</v>
      </c>
      <c r="E6" s="84">
        <v>14.540204086505963</v>
      </c>
      <c r="F6" s="84">
        <v>14.243190101529482</v>
      </c>
      <c r="G6" s="84">
        <v>13.764810105442477</v>
      </c>
      <c r="H6" s="7">
        <v>0</v>
      </c>
      <c r="I6" s="7"/>
      <c r="J6" s="7"/>
      <c r="K6" s="7"/>
      <c r="L6" s="7"/>
      <c r="M6" s="7"/>
      <c r="N6" s="7"/>
      <c r="O6" s="7"/>
    </row>
    <row r="7" spans="1:15" x14ac:dyDescent="0.35">
      <c r="A7" s="6" t="str">
        <f>B3&amp;C3&amp;D7</f>
        <v>DISTRIBUCION VOLUMEN X CRITERIO (Consumiciones)Total AperitivosANDALUCIA</v>
      </c>
      <c r="B7">
        <v>0</v>
      </c>
      <c r="C7" s="6">
        <v>0</v>
      </c>
      <c r="D7" s="6" t="s">
        <v>4</v>
      </c>
      <c r="E7" s="84">
        <v>21.079415897335199</v>
      </c>
      <c r="F7" s="84">
        <v>20.551614131756722</v>
      </c>
      <c r="G7" s="84">
        <v>20.135516154244261</v>
      </c>
      <c r="H7" s="7">
        <v>0</v>
      </c>
      <c r="I7" s="7"/>
      <c r="J7" s="7"/>
      <c r="K7" s="7"/>
      <c r="L7" s="7"/>
      <c r="M7" s="7"/>
      <c r="N7" s="7"/>
      <c r="O7" s="7"/>
    </row>
    <row r="8" spans="1:15" x14ac:dyDescent="0.35">
      <c r="A8" s="6" t="str">
        <f>B3&amp;C3&amp;D8</f>
        <v>DISTRIBUCION VOLUMEN X CRITERIO (Consumiciones)Total AperitivosMDD AM</v>
      </c>
      <c r="B8">
        <v>0</v>
      </c>
      <c r="C8" s="6">
        <v>0</v>
      </c>
      <c r="D8" s="6" t="s">
        <v>5</v>
      </c>
      <c r="E8" s="84">
        <v>10.085317498152795</v>
      </c>
      <c r="F8" s="84">
        <v>10.643489738031256</v>
      </c>
      <c r="G8" s="84">
        <v>11.123937681158486</v>
      </c>
      <c r="H8" s="7">
        <v>0</v>
      </c>
      <c r="I8" s="7"/>
      <c r="J8" s="7"/>
      <c r="K8" s="7"/>
      <c r="L8" s="7"/>
      <c r="M8" s="7"/>
      <c r="N8" s="7"/>
      <c r="O8" s="7"/>
    </row>
    <row r="9" spans="1:15" x14ac:dyDescent="0.35">
      <c r="A9" s="6" t="str">
        <f>B3&amp;C3&amp;D9</f>
        <v>DISTRIBUCION VOLUMEN X CRITERIO (Consumiciones)Total AperitivosRTO CENTRO</v>
      </c>
      <c r="B9">
        <v>0</v>
      </c>
      <c r="C9" s="6">
        <v>0</v>
      </c>
      <c r="D9" s="6" t="s">
        <v>6</v>
      </c>
      <c r="E9" s="84">
        <v>13.367322554704437</v>
      </c>
      <c r="F9" s="84">
        <v>12.14108111408185</v>
      </c>
      <c r="G9" s="84">
        <v>10.433479537341912</v>
      </c>
      <c r="H9" s="7">
        <v>0</v>
      </c>
      <c r="I9" s="7"/>
      <c r="J9" s="7"/>
      <c r="K9" s="7"/>
      <c r="L9" s="7"/>
      <c r="M9" s="7"/>
      <c r="N9" s="7"/>
      <c r="O9" s="7"/>
    </row>
    <row r="10" spans="1:15" x14ac:dyDescent="0.35">
      <c r="A10" s="6" t="str">
        <f>B3&amp;C3&amp;D10</f>
        <v>DISTRIBUCION VOLUMEN X CRITERIO (Consumiciones)Total AperitivosNORTE-CENTRO</v>
      </c>
      <c r="B10">
        <v>0</v>
      </c>
      <c r="C10" s="6">
        <v>0</v>
      </c>
      <c r="D10" s="6" t="s">
        <v>7</v>
      </c>
      <c r="E10" s="84">
        <v>14.286175672307142</v>
      </c>
      <c r="F10" s="84">
        <v>11.551058854539658</v>
      </c>
      <c r="G10" s="84">
        <v>10.475715773912061</v>
      </c>
      <c r="H10" s="7">
        <v>0</v>
      </c>
      <c r="I10" s="7"/>
      <c r="J10" s="7"/>
      <c r="K10" s="7"/>
      <c r="L10" s="7"/>
      <c r="M10" s="7"/>
      <c r="N10" s="7"/>
      <c r="O10" s="7"/>
    </row>
    <row r="11" spans="1:15" x14ac:dyDescent="0.35">
      <c r="A11" s="6" t="str">
        <f>B3&amp;C3&amp;D11</f>
        <v>DISTRIBUCION VOLUMEN X CRITERIO (Consumiciones)Total AperitivosNOROESTE</v>
      </c>
      <c r="B11">
        <v>0</v>
      </c>
      <c r="C11" s="6">
        <v>0</v>
      </c>
      <c r="D11" s="6" t="s">
        <v>8</v>
      </c>
      <c r="E11" s="84">
        <v>7.2019183080187927</v>
      </c>
      <c r="F11" s="84">
        <v>7.4411507902282832</v>
      </c>
      <c r="G11" s="84">
        <v>7.773079615391798</v>
      </c>
      <c r="H11" s="7">
        <v>0</v>
      </c>
      <c r="I11" s="7"/>
      <c r="J11" s="7"/>
      <c r="K11" s="7"/>
      <c r="L11" s="7"/>
      <c r="M11" s="7"/>
      <c r="N11" s="7"/>
      <c r="O11" s="7"/>
    </row>
    <row r="12" spans="1:15" x14ac:dyDescent="0.35">
      <c r="A12" s="6" t="str">
        <f>B3&amp;C3&amp;D12</f>
        <v>DISTRIBUCION VOLUMEN X CRITERIO (Consumiciones)Total Aperitivos&lt;2MIL</v>
      </c>
      <c r="B12">
        <v>0</v>
      </c>
      <c r="C12" s="6">
        <v>0</v>
      </c>
      <c r="D12" s="6" t="s">
        <v>9</v>
      </c>
      <c r="E12" s="84">
        <v>6.3353606611139774</v>
      </c>
      <c r="F12" s="84">
        <v>5.1377155333229316</v>
      </c>
      <c r="G12" s="84">
        <v>5.0843962693184732</v>
      </c>
      <c r="H12" s="7">
        <v>0</v>
      </c>
      <c r="I12" s="7"/>
      <c r="J12" s="7"/>
      <c r="K12" s="7"/>
      <c r="L12" s="7"/>
      <c r="M12" s="7"/>
      <c r="N12" s="7"/>
      <c r="O12" s="7"/>
    </row>
    <row r="13" spans="1:15" x14ac:dyDescent="0.35">
      <c r="A13" s="6" t="str">
        <f>B3&amp;C3&amp;D13</f>
        <v>DISTRIBUCION VOLUMEN X CRITERIO (Consumiciones)Total Aperitivos2-5MIL</v>
      </c>
      <c r="B13">
        <v>0</v>
      </c>
      <c r="C13" s="6">
        <v>0</v>
      </c>
      <c r="D13" s="6" t="s">
        <v>10</v>
      </c>
      <c r="E13" s="84">
        <v>5.9908626802815954</v>
      </c>
      <c r="F13" s="84">
        <v>5.3329269699016493</v>
      </c>
      <c r="G13" s="84">
        <v>5.1925241260226604</v>
      </c>
      <c r="H13" s="7">
        <v>0</v>
      </c>
      <c r="I13" s="7"/>
      <c r="J13" s="7"/>
      <c r="K13" s="7"/>
      <c r="L13" s="7"/>
      <c r="M13" s="7"/>
      <c r="N13" s="7"/>
      <c r="O13" s="7"/>
    </row>
    <row r="14" spans="1:15" x14ac:dyDescent="0.35">
      <c r="A14" s="6" t="str">
        <f>B3&amp;C3&amp;D14</f>
        <v>DISTRIBUCION VOLUMEN X CRITERIO (Consumiciones)Total Aperitivos5-10MIL</v>
      </c>
      <c r="B14">
        <v>0</v>
      </c>
      <c r="C14" s="6">
        <v>0</v>
      </c>
      <c r="D14" s="6" t="s">
        <v>11</v>
      </c>
      <c r="E14" s="84">
        <v>6.8688806302324874</v>
      </c>
      <c r="F14" s="84">
        <v>7.7878395258533377</v>
      </c>
      <c r="G14" s="84">
        <v>6.4055816401595429</v>
      </c>
      <c r="H14" s="7">
        <v>0</v>
      </c>
      <c r="I14" s="7"/>
      <c r="J14" s="7"/>
      <c r="K14" s="7"/>
      <c r="L14" s="7"/>
      <c r="M14" s="7"/>
      <c r="N14" s="7"/>
      <c r="O14" s="7"/>
    </row>
    <row r="15" spans="1:15" x14ac:dyDescent="0.35">
      <c r="A15" s="6" t="str">
        <f>B3&amp;C3&amp;D15</f>
        <v>DISTRIBUCION VOLUMEN X CRITERIO (Consumiciones)Total Aperitivos10-30MIL</v>
      </c>
      <c r="B15">
        <v>0</v>
      </c>
      <c r="C15" s="6">
        <v>0</v>
      </c>
      <c r="D15" s="6" t="s">
        <v>12</v>
      </c>
      <c r="E15" s="84">
        <v>22.127970921649904</v>
      </c>
      <c r="F15" s="84">
        <v>22.209693221450951</v>
      </c>
      <c r="G15" s="84">
        <v>21.204943417052352</v>
      </c>
      <c r="H15" s="7">
        <v>0</v>
      </c>
      <c r="I15" s="7"/>
      <c r="J15" s="7"/>
      <c r="K15" s="7"/>
      <c r="L15" s="7"/>
      <c r="M15" s="7"/>
      <c r="N15" s="7"/>
      <c r="O15" s="7"/>
    </row>
    <row r="16" spans="1:15" x14ac:dyDescent="0.35">
      <c r="A16" s="6" t="str">
        <f>B3&amp;C3&amp;D16</f>
        <v>DISTRIBUCION VOLUMEN X CRITERIO (Consumiciones)Total Aperitivos30-100MIL</v>
      </c>
      <c r="B16">
        <v>0</v>
      </c>
      <c r="C16" s="6">
        <v>0</v>
      </c>
      <c r="D16" s="6" t="s">
        <v>13</v>
      </c>
      <c r="E16" s="84">
        <v>20.509939678365932</v>
      </c>
      <c r="F16" s="84">
        <v>20.265195747332392</v>
      </c>
      <c r="G16" s="84">
        <v>21.03070284180151</v>
      </c>
      <c r="H16" s="7">
        <v>0</v>
      </c>
      <c r="I16" s="7"/>
      <c r="J16" s="7"/>
      <c r="K16" s="7"/>
      <c r="L16" s="7"/>
      <c r="M16" s="7"/>
      <c r="N16" s="7"/>
      <c r="O16" s="7"/>
    </row>
    <row r="17" spans="1:15" x14ac:dyDescent="0.35">
      <c r="A17" s="6" t="str">
        <f>B3&amp;C3&amp;D17</f>
        <v>DISTRIBUCION VOLUMEN X CRITERIO (Consumiciones)Total Aperitivos100-200MIL</v>
      </c>
      <c r="B17">
        <v>0</v>
      </c>
      <c r="C17" s="6">
        <v>0</v>
      </c>
      <c r="D17" s="6" t="s">
        <v>14</v>
      </c>
      <c r="E17" s="84">
        <v>7.8515479311584686</v>
      </c>
      <c r="F17" s="84">
        <v>7.4802004424774484</v>
      </c>
      <c r="G17" s="84">
        <v>9.0111985272699116</v>
      </c>
      <c r="H17" s="7">
        <v>0</v>
      </c>
      <c r="I17" s="7"/>
      <c r="J17" s="7"/>
      <c r="K17" s="7"/>
      <c r="L17" s="7"/>
      <c r="M17" s="7"/>
      <c r="N17" s="7"/>
      <c r="O17" s="7"/>
    </row>
    <row r="18" spans="1:15" x14ac:dyDescent="0.35">
      <c r="A18" s="6" t="str">
        <f>B3&amp;C3&amp;D18</f>
        <v>DISTRIBUCION VOLUMEN X CRITERIO (Consumiciones)Total Aperitivos200-500MIL</v>
      </c>
      <c r="B18">
        <v>0</v>
      </c>
      <c r="C18" s="6">
        <v>0</v>
      </c>
      <c r="D18" s="6" t="s">
        <v>15</v>
      </c>
      <c r="E18" s="84">
        <v>15.137795928268224</v>
      </c>
      <c r="F18" s="84">
        <v>15.86682262236207</v>
      </c>
      <c r="G18" s="84">
        <v>14.502849486289646</v>
      </c>
      <c r="H18" s="7">
        <v>0</v>
      </c>
      <c r="I18" s="7"/>
      <c r="J18" s="7"/>
      <c r="K18" s="7"/>
      <c r="L18" s="7"/>
      <c r="M18" s="7"/>
      <c r="N18" s="7"/>
      <c r="O18" s="7"/>
    </row>
    <row r="19" spans="1:15" x14ac:dyDescent="0.35">
      <c r="A19" s="6" t="str">
        <f>B3&amp;C3&amp;D19</f>
        <v>DISTRIBUCION VOLUMEN X CRITERIO (Consumiciones)Total Aperitivos&gt;500MIL</v>
      </c>
      <c r="B19">
        <v>0</v>
      </c>
      <c r="C19" s="6">
        <v>0</v>
      </c>
      <c r="D19" s="6" t="s">
        <v>16</v>
      </c>
      <c r="E19" s="84">
        <v>15.177631261356581</v>
      </c>
      <c r="F19" s="84">
        <v>15.919603999158848</v>
      </c>
      <c r="G19" s="84">
        <v>17.567805838672431</v>
      </c>
      <c r="H19" s="7">
        <v>0</v>
      </c>
      <c r="I19" s="7"/>
      <c r="J19" s="7"/>
      <c r="K19" s="7"/>
      <c r="L19" s="7"/>
      <c r="M19" s="7"/>
      <c r="N19" s="7"/>
      <c r="O19" s="7"/>
    </row>
    <row r="20" spans="1:15" x14ac:dyDescent="0.35">
      <c r="A20" s="6" t="str">
        <f>B3&amp;C3&amp;D20</f>
        <v>DISTRIBUCION VOLUMEN X CRITERIO (Consumiciones)Total AperitivosDE 15 A 19 AÑOS</v>
      </c>
      <c r="B20">
        <v>0</v>
      </c>
      <c r="C20" s="6">
        <v>0</v>
      </c>
      <c r="D20" s="6" t="s">
        <v>48</v>
      </c>
      <c r="E20" s="84">
        <v>6.8882296623428108</v>
      </c>
      <c r="F20" s="84">
        <v>9.0970727296865928</v>
      </c>
      <c r="G20" s="84">
        <v>6.4339079960133594</v>
      </c>
      <c r="H20" s="7">
        <v>0</v>
      </c>
      <c r="I20" s="7"/>
      <c r="J20" s="7"/>
      <c r="K20" s="7"/>
      <c r="L20" s="7"/>
      <c r="M20" s="7"/>
      <c r="N20" s="7"/>
      <c r="O20" s="7"/>
    </row>
    <row r="21" spans="1:15" x14ac:dyDescent="0.35">
      <c r="A21" s="6" t="str">
        <f>B3&amp;C3&amp;D21</f>
        <v>DISTRIBUCION VOLUMEN X CRITERIO (Consumiciones)Total AperitivosDE 20 A 24 AÑOS</v>
      </c>
      <c r="B21">
        <v>0</v>
      </c>
      <c r="C21" s="6">
        <v>0</v>
      </c>
      <c r="D21" s="6" t="s">
        <v>49</v>
      </c>
      <c r="E21" s="84">
        <v>4.9087238657933403</v>
      </c>
      <c r="F21" s="84">
        <v>4.0055547103110039</v>
      </c>
      <c r="G21" s="84">
        <v>4.2809783025180099</v>
      </c>
      <c r="H21" s="7">
        <v>0</v>
      </c>
      <c r="I21" s="7"/>
      <c r="J21" s="7"/>
      <c r="K21" s="7"/>
      <c r="L21" s="7"/>
      <c r="M21" s="7"/>
      <c r="N21" s="7"/>
      <c r="O21" s="7"/>
    </row>
    <row r="22" spans="1:15" x14ac:dyDescent="0.35">
      <c r="A22" s="6" t="str">
        <f>B3&amp;C3&amp;D22</f>
        <v>DISTRIBUCION VOLUMEN X CRITERIO (Consumiciones)Total AperitivosDE 25 A 34 AÑOS</v>
      </c>
      <c r="B22">
        <v>0</v>
      </c>
      <c r="C22" s="6">
        <v>0</v>
      </c>
      <c r="D22" s="6" t="s">
        <v>50</v>
      </c>
      <c r="E22" s="84">
        <v>11.953702505925564</v>
      </c>
      <c r="F22" s="84">
        <v>10.22765784457471</v>
      </c>
      <c r="G22" s="84">
        <v>10.077631301868237</v>
      </c>
      <c r="H22" s="7">
        <v>0</v>
      </c>
      <c r="I22" s="7"/>
      <c r="J22" s="7"/>
      <c r="K22" s="7"/>
      <c r="L22" s="7"/>
      <c r="M22" s="7"/>
      <c r="N22" s="7"/>
      <c r="O22" s="7"/>
    </row>
    <row r="23" spans="1:15" x14ac:dyDescent="0.35">
      <c r="A23" s="6" t="str">
        <f>B3&amp;C3&amp;D23</f>
        <v>DISTRIBUCION VOLUMEN X CRITERIO (Consumiciones)Total AperitivosDE 35 A 49 AÑOS</v>
      </c>
      <c r="B23">
        <v>0</v>
      </c>
      <c r="C23" s="6">
        <v>0</v>
      </c>
      <c r="D23" s="6" t="s">
        <v>51</v>
      </c>
      <c r="E23" s="84">
        <v>30.556799622330526</v>
      </c>
      <c r="F23" s="84">
        <v>29.96421223799976</v>
      </c>
      <c r="G23" s="84">
        <v>26.682607218240662</v>
      </c>
      <c r="H23" s="7">
        <v>0</v>
      </c>
      <c r="I23" s="7"/>
      <c r="J23" s="7"/>
      <c r="K23" s="7"/>
      <c r="L23" s="7"/>
      <c r="M23" s="7"/>
      <c r="N23" s="7"/>
      <c r="O23" s="7"/>
    </row>
    <row r="24" spans="1:15" x14ac:dyDescent="0.35">
      <c r="A24" s="6" t="str">
        <f>B3&amp;C3&amp;D24</f>
        <v>DISTRIBUCION VOLUMEN X CRITERIO (Consumiciones)Total AperitivosDE 50 A 59 AÑOS</v>
      </c>
      <c r="B24">
        <v>0</v>
      </c>
      <c r="C24" s="6">
        <v>0</v>
      </c>
      <c r="D24" s="6" t="s">
        <v>52</v>
      </c>
      <c r="E24" s="84">
        <v>20.077365205722835</v>
      </c>
      <c r="F24" s="84">
        <v>21.049696826392044</v>
      </c>
      <c r="G24" s="84">
        <v>20.933513990055722</v>
      </c>
      <c r="H24" s="7">
        <v>0</v>
      </c>
      <c r="I24" s="7"/>
      <c r="J24" s="7"/>
      <c r="K24" s="7"/>
      <c r="L24" s="7"/>
      <c r="M24" s="7"/>
      <c r="N24" s="7"/>
      <c r="O24" s="7"/>
    </row>
    <row r="25" spans="1:15" x14ac:dyDescent="0.35">
      <c r="A25" s="6" t="str">
        <f>B3&amp;C3&amp;D25</f>
        <v>DISTRIBUCION VOLUMEN X CRITERIO (Consumiciones)Total AperitivosDE 60 A 75 AÑOS</v>
      </c>
      <c r="B25">
        <v>0</v>
      </c>
      <c r="C25" s="6">
        <v>0</v>
      </c>
      <c r="D25" s="6" t="s">
        <v>53</v>
      </c>
      <c r="E25" s="84">
        <v>25.615160240668079</v>
      </c>
      <c r="F25" s="84">
        <v>25.655803712895516</v>
      </c>
      <c r="G25" s="84">
        <v>31.591356898130947</v>
      </c>
      <c r="H25" s="7">
        <v>0</v>
      </c>
      <c r="I25" s="7"/>
      <c r="J25" s="7"/>
      <c r="K25" s="7"/>
      <c r="L25" s="7"/>
      <c r="M25" s="7"/>
      <c r="N25" s="7"/>
      <c r="O25" s="7"/>
    </row>
    <row r="26" spans="1:15" x14ac:dyDescent="0.35">
      <c r="A26" s="6" t="str">
        <f>B3&amp;C3&amp;D26</f>
        <v>DISTRIBUCION VOLUMEN X CRITERIO (Consumiciones)Total AperitivosNIVEL ALTO</v>
      </c>
      <c r="B26">
        <v>0</v>
      </c>
      <c r="C26" s="6">
        <v>0</v>
      </c>
      <c r="D26" s="6" t="s">
        <v>156</v>
      </c>
      <c r="E26" s="84">
        <v>20.11272018049247</v>
      </c>
      <c r="F26" s="84">
        <v>19.91689254077605</v>
      </c>
      <c r="G26" s="84">
        <v>20.647187252538821</v>
      </c>
      <c r="H26" s="7">
        <v>0</v>
      </c>
      <c r="I26" s="7"/>
      <c r="J26" s="7"/>
      <c r="K26" s="7"/>
      <c r="L26" s="7"/>
      <c r="M26" s="7"/>
      <c r="N26" s="7"/>
      <c r="O26" s="7"/>
    </row>
    <row r="27" spans="1:15" x14ac:dyDescent="0.35">
      <c r="A27" s="6" t="str">
        <f>B3&amp;C3&amp;D27</f>
        <v>DISTRIBUCION VOLUMEN X CRITERIO (Consumiciones)Total AperitivosNIVEL MEDIO ALTO</v>
      </c>
      <c r="B27">
        <v>0</v>
      </c>
      <c r="C27" s="6">
        <v>0</v>
      </c>
      <c r="D27" s="6" t="s">
        <v>157</v>
      </c>
      <c r="E27" s="84">
        <v>12.528600508197698</v>
      </c>
      <c r="F27" s="84">
        <v>12.373210248498667</v>
      </c>
      <c r="G27" s="84">
        <v>10.825482729745399</v>
      </c>
      <c r="H27" s="7">
        <v>0</v>
      </c>
      <c r="I27" s="7"/>
      <c r="J27" s="7"/>
      <c r="K27" s="7"/>
      <c r="L27" s="7"/>
      <c r="M27" s="7"/>
      <c r="N27" s="7"/>
      <c r="O27" s="7"/>
    </row>
    <row r="28" spans="1:15" x14ac:dyDescent="0.35">
      <c r="A28" s="6" t="str">
        <f>B3&amp;C3&amp;D28</f>
        <v>DISTRIBUCION VOLUMEN X CRITERIO (Consumiciones)Total AperitivosNIVEL MEDIO</v>
      </c>
      <c r="B28">
        <v>0</v>
      </c>
      <c r="C28" s="6">
        <v>0</v>
      </c>
      <c r="D28" s="6" t="s">
        <v>158</v>
      </c>
      <c r="E28" s="84">
        <v>25.584684183699498</v>
      </c>
      <c r="F28" s="84">
        <v>30.617249255511826</v>
      </c>
      <c r="G28" s="84">
        <v>27.628607902143131</v>
      </c>
      <c r="H28" s="7">
        <v>0</v>
      </c>
      <c r="I28" s="7"/>
      <c r="J28" s="7"/>
      <c r="K28" s="7"/>
      <c r="L28" s="7"/>
      <c r="M28" s="7"/>
      <c r="N28" s="7"/>
      <c r="O28" s="7"/>
    </row>
    <row r="29" spans="1:15" x14ac:dyDescent="0.35">
      <c r="A29" s="6" t="str">
        <f>B3&amp;C3&amp;D29</f>
        <v>DISTRIBUCION VOLUMEN X CRITERIO (Consumiciones)Total AperitivosNIVEL MEDIO BAJO</v>
      </c>
      <c r="B29">
        <v>0</v>
      </c>
      <c r="C29" s="6">
        <v>0</v>
      </c>
      <c r="D29" s="6" t="s">
        <v>159</v>
      </c>
      <c r="E29" s="84">
        <v>12.782902073076224</v>
      </c>
      <c r="F29" s="84">
        <v>12.3473632084751</v>
      </c>
      <c r="G29" s="84">
        <v>15.180947584864759</v>
      </c>
      <c r="H29" s="7">
        <v>0</v>
      </c>
      <c r="I29" s="7"/>
      <c r="J29" s="7"/>
      <c r="K29" s="7"/>
      <c r="L29" s="7"/>
      <c r="M29" s="7"/>
      <c r="N29" s="7"/>
      <c r="O29" s="7"/>
    </row>
    <row r="30" spans="1:15" x14ac:dyDescent="0.35">
      <c r="A30" s="6" t="str">
        <f>B3&amp;C3&amp;D30</f>
        <v>DISTRIBUCION VOLUMEN X CRITERIO (Consumiciones)Total AperitivosNIVEL BAJO</v>
      </c>
      <c r="B30">
        <v>0</v>
      </c>
      <c r="C30" s="6">
        <v>0</v>
      </c>
      <c r="D30" s="6" t="s">
        <v>160</v>
      </c>
      <c r="E30" s="84">
        <v>28.991096490391712</v>
      </c>
      <c r="F30" s="84">
        <v>24.745284746738349</v>
      </c>
      <c r="G30" s="84">
        <v>25.717780970467473</v>
      </c>
      <c r="H30" s="7">
        <v>0</v>
      </c>
      <c r="I30" s="7"/>
      <c r="J30" s="7"/>
      <c r="K30" s="7"/>
      <c r="L30" s="7"/>
      <c r="M30" s="7"/>
      <c r="N30" s="7"/>
      <c r="O30" s="7"/>
    </row>
    <row r="31" spans="1:15" x14ac:dyDescent="0.35">
      <c r="A31" s="6" t="str">
        <f>B3&amp;C3&amp;D31</f>
        <v>DISTRIBUCION VOLUMEN X CRITERIO (Consumiciones)Total AperitivosHOMBRE</v>
      </c>
      <c r="B31">
        <v>0</v>
      </c>
      <c r="C31" s="6">
        <v>0</v>
      </c>
      <c r="D31" s="6" t="s">
        <v>21</v>
      </c>
      <c r="E31" s="84">
        <v>38.111992809437197</v>
      </c>
      <c r="F31" s="84">
        <v>38.608492737303486</v>
      </c>
      <c r="G31" s="84">
        <v>41.624115955169827</v>
      </c>
      <c r="H31" s="7">
        <v>0</v>
      </c>
      <c r="I31" s="7"/>
      <c r="J31" s="7"/>
      <c r="K31" s="7"/>
      <c r="L31" s="7"/>
      <c r="M31" s="7"/>
      <c r="N31" s="7"/>
      <c r="O31" s="7"/>
    </row>
    <row r="32" spans="1:15" x14ac:dyDescent="0.35">
      <c r="A32" s="6" t="str">
        <f>B3&amp;C3&amp;D32</f>
        <v>DISTRIBUCION VOLUMEN X CRITERIO (Consumiciones)Total AperitivosMUJER</v>
      </c>
      <c r="B32">
        <v>0</v>
      </c>
      <c r="C32" s="6">
        <v>0</v>
      </c>
      <c r="D32" s="6" t="s">
        <v>22</v>
      </c>
      <c r="E32" s="84">
        <v>61.887990011274766</v>
      </c>
      <c r="F32" s="84">
        <v>61.391507262696521</v>
      </c>
      <c r="G32" s="84">
        <v>58.375884044830173</v>
      </c>
      <c r="H32" s="7">
        <v>0</v>
      </c>
      <c r="I32" s="7"/>
      <c r="J32" s="7"/>
      <c r="K32" s="7"/>
      <c r="L32" s="7"/>
      <c r="M32" s="7"/>
      <c r="N32" s="7"/>
      <c r="O32" s="7"/>
    </row>
    <row r="33" spans="1:15" x14ac:dyDescent="0.35">
      <c r="A33" s="6" t="str">
        <f>$B$3&amp;$C$33&amp;D33</f>
        <v>DISTRIBUCION VOLUMEN X CRITERIO (Consumiciones)Patatas Fritas + Otros Aperitivos SaladosT.ESPAÑA</v>
      </c>
      <c r="B33">
        <v>0</v>
      </c>
      <c r="C33" s="6" t="s">
        <v>41</v>
      </c>
      <c r="D33" s="6" t="s">
        <v>45</v>
      </c>
      <c r="E33" s="84">
        <v>100</v>
      </c>
      <c r="F33" s="84">
        <v>100</v>
      </c>
      <c r="G33" s="84">
        <v>100</v>
      </c>
      <c r="H33" s="7">
        <v>0</v>
      </c>
      <c r="I33" s="7"/>
      <c r="J33" s="7"/>
      <c r="K33" s="7"/>
      <c r="L33" s="7"/>
      <c r="M33" s="7"/>
      <c r="N33" s="7"/>
      <c r="O33" s="7"/>
    </row>
    <row r="34" spans="1:15" x14ac:dyDescent="0.35">
      <c r="A34" s="6" t="str">
        <f t="shared" ref="A34:A62" si="0">$B$3&amp;$C$33&amp;D34</f>
        <v>DISTRIBUCION VOLUMEN X CRITERIO (Consumiciones)Patatas Fritas + Otros Aperitivos SaladosBCN AM</v>
      </c>
      <c r="B34">
        <v>0</v>
      </c>
      <c r="C34" s="6">
        <v>0</v>
      </c>
      <c r="D34" s="6" t="s">
        <v>1</v>
      </c>
      <c r="E34" s="84">
        <v>8.8185954852585784</v>
      </c>
      <c r="F34" s="84">
        <v>8.1694105357210685</v>
      </c>
      <c r="G34" s="84">
        <v>10.055258486876109</v>
      </c>
      <c r="H34" s="7">
        <v>0</v>
      </c>
      <c r="I34" s="7"/>
      <c r="J34" s="7"/>
      <c r="K34" s="7"/>
      <c r="L34" s="7"/>
      <c r="M34" s="7"/>
      <c r="N34" s="7"/>
      <c r="O34" s="7"/>
    </row>
    <row r="35" spans="1:15" x14ac:dyDescent="0.35">
      <c r="A35" s="6" t="str">
        <f t="shared" si="0"/>
        <v>DISTRIBUCION VOLUMEN X CRITERIO (Consumiciones)Patatas Fritas + Otros Aperitivos SaladosREST.CAT ARAGON</v>
      </c>
      <c r="B35">
        <v>0</v>
      </c>
      <c r="C35" s="6">
        <v>0</v>
      </c>
      <c r="D35" s="6" t="s">
        <v>2</v>
      </c>
      <c r="E35" s="84">
        <v>10.45790365663891</v>
      </c>
      <c r="F35" s="84">
        <v>13.595160840047971</v>
      </c>
      <c r="G35" s="84">
        <v>14.334660345518168</v>
      </c>
      <c r="H35" s="7">
        <v>0</v>
      </c>
      <c r="I35" s="7"/>
      <c r="J35" s="7"/>
      <c r="K35" s="7"/>
      <c r="L35" s="7"/>
      <c r="M35" s="7"/>
      <c r="N35" s="7"/>
      <c r="O35" s="7"/>
    </row>
    <row r="36" spans="1:15" x14ac:dyDescent="0.35">
      <c r="A36" s="6" t="str">
        <f t="shared" si="0"/>
        <v>DISTRIBUCION VOLUMEN X CRITERIO (Consumiciones)Patatas Fritas + Otros Aperitivos SaladosLEVANTE</v>
      </c>
      <c r="B36">
        <v>0</v>
      </c>
      <c r="C36" s="6">
        <v>0</v>
      </c>
      <c r="D36" s="6" t="s">
        <v>3</v>
      </c>
      <c r="E36" s="84">
        <v>16.417316587289502</v>
      </c>
      <c r="F36" s="84">
        <v>16.67339076749111</v>
      </c>
      <c r="G36" s="84">
        <v>13.915692445023042</v>
      </c>
      <c r="H36" s="7">
        <v>0</v>
      </c>
      <c r="I36" s="7"/>
      <c r="J36" s="7"/>
      <c r="K36" s="7"/>
      <c r="L36" s="7"/>
      <c r="M36" s="7"/>
      <c r="N36" s="7"/>
      <c r="O36" s="7"/>
    </row>
    <row r="37" spans="1:15" x14ac:dyDescent="0.35">
      <c r="A37" s="6" t="str">
        <f t="shared" si="0"/>
        <v>DISTRIBUCION VOLUMEN X CRITERIO (Consumiciones)Patatas Fritas + Otros Aperitivos SaladosANDALUCIA</v>
      </c>
      <c r="B37">
        <v>0</v>
      </c>
      <c r="C37" s="6">
        <v>0</v>
      </c>
      <c r="D37" s="6" t="s">
        <v>4</v>
      </c>
      <c r="E37" s="84">
        <v>20.811827161499821</v>
      </c>
      <c r="F37" s="84">
        <v>19.671131172041314</v>
      </c>
      <c r="G37" s="84">
        <v>18.644682071888006</v>
      </c>
      <c r="H37" s="7">
        <v>0</v>
      </c>
      <c r="I37" s="7"/>
      <c r="J37" s="7"/>
      <c r="K37" s="7"/>
      <c r="L37" s="7"/>
      <c r="M37" s="7"/>
      <c r="N37" s="7"/>
      <c r="O37" s="7"/>
    </row>
    <row r="38" spans="1:15" x14ac:dyDescent="0.35">
      <c r="A38" s="6" t="str">
        <f t="shared" si="0"/>
        <v>DISTRIBUCION VOLUMEN X CRITERIO (Consumiciones)Patatas Fritas + Otros Aperitivos SaladosMDD AM</v>
      </c>
      <c r="B38">
        <v>0</v>
      </c>
      <c r="C38" s="6">
        <v>0</v>
      </c>
      <c r="D38" s="6" t="s">
        <v>5</v>
      </c>
      <c r="E38" s="84">
        <v>10.445602162089523</v>
      </c>
      <c r="F38" s="84">
        <v>10.490959856256683</v>
      </c>
      <c r="G38" s="84">
        <v>12.874670567265742</v>
      </c>
      <c r="H38" s="7">
        <v>0</v>
      </c>
      <c r="I38" s="7"/>
      <c r="J38" s="7"/>
      <c r="K38" s="7"/>
      <c r="L38" s="7"/>
      <c r="M38" s="7"/>
      <c r="N38" s="7"/>
      <c r="O38" s="7"/>
    </row>
    <row r="39" spans="1:15" x14ac:dyDescent="0.35">
      <c r="A39" s="6" t="str">
        <f t="shared" si="0"/>
        <v>DISTRIBUCION VOLUMEN X CRITERIO (Consumiciones)Patatas Fritas + Otros Aperitivos SaladosRTO CENTRO</v>
      </c>
      <c r="B39">
        <v>0</v>
      </c>
      <c r="C39" s="6">
        <v>0</v>
      </c>
      <c r="D39" s="6" t="s">
        <v>6</v>
      </c>
      <c r="E39" s="84">
        <v>12.353992124470253</v>
      </c>
      <c r="F39" s="84">
        <v>11.758216630638172</v>
      </c>
      <c r="G39" s="84">
        <v>11.554448130818571</v>
      </c>
      <c r="H39" s="7">
        <v>0</v>
      </c>
      <c r="I39" s="7"/>
      <c r="J39" s="7"/>
      <c r="K39" s="7"/>
      <c r="L39" s="7"/>
      <c r="M39" s="7"/>
      <c r="N39" s="7"/>
      <c r="O39" s="7"/>
    </row>
    <row r="40" spans="1:15" x14ac:dyDescent="0.35">
      <c r="A40" s="6" t="str">
        <f t="shared" si="0"/>
        <v>DISTRIBUCION VOLUMEN X CRITERIO (Consumiciones)Patatas Fritas + Otros Aperitivos SaladosNORTE-CENTRO</v>
      </c>
      <c r="B40">
        <v>0</v>
      </c>
      <c r="C40" s="6">
        <v>0</v>
      </c>
      <c r="D40" s="6" t="s">
        <v>7</v>
      </c>
      <c r="E40" s="84">
        <v>13.470922797935977</v>
      </c>
      <c r="F40" s="84">
        <v>11.254006954589219</v>
      </c>
      <c r="G40" s="84">
        <v>10.483866510081704</v>
      </c>
      <c r="H40" s="7">
        <v>0</v>
      </c>
      <c r="I40" s="7"/>
      <c r="J40" s="7"/>
      <c r="K40" s="7"/>
      <c r="L40" s="7"/>
      <c r="M40" s="7"/>
      <c r="N40" s="7"/>
      <c r="O40" s="7"/>
    </row>
    <row r="41" spans="1:15" x14ac:dyDescent="0.35">
      <c r="A41" s="6" t="str">
        <f t="shared" si="0"/>
        <v>DISTRIBUCION VOLUMEN X CRITERIO (Consumiciones)Patatas Fritas + Otros Aperitivos SaladosNOROESTE</v>
      </c>
      <c r="B41">
        <v>0</v>
      </c>
      <c r="C41" s="6">
        <v>0</v>
      </c>
      <c r="D41" s="6" t="s">
        <v>8</v>
      </c>
      <c r="E41" s="84">
        <v>7.2238543205693704</v>
      </c>
      <c r="F41" s="84">
        <v>8.3877310740772213</v>
      </c>
      <c r="G41" s="84">
        <v>8.1367008175335549</v>
      </c>
      <c r="H41" s="7">
        <v>0</v>
      </c>
      <c r="I41" s="7"/>
      <c r="J41" s="7"/>
      <c r="K41" s="7"/>
      <c r="L41" s="7"/>
      <c r="M41" s="7"/>
      <c r="N41" s="7"/>
      <c r="O41" s="7"/>
    </row>
    <row r="42" spans="1:15" x14ac:dyDescent="0.35">
      <c r="A42" s="6" t="str">
        <f t="shared" si="0"/>
        <v>DISTRIBUCION VOLUMEN X CRITERIO (Consumiciones)Patatas Fritas + Otros Aperitivos Salados&lt;2MIL</v>
      </c>
      <c r="B42">
        <v>0</v>
      </c>
      <c r="C42" s="6">
        <v>0</v>
      </c>
      <c r="D42" s="6" t="s">
        <v>9</v>
      </c>
      <c r="E42" s="84">
        <v>7.1109071583833501</v>
      </c>
      <c r="F42" s="84">
        <v>5.7986442427301199</v>
      </c>
      <c r="G42" s="84">
        <v>5.3726379739984811</v>
      </c>
      <c r="H42" s="7">
        <v>0</v>
      </c>
      <c r="I42" s="7"/>
      <c r="J42" s="7"/>
      <c r="K42" s="7"/>
      <c r="L42" s="7"/>
      <c r="M42" s="7"/>
      <c r="N42" s="7"/>
      <c r="O42" s="7"/>
    </row>
    <row r="43" spans="1:15" x14ac:dyDescent="0.35">
      <c r="A43" s="6" t="str">
        <f t="shared" si="0"/>
        <v>DISTRIBUCION VOLUMEN X CRITERIO (Consumiciones)Patatas Fritas + Otros Aperitivos Salados2-5MIL</v>
      </c>
      <c r="B43">
        <v>0</v>
      </c>
      <c r="C43" s="6">
        <v>0</v>
      </c>
      <c r="D43" s="6" t="s">
        <v>10</v>
      </c>
      <c r="E43" s="84">
        <v>6.6795507131078455</v>
      </c>
      <c r="F43" s="84">
        <v>5.6621797128187694</v>
      </c>
      <c r="G43" s="84">
        <v>5.6555634068036911</v>
      </c>
      <c r="H43" s="7">
        <v>0</v>
      </c>
      <c r="I43" s="7"/>
      <c r="J43" s="7"/>
      <c r="K43" s="7"/>
      <c r="L43" s="7"/>
      <c r="M43" s="7"/>
      <c r="N43" s="7"/>
      <c r="O43" s="7"/>
    </row>
    <row r="44" spans="1:15" x14ac:dyDescent="0.35">
      <c r="A44" s="6" t="str">
        <f t="shared" si="0"/>
        <v>DISTRIBUCION VOLUMEN X CRITERIO (Consumiciones)Patatas Fritas + Otros Aperitivos Salados5-10MIL</v>
      </c>
      <c r="B44">
        <v>0</v>
      </c>
      <c r="C44" s="6">
        <v>0</v>
      </c>
      <c r="D44" s="6" t="s">
        <v>11</v>
      </c>
      <c r="E44" s="84">
        <v>6.7519515488375035</v>
      </c>
      <c r="F44" s="84">
        <v>8.6334792092551407</v>
      </c>
      <c r="G44" s="84">
        <v>5.0965641645660105</v>
      </c>
      <c r="H44" s="7">
        <v>0</v>
      </c>
      <c r="I44" s="7"/>
      <c r="J44" s="7"/>
      <c r="K44" s="7"/>
      <c r="L44" s="7"/>
      <c r="M44" s="7"/>
      <c r="N44" s="7"/>
      <c r="O44" s="7"/>
    </row>
    <row r="45" spans="1:15" x14ac:dyDescent="0.35">
      <c r="A45" s="6" t="str">
        <f t="shared" si="0"/>
        <v>DISTRIBUCION VOLUMEN X CRITERIO (Consumiciones)Patatas Fritas + Otros Aperitivos Salados10-30MIL</v>
      </c>
      <c r="B45">
        <v>0</v>
      </c>
      <c r="C45" s="6">
        <v>0</v>
      </c>
      <c r="D45" s="6" t="s">
        <v>12</v>
      </c>
      <c r="E45" s="84">
        <v>20.524843515125259</v>
      </c>
      <c r="F45" s="84">
        <v>23.710125736247925</v>
      </c>
      <c r="G45" s="84">
        <v>22.033294517092553</v>
      </c>
      <c r="H45" s="7">
        <v>0</v>
      </c>
      <c r="I45" s="7"/>
      <c r="J45" s="7"/>
      <c r="K45" s="7"/>
      <c r="L45" s="7"/>
      <c r="M45" s="7"/>
      <c r="N45" s="7"/>
      <c r="O45" s="7"/>
    </row>
    <row r="46" spans="1:15" x14ac:dyDescent="0.35">
      <c r="A46" s="6" t="str">
        <f t="shared" si="0"/>
        <v>DISTRIBUCION VOLUMEN X CRITERIO (Consumiciones)Patatas Fritas + Otros Aperitivos Salados30-100MIL</v>
      </c>
      <c r="B46">
        <v>0</v>
      </c>
      <c r="C46" s="6">
        <v>0</v>
      </c>
      <c r="D46" s="6" t="s">
        <v>13</v>
      </c>
      <c r="E46" s="84">
        <v>20.611375701653373</v>
      </c>
      <c r="F46" s="84">
        <v>20.348171904665509</v>
      </c>
      <c r="G46" s="84">
        <v>21.431407660040684</v>
      </c>
      <c r="H46" s="7">
        <v>0</v>
      </c>
      <c r="I46" s="7"/>
      <c r="J46" s="7"/>
      <c r="K46" s="7"/>
      <c r="L46" s="7"/>
      <c r="M46" s="7"/>
      <c r="N46" s="7"/>
      <c r="O46" s="7"/>
    </row>
    <row r="47" spans="1:15" x14ac:dyDescent="0.35">
      <c r="A47" s="6" t="str">
        <f t="shared" si="0"/>
        <v>DISTRIBUCION VOLUMEN X CRITERIO (Consumiciones)Patatas Fritas + Otros Aperitivos Salados100-200MIL</v>
      </c>
      <c r="B47">
        <v>0</v>
      </c>
      <c r="C47" s="6">
        <v>0</v>
      </c>
      <c r="D47" s="6" t="s">
        <v>14</v>
      </c>
      <c r="E47" s="84">
        <v>8.1778098479146433</v>
      </c>
      <c r="F47" s="84">
        <v>8.3205579333100221</v>
      </c>
      <c r="G47" s="84">
        <v>9.2392223056847023</v>
      </c>
      <c r="H47" s="7">
        <v>0</v>
      </c>
      <c r="I47" s="7"/>
      <c r="J47" s="7"/>
      <c r="K47" s="7"/>
      <c r="L47" s="7"/>
      <c r="M47" s="7"/>
      <c r="N47" s="7"/>
      <c r="O47" s="7"/>
    </row>
    <row r="48" spans="1:15" x14ac:dyDescent="0.35">
      <c r="A48" s="6" t="str">
        <f t="shared" si="0"/>
        <v>DISTRIBUCION VOLUMEN X CRITERIO (Consumiciones)Patatas Fritas + Otros Aperitivos Salados200-500MIL</v>
      </c>
      <c r="B48">
        <v>0</v>
      </c>
      <c r="C48" s="6">
        <v>0</v>
      </c>
      <c r="D48" s="6" t="s">
        <v>15</v>
      </c>
      <c r="E48" s="84">
        <v>15.478754010851906</v>
      </c>
      <c r="F48" s="84">
        <v>13.097834492366278</v>
      </c>
      <c r="G48" s="84">
        <v>13.274172597384009</v>
      </c>
      <c r="H48" s="7">
        <v>0</v>
      </c>
      <c r="I48" s="7"/>
      <c r="J48" s="7"/>
      <c r="K48" s="7"/>
      <c r="L48" s="7"/>
      <c r="M48" s="7"/>
      <c r="N48" s="7"/>
      <c r="O48" s="7"/>
    </row>
    <row r="49" spans="1:15" x14ac:dyDescent="0.35">
      <c r="A49" s="6" t="str">
        <f t="shared" si="0"/>
        <v>DISTRIBUCION VOLUMEN X CRITERIO (Consumiciones)Patatas Fritas + Otros Aperitivos Salados&gt;500MIL</v>
      </c>
      <c r="B49">
        <v>0</v>
      </c>
      <c r="C49" s="6">
        <v>0</v>
      </c>
      <c r="D49" s="6" t="s">
        <v>16</v>
      </c>
      <c r="E49" s="84">
        <v>14.664818225940071</v>
      </c>
      <c r="F49" s="84">
        <v>14.429014599468989</v>
      </c>
      <c r="G49" s="84">
        <v>17.897116749434772</v>
      </c>
      <c r="H49" s="7">
        <v>0</v>
      </c>
      <c r="I49" s="7"/>
      <c r="J49" s="7"/>
      <c r="K49" s="7"/>
      <c r="L49" s="7"/>
      <c r="M49" s="7"/>
      <c r="N49" s="7"/>
      <c r="O49" s="7"/>
    </row>
    <row r="50" spans="1:15" x14ac:dyDescent="0.35">
      <c r="A50" s="6" t="str">
        <f t="shared" si="0"/>
        <v>DISTRIBUCION VOLUMEN X CRITERIO (Consumiciones)Patatas Fritas + Otros Aperitivos SaladosDE 15 A 19 AÑOS</v>
      </c>
      <c r="B50">
        <v>0</v>
      </c>
      <c r="C50" s="6">
        <v>0</v>
      </c>
      <c r="D50" s="6" t="s">
        <v>48</v>
      </c>
      <c r="E50" s="84">
        <v>6.9691290384605757</v>
      </c>
      <c r="F50" s="84">
        <v>9.0185188158012721</v>
      </c>
      <c r="G50" s="84">
        <v>5.9210400937529784</v>
      </c>
      <c r="H50" s="7">
        <v>0</v>
      </c>
      <c r="I50" s="7"/>
      <c r="J50" s="7"/>
      <c r="K50" s="7"/>
      <c r="L50" s="7"/>
      <c r="M50" s="7"/>
      <c r="N50" s="7"/>
      <c r="O50" s="7"/>
    </row>
    <row r="51" spans="1:15" x14ac:dyDescent="0.35">
      <c r="A51" s="6" t="str">
        <f t="shared" si="0"/>
        <v>DISTRIBUCION VOLUMEN X CRITERIO (Consumiciones)Patatas Fritas + Otros Aperitivos SaladosDE 20 A 24 AÑOS</v>
      </c>
      <c r="B51">
        <v>0</v>
      </c>
      <c r="C51" s="6">
        <v>0</v>
      </c>
      <c r="D51" s="6" t="s">
        <v>49</v>
      </c>
      <c r="E51" s="84">
        <v>4.4384735853817361</v>
      </c>
      <c r="F51" s="84">
        <v>3.9147097666911899</v>
      </c>
      <c r="G51" s="84">
        <v>4.8060693585585277</v>
      </c>
      <c r="H51" s="7">
        <v>0</v>
      </c>
      <c r="I51" s="7"/>
      <c r="J51" s="7"/>
      <c r="K51" s="7"/>
      <c r="L51" s="7"/>
      <c r="M51" s="7"/>
      <c r="N51" s="7"/>
      <c r="O51" s="7"/>
    </row>
    <row r="52" spans="1:15" x14ac:dyDescent="0.35">
      <c r="A52" s="6" t="str">
        <f t="shared" si="0"/>
        <v>DISTRIBUCION VOLUMEN X CRITERIO (Consumiciones)Patatas Fritas + Otros Aperitivos SaladosDE 25 A 34 AÑOS</v>
      </c>
      <c r="B52">
        <v>0</v>
      </c>
      <c r="C52" s="6">
        <v>0</v>
      </c>
      <c r="D52" s="6" t="s">
        <v>50</v>
      </c>
      <c r="E52" s="84">
        <v>9.9693534817661238</v>
      </c>
      <c r="F52" s="84">
        <v>10.149737842291906</v>
      </c>
      <c r="G52" s="84">
        <v>9.9566545102945536</v>
      </c>
      <c r="H52" s="7">
        <v>0</v>
      </c>
      <c r="I52" s="7"/>
      <c r="J52" s="7"/>
      <c r="K52" s="7"/>
      <c r="L52" s="7"/>
      <c r="M52" s="7"/>
      <c r="N52" s="7"/>
      <c r="O52" s="7"/>
    </row>
    <row r="53" spans="1:15" x14ac:dyDescent="0.35">
      <c r="A53" s="6" t="str">
        <f t="shared" si="0"/>
        <v>DISTRIBUCION VOLUMEN X CRITERIO (Consumiciones)Patatas Fritas + Otros Aperitivos SaladosDE 35 A 49 AÑOS</v>
      </c>
      <c r="B53">
        <v>0</v>
      </c>
      <c r="C53" s="6">
        <v>0</v>
      </c>
      <c r="D53" s="6" t="s">
        <v>51</v>
      </c>
      <c r="E53" s="84">
        <v>34.123248681038184</v>
      </c>
      <c r="F53" s="84">
        <v>30.435399884964625</v>
      </c>
      <c r="G53" s="84">
        <v>29.699469071376093</v>
      </c>
      <c r="H53" s="7">
        <v>0</v>
      </c>
      <c r="I53" s="7"/>
      <c r="J53" s="7"/>
      <c r="K53" s="7"/>
      <c r="L53" s="7"/>
      <c r="M53" s="7"/>
      <c r="N53" s="7"/>
      <c r="O53" s="7"/>
    </row>
    <row r="54" spans="1:15" x14ac:dyDescent="0.35">
      <c r="A54" s="6" t="str">
        <f t="shared" si="0"/>
        <v>DISTRIBUCION VOLUMEN X CRITERIO (Consumiciones)Patatas Fritas + Otros Aperitivos SaladosDE 50 A 59 AÑOS</v>
      </c>
      <c r="B54">
        <v>0</v>
      </c>
      <c r="C54" s="6">
        <v>0</v>
      </c>
      <c r="D54" s="6" t="s">
        <v>52</v>
      </c>
      <c r="E54" s="84">
        <v>20.383701556164077</v>
      </c>
      <c r="F54" s="84">
        <v>22.282766972709837</v>
      </c>
      <c r="G54" s="84">
        <v>21.145569977927131</v>
      </c>
      <c r="H54" s="7">
        <v>0</v>
      </c>
      <c r="I54" s="7"/>
      <c r="J54" s="7"/>
      <c r="K54" s="7"/>
      <c r="L54" s="7"/>
      <c r="M54" s="7"/>
      <c r="N54" s="7"/>
      <c r="O54" s="7"/>
    </row>
    <row r="55" spans="1:15" x14ac:dyDescent="0.35">
      <c r="A55" s="6" t="str">
        <f t="shared" si="0"/>
        <v>DISTRIBUCION VOLUMEN X CRITERIO (Consumiciones)Patatas Fritas + Otros Aperitivos SaladosDE 60 A 75 AÑOS</v>
      </c>
      <c r="B55">
        <v>0</v>
      </c>
      <c r="C55" s="6">
        <v>0</v>
      </c>
      <c r="D55" s="6" t="s">
        <v>53</v>
      </c>
      <c r="E55" s="84">
        <v>24.116104379003254</v>
      </c>
      <c r="F55" s="84">
        <v>24.198873373774518</v>
      </c>
      <c r="G55" s="84">
        <v>28.471180488094632</v>
      </c>
      <c r="H55" s="7">
        <v>0</v>
      </c>
      <c r="I55" s="7"/>
      <c r="J55" s="7"/>
      <c r="K55" s="7"/>
      <c r="L55" s="7"/>
      <c r="M55" s="7"/>
      <c r="N55" s="7"/>
      <c r="O55" s="7"/>
    </row>
    <row r="56" spans="1:15" x14ac:dyDescent="0.35">
      <c r="A56" s="6" t="str">
        <f t="shared" si="0"/>
        <v>DISTRIBUCION VOLUMEN X CRITERIO (Consumiciones)Patatas Fritas + Otros Aperitivos SaladosNIVEL ALTO</v>
      </c>
      <c r="B56">
        <v>0</v>
      </c>
      <c r="C56" s="6">
        <v>0</v>
      </c>
      <c r="D56" s="6" t="s">
        <v>156</v>
      </c>
      <c r="E56" s="84">
        <v>20.205501434221311</v>
      </c>
      <c r="F56" s="84">
        <v>21.356912322136633</v>
      </c>
      <c r="G56" s="84">
        <v>21.19457496628845</v>
      </c>
      <c r="H56" s="7">
        <v>0</v>
      </c>
      <c r="I56" s="7"/>
      <c r="J56" s="7"/>
      <c r="K56" s="7"/>
      <c r="L56" s="7"/>
      <c r="M56" s="7"/>
      <c r="N56" s="7"/>
      <c r="O56" s="7"/>
    </row>
    <row r="57" spans="1:15" x14ac:dyDescent="0.35">
      <c r="A57" s="6" t="str">
        <f t="shared" si="0"/>
        <v>DISTRIBUCION VOLUMEN X CRITERIO (Consumiciones)Patatas Fritas + Otros Aperitivos SaladosNIVEL MEDIO ALTO</v>
      </c>
      <c r="B57">
        <v>0</v>
      </c>
      <c r="C57" s="6">
        <v>0</v>
      </c>
      <c r="D57" s="6" t="s">
        <v>157</v>
      </c>
      <c r="E57" s="84">
        <v>12.104366851868132</v>
      </c>
      <c r="F57" s="84">
        <v>13.366969499181087</v>
      </c>
      <c r="G57" s="84">
        <v>11.237594581071289</v>
      </c>
      <c r="H57" s="7">
        <v>0</v>
      </c>
      <c r="I57" s="7"/>
      <c r="J57" s="7"/>
      <c r="K57" s="7"/>
      <c r="L57" s="7"/>
      <c r="M57" s="7"/>
      <c r="N57" s="7"/>
      <c r="O57" s="7"/>
    </row>
    <row r="58" spans="1:15" x14ac:dyDescent="0.35">
      <c r="A58" s="6" t="str">
        <f t="shared" si="0"/>
        <v>DISTRIBUCION VOLUMEN X CRITERIO (Consumiciones)Patatas Fritas + Otros Aperitivos SaladosNIVEL MEDIO</v>
      </c>
      <c r="B58">
        <v>0</v>
      </c>
      <c r="C58" s="6">
        <v>0</v>
      </c>
      <c r="D58" s="6" t="s">
        <v>158</v>
      </c>
      <c r="E58" s="84">
        <v>25.581679850923898</v>
      </c>
      <c r="F58" s="84">
        <v>28.328451442973503</v>
      </c>
      <c r="G58" s="84">
        <v>28.118031071967625</v>
      </c>
      <c r="H58" s="7">
        <v>0</v>
      </c>
      <c r="I58" s="7"/>
      <c r="J58" s="7"/>
      <c r="K58" s="7"/>
      <c r="L58" s="7"/>
      <c r="M58" s="7"/>
      <c r="N58" s="7"/>
      <c r="O58" s="7"/>
    </row>
    <row r="59" spans="1:15" x14ac:dyDescent="0.35">
      <c r="A59" s="6" t="str">
        <f t="shared" si="0"/>
        <v>DISTRIBUCION VOLUMEN X CRITERIO (Consumiciones)Patatas Fritas + Otros Aperitivos SaladosNIVEL MEDIO BAJO</v>
      </c>
      <c r="B59">
        <v>0</v>
      </c>
      <c r="C59" s="6">
        <v>0</v>
      </c>
      <c r="D59" s="6" t="s">
        <v>159</v>
      </c>
      <c r="E59" s="84">
        <v>13.108925767163656</v>
      </c>
      <c r="F59" s="84">
        <v>13.86807815357653</v>
      </c>
      <c r="G59" s="84">
        <v>13.898408699127938</v>
      </c>
      <c r="H59" s="7">
        <v>0</v>
      </c>
      <c r="I59" s="7"/>
      <c r="J59" s="7"/>
      <c r="K59" s="7"/>
      <c r="L59" s="7"/>
      <c r="M59" s="7"/>
      <c r="N59" s="7"/>
      <c r="O59" s="7"/>
    </row>
    <row r="60" spans="1:15" x14ac:dyDescent="0.35">
      <c r="A60" s="6" t="str">
        <f t="shared" si="0"/>
        <v>DISTRIBUCION VOLUMEN X CRITERIO (Consumiciones)Patatas Fritas + Otros Aperitivos SaladosNIVEL BAJO</v>
      </c>
      <c r="B60">
        <v>0</v>
      </c>
      <c r="C60" s="6">
        <v>0</v>
      </c>
      <c r="D60" s="6" t="s">
        <v>160</v>
      </c>
      <c r="E60" s="84">
        <v>28.999540391574939</v>
      </c>
      <c r="F60" s="84">
        <v>23.079596412995006</v>
      </c>
      <c r="G60" s="84">
        <v>25.551378306547651</v>
      </c>
      <c r="H60" s="7">
        <v>0</v>
      </c>
      <c r="I60" s="7"/>
      <c r="J60" s="7"/>
      <c r="K60" s="7"/>
      <c r="L60" s="7"/>
      <c r="M60" s="7"/>
      <c r="N60" s="7"/>
      <c r="O60" s="7"/>
    </row>
    <row r="61" spans="1:15" x14ac:dyDescent="0.35">
      <c r="A61" s="6" t="str">
        <f t="shared" si="0"/>
        <v>DISTRIBUCION VOLUMEN X CRITERIO (Consumiciones)Patatas Fritas + Otros Aperitivos SaladosHOMBRE</v>
      </c>
      <c r="B61">
        <v>0</v>
      </c>
      <c r="C61" s="6">
        <v>0</v>
      </c>
      <c r="D61" s="6" t="s">
        <v>21</v>
      </c>
      <c r="E61" s="84">
        <v>39.918492770280842</v>
      </c>
      <c r="F61" s="84">
        <v>41.412499701448354</v>
      </c>
      <c r="G61" s="84">
        <v>42.672743615223396</v>
      </c>
      <c r="H61" s="7">
        <v>0</v>
      </c>
      <c r="I61" s="7"/>
      <c r="J61" s="7"/>
      <c r="K61" s="7"/>
      <c r="L61" s="7"/>
      <c r="M61" s="7"/>
      <c r="N61" s="7"/>
      <c r="O61" s="7"/>
    </row>
    <row r="62" spans="1:15" x14ac:dyDescent="0.35">
      <c r="A62" s="6" t="str">
        <f t="shared" si="0"/>
        <v>DISTRIBUCION VOLUMEN X CRITERIO (Consumiciones)Patatas Fritas + Otros Aperitivos SaladosMUJER</v>
      </c>
      <c r="B62">
        <v>0</v>
      </c>
      <c r="C62" s="6">
        <v>0</v>
      </c>
      <c r="D62" s="6" t="s">
        <v>22</v>
      </c>
      <c r="E62" s="84">
        <v>60.081507229719143</v>
      </c>
      <c r="F62" s="84">
        <v>58.587500298551632</v>
      </c>
      <c r="G62" s="84">
        <v>57.327256384776618</v>
      </c>
      <c r="H62" s="7">
        <v>0</v>
      </c>
      <c r="I62" s="7"/>
      <c r="J62" s="7"/>
      <c r="K62" s="7"/>
      <c r="L62" s="7"/>
      <c r="M62" s="7"/>
      <c r="N62" s="7"/>
      <c r="O62" s="7"/>
    </row>
    <row r="63" spans="1:15" x14ac:dyDescent="0.35">
      <c r="A63" s="6" t="str">
        <f>$B$3&amp;$C$63&amp;D63</f>
        <v>DISTRIBUCION VOLUMEN X CRITERIO (Consumiciones)Patatas FritasT.ESPAÑA</v>
      </c>
      <c r="B63">
        <v>0</v>
      </c>
      <c r="C63" s="6" t="s">
        <v>34</v>
      </c>
      <c r="D63" s="6" t="s">
        <v>45</v>
      </c>
      <c r="E63" s="84">
        <v>100</v>
      </c>
      <c r="F63" s="84">
        <v>100</v>
      </c>
      <c r="G63" s="84">
        <v>100</v>
      </c>
      <c r="H63" s="7">
        <v>0</v>
      </c>
      <c r="I63" s="7"/>
      <c r="J63" s="7"/>
      <c r="K63" s="7"/>
      <c r="L63" s="7"/>
      <c r="M63" s="7"/>
      <c r="N63" s="7"/>
      <c r="O63" s="7"/>
    </row>
    <row r="64" spans="1:15" x14ac:dyDescent="0.35">
      <c r="A64" s="6" t="str">
        <f t="shared" ref="A64:A92" si="1">$B$3&amp;$C$63&amp;D64</f>
        <v>DISTRIBUCION VOLUMEN X CRITERIO (Consumiciones)Patatas FritasBCN AM</v>
      </c>
      <c r="B64">
        <v>0</v>
      </c>
      <c r="C64" s="6">
        <v>0</v>
      </c>
      <c r="D64" s="6" t="s">
        <v>1</v>
      </c>
      <c r="E64" s="84">
        <v>12.577765301557692</v>
      </c>
      <c r="F64" s="84">
        <v>9.2813790290546976</v>
      </c>
      <c r="G64" s="84">
        <v>10.796541308322061</v>
      </c>
      <c r="H64" s="7">
        <v>0</v>
      </c>
      <c r="I64" s="7"/>
      <c r="J64" s="7"/>
      <c r="K64" s="7"/>
      <c r="L64" s="7"/>
      <c r="M64" s="7"/>
      <c r="N64" s="7"/>
      <c r="O64" s="7"/>
    </row>
    <row r="65" spans="1:15" x14ac:dyDescent="0.35">
      <c r="A65" s="6" t="str">
        <f t="shared" si="1"/>
        <v>DISTRIBUCION VOLUMEN X CRITERIO (Consumiciones)Patatas FritasREST.CAT ARAGON</v>
      </c>
      <c r="B65">
        <v>0</v>
      </c>
      <c r="C65" s="6">
        <v>0</v>
      </c>
      <c r="D65" s="6" t="s">
        <v>2</v>
      </c>
      <c r="E65" s="84">
        <v>13.477754031474646</v>
      </c>
      <c r="F65" s="84">
        <v>15.901576846337761</v>
      </c>
      <c r="G65" s="84">
        <v>15.471915358533019</v>
      </c>
      <c r="H65" s="7">
        <v>0</v>
      </c>
      <c r="I65" s="7"/>
      <c r="J65" s="7"/>
      <c r="K65" s="7"/>
      <c r="L65" s="7"/>
      <c r="M65" s="7"/>
      <c r="N65" s="7"/>
      <c r="O65" s="7"/>
    </row>
    <row r="66" spans="1:15" x14ac:dyDescent="0.35">
      <c r="A66" s="6" t="str">
        <f t="shared" si="1"/>
        <v>DISTRIBUCION VOLUMEN X CRITERIO (Consumiciones)Patatas FritasLEVANTE</v>
      </c>
      <c r="B66">
        <v>0</v>
      </c>
      <c r="C66" s="6">
        <v>0</v>
      </c>
      <c r="D66" s="6" t="s">
        <v>3</v>
      </c>
      <c r="E66" s="84">
        <v>16.271061399827282</v>
      </c>
      <c r="F66" s="84">
        <v>17.068170715189073</v>
      </c>
      <c r="G66" s="84">
        <v>13.964819961114108</v>
      </c>
      <c r="H66" s="7">
        <v>0</v>
      </c>
      <c r="I66" s="7"/>
      <c r="J66" s="7"/>
      <c r="K66" s="7"/>
      <c r="L66" s="7"/>
      <c r="M66" s="7"/>
      <c r="N66" s="7"/>
      <c r="O66" s="7"/>
    </row>
    <row r="67" spans="1:15" x14ac:dyDescent="0.35">
      <c r="A67" s="6" t="str">
        <f t="shared" si="1"/>
        <v>DISTRIBUCION VOLUMEN X CRITERIO (Consumiciones)Patatas FritasANDALUCIA</v>
      </c>
      <c r="B67">
        <v>0</v>
      </c>
      <c r="C67" s="6">
        <v>0</v>
      </c>
      <c r="D67" s="6" t="s">
        <v>4</v>
      </c>
      <c r="E67" s="84">
        <v>20.937387428810066</v>
      </c>
      <c r="F67" s="84">
        <v>19.683580617619707</v>
      </c>
      <c r="G67" s="84">
        <v>19.777385632352562</v>
      </c>
      <c r="H67" s="7">
        <v>0</v>
      </c>
      <c r="I67" s="7"/>
      <c r="J67" s="7"/>
      <c r="K67" s="7"/>
      <c r="L67" s="7"/>
      <c r="M67" s="7"/>
      <c r="N67" s="7"/>
      <c r="O67" s="7"/>
    </row>
    <row r="68" spans="1:15" x14ac:dyDescent="0.35">
      <c r="A68" s="6" t="str">
        <f t="shared" si="1"/>
        <v>DISTRIBUCION VOLUMEN X CRITERIO (Consumiciones)Patatas FritasMDD AM</v>
      </c>
      <c r="B68">
        <v>0</v>
      </c>
      <c r="C68" s="6">
        <v>0</v>
      </c>
      <c r="D68" s="6" t="s">
        <v>5</v>
      </c>
      <c r="E68" s="84">
        <v>9.8850589812536338</v>
      </c>
      <c r="F68" s="84">
        <v>10.501947278148021</v>
      </c>
      <c r="G68" s="84">
        <v>12.084197012553901</v>
      </c>
      <c r="H68" s="7">
        <v>0</v>
      </c>
      <c r="I68" s="7"/>
      <c r="J68" s="7"/>
      <c r="K68" s="7"/>
      <c r="L68" s="7"/>
      <c r="M68" s="7"/>
      <c r="N68" s="7"/>
      <c r="O68" s="7"/>
    </row>
    <row r="69" spans="1:15" x14ac:dyDescent="0.35">
      <c r="A69" s="6" t="str">
        <f t="shared" si="1"/>
        <v>DISTRIBUCION VOLUMEN X CRITERIO (Consumiciones)Patatas FritasRTO CENTRO</v>
      </c>
      <c r="B69">
        <v>0</v>
      </c>
      <c r="C69" s="6">
        <v>0</v>
      </c>
      <c r="D69" s="6" t="s">
        <v>6</v>
      </c>
      <c r="E69" s="84">
        <v>8.332919636010887</v>
      </c>
      <c r="F69" s="84">
        <v>8.571645986506784</v>
      </c>
      <c r="G69" s="84">
        <v>7.6746012879886569</v>
      </c>
      <c r="H69" s="7">
        <v>0</v>
      </c>
      <c r="I69" s="7"/>
      <c r="J69" s="7"/>
      <c r="K69" s="7"/>
      <c r="L69" s="7"/>
      <c r="M69" s="7"/>
      <c r="N69" s="7"/>
      <c r="O69" s="7"/>
    </row>
    <row r="70" spans="1:15" x14ac:dyDescent="0.35">
      <c r="A70" s="6" t="str">
        <f t="shared" si="1"/>
        <v>DISTRIBUCION VOLUMEN X CRITERIO (Consumiciones)Patatas FritasNORTE-CENTRO</v>
      </c>
      <c r="B70">
        <v>0</v>
      </c>
      <c r="C70" s="6">
        <v>0</v>
      </c>
      <c r="D70" s="6" t="s">
        <v>7</v>
      </c>
      <c r="E70" s="84">
        <v>11.18713385194153</v>
      </c>
      <c r="F70" s="84">
        <v>9.2131367843048935</v>
      </c>
      <c r="G70" s="84">
        <v>9.9229018692638071</v>
      </c>
      <c r="H70" s="7">
        <v>0</v>
      </c>
      <c r="I70" s="7"/>
      <c r="J70" s="7"/>
      <c r="K70" s="7"/>
      <c r="L70" s="7"/>
      <c r="M70" s="7"/>
      <c r="N70" s="7"/>
      <c r="O70" s="7"/>
    </row>
    <row r="71" spans="1:15" x14ac:dyDescent="0.35">
      <c r="A71" s="6" t="str">
        <f t="shared" si="1"/>
        <v>DISTRIBUCION VOLUMEN X CRITERIO (Consumiciones)Patatas FritasNOROESTE</v>
      </c>
      <c r="B71">
        <v>0</v>
      </c>
      <c r="C71" s="6">
        <v>0</v>
      </c>
      <c r="D71" s="6" t="s">
        <v>8</v>
      </c>
      <c r="E71" s="84">
        <v>7.3309124549628804</v>
      </c>
      <c r="F71" s="84">
        <v>9.7785475237835779</v>
      </c>
      <c r="G71" s="84">
        <v>10.307610468992333</v>
      </c>
      <c r="H71" s="7">
        <v>0</v>
      </c>
      <c r="I71" s="7"/>
      <c r="J71" s="7"/>
      <c r="K71" s="7"/>
      <c r="L71" s="7"/>
      <c r="M71" s="7"/>
      <c r="N71" s="7"/>
      <c r="O71" s="7"/>
    </row>
    <row r="72" spans="1:15" x14ac:dyDescent="0.35">
      <c r="A72" s="6" t="str">
        <f t="shared" si="1"/>
        <v>DISTRIBUCION VOLUMEN X CRITERIO (Consumiciones)Patatas Fritas&lt;2MIL</v>
      </c>
      <c r="B72">
        <v>0</v>
      </c>
      <c r="C72" s="6">
        <v>0</v>
      </c>
      <c r="D72" s="6" t="s">
        <v>9</v>
      </c>
      <c r="E72" s="84">
        <v>6.4110994415431843</v>
      </c>
      <c r="F72" s="84">
        <v>5.5511033054266576</v>
      </c>
      <c r="G72" s="84">
        <v>5.2453365193643524</v>
      </c>
      <c r="H72" s="7">
        <v>0</v>
      </c>
      <c r="I72" s="7"/>
      <c r="J72" s="7"/>
      <c r="K72" s="7"/>
      <c r="L72" s="7"/>
      <c r="M72" s="7"/>
      <c r="N72" s="7"/>
      <c r="O72" s="7"/>
    </row>
    <row r="73" spans="1:15" x14ac:dyDescent="0.35">
      <c r="A73" s="6" t="str">
        <f t="shared" si="1"/>
        <v>DISTRIBUCION VOLUMEN X CRITERIO (Consumiciones)Patatas Fritas2-5MIL</v>
      </c>
      <c r="B73">
        <v>0</v>
      </c>
      <c r="C73" s="6">
        <v>0</v>
      </c>
      <c r="D73" s="6" t="s">
        <v>10</v>
      </c>
      <c r="E73" s="84">
        <v>6.58145262382053</v>
      </c>
      <c r="F73" s="84">
        <v>4.9806710385940027</v>
      </c>
      <c r="G73" s="84">
        <v>4.975873248412082</v>
      </c>
      <c r="H73" s="7">
        <v>0</v>
      </c>
      <c r="I73" s="7"/>
      <c r="J73" s="7"/>
      <c r="K73" s="7"/>
      <c r="L73" s="7"/>
      <c r="M73" s="7"/>
      <c r="N73" s="7"/>
      <c r="O73" s="7"/>
    </row>
    <row r="74" spans="1:15" x14ac:dyDescent="0.35">
      <c r="A74" s="6" t="str">
        <f t="shared" si="1"/>
        <v>DISTRIBUCION VOLUMEN X CRITERIO (Consumiciones)Patatas Fritas5-10MIL</v>
      </c>
      <c r="B74">
        <v>0</v>
      </c>
      <c r="C74" s="6">
        <v>0</v>
      </c>
      <c r="D74" s="6" t="s">
        <v>11</v>
      </c>
      <c r="E74" s="84">
        <v>6.9735885949525231</v>
      </c>
      <c r="F74" s="84">
        <v>8.9581262907661419</v>
      </c>
      <c r="G74" s="84">
        <v>5.27117836947171</v>
      </c>
      <c r="H74" s="7">
        <v>0</v>
      </c>
      <c r="I74" s="7"/>
      <c r="J74" s="7"/>
      <c r="K74" s="7"/>
      <c r="L74" s="7"/>
      <c r="M74" s="7"/>
      <c r="N74" s="7"/>
      <c r="O74" s="7"/>
    </row>
    <row r="75" spans="1:15" x14ac:dyDescent="0.35">
      <c r="A75" s="6" t="str">
        <f t="shared" si="1"/>
        <v>DISTRIBUCION VOLUMEN X CRITERIO (Consumiciones)Patatas Fritas10-30MIL</v>
      </c>
      <c r="B75">
        <v>0</v>
      </c>
      <c r="C75" s="6">
        <v>0</v>
      </c>
      <c r="D75" s="6" t="s">
        <v>12</v>
      </c>
      <c r="E75" s="84">
        <v>18.256933002467662</v>
      </c>
      <c r="F75" s="84">
        <v>23.436196392779472</v>
      </c>
      <c r="G75" s="84">
        <v>19.112740433195942</v>
      </c>
      <c r="H75" s="7">
        <v>0</v>
      </c>
      <c r="I75" s="7"/>
      <c r="J75" s="7"/>
      <c r="K75" s="7"/>
      <c r="L75" s="7"/>
      <c r="M75" s="7"/>
      <c r="N75" s="7"/>
      <c r="O75" s="7"/>
    </row>
    <row r="76" spans="1:15" x14ac:dyDescent="0.35">
      <c r="A76" s="6" t="str">
        <f t="shared" si="1"/>
        <v>DISTRIBUCION VOLUMEN X CRITERIO (Consumiciones)Patatas Fritas30-100MIL</v>
      </c>
      <c r="B76">
        <v>0</v>
      </c>
      <c r="C76" s="6">
        <v>0</v>
      </c>
      <c r="D76" s="6" t="s">
        <v>13</v>
      </c>
      <c r="E76" s="84">
        <v>23.691609042893376</v>
      </c>
      <c r="F76" s="84">
        <v>21.985729091681108</v>
      </c>
      <c r="G76" s="84">
        <v>22.794456863530037</v>
      </c>
      <c r="H76" s="7">
        <v>0</v>
      </c>
      <c r="I76" s="7"/>
      <c r="J76" s="7"/>
      <c r="K76" s="7"/>
      <c r="L76" s="7"/>
      <c r="M76" s="7"/>
      <c r="N76" s="7"/>
      <c r="O76" s="7"/>
    </row>
    <row r="77" spans="1:15" x14ac:dyDescent="0.35">
      <c r="A77" s="6" t="str">
        <f t="shared" si="1"/>
        <v>DISTRIBUCION VOLUMEN X CRITERIO (Consumiciones)Patatas Fritas100-200MIL</v>
      </c>
      <c r="B77">
        <v>0</v>
      </c>
      <c r="C77" s="6">
        <v>0</v>
      </c>
      <c r="D77" s="6" t="s">
        <v>14</v>
      </c>
      <c r="E77" s="84">
        <v>7.3315139870027597</v>
      </c>
      <c r="F77" s="84">
        <v>6.326721161031303</v>
      </c>
      <c r="G77" s="84">
        <v>8.5112093109330367</v>
      </c>
      <c r="H77" s="7">
        <v>0</v>
      </c>
      <c r="I77" s="7"/>
      <c r="J77" s="7"/>
      <c r="K77" s="7"/>
      <c r="L77" s="7"/>
      <c r="M77" s="7"/>
      <c r="N77" s="7"/>
      <c r="O77" s="7"/>
    </row>
    <row r="78" spans="1:15" x14ac:dyDescent="0.35">
      <c r="A78" s="6" t="str">
        <f t="shared" si="1"/>
        <v>DISTRIBUCION VOLUMEN X CRITERIO (Consumiciones)Patatas Fritas200-500MIL</v>
      </c>
      <c r="B78">
        <v>0</v>
      </c>
      <c r="C78" s="6">
        <v>0</v>
      </c>
      <c r="D78" s="6" t="s">
        <v>15</v>
      </c>
      <c r="E78" s="84">
        <v>14.900723013855288</v>
      </c>
      <c r="F78" s="84">
        <v>13.027754991469717</v>
      </c>
      <c r="G78" s="84">
        <v>14.485528517481228</v>
      </c>
      <c r="H78" s="7">
        <v>0</v>
      </c>
      <c r="I78" s="7"/>
      <c r="J78" s="7"/>
      <c r="K78" s="7"/>
      <c r="L78" s="7"/>
      <c r="M78" s="7"/>
      <c r="N78" s="7"/>
      <c r="O78" s="7"/>
    </row>
    <row r="79" spans="1:15" x14ac:dyDescent="0.35">
      <c r="A79" s="6" t="str">
        <f t="shared" si="1"/>
        <v>DISTRIBUCION VOLUMEN X CRITERIO (Consumiciones)Patatas Fritas&gt;500MIL</v>
      </c>
      <c r="B79">
        <v>0</v>
      </c>
      <c r="C79" s="6">
        <v>0</v>
      </c>
      <c r="D79" s="6" t="s">
        <v>16</v>
      </c>
      <c r="E79" s="84">
        <v>15.853079602048526</v>
      </c>
      <c r="F79" s="84">
        <v>15.733672616810054</v>
      </c>
      <c r="G79" s="84">
        <v>19.603645765177845</v>
      </c>
      <c r="H79" s="7">
        <v>0</v>
      </c>
      <c r="I79" s="7"/>
      <c r="J79" s="7"/>
      <c r="K79" s="7"/>
      <c r="L79" s="7"/>
      <c r="M79" s="7"/>
      <c r="N79" s="7"/>
      <c r="O79" s="7"/>
    </row>
    <row r="80" spans="1:15" x14ac:dyDescent="0.35">
      <c r="A80" s="6" t="str">
        <f t="shared" si="1"/>
        <v>DISTRIBUCION VOLUMEN X CRITERIO (Consumiciones)Patatas FritasDE 15 A 19 AÑOS</v>
      </c>
      <c r="B80">
        <v>0</v>
      </c>
      <c r="C80" s="6">
        <v>0</v>
      </c>
      <c r="D80" s="6" t="s">
        <v>48</v>
      </c>
      <c r="E80" s="84">
        <v>7.1249119308694482</v>
      </c>
      <c r="F80" s="84">
        <v>6.8005694970558732</v>
      </c>
      <c r="G80" s="84">
        <v>5.3169533036359313</v>
      </c>
      <c r="H80" s="7">
        <v>0</v>
      </c>
      <c r="I80" s="7"/>
      <c r="J80" s="7"/>
      <c r="K80" s="7"/>
      <c r="L80" s="7"/>
      <c r="M80" s="7"/>
      <c r="N80" s="7"/>
      <c r="O80" s="7"/>
    </row>
    <row r="81" spans="1:15" x14ac:dyDescent="0.35">
      <c r="A81" s="6" t="str">
        <f t="shared" si="1"/>
        <v>DISTRIBUCION VOLUMEN X CRITERIO (Consumiciones)Patatas FritasDE 20 A 24 AÑOS</v>
      </c>
      <c r="B81">
        <v>0</v>
      </c>
      <c r="C81" s="6">
        <v>0</v>
      </c>
      <c r="D81" s="6" t="s">
        <v>49</v>
      </c>
      <c r="E81" s="84">
        <v>4.9080914356357264</v>
      </c>
      <c r="F81" s="84">
        <v>3.6828995648872036</v>
      </c>
      <c r="G81" s="84">
        <v>5.0086738300743878</v>
      </c>
      <c r="H81" s="7">
        <v>0</v>
      </c>
      <c r="I81" s="7"/>
      <c r="J81" s="7"/>
      <c r="K81" s="7"/>
      <c r="L81" s="7"/>
      <c r="M81" s="7"/>
      <c r="N81" s="7"/>
      <c r="O81" s="7"/>
    </row>
    <row r="82" spans="1:15" x14ac:dyDescent="0.35">
      <c r="A82" s="6" t="str">
        <f t="shared" si="1"/>
        <v>DISTRIBUCION VOLUMEN X CRITERIO (Consumiciones)Patatas FritasDE 25 A 34 AÑOS</v>
      </c>
      <c r="B82">
        <v>0</v>
      </c>
      <c r="C82" s="6">
        <v>0</v>
      </c>
      <c r="D82" s="6" t="s">
        <v>50</v>
      </c>
      <c r="E82" s="84">
        <v>9.0354675736202612</v>
      </c>
      <c r="F82" s="84">
        <v>8.4697391910463242</v>
      </c>
      <c r="G82" s="84">
        <v>7.9481614376164842</v>
      </c>
      <c r="H82" s="7">
        <v>0</v>
      </c>
      <c r="I82" s="7"/>
      <c r="J82" s="7"/>
      <c r="K82" s="7"/>
      <c r="L82" s="7"/>
      <c r="M82" s="7"/>
      <c r="N82" s="7"/>
      <c r="O82" s="7"/>
    </row>
    <row r="83" spans="1:15" x14ac:dyDescent="0.35">
      <c r="A83" s="6" t="str">
        <f t="shared" si="1"/>
        <v>DISTRIBUCION VOLUMEN X CRITERIO (Consumiciones)Patatas FritasDE 35 A 49 AÑOS</v>
      </c>
      <c r="B83">
        <v>0</v>
      </c>
      <c r="C83" s="6">
        <v>0</v>
      </c>
      <c r="D83" s="6" t="s">
        <v>51</v>
      </c>
      <c r="E83" s="84">
        <v>30.530081096198803</v>
      </c>
      <c r="F83" s="84">
        <v>27.945244882212116</v>
      </c>
      <c r="G83" s="84">
        <v>25.731836022643943</v>
      </c>
      <c r="H83" s="7">
        <v>0</v>
      </c>
      <c r="I83" s="7"/>
      <c r="J83" s="7"/>
      <c r="K83" s="7"/>
      <c r="L83" s="7"/>
      <c r="M83" s="7"/>
      <c r="N83" s="7"/>
      <c r="O83" s="7"/>
    </row>
    <row r="84" spans="1:15" x14ac:dyDescent="0.35">
      <c r="A84" s="6" t="str">
        <f t="shared" si="1"/>
        <v>DISTRIBUCION VOLUMEN X CRITERIO (Consumiciones)Patatas FritasDE 50 A 59 AÑOS</v>
      </c>
      <c r="B84">
        <v>0</v>
      </c>
      <c r="C84" s="6">
        <v>0</v>
      </c>
      <c r="D84" s="6" t="s">
        <v>52</v>
      </c>
      <c r="E84" s="84">
        <v>20.768868573546278</v>
      </c>
      <c r="F84" s="84">
        <v>23.329335794761903</v>
      </c>
      <c r="G84" s="84">
        <v>20.693248241733649</v>
      </c>
      <c r="H84" s="7">
        <v>0</v>
      </c>
      <c r="I84" s="7"/>
      <c r="J84" s="7"/>
      <c r="K84" s="7"/>
      <c r="L84" s="7"/>
      <c r="M84" s="7"/>
      <c r="N84" s="7"/>
      <c r="O84" s="7"/>
    </row>
    <row r="85" spans="1:15" x14ac:dyDescent="0.35">
      <c r="A85" s="6" t="str">
        <f t="shared" si="1"/>
        <v>DISTRIBUCION VOLUMEN X CRITERIO (Consumiciones)Patatas FritasDE 60 A 75 AÑOS</v>
      </c>
      <c r="B85">
        <v>0</v>
      </c>
      <c r="C85" s="6">
        <v>0</v>
      </c>
      <c r="D85" s="6" t="s">
        <v>53</v>
      </c>
      <c r="E85" s="84">
        <v>27.63258423004244</v>
      </c>
      <c r="F85" s="84">
        <v>29.772201177650508</v>
      </c>
      <c r="G85" s="84">
        <v>35.301094643240141</v>
      </c>
      <c r="H85" s="7">
        <v>0</v>
      </c>
      <c r="I85" s="7"/>
      <c r="J85" s="7"/>
      <c r="K85" s="7"/>
      <c r="L85" s="7"/>
      <c r="M85" s="7"/>
      <c r="N85" s="7"/>
      <c r="O85" s="7"/>
    </row>
    <row r="86" spans="1:15" x14ac:dyDescent="0.35">
      <c r="A86" s="6" t="str">
        <f t="shared" si="1"/>
        <v>DISTRIBUCION VOLUMEN X CRITERIO (Consumiciones)Patatas FritasNIVEL ALTO</v>
      </c>
      <c r="B86">
        <v>0</v>
      </c>
      <c r="C86" s="6">
        <v>0</v>
      </c>
      <c r="D86" s="6" t="s">
        <v>156</v>
      </c>
      <c r="E86" s="84">
        <v>19.975067534071258</v>
      </c>
      <c r="F86" s="84">
        <v>21.57012712477038</v>
      </c>
      <c r="G86" s="84">
        <v>20.345644617649178</v>
      </c>
      <c r="H86" s="7">
        <v>0</v>
      </c>
      <c r="I86" s="7"/>
      <c r="J86" s="7"/>
      <c r="K86" s="7"/>
      <c r="L86" s="7"/>
      <c r="M86" s="7"/>
      <c r="N86" s="7"/>
      <c r="O86" s="7"/>
    </row>
    <row r="87" spans="1:15" x14ac:dyDescent="0.35">
      <c r="A87" s="6" t="str">
        <f t="shared" si="1"/>
        <v>DISTRIBUCION VOLUMEN X CRITERIO (Consumiciones)Patatas FritasNIVEL MEDIO ALTO</v>
      </c>
      <c r="B87">
        <v>0</v>
      </c>
      <c r="C87" s="6">
        <v>0</v>
      </c>
      <c r="D87" s="6" t="s">
        <v>157</v>
      </c>
      <c r="E87" s="84">
        <v>15.615654214492494</v>
      </c>
      <c r="F87" s="84">
        <v>13.429644589397491</v>
      </c>
      <c r="G87" s="84">
        <v>11.255792813001609</v>
      </c>
      <c r="H87" s="7">
        <v>0</v>
      </c>
      <c r="I87" s="7"/>
      <c r="J87" s="7"/>
      <c r="K87" s="7"/>
      <c r="L87" s="7"/>
      <c r="M87" s="7"/>
      <c r="N87" s="7"/>
      <c r="O87" s="7"/>
    </row>
    <row r="88" spans="1:15" x14ac:dyDescent="0.35">
      <c r="A88" s="6" t="str">
        <f t="shared" si="1"/>
        <v>DISTRIBUCION VOLUMEN X CRITERIO (Consumiciones)Patatas FritasNIVEL MEDIO</v>
      </c>
      <c r="B88">
        <v>0</v>
      </c>
      <c r="C88" s="6">
        <v>0</v>
      </c>
      <c r="D88" s="6" t="s">
        <v>158</v>
      </c>
      <c r="E88" s="84">
        <v>26.825985077856913</v>
      </c>
      <c r="F88" s="84">
        <v>28.94544881755548</v>
      </c>
      <c r="G88" s="84">
        <v>29.866315232784942</v>
      </c>
      <c r="H88" s="7">
        <v>0</v>
      </c>
      <c r="I88" s="7"/>
      <c r="J88" s="7"/>
      <c r="K88" s="7"/>
      <c r="L88" s="7"/>
      <c r="M88" s="7"/>
      <c r="N88" s="7"/>
      <c r="O88" s="7"/>
    </row>
    <row r="89" spans="1:15" x14ac:dyDescent="0.35">
      <c r="A89" s="6" t="str">
        <f t="shared" si="1"/>
        <v>DISTRIBUCION VOLUMEN X CRITERIO (Consumiciones)Patatas FritasNIVEL MEDIO BAJO</v>
      </c>
      <c r="B89">
        <v>0</v>
      </c>
      <c r="C89" s="6">
        <v>0</v>
      </c>
      <c r="D89" s="6" t="s">
        <v>159</v>
      </c>
      <c r="E89" s="84">
        <v>13.06052587728608</v>
      </c>
      <c r="F89" s="84">
        <v>13.672221114613183</v>
      </c>
      <c r="G89" s="84">
        <v>14.749467854872464</v>
      </c>
      <c r="H89" s="7">
        <v>0</v>
      </c>
      <c r="I89" s="7"/>
      <c r="J89" s="7"/>
      <c r="K89" s="7"/>
      <c r="L89" s="7"/>
      <c r="M89" s="7"/>
      <c r="N89" s="7"/>
      <c r="O89" s="7"/>
    </row>
    <row r="90" spans="1:15" x14ac:dyDescent="0.35">
      <c r="A90" s="6" t="str">
        <f t="shared" si="1"/>
        <v>DISTRIBUCION VOLUMEN X CRITERIO (Consumiciones)Patatas FritasNIVEL BAJO</v>
      </c>
      <c r="B90">
        <v>0</v>
      </c>
      <c r="C90" s="6">
        <v>0</v>
      </c>
      <c r="D90" s="6" t="s">
        <v>160</v>
      </c>
      <c r="E90" s="84">
        <v>24.522760382131871</v>
      </c>
      <c r="F90" s="84">
        <v>22.382543134607978</v>
      </c>
      <c r="G90" s="84">
        <v>23.782756252366489</v>
      </c>
      <c r="H90" s="7">
        <v>0</v>
      </c>
      <c r="I90" s="7"/>
      <c r="J90" s="7"/>
      <c r="K90" s="7"/>
      <c r="L90" s="7"/>
      <c r="M90" s="7"/>
      <c r="N90" s="7"/>
      <c r="O90" s="7"/>
    </row>
    <row r="91" spans="1:15" x14ac:dyDescent="0.35">
      <c r="A91" s="6" t="str">
        <f t="shared" si="1"/>
        <v>DISTRIBUCION VOLUMEN X CRITERIO (Consumiciones)Patatas FritasHOMBRE</v>
      </c>
      <c r="B91">
        <v>0</v>
      </c>
      <c r="C91" s="6">
        <v>0</v>
      </c>
      <c r="D91" s="6" t="s">
        <v>21</v>
      </c>
      <c r="E91" s="84">
        <v>43.786581963580339</v>
      </c>
      <c r="F91" s="84">
        <v>45.765252156920631</v>
      </c>
      <c r="G91" s="84">
        <v>44.786394739022398</v>
      </c>
      <c r="H91" s="7">
        <v>0</v>
      </c>
      <c r="I91" s="7"/>
      <c r="J91" s="7"/>
      <c r="K91" s="7"/>
      <c r="L91" s="7"/>
      <c r="M91" s="7"/>
      <c r="N91" s="7"/>
      <c r="O91" s="7"/>
    </row>
    <row r="92" spans="1:15" x14ac:dyDescent="0.35">
      <c r="A92" s="6" t="str">
        <f t="shared" si="1"/>
        <v>DISTRIBUCION VOLUMEN X CRITERIO (Consumiciones)Patatas FritasMUJER</v>
      </c>
      <c r="B92">
        <v>0</v>
      </c>
      <c r="C92" s="6">
        <v>0</v>
      </c>
      <c r="D92" s="6" t="s">
        <v>22</v>
      </c>
      <c r="E92" s="84">
        <v>56.213418036419647</v>
      </c>
      <c r="F92" s="84">
        <v>54.234732624023884</v>
      </c>
      <c r="G92" s="84">
        <v>55.213574288543832</v>
      </c>
      <c r="H92" s="7">
        <v>0</v>
      </c>
      <c r="I92" s="7"/>
      <c r="J92" s="7"/>
      <c r="K92" s="7"/>
      <c r="L92" s="7"/>
      <c r="M92" s="7"/>
      <c r="N92" s="7"/>
      <c r="O92" s="7"/>
    </row>
    <row r="93" spans="1:15" x14ac:dyDescent="0.35">
      <c r="A93" s="6" t="str">
        <f>$B$3&amp;$C$93&amp;D93</f>
        <v>DISTRIBUCION VOLUMEN X CRITERIO (Consumiciones)Otros Snacks SaladosT.ESPAÑA</v>
      </c>
      <c r="B93">
        <v>0</v>
      </c>
      <c r="C93" s="6" t="s">
        <v>35</v>
      </c>
      <c r="D93" s="6" t="s">
        <v>45</v>
      </c>
      <c r="E93" s="84">
        <v>100</v>
      </c>
      <c r="F93" s="84">
        <v>100</v>
      </c>
      <c r="G93" s="84">
        <v>100</v>
      </c>
      <c r="H93" s="7">
        <v>0</v>
      </c>
      <c r="I93" s="7"/>
      <c r="J93" s="7"/>
      <c r="K93" s="7"/>
      <c r="L93" s="7"/>
      <c r="M93" s="7"/>
      <c r="N93" s="7"/>
      <c r="O93" s="7"/>
    </row>
    <row r="94" spans="1:15" x14ac:dyDescent="0.35">
      <c r="A94" s="6" t="str">
        <f t="shared" ref="A94:A121" si="2">$B$3&amp;$C$93&amp;D94</f>
        <v>DISTRIBUCION VOLUMEN X CRITERIO (Consumiciones)Otros Snacks SaladosBCN AM</v>
      </c>
      <c r="B94">
        <v>0</v>
      </c>
      <c r="C94" s="6">
        <v>0</v>
      </c>
      <c r="D94" s="6" t="s">
        <v>1</v>
      </c>
      <c r="E94" s="84">
        <v>4.7963924694909039</v>
      </c>
      <c r="F94" s="84">
        <v>6.9908190877159031</v>
      </c>
      <c r="G94" s="84">
        <v>9.2101234846906515</v>
      </c>
      <c r="H94" s="7">
        <v>0</v>
      </c>
      <c r="I94" s="7"/>
      <c r="J94" s="7"/>
      <c r="K94" s="7"/>
      <c r="L94" s="7"/>
      <c r="M94" s="7"/>
      <c r="N94" s="7"/>
      <c r="O94" s="7"/>
    </row>
    <row r="95" spans="1:15" x14ac:dyDescent="0.35">
      <c r="A95" s="6" t="str">
        <f t="shared" si="2"/>
        <v>DISTRIBUCION VOLUMEN X CRITERIO (Consumiciones)Otros Snacks SaladosREST.CAT ARAGON</v>
      </c>
      <c r="B95">
        <v>0</v>
      </c>
      <c r="C95" s="6">
        <v>0</v>
      </c>
      <c r="D95" s="6" t="s">
        <v>2</v>
      </c>
      <c r="E95" s="84">
        <v>7.226747540925393</v>
      </c>
      <c r="F95" s="84">
        <v>11.150561960874457</v>
      </c>
      <c r="G95" s="84">
        <v>13.038078271708695</v>
      </c>
      <c r="H95" s="7">
        <v>0</v>
      </c>
      <c r="I95" s="7"/>
      <c r="J95" s="7"/>
      <c r="K95" s="7"/>
      <c r="L95" s="7"/>
      <c r="M95" s="7"/>
      <c r="N95" s="7"/>
      <c r="O95" s="7"/>
    </row>
    <row r="96" spans="1:15" x14ac:dyDescent="0.35">
      <c r="A96" s="6" t="str">
        <f t="shared" si="2"/>
        <v>DISTRIBUCION VOLUMEN X CRITERIO (Consumiciones)Otros Snacks SaladosLEVANTE</v>
      </c>
      <c r="B96">
        <v>0</v>
      </c>
      <c r="C96" s="6">
        <v>0</v>
      </c>
      <c r="D96" s="6" t="s">
        <v>3</v>
      </c>
      <c r="E96" s="84">
        <v>16.573792952428299</v>
      </c>
      <c r="F96" s="84">
        <v>16.254957232902235</v>
      </c>
      <c r="G96" s="84">
        <v>13.85968226615771</v>
      </c>
      <c r="H96" s="7">
        <v>0</v>
      </c>
      <c r="I96" s="7"/>
      <c r="J96" s="7"/>
      <c r="K96" s="7"/>
      <c r="L96" s="7"/>
      <c r="M96" s="7"/>
      <c r="N96" s="7"/>
      <c r="O96" s="7"/>
    </row>
    <row r="97" spans="1:15" x14ac:dyDescent="0.35">
      <c r="A97" s="6" t="str">
        <f t="shared" si="2"/>
        <v>DISTRIBUCION VOLUMEN X CRITERIO (Consumiciones)Otros Snacks SaladosANDALUCIA</v>
      </c>
      <c r="B97">
        <v>0</v>
      </c>
      <c r="C97" s="6">
        <v>0</v>
      </c>
      <c r="D97" s="6" t="s">
        <v>4</v>
      </c>
      <c r="E97" s="84">
        <v>20.677466176627256</v>
      </c>
      <c r="F97" s="84">
        <v>19.657935807009689</v>
      </c>
      <c r="G97" s="84">
        <v>17.35328909965995</v>
      </c>
      <c r="H97" s="7">
        <v>0</v>
      </c>
      <c r="I97" s="7"/>
      <c r="J97" s="7"/>
      <c r="K97" s="7"/>
      <c r="L97" s="7"/>
      <c r="M97" s="7"/>
      <c r="N97" s="7"/>
      <c r="O97" s="7"/>
    </row>
    <row r="98" spans="1:15" x14ac:dyDescent="0.35">
      <c r="A98" s="6" t="str">
        <f t="shared" si="2"/>
        <v>DISTRIBUCION VOLUMEN X CRITERIO (Consumiciones)Otros Snacks SaladosMDD AM</v>
      </c>
      <c r="B98">
        <v>0</v>
      </c>
      <c r="C98" s="6">
        <v>0</v>
      </c>
      <c r="D98" s="6" t="s">
        <v>5</v>
      </c>
      <c r="E98" s="84">
        <v>11.045358237751975</v>
      </c>
      <c r="F98" s="84">
        <v>10.479306047884632</v>
      </c>
      <c r="G98" s="84">
        <v>13.775887822086</v>
      </c>
      <c r="H98" s="7">
        <v>0</v>
      </c>
      <c r="I98" s="7"/>
      <c r="J98" s="7"/>
      <c r="K98" s="7"/>
      <c r="L98" s="7"/>
      <c r="M98" s="7"/>
      <c r="N98" s="7"/>
      <c r="O98" s="7"/>
    </row>
    <row r="99" spans="1:15" x14ac:dyDescent="0.35">
      <c r="A99" s="6" t="str">
        <f t="shared" si="2"/>
        <v>DISTRIBUCION VOLUMEN X CRITERIO (Consumiciones)Otros Snacks SaladosRTO CENTRO</v>
      </c>
      <c r="B99">
        <v>0</v>
      </c>
      <c r="C99" s="6">
        <v>0</v>
      </c>
      <c r="D99" s="6" t="s">
        <v>6</v>
      </c>
      <c r="E99" s="84">
        <v>16.656405726595885</v>
      </c>
      <c r="F99" s="84">
        <v>15.135713450363147</v>
      </c>
      <c r="G99" s="84">
        <v>15.97785785665606</v>
      </c>
      <c r="H99" s="7">
        <v>0</v>
      </c>
      <c r="I99" s="7"/>
      <c r="J99" s="7"/>
      <c r="K99" s="7"/>
      <c r="L99" s="7"/>
      <c r="M99" s="7"/>
      <c r="N99" s="7"/>
      <c r="O99" s="7"/>
    </row>
    <row r="100" spans="1:15" x14ac:dyDescent="0.35">
      <c r="A100" s="6" t="str">
        <f t="shared" si="2"/>
        <v>DISTRIBUCION VOLUMEN X CRITERIO (Consumiciones)Otros Snacks SaladosNORTE-CENTRO</v>
      </c>
      <c r="B100">
        <v>0</v>
      </c>
      <c r="C100" s="6">
        <v>0</v>
      </c>
      <c r="D100" s="6" t="s">
        <v>7</v>
      </c>
      <c r="E100" s="84">
        <v>15.914488713705719</v>
      </c>
      <c r="F100" s="84">
        <v>13.417149586040303</v>
      </c>
      <c r="G100" s="84">
        <v>11.123421129759564</v>
      </c>
      <c r="H100" s="7">
        <v>0</v>
      </c>
      <c r="I100" s="7"/>
      <c r="J100" s="7"/>
      <c r="K100" s="7"/>
      <c r="L100" s="7"/>
      <c r="M100" s="7"/>
      <c r="N100" s="7"/>
      <c r="O100" s="7"/>
    </row>
    <row r="101" spans="1:15" x14ac:dyDescent="0.35">
      <c r="A101" s="6" t="str">
        <f t="shared" si="2"/>
        <v>DISTRIBUCION VOLUMEN X CRITERIO (Consumiciones)Otros Snacks SaladosNOROESTE</v>
      </c>
      <c r="B101">
        <v>0</v>
      </c>
      <c r="C101" s="6">
        <v>0</v>
      </c>
      <c r="D101" s="6" t="s">
        <v>8</v>
      </c>
      <c r="E101" s="84">
        <v>7.1093023152586916</v>
      </c>
      <c r="F101" s="84">
        <v>6.9135794104955819</v>
      </c>
      <c r="G101" s="84">
        <v>5.6616503585893723</v>
      </c>
      <c r="H101" s="7">
        <v>0</v>
      </c>
      <c r="I101" s="7"/>
      <c r="J101" s="7"/>
      <c r="K101" s="7"/>
      <c r="L101" s="7"/>
      <c r="M101" s="7"/>
      <c r="N101" s="7"/>
      <c r="O101" s="7"/>
    </row>
    <row r="102" spans="1:15" x14ac:dyDescent="0.35">
      <c r="A102" s="6" t="str">
        <f t="shared" si="2"/>
        <v>DISTRIBUCION VOLUMEN X CRITERIO (Consumiciones)Otros Snacks Salados&lt;2MIL</v>
      </c>
      <c r="B102">
        <v>0</v>
      </c>
      <c r="C102" s="6">
        <v>0</v>
      </c>
      <c r="D102" s="6" t="s">
        <v>9</v>
      </c>
      <c r="E102" s="84">
        <v>7.8596803498928782</v>
      </c>
      <c r="F102" s="84">
        <v>6.061015199357989</v>
      </c>
      <c r="G102" s="84">
        <v>5.5177705663628691</v>
      </c>
      <c r="H102" s="7">
        <v>0</v>
      </c>
      <c r="I102" s="7"/>
      <c r="J102" s="7"/>
      <c r="K102" s="7"/>
      <c r="L102" s="7"/>
      <c r="M102" s="7"/>
      <c r="N102" s="7"/>
      <c r="O102" s="7"/>
    </row>
    <row r="103" spans="1:15" x14ac:dyDescent="0.35">
      <c r="A103" s="6" t="str">
        <f t="shared" si="2"/>
        <v>DISTRIBUCION VOLUMEN X CRITERIO (Consumiciones)Otros Snacks Salados2-5MIL</v>
      </c>
      <c r="B103">
        <v>0</v>
      </c>
      <c r="C103" s="6">
        <v>0</v>
      </c>
      <c r="D103" s="6" t="s">
        <v>10</v>
      </c>
      <c r="E103" s="84">
        <v>6.7845039830498441</v>
      </c>
      <c r="F103" s="84">
        <v>6.384523190211759</v>
      </c>
      <c r="G103" s="84">
        <v>6.4304802731705939</v>
      </c>
      <c r="H103" s="7">
        <v>0</v>
      </c>
      <c r="I103" s="7"/>
      <c r="J103" s="7"/>
      <c r="K103" s="7"/>
      <c r="L103" s="7"/>
      <c r="M103" s="7"/>
      <c r="N103" s="7"/>
      <c r="O103" s="7"/>
    </row>
    <row r="104" spans="1:15" x14ac:dyDescent="0.35">
      <c r="A104" s="6" t="str">
        <f t="shared" si="2"/>
        <v>DISTRIBUCION VOLUMEN X CRITERIO (Consumiciones)Otros Snacks Salados5-10MIL</v>
      </c>
      <c r="B104">
        <v>0</v>
      </c>
      <c r="C104" s="6">
        <v>0</v>
      </c>
      <c r="D104" s="6" t="s">
        <v>11</v>
      </c>
      <c r="E104" s="84">
        <v>6.5148054934128767</v>
      </c>
      <c r="F104" s="84">
        <v>8.2893806130555578</v>
      </c>
      <c r="G104" s="84">
        <v>4.8974824589590842</v>
      </c>
      <c r="H104" s="7">
        <v>0</v>
      </c>
      <c r="I104" s="7"/>
      <c r="J104" s="7"/>
      <c r="K104" s="7"/>
      <c r="L104" s="7"/>
      <c r="M104" s="7"/>
      <c r="N104" s="7"/>
      <c r="O104" s="7"/>
    </row>
    <row r="105" spans="1:15" x14ac:dyDescent="0.35">
      <c r="A105" s="6" t="str">
        <f t="shared" si="2"/>
        <v>DISTRIBUCION VOLUMEN X CRITERIO (Consumiciones)Otros Snacks Salados10-30MIL</v>
      </c>
      <c r="B105">
        <v>0</v>
      </c>
      <c r="C105" s="6">
        <v>0</v>
      </c>
      <c r="D105" s="6" t="s">
        <v>12</v>
      </c>
      <c r="E105" s="84">
        <v>22.951422179610105</v>
      </c>
      <c r="F105" s="84">
        <v>24.000467796637508</v>
      </c>
      <c r="G105" s="84">
        <v>25.363012150724064</v>
      </c>
      <c r="H105" s="7">
        <v>0</v>
      </c>
      <c r="I105" s="7"/>
      <c r="J105" s="7"/>
      <c r="K105" s="7"/>
      <c r="L105" s="7"/>
      <c r="M105" s="7"/>
      <c r="N105" s="7"/>
      <c r="O105" s="7"/>
    </row>
    <row r="106" spans="1:15" x14ac:dyDescent="0.35">
      <c r="A106" s="6" t="str">
        <f t="shared" si="2"/>
        <v>DISTRIBUCION VOLUMEN X CRITERIO (Consumiciones)Otros Snacks Salados30-100MIL</v>
      </c>
      <c r="B106">
        <v>0</v>
      </c>
      <c r="C106" s="6">
        <v>0</v>
      </c>
      <c r="D106" s="6" t="s">
        <v>13</v>
      </c>
      <c r="E106" s="84">
        <v>17.315606394185814</v>
      </c>
      <c r="F106" s="84">
        <v>18.612499042226709</v>
      </c>
      <c r="G106" s="84">
        <v>19.877398099529298</v>
      </c>
      <c r="H106" s="7">
        <v>0</v>
      </c>
      <c r="I106" s="7"/>
      <c r="J106" s="7"/>
      <c r="K106" s="7"/>
      <c r="L106" s="7"/>
      <c r="M106" s="7"/>
      <c r="N106" s="7"/>
      <c r="O106" s="7"/>
    </row>
    <row r="107" spans="1:15" x14ac:dyDescent="0.35">
      <c r="A107" s="6" t="str">
        <f t="shared" si="2"/>
        <v>DISTRIBUCION VOLUMEN X CRITERIO (Consumiciones)Otros Snacks Salados100-200MIL</v>
      </c>
      <c r="B107">
        <v>0</v>
      </c>
      <c r="C107" s="6">
        <v>0</v>
      </c>
      <c r="D107" s="6" t="s">
        <v>14</v>
      </c>
      <c r="E107" s="84">
        <v>9.0833140986944123</v>
      </c>
      <c r="F107" s="84">
        <v>10.433857184912751</v>
      </c>
      <c r="G107" s="84">
        <v>10.069228406069358</v>
      </c>
      <c r="H107" s="7">
        <v>0</v>
      </c>
      <c r="I107" s="7"/>
      <c r="J107" s="7"/>
      <c r="K107" s="7"/>
      <c r="L107" s="7"/>
      <c r="M107" s="7"/>
      <c r="N107" s="7"/>
      <c r="O107" s="7"/>
    </row>
    <row r="108" spans="1:15" x14ac:dyDescent="0.35">
      <c r="A108" s="6" t="str">
        <f t="shared" si="2"/>
        <v>DISTRIBUCION VOLUMEN X CRITERIO (Consumiciones)Otros Snacks Salados200-500MIL</v>
      </c>
      <c r="B108">
        <v>0</v>
      </c>
      <c r="C108" s="6">
        <v>0</v>
      </c>
      <c r="D108" s="6" t="s">
        <v>15</v>
      </c>
      <c r="E108" s="84">
        <v>16.097217783459396</v>
      </c>
      <c r="F108" s="84">
        <v>13.17211286803699</v>
      </c>
      <c r="G108" s="84">
        <v>11.89311706150929</v>
      </c>
      <c r="H108" s="7">
        <v>0</v>
      </c>
      <c r="I108" s="7"/>
      <c r="J108" s="7"/>
      <c r="K108" s="7"/>
      <c r="L108" s="7"/>
      <c r="M108" s="7"/>
      <c r="N108" s="7"/>
      <c r="O108" s="7"/>
    </row>
    <row r="109" spans="1:15" x14ac:dyDescent="0.35">
      <c r="A109" s="6" t="str">
        <f t="shared" si="2"/>
        <v>DISTRIBUCION VOLUMEN X CRITERIO (Consumiciones)Otros Snacks Salados&gt;500MIL</v>
      </c>
      <c r="B109">
        <v>0</v>
      </c>
      <c r="C109" s="6">
        <v>0</v>
      </c>
      <c r="D109" s="6" t="s">
        <v>16</v>
      </c>
      <c r="E109" s="84">
        <v>13.393411988210646</v>
      </c>
      <c r="F109" s="84">
        <v>13.046178787035581</v>
      </c>
      <c r="G109" s="84">
        <v>15.951515397626354</v>
      </c>
      <c r="H109" s="7">
        <v>0</v>
      </c>
      <c r="I109" s="7"/>
      <c r="J109" s="7"/>
      <c r="K109" s="7"/>
      <c r="L109" s="7"/>
      <c r="M109" s="7"/>
      <c r="N109" s="7"/>
      <c r="O109" s="7"/>
    </row>
    <row r="110" spans="1:15" x14ac:dyDescent="0.35">
      <c r="A110" s="6" t="str">
        <f t="shared" si="2"/>
        <v>DISTRIBUCION VOLUMEN X CRITERIO (Consumiciones)Otros Snacks SaladosDE 15 A 19 AÑOS</v>
      </c>
      <c r="B110">
        <v>0</v>
      </c>
      <c r="C110" s="6">
        <v>0</v>
      </c>
      <c r="D110" s="6" t="s">
        <v>48</v>
      </c>
      <c r="E110" s="84">
        <v>6.8024425032255014</v>
      </c>
      <c r="F110" s="84">
        <v>11.369361739880873</v>
      </c>
      <c r="G110" s="84">
        <v>6.6097626000642675</v>
      </c>
      <c r="H110" s="7">
        <v>0</v>
      </c>
      <c r="I110" s="7"/>
      <c r="J110" s="7"/>
      <c r="K110" s="7"/>
      <c r="L110" s="7"/>
      <c r="M110" s="7"/>
      <c r="N110" s="7"/>
      <c r="O110" s="7"/>
    </row>
    <row r="111" spans="1:15" x14ac:dyDescent="0.35">
      <c r="A111" s="6" t="str">
        <f t="shared" si="2"/>
        <v>DISTRIBUCION VOLUMEN X CRITERIO (Consumiciones)Otros Snacks SaladosDE 20 A 24 AÑOS</v>
      </c>
      <c r="B111">
        <v>0</v>
      </c>
      <c r="C111" s="6">
        <v>0</v>
      </c>
      <c r="D111" s="6" t="s">
        <v>49</v>
      </c>
      <c r="E111" s="84">
        <v>3.9359937798136908</v>
      </c>
      <c r="F111" s="84">
        <v>4.1604090800940439</v>
      </c>
      <c r="G111" s="84">
        <v>4.575080422185577</v>
      </c>
      <c r="H111" s="7">
        <v>0</v>
      </c>
      <c r="I111" s="7"/>
      <c r="J111" s="7"/>
      <c r="K111" s="7"/>
      <c r="L111" s="7"/>
      <c r="M111" s="7"/>
      <c r="N111" s="7"/>
      <c r="O111" s="7"/>
    </row>
    <row r="112" spans="1:15" x14ac:dyDescent="0.35">
      <c r="A112" s="6" t="str">
        <f t="shared" si="2"/>
        <v>DISTRIBUCION VOLUMEN X CRITERIO (Consumiciones)Otros Snacks SaladosDE 25 A 34 AÑOS</v>
      </c>
      <c r="B112">
        <v>0</v>
      </c>
      <c r="C112" s="6">
        <v>0</v>
      </c>
      <c r="D112" s="6" t="s">
        <v>50</v>
      </c>
      <c r="E112" s="84">
        <v>10.968582436703244</v>
      </c>
      <c r="F112" s="84">
        <v>11.930395086522214</v>
      </c>
      <c r="G112" s="84">
        <v>12.246542110857261</v>
      </c>
      <c r="H112" s="7">
        <v>0</v>
      </c>
      <c r="I112" s="7"/>
      <c r="J112" s="8"/>
      <c r="K112" s="7"/>
      <c r="L112" s="7"/>
      <c r="M112" s="7"/>
      <c r="N112" s="7"/>
      <c r="O112" s="7"/>
    </row>
    <row r="113" spans="1:15" x14ac:dyDescent="0.35">
      <c r="A113" s="6" t="str">
        <f t="shared" si="2"/>
        <v>DISTRIBUCION VOLUMEN X CRITERIO (Consumiciones)Otros Snacks SaladosDE 35 A 49 AÑOS</v>
      </c>
      <c r="B113">
        <v>0</v>
      </c>
      <c r="C113" s="6">
        <v>0</v>
      </c>
      <c r="D113" s="6" t="s">
        <v>51</v>
      </c>
      <c r="E113" s="84">
        <v>37.967801214445515</v>
      </c>
      <c r="F113" s="84">
        <v>33.074754709220031</v>
      </c>
      <c r="G113" s="84">
        <v>34.222950426034544</v>
      </c>
      <c r="H113" s="7">
        <v>0</v>
      </c>
      <c r="I113" s="7"/>
      <c r="J113" s="7"/>
      <c r="K113" s="7"/>
      <c r="L113" s="7"/>
      <c r="M113" s="7"/>
      <c r="N113" s="7"/>
      <c r="O113" s="7"/>
    </row>
    <row r="114" spans="1:15" x14ac:dyDescent="0.35">
      <c r="A114" s="6" t="str">
        <f t="shared" si="2"/>
        <v>DISTRIBUCION VOLUMEN X CRITERIO (Consumiciones)Otros Snacks SaladosDE 50 A 59 AÑOS</v>
      </c>
      <c r="B114">
        <v>0</v>
      </c>
      <c r="C114" s="6">
        <v>0</v>
      </c>
      <c r="D114" s="6" t="s">
        <v>52</v>
      </c>
      <c r="E114" s="84">
        <v>19.971569724086503</v>
      </c>
      <c r="F114" s="84">
        <v>21.173492061571718</v>
      </c>
      <c r="G114" s="84">
        <v>21.66126104811913</v>
      </c>
      <c r="H114" s="7">
        <v>0</v>
      </c>
      <c r="I114" s="7"/>
      <c r="J114" s="7"/>
      <c r="K114" s="7"/>
      <c r="L114" s="7"/>
      <c r="M114" s="7"/>
      <c r="N114" s="7"/>
      <c r="O114" s="7"/>
    </row>
    <row r="115" spans="1:15" x14ac:dyDescent="0.35">
      <c r="A115" s="6" t="str">
        <f t="shared" si="2"/>
        <v>DISTRIBUCION VOLUMEN X CRITERIO (Consumiciones)Otros Snacks SaladosDE 60 A 75 AÑOS</v>
      </c>
      <c r="B115">
        <v>0</v>
      </c>
      <c r="C115" s="6">
        <v>0</v>
      </c>
      <c r="D115" s="6" t="s">
        <v>53</v>
      </c>
      <c r="E115" s="84">
        <v>20.353569653066302</v>
      </c>
      <c r="F115" s="84">
        <v>18.291614745272632</v>
      </c>
      <c r="G115" s="84">
        <v>20.684400744368681</v>
      </c>
      <c r="H115" s="7">
        <v>0</v>
      </c>
      <c r="I115" s="7"/>
      <c r="J115" s="7"/>
      <c r="K115" s="7"/>
      <c r="L115" s="7"/>
      <c r="M115" s="7"/>
      <c r="N115" s="7"/>
      <c r="O115" s="7"/>
    </row>
    <row r="116" spans="1:15" x14ac:dyDescent="0.35">
      <c r="A116" s="6" t="str">
        <f t="shared" si="2"/>
        <v>DISTRIBUCION VOLUMEN X CRITERIO (Consumiciones)Otros Snacks SaladosNIVEL ALTO</v>
      </c>
      <c r="B116">
        <v>0</v>
      </c>
      <c r="C116" s="6">
        <v>0</v>
      </c>
      <c r="D116" s="6" t="s">
        <v>156</v>
      </c>
      <c r="E116" s="84">
        <v>20.452036208467977</v>
      </c>
      <c r="F116" s="84">
        <v>21.130922567558301</v>
      </c>
      <c r="G116" s="84">
        <v>22.162438690221865</v>
      </c>
      <c r="H116" s="7">
        <v>0</v>
      </c>
      <c r="I116" s="7"/>
      <c r="J116" s="7"/>
      <c r="K116" s="7"/>
      <c r="L116" s="7"/>
      <c r="M116" s="7"/>
      <c r="N116" s="7"/>
      <c r="O116" s="7"/>
    </row>
    <row r="117" spans="1:15" x14ac:dyDescent="0.35">
      <c r="A117" s="6" t="str">
        <f t="shared" si="2"/>
        <v>DISTRIBUCION VOLUMEN X CRITERIO (Consumiciones)Otros Snacks SaladosNIVEL MEDIO ALTO</v>
      </c>
      <c r="B117">
        <v>0</v>
      </c>
      <c r="C117" s="6">
        <v>0</v>
      </c>
      <c r="D117" s="6" t="s">
        <v>157</v>
      </c>
      <c r="E117" s="84">
        <v>8.3473894156220787</v>
      </c>
      <c r="F117" s="84">
        <v>13.300539175952029</v>
      </c>
      <c r="G117" s="84">
        <v>11.216846814716465</v>
      </c>
      <c r="H117" s="7">
        <v>0</v>
      </c>
      <c r="I117" s="7"/>
      <c r="J117" s="7"/>
      <c r="K117" s="7"/>
      <c r="L117" s="7"/>
      <c r="M117" s="7"/>
      <c r="N117" s="7"/>
      <c r="O117" s="7"/>
    </row>
    <row r="118" spans="1:15" x14ac:dyDescent="0.35">
      <c r="A118" s="6" t="str">
        <f t="shared" si="2"/>
        <v>DISTRIBUCION VOLUMEN X CRITERIO (Consumiciones)Otros Snacks SaladosNIVEL MEDIO</v>
      </c>
      <c r="B118">
        <v>0</v>
      </c>
      <c r="C118" s="6">
        <v>0</v>
      </c>
      <c r="D118" s="6" t="s">
        <v>158</v>
      </c>
      <c r="E118" s="84">
        <v>24.250285560408607</v>
      </c>
      <c r="F118" s="84">
        <v>27.674478063967157</v>
      </c>
      <c r="G118" s="84">
        <v>26.12481593824706</v>
      </c>
      <c r="H118" s="7">
        <v>0</v>
      </c>
      <c r="I118" s="7"/>
      <c r="J118" s="7"/>
      <c r="K118" s="7"/>
      <c r="L118" s="7"/>
      <c r="M118" s="7"/>
      <c r="N118" s="7"/>
      <c r="O118" s="7"/>
    </row>
    <row r="119" spans="1:15" x14ac:dyDescent="0.35">
      <c r="A119" s="6" t="str">
        <f t="shared" si="2"/>
        <v>DISTRIBUCION VOLUMEN X CRITERIO (Consumiciones)Otros Snacks SaladosNIVEL MEDIO BAJO</v>
      </c>
      <c r="B119">
        <v>0</v>
      </c>
      <c r="C119" s="6">
        <v>0</v>
      </c>
      <c r="D119" s="6" t="s">
        <v>159</v>
      </c>
      <c r="E119" s="84">
        <v>13.160709846951461</v>
      </c>
      <c r="F119" s="84">
        <v>14.075670138846883</v>
      </c>
      <c r="G119" s="84">
        <v>12.928117926643667</v>
      </c>
      <c r="H119" s="7">
        <v>0</v>
      </c>
      <c r="I119" s="7"/>
      <c r="J119" s="7"/>
      <c r="K119" s="7"/>
      <c r="L119" s="7"/>
      <c r="M119" s="7"/>
      <c r="N119" s="7"/>
      <c r="O119" s="7"/>
    </row>
    <row r="120" spans="1:15" x14ac:dyDescent="0.35">
      <c r="A120" s="6" t="str">
        <f t="shared" si="2"/>
        <v>DISTRIBUCION VOLUMEN X CRITERIO (Consumiciones)Otros Snacks SaladosNIVEL BAJO</v>
      </c>
      <c r="B120">
        <v>0</v>
      </c>
      <c r="C120" s="6">
        <v>0</v>
      </c>
      <c r="D120" s="6" t="s">
        <v>160</v>
      </c>
      <c r="E120" s="84">
        <v>33.789534580921611</v>
      </c>
      <c r="F120" s="84">
        <v>23.818414250053436</v>
      </c>
      <c r="G120" s="84">
        <v>27.56778063017094</v>
      </c>
      <c r="H120" s="8">
        <v>0</v>
      </c>
      <c r="I120" s="7"/>
      <c r="J120" s="7"/>
      <c r="K120" s="7"/>
      <c r="L120" s="8"/>
      <c r="M120" s="7"/>
      <c r="N120" s="7"/>
      <c r="O120" s="7"/>
    </row>
    <row r="121" spans="1:15" x14ac:dyDescent="0.35">
      <c r="A121" s="6" t="str">
        <f t="shared" si="2"/>
        <v>DISTRIBUCION VOLUMEN X CRITERIO (Consumiciones)Otros Snacks SaladosHOMBRE</v>
      </c>
      <c r="B121">
        <v>0</v>
      </c>
      <c r="C121" s="6">
        <v>0</v>
      </c>
      <c r="D121" s="6" t="s">
        <v>21</v>
      </c>
      <c r="E121" s="84">
        <v>35.779750068061034</v>
      </c>
      <c r="F121" s="84">
        <v>36.7989805259486</v>
      </c>
      <c r="G121" s="84">
        <v>40.262965539402465</v>
      </c>
      <c r="H121" s="7">
        <v>0</v>
      </c>
      <c r="I121" s="7"/>
      <c r="J121" s="7"/>
      <c r="K121" s="7"/>
      <c r="L121" s="7"/>
      <c r="M121" s="7"/>
      <c r="N121" s="7"/>
      <c r="O121" s="7"/>
    </row>
    <row r="122" spans="1:15" x14ac:dyDescent="0.35">
      <c r="A122" s="6" t="str">
        <f>$B$3&amp;$C$93&amp;D122</f>
        <v>DISTRIBUCION VOLUMEN X CRITERIO (Consumiciones)Otros Snacks SaladosMUJER</v>
      </c>
      <c r="B122">
        <v>0</v>
      </c>
      <c r="C122" s="6">
        <v>0</v>
      </c>
      <c r="D122" s="6" t="s">
        <v>22</v>
      </c>
      <c r="E122" s="84">
        <v>64.220212942248736</v>
      </c>
      <c r="F122" s="84">
        <v>63.2010436704292</v>
      </c>
      <c r="G122" s="84">
        <v>59.737034460597549</v>
      </c>
      <c r="H122" s="7">
        <v>0</v>
      </c>
      <c r="I122" s="7"/>
      <c r="J122" s="7"/>
      <c r="K122" s="7"/>
      <c r="L122" s="7"/>
      <c r="M122" s="7"/>
      <c r="N122" s="7"/>
      <c r="O122" s="7"/>
    </row>
    <row r="123" spans="1:15" x14ac:dyDescent="0.35">
      <c r="A123" s="6" t="str">
        <f>$B$3&amp;$C$123&amp;D123</f>
        <v>DISTRIBUCION VOLUMEN X CRITERIO (Consumiciones)Frutos SecosT.ESPAÑA</v>
      </c>
      <c r="B123">
        <v>0</v>
      </c>
      <c r="C123" s="6" t="s">
        <v>36</v>
      </c>
      <c r="D123" s="6" t="s">
        <v>45</v>
      </c>
      <c r="E123" s="84">
        <v>100</v>
      </c>
      <c r="F123" s="84">
        <v>100</v>
      </c>
      <c r="G123" s="84">
        <v>100</v>
      </c>
      <c r="H123" s="7">
        <v>0</v>
      </c>
      <c r="I123" s="7"/>
      <c r="J123" s="7"/>
      <c r="K123" s="7"/>
      <c r="L123" s="7"/>
      <c r="M123" s="7"/>
      <c r="N123" s="7"/>
      <c r="O123" s="7"/>
    </row>
    <row r="124" spans="1:15" x14ac:dyDescent="0.35">
      <c r="A124" s="6" t="str">
        <f t="shared" ref="A124:A152" si="3">$B$3&amp;$C$123&amp;D124</f>
        <v>DISTRIBUCION VOLUMEN X CRITERIO (Consumiciones)Frutos SecosBCN AM</v>
      </c>
      <c r="B124">
        <v>0</v>
      </c>
      <c r="C124" s="6">
        <v>0</v>
      </c>
      <c r="D124" s="6" t="s">
        <v>1</v>
      </c>
      <c r="E124" s="84">
        <v>9.2213721473139518</v>
      </c>
      <c r="F124" s="84">
        <v>15.966298632020964</v>
      </c>
      <c r="G124" s="84">
        <v>11.773251362739826</v>
      </c>
      <c r="H124" s="7">
        <v>0</v>
      </c>
      <c r="I124" s="7"/>
      <c r="J124" s="7"/>
      <c r="K124" s="7"/>
      <c r="L124" s="7"/>
      <c r="M124" s="7"/>
      <c r="N124" s="7"/>
      <c r="O124" s="7"/>
    </row>
    <row r="125" spans="1:15" x14ac:dyDescent="0.35">
      <c r="A125" s="6" t="str">
        <f t="shared" si="3"/>
        <v>DISTRIBUCION VOLUMEN X CRITERIO (Consumiciones)Frutos SecosREST.CAT ARAGON</v>
      </c>
      <c r="B125">
        <v>0</v>
      </c>
      <c r="C125" s="6">
        <v>0</v>
      </c>
      <c r="D125" s="6" t="s">
        <v>2</v>
      </c>
      <c r="E125" s="84">
        <v>10.401768943594142</v>
      </c>
      <c r="F125" s="84">
        <v>11.683810681621408</v>
      </c>
      <c r="G125" s="84">
        <v>21.31610506566998</v>
      </c>
      <c r="H125" s="7">
        <v>0</v>
      </c>
      <c r="I125" s="7"/>
      <c r="J125" s="7"/>
      <c r="K125" s="7"/>
      <c r="L125" s="7"/>
      <c r="M125" s="7"/>
      <c r="N125" s="7"/>
      <c r="O125" s="7"/>
    </row>
    <row r="126" spans="1:15" x14ac:dyDescent="0.35">
      <c r="A126" s="6" t="str">
        <f t="shared" si="3"/>
        <v>DISTRIBUCION VOLUMEN X CRITERIO (Consumiciones)Frutos SecosLEVANTE</v>
      </c>
      <c r="B126">
        <v>0</v>
      </c>
      <c r="C126" s="6">
        <v>0</v>
      </c>
      <c r="D126" s="6" t="s">
        <v>3</v>
      </c>
      <c r="E126" s="84">
        <v>12.376442573913236</v>
      </c>
      <c r="F126" s="84">
        <v>11.586996457793285</v>
      </c>
      <c r="G126" s="84">
        <v>10.210783026130271</v>
      </c>
      <c r="H126" s="7">
        <v>0</v>
      </c>
      <c r="I126" s="7"/>
      <c r="J126" s="7"/>
      <c r="K126" s="7"/>
      <c r="L126" s="7"/>
      <c r="M126" s="7"/>
      <c r="N126" s="7"/>
      <c r="O126" s="7"/>
    </row>
    <row r="127" spans="1:15" x14ac:dyDescent="0.35">
      <c r="A127" s="6" t="str">
        <f t="shared" si="3"/>
        <v>DISTRIBUCION VOLUMEN X CRITERIO (Consumiciones)Frutos SecosANDALUCIA</v>
      </c>
      <c r="B127">
        <v>0</v>
      </c>
      <c r="C127" s="6">
        <v>0</v>
      </c>
      <c r="D127" s="6" t="s">
        <v>4</v>
      </c>
      <c r="E127" s="84">
        <v>21.98994474971111</v>
      </c>
      <c r="F127" s="84">
        <v>21.281627600811433</v>
      </c>
      <c r="G127" s="84">
        <v>19.267808540763724</v>
      </c>
      <c r="H127" s="7">
        <v>0</v>
      </c>
      <c r="I127" s="7"/>
      <c r="J127" s="7"/>
      <c r="K127" s="7"/>
      <c r="L127" s="7"/>
      <c r="M127" s="7"/>
      <c r="N127" s="7"/>
      <c r="O127" s="7"/>
    </row>
    <row r="128" spans="1:15" x14ac:dyDescent="0.35">
      <c r="A128" s="6" t="str">
        <f t="shared" si="3"/>
        <v>DISTRIBUCION VOLUMEN X CRITERIO (Consumiciones)Frutos SecosMDD AM</v>
      </c>
      <c r="B128">
        <v>0</v>
      </c>
      <c r="C128" s="6">
        <v>0</v>
      </c>
      <c r="D128" s="6" t="s">
        <v>5</v>
      </c>
      <c r="E128" s="84">
        <v>8.2339226605878988</v>
      </c>
      <c r="F128" s="84">
        <v>8.104270768807682</v>
      </c>
      <c r="G128" s="84">
        <v>9.2498381721847966</v>
      </c>
      <c r="H128" s="8">
        <v>0</v>
      </c>
      <c r="I128" s="7"/>
      <c r="J128" s="8"/>
      <c r="K128" s="8"/>
      <c r="L128" s="7"/>
      <c r="M128" s="7"/>
      <c r="N128" s="7"/>
      <c r="O128" s="7"/>
    </row>
    <row r="129" spans="1:15" x14ac:dyDescent="0.35">
      <c r="A129" s="6" t="str">
        <f t="shared" si="3"/>
        <v>DISTRIBUCION VOLUMEN X CRITERIO (Consumiciones)Frutos SecosRTO CENTRO</v>
      </c>
      <c r="B129">
        <v>0</v>
      </c>
      <c r="C129" s="6">
        <v>0</v>
      </c>
      <c r="D129" s="6" t="s">
        <v>6</v>
      </c>
      <c r="E129" s="84">
        <v>16.499899007803194</v>
      </c>
      <c r="F129" s="84">
        <v>10.933456795158907</v>
      </c>
      <c r="G129" s="84">
        <v>10.575781529037046</v>
      </c>
      <c r="H129" s="7">
        <v>0</v>
      </c>
      <c r="I129" s="7"/>
      <c r="J129" s="7"/>
      <c r="K129" s="7"/>
      <c r="L129" s="7"/>
      <c r="M129" s="7"/>
      <c r="N129" s="7"/>
      <c r="O129" s="7"/>
    </row>
    <row r="130" spans="1:15" x14ac:dyDescent="0.35">
      <c r="A130" s="6" t="str">
        <f t="shared" si="3"/>
        <v>DISTRIBUCION VOLUMEN X CRITERIO (Consumiciones)Frutos SecosNORTE-CENTRO</v>
      </c>
      <c r="B130">
        <v>0</v>
      </c>
      <c r="C130" s="6">
        <v>0</v>
      </c>
      <c r="D130" s="6" t="s">
        <v>7</v>
      </c>
      <c r="E130" s="84">
        <v>14.305482845754</v>
      </c>
      <c r="F130" s="84">
        <v>13.735364542274786</v>
      </c>
      <c r="G130" s="84">
        <v>10.462103941843834</v>
      </c>
      <c r="H130" s="7">
        <v>0</v>
      </c>
      <c r="I130" s="7"/>
      <c r="J130" s="7"/>
      <c r="K130" s="7"/>
      <c r="L130" s="7"/>
      <c r="M130" s="7"/>
      <c r="N130" s="7"/>
      <c r="O130" s="7"/>
    </row>
    <row r="131" spans="1:15" x14ac:dyDescent="0.35">
      <c r="A131" s="6" t="str">
        <f t="shared" si="3"/>
        <v>DISTRIBUCION VOLUMEN X CRITERIO (Consumiciones)Frutos SecosNOROESTE</v>
      </c>
      <c r="B131">
        <v>0</v>
      </c>
      <c r="C131" s="6">
        <v>0</v>
      </c>
      <c r="D131" s="6" t="s">
        <v>8</v>
      </c>
      <c r="E131" s="84">
        <v>6.9711766896269332</v>
      </c>
      <c r="F131" s="84">
        <v>6.7081799779858535</v>
      </c>
      <c r="G131" s="84">
        <v>7.1443266116676671</v>
      </c>
      <c r="H131" s="7">
        <v>0</v>
      </c>
      <c r="I131" s="7"/>
      <c r="J131" s="7"/>
      <c r="K131" s="7"/>
      <c r="L131" s="7"/>
      <c r="M131" s="7"/>
      <c r="N131" s="7"/>
      <c r="O131" s="7"/>
    </row>
    <row r="132" spans="1:15" x14ac:dyDescent="0.35">
      <c r="A132" s="6" t="str">
        <f t="shared" si="3"/>
        <v>DISTRIBUCION VOLUMEN X CRITERIO (Consumiciones)Frutos Secos&lt;2MIL</v>
      </c>
      <c r="B132">
        <v>0</v>
      </c>
      <c r="C132" s="6">
        <v>0</v>
      </c>
      <c r="D132" s="6" t="s">
        <v>9</v>
      </c>
      <c r="E132" s="84">
        <v>5.4879544477100879</v>
      </c>
      <c r="F132" s="84">
        <v>5.0154029449410356</v>
      </c>
      <c r="G132" s="84">
        <v>6.950859468007792</v>
      </c>
      <c r="H132" s="7">
        <v>0</v>
      </c>
      <c r="I132" s="7"/>
      <c r="J132" s="7"/>
      <c r="K132" s="7"/>
      <c r="L132" s="7"/>
      <c r="M132" s="7"/>
      <c r="N132" s="7"/>
      <c r="O132" s="7"/>
    </row>
    <row r="133" spans="1:15" x14ac:dyDescent="0.35">
      <c r="A133" s="6" t="str">
        <f t="shared" si="3"/>
        <v>DISTRIBUCION VOLUMEN X CRITERIO (Consumiciones)Frutos Secos2-5MIL</v>
      </c>
      <c r="B133">
        <v>0</v>
      </c>
      <c r="C133" s="6">
        <v>0</v>
      </c>
      <c r="D133" s="6" t="s">
        <v>10</v>
      </c>
      <c r="E133" s="84">
        <v>4.3270539545658782</v>
      </c>
      <c r="F133" s="84">
        <v>4.5389490639486514</v>
      </c>
      <c r="G133" s="84">
        <v>5.4407990190408206</v>
      </c>
      <c r="H133" s="7">
        <v>0</v>
      </c>
      <c r="I133" s="7"/>
      <c r="J133" s="7"/>
      <c r="K133" s="7"/>
      <c r="L133" s="7"/>
      <c r="M133" s="7"/>
      <c r="N133" s="7"/>
      <c r="O133" s="7"/>
    </row>
    <row r="134" spans="1:15" x14ac:dyDescent="0.35">
      <c r="A134" s="6" t="str">
        <f t="shared" si="3"/>
        <v>DISTRIBUCION VOLUMEN X CRITERIO (Consumiciones)Frutos Secos5-10MIL</v>
      </c>
      <c r="B134">
        <v>0</v>
      </c>
      <c r="C134" s="6">
        <v>0</v>
      </c>
      <c r="D134" s="6" t="s">
        <v>11</v>
      </c>
      <c r="E134" s="84">
        <v>7.955904196191427</v>
      </c>
      <c r="F134" s="84">
        <v>7.2998364012587542</v>
      </c>
      <c r="G134" s="84">
        <v>5.6917436927401219</v>
      </c>
      <c r="H134" s="7">
        <v>0</v>
      </c>
      <c r="I134" s="7"/>
      <c r="J134" s="7"/>
      <c r="K134" s="7"/>
      <c r="L134" s="7"/>
      <c r="M134" s="7"/>
      <c r="N134" s="7"/>
      <c r="O134" s="7"/>
    </row>
    <row r="135" spans="1:15" x14ac:dyDescent="0.35">
      <c r="A135" s="6" t="str">
        <f t="shared" si="3"/>
        <v>DISTRIBUCION VOLUMEN X CRITERIO (Consumiciones)Frutos Secos10-30MIL</v>
      </c>
      <c r="B135">
        <v>0</v>
      </c>
      <c r="C135" s="6">
        <v>0</v>
      </c>
      <c r="D135" s="6" t="s">
        <v>12</v>
      </c>
      <c r="E135" s="84">
        <v>26.416370903804587</v>
      </c>
      <c r="F135" s="84">
        <v>19.006850739918381</v>
      </c>
      <c r="G135" s="84">
        <v>18.120042902089402</v>
      </c>
      <c r="H135" s="7">
        <v>0</v>
      </c>
      <c r="I135" s="7"/>
      <c r="J135" s="7"/>
      <c r="K135" s="7"/>
      <c r="L135" s="7"/>
      <c r="M135" s="7"/>
      <c r="N135" s="7"/>
      <c r="O135" s="7"/>
    </row>
    <row r="136" spans="1:15" x14ac:dyDescent="0.35">
      <c r="A136" s="6" t="str">
        <f t="shared" si="3"/>
        <v>DISTRIBUCION VOLUMEN X CRITERIO (Consumiciones)Frutos Secos30-100MIL</v>
      </c>
      <c r="B136">
        <v>0</v>
      </c>
      <c r="C136" s="6">
        <v>0</v>
      </c>
      <c r="D136" s="6" t="s">
        <v>13</v>
      </c>
      <c r="E136" s="84">
        <v>18.178169471776464</v>
      </c>
      <c r="F136" s="84">
        <v>19.854677719482929</v>
      </c>
      <c r="G136" s="84">
        <v>21.9921157173439</v>
      </c>
      <c r="H136" s="8">
        <v>0</v>
      </c>
      <c r="I136" s="7"/>
      <c r="J136" s="8"/>
      <c r="K136" s="8"/>
      <c r="L136" s="8"/>
      <c r="M136" s="8"/>
      <c r="N136" s="7"/>
      <c r="O136" s="7"/>
    </row>
    <row r="137" spans="1:15" x14ac:dyDescent="0.35">
      <c r="A137" s="6" t="str">
        <f t="shared" si="3"/>
        <v>DISTRIBUCION VOLUMEN X CRITERIO (Consumiciones)Frutos Secos100-200MIL</v>
      </c>
      <c r="B137">
        <v>0</v>
      </c>
      <c r="C137" s="6">
        <v>0</v>
      </c>
      <c r="D137" s="6" t="s">
        <v>14</v>
      </c>
      <c r="E137" s="84">
        <v>5.8389483620714531</v>
      </c>
      <c r="F137" s="84">
        <v>7.5455659939424953</v>
      </c>
      <c r="G137" s="84">
        <v>12.631807639882844</v>
      </c>
      <c r="H137" s="7">
        <v>0</v>
      </c>
      <c r="I137" s="7"/>
      <c r="J137" s="7"/>
      <c r="K137" s="7"/>
      <c r="L137" s="7"/>
      <c r="M137" s="7"/>
      <c r="N137" s="7"/>
      <c r="O137" s="7"/>
    </row>
    <row r="138" spans="1:15" x14ac:dyDescent="0.35">
      <c r="A138" s="6" t="str">
        <f t="shared" si="3"/>
        <v>DISTRIBUCION VOLUMEN X CRITERIO (Consumiciones)Frutos Secos200-500MIL</v>
      </c>
      <c r="B138">
        <v>0</v>
      </c>
      <c r="C138" s="6">
        <v>0</v>
      </c>
      <c r="D138" s="6" t="s">
        <v>15</v>
      </c>
      <c r="E138" s="84">
        <v>18.184050377930664</v>
      </c>
      <c r="F138" s="84">
        <v>24.936796975912802</v>
      </c>
      <c r="G138" s="84">
        <v>16.839806825100137</v>
      </c>
      <c r="H138" s="7">
        <v>0</v>
      </c>
      <c r="I138" s="7"/>
      <c r="J138" s="7"/>
      <c r="K138" s="7"/>
      <c r="L138" s="7"/>
      <c r="M138" s="7"/>
      <c r="N138" s="7"/>
      <c r="O138" s="7"/>
    </row>
    <row r="139" spans="1:15" x14ac:dyDescent="0.35">
      <c r="A139" s="6" t="str">
        <f t="shared" si="3"/>
        <v>DISTRIBUCION VOLUMEN X CRITERIO (Consumiciones)Frutos Secos&gt;500MIL</v>
      </c>
      <c r="B139">
        <v>0</v>
      </c>
      <c r="C139" s="6">
        <v>0</v>
      </c>
      <c r="D139" s="6" t="s">
        <v>16</v>
      </c>
      <c r="E139" s="84">
        <v>13.611535919557999</v>
      </c>
      <c r="F139" s="84">
        <v>11.801921524713531</v>
      </c>
      <c r="G139" s="84">
        <v>12.332833485609267</v>
      </c>
      <c r="H139" s="7">
        <v>0</v>
      </c>
      <c r="I139" s="7"/>
      <c r="J139" s="7"/>
      <c r="K139" s="7"/>
      <c r="L139" s="7"/>
      <c r="M139" s="7"/>
      <c r="N139" s="7"/>
      <c r="O139" s="7"/>
    </row>
    <row r="140" spans="1:15" x14ac:dyDescent="0.35">
      <c r="A140" s="6" t="str">
        <f t="shared" si="3"/>
        <v>DISTRIBUCION VOLUMEN X CRITERIO (Consumiciones)Frutos SecosDE 15 A 19 AÑOS</v>
      </c>
      <c r="B140">
        <v>0</v>
      </c>
      <c r="C140" s="6">
        <v>0</v>
      </c>
      <c r="D140" s="6" t="s">
        <v>48</v>
      </c>
      <c r="E140" s="84">
        <v>3.7635174963828311</v>
      </c>
      <c r="F140" s="84">
        <v>4.317158388217508</v>
      </c>
      <c r="G140" s="84">
        <v>5.8214281901866638</v>
      </c>
      <c r="H140" s="7">
        <v>0</v>
      </c>
      <c r="I140" s="7"/>
      <c r="J140" s="7"/>
      <c r="K140" s="7"/>
      <c r="L140" s="7"/>
      <c r="M140" s="7"/>
      <c r="N140" s="7"/>
      <c r="O140" s="7"/>
    </row>
    <row r="141" spans="1:15" x14ac:dyDescent="0.35">
      <c r="A141" s="6" t="str">
        <f t="shared" si="3"/>
        <v>DISTRIBUCION VOLUMEN X CRITERIO (Consumiciones)Frutos SecosDE 20 A 24 AÑOS</v>
      </c>
      <c r="B141">
        <v>0</v>
      </c>
      <c r="C141" s="6">
        <v>0</v>
      </c>
      <c r="D141" s="6" t="s">
        <v>49</v>
      </c>
      <c r="E141" s="84">
        <v>1.9781348458804118</v>
      </c>
      <c r="F141" s="84">
        <v>1.2102105366974498</v>
      </c>
      <c r="G141" s="84">
        <v>2.4287979487635374</v>
      </c>
      <c r="H141" s="7">
        <v>0</v>
      </c>
      <c r="I141" s="7"/>
      <c r="J141" s="7"/>
      <c r="K141" s="7"/>
      <c r="L141" s="7"/>
      <c r="M141" s="7"/>
      <c r="N141" s="7"/>
      <c r="O141" s="7"/>
    </row>
    <row r="142" spans="1:15" x14ac:dyDescent="0.35">
      <c r="A142" s="6" t="str">
        <f t="shared" si="3"/>
        <v>DISTRIBUCION VOLUMEN X CRITERIO (Consumiciones)Frutos SecosDE 25 A 34 AÑOS</v>
      </c>
      <c r="B142">
        <v>0</v>
      </c>
      <c r="C142" s="6">
        <v>0</v>
      </c>
      <c r="D142" s="6" t="s">
        <v>50</v>
      </c>
      <c r="E142" s="84">
        <v>6.9790499588473986</v>
      </c>
      <c r="F142" s="84">
        <v>6.5148570928914271</v>
      </c>
      <c r="G142" s="84">
        <v>5.7510044349308691</v>
      </c>
      <c r="H142" s="7">
        <v>0</v>
      </c>
      <c r="I142" s="7"/>
      <c r="J142" s="7"/>
      <c r="K142" s="7"/>
      <c r="L142" s="7"/>
      <c r="M142" s="7"/>
      <c r="N142" s="7"/>
      <c r="O142" s="7"/>
    </row>
    <row r="143" spans="1:15" x14ac:dyDescent="0.35">
      <c r="A143" s="6" t="str">
        <f t="shared" si="3"/>
        <v>DISTRIBUCION VOLUMEN X CRITERIO (Consumiciones)Frutos SecosDE 35 A 49 AÑOS</v>
      </c>
      <c r="B143">
        <v>0</v>
      </c>
      <c r="C143" s="6">
        <v>0</v>
      </c>
      <c r="D143" s="6" t="s">
        <v>51</v>
      </c>
      <c r="E143" s="84">
        <v>26.470466996162301</v>
      </c>
      <c r="F143" s="84">
        <v>27.436421502273777</v>
      </c>
      <c r="G143" s="84">
        <v>16.905591428821921</v>
      </c>
      <c r="H143" s="7">
        <v>0</v>
      </c>
      <c r="I143" s="7"/>
      <c r="J143" s="7"/>
      <c r="K143" s="7"/>
      <c r="L143" s="7"/>
      <c r="M143" s="7"/>
      <c r="N143" s="7"/>
      <c r="O143" s="7"/>
    </row>
    <row r="144" spans="1:15" x14ac:dyDescent="0.35">
      <c r="A144" s="6" t="str">
        <f t="shared" si="3"/>
        <v>DISTRIBUCION VOLUMEN X CRITERIO (Consumiciones)Frutos SecosDE 50 A 59 AÑOS</v>
      </c>
      <c r="B144">
        <v>0</v>
      </c>
      <c r="C144" s="6">
        <v>0</v>
      </c>
      <c r="D144" s="6" t="s">
        <v>52</v>
      </c>
      <c r="E144" s="84">
        <v>23.808463833114175</v>
      </c>
      <c r="F144" s="84">
        <v>22.004105724100739</v>
      </c>
      <c r="G144" s="84">
        <v>22.28626697398348</v>
      </c>
      <c r="H144" s="7">
        <v>0</v>
      </c>
      <c r="I144" s="7"/>
      <c r="J144" s="7"/>
      <c r="K144" s="7"/>
      <c r="L144" s="7"/>
      <c r="M144" s="7"/>
      <c r="N144" s="7"/>
      <c r="O144" s="7"/>
    </row>
    <row r="145" spans="1:15" x14ac:dyDescent="0.35">
      <c r="A145" s="6" t="str">
        <f t="shared" si="3"/>
        <v>DISTRIBUCION VOLUMEN X CRITERIO (Consumiciones)Frutos SecosDE 60 A 75 AÑOS</v>
      </c>
      <c r="B145">
        <v>0</v>
      </c>
      <c r="C145" s="6">
        <v>0</v>
      </c>
      <c r="D145" s="6" t="s">
        <v>53</v>
      </c>
      <c r="E145" s="84">
        <v>37.000353129177952</v>
      </c>
      <c r="F145" s="84">
        <v>38.517238571107612</v>
      </c>
      <c r="G145" s="84">
        <v>46.806921523090672</v>
      </c>
      <c r="H145" s="7">
        <v>0</v>
      </c>
      <c r="I145" s="7"/>
      <c r="J145" s="7"/>
      <c r="K145" s="7"/>
      <c r="L145" s="7"/>
      <c r="M145" s="7"/>
      <c r="N145" s="7"/>
      <c r="O145" s="7"/>
    </row>
    <row r="146" spans="1:15" x14ac:dyDescent="0.35">
      <c r="A146" s="6" t="str">
        <f t="shared" si="3"/>
        <v>DISTRIBUCION VOLUMEN X CRITERIO (Consumiciones)Frutos SecosNIVEL ALTO</v>
      </c>
      <c r="B146">
        <v>0</v>
      </c>
      <c r="C146" s="6">
        <v>0</v>
      </c>
      <c r="D146" s="6" t="s">
        <v>156</v>
      </c>
      <c r="E146" s="84">
        <v>16.091423357914973</v>
      </c>
      <c r="F146" s="84">
        <v>13.576692997338194</v>
      </c>
      <c r="G146" s="84">
        <v>15.328729647713226</v>
      </c>
      <c r="H146" s="7">
        <v>0</v>
      </c>
      <c r="I146" s="7"/>
      <c r="J146" s="7"/>
      <c r="K146" s="7"/>
      <c r="L146" s="7"/>
      <c r="M146" s="7"/>
      <c r="N146" s="7"/>
      <c r="O146" s="7"/>
    </row>
    <row r="147" spans="1:15" x14ac:dyDescent="0.35">
      <c r="A147" s="6" t="str">
        <f t="shared" si="3"/>
        <v>DISTRIBUCION VOLUMEN X CRITERIO (Consumiciones)Frutos SecosNIVEL MEDIO ALTO</v>
      </c>
      <c r="B147">
        <v>0</v>
      </c>
      <c r="C147" s="6">
        <v>0</v>
      </c>
      <c r="D147" s="6" t="s">
        <v>157</v>
      </c>
      <c r="E147" s="84">
        <v>11.718325205866067</v>
      </c>
      <c r="F147" s="84">
        <v>9.5694678068697279</v>
      </c>
      <c r="G147" s="84">
        <v>7.4185755407341469</v>
      </c>
      <c r="H147" s="7">
        <v>0</v>
      </c>
      <c r="I147" s="7"/>
      <c r="J147" s="7"/>
      <c r="K147" s="7"/>
      <c r="L147" s="7"/>
      <c r="M147" s="7"/>
      <c r="N147" s="7"/>
      <c r="O147" s="7"/>
    </row>
    <row r="148" spans="1:15" x14ac:dyDescent="0.35">
      <c r="A148" s="6" t="str">
        <f t="shared" si="3"/>
        <v>DISTRIBUCION VOLUMEN X CRITERIO (Consumiciones)Frutos SecosNIVEL MEDIO</v>
      </c>
      <c r="B148">
        <v>0</v>
      </c>
      <c r="C148" s="6">
        <v>0</v>
      </c>
      <c r="D148" s="6" t="s">
        <v>158</v>
      </c>
      <c r="E148" s="84">
        <v>32.157550575105908</v>
      </c>
      <c r="F148" s="84">
        <v>36.794425011059587</v>
      </c>
      <c r="G148" s="84">
        <v>31.951906820777726</v>
      </c>
      <c r="H148" s="7">
        <v>0</v>
      </c>
      <c r="I148" s="7"/>
      <c r="J148" s="7"/>
      <c r="K148" s="7"/>
      <c r="L148" s="7"/>
      <c r="M148" s="7"/>
      <c r="N148" s="7"/>
      <c r="O148" s="7"/>
    </row>
    <row r="149" spans="1:15" x14ac:dyDescent="0.35">
      <c r="A149" s="6" t="str">
        <f t="shared" si="3"/>
        <v>DISTRIBUCION VOLUMEN X CRITERIO (Consumiciones)Frutos SecosNIVEL MEDIO BAJO</v>
      </c>
      <c r="B149">
        <v>0</v>
      </c>
      <c r="C149" s="6">
        <v>0</v>
      </c>
      <c r="D149" s="6" t="s">
        <v>159</v>
      </c>
      <c r="E149" s="84">
        <v>12.458115719194977</v>
      </c>
      <c r="F149" s="84">
        <v>11.529318796012571</v>
      </c>
      <c r="G149" s="84">
        <v>15.400086133171826</v>
      </c>
      <c r="H149" s="7">
        <v>0</v>
      </c>
      <c r="I149" s="7"/>
      <c r="J149" s="7"/>
      <c r="K149" s="7"/>
      <c r="L149" s="7"/>
      <c r="M149" s="7"/>
      <c r="N149" s="7"/>
      <c r="O149" s="7"/>
    </row>
    <row r="150" spans="1:15" x14ac:dyDescent="0.35">
      <c r="A150" s="6" t="str">
        <f t="shared" si="3"/>
        <v>DISTRIBUCION VOLUMEN X CRITERIO (Consumiciones)Frutos SecosNIVEL BAJO</v>
      </c>
      <c r="B150">
        <v>0</v>
      </c>
      <c r="C150" s="6">
        <v>0</v>
      </c>
      <c r="D150" s="6" t="s">
        <v>160</v>
      </c>
      <c r="E150" s="84">
        <v>27.574579645744109</v>
      </c>
      <c r="F150" s="84">
        <v>28.530103573431386</v>
      </c>
      <c r="G150" s="84">
        <v>29.900722857157358</v>
      </c>
      <c r="H150" s="7">
        <v>0</v>
      </c>
      <c r="I150" s="7"/>
      <c r="J150" s="7"/>
      <c r="K150" s="7"/>
      <c r="L150" s="7"/>
      <c r="M150" s="7"/>
      <c r="N150" s="7"/>
      <c r="O150" s="7"/>
    </row>
    <row r="151" spans="1:15" x14ac:dyDescent="0.35">
      <c r="A151" s="6" t="str">
        <f t="shared" si="3"/>
        <v>DISTRIBUCION VOLUMEN X CRITERIO (Consumiciones)Frutos SecosHOMBRE</v>
      </c>
      <c r="B151">
        <v>0</v>
      </c>
      <c r="C151" s="6">
        <v>0</v>
      </c>
      <c r="D151" s="6" t="s">
        <v>21</v>
      </c>
      <c r="E151" s="84">
        <v>47.291059511197773</v>
      </c>
      <c r="F151" s="84">
        <v>39.757290565851392</v>
      </c>
      <c r="G151" s="84">
        <v>47.513224031819931</v>
      </c>
      <c r="H151" s="7">
        <v>0</v>
      </c>
      <c r="I151" s="7"/>
      <c r="J151" s="7"/>
      <c r="K151" s="7"/>
      <c r="L151" s="7"/>
      <c r="M151" s="7"/>
      <c r="N151" s="7"/>
      <c r="O151" s="7"/>
    </row>
    <row r="152" spans="1:15" x14ac:dyDescent="0.35">
      <c r="A152" s="6" t="str">
        <f t="shared" si="3"/>
        <v>DISTRIBUCION VOLUMEN X CRITERIO (Consumiciones)Frutos SecosMUJER</v>
      </c>
      <c r="B152">
        <v>0</v>
      </c>
      <c r="C152" s="6">
        <v>0</v>
      </c>
      <c r="D152" s="6" t="s">
        <v>22</v>
      </c>
      <c r="E152" s="84">
        <v>52.70892674836729</v>
      </c>
      <c r="F152" s="84">
        <v>60.242709434148608</v>
      </c>
      <c r="G152" s="84">
        <v>52.486793467808646</v>
      </c>
      <c r="H152" s="7">
        <v>0</v>
      </c>
      <c r="I152" s="7"/>
      <c r="J152" s="7"/>
      <c r="K152" s="7"/>
      <c r="L152" s="7"/>
      <c r="M152" s="7"/>
      <c r="N152" s="7"/>
      <c r="O152" s="7"/>
    </row>
    <row r="153" spans="1:15" x14ac:dyDescent="0.35">
      <c r="A153" s="6" t="str">
        <f>$B$3&amp;$C$153&amp;D153</f>
        <v>DISTRIBUCION VOLUMEN X CRITERIO (Consumiciones)Chocolatinas/Chocolate/BombonesT.ESPAÑA</v>
      </c>
      <c r="B153">
        <v>0</v>
      </c>
      <c r="C153" s="6" t="s">
        <v>42</v>
      </c>
      <c r="D153" s="6" t="s">
        <v>45</v>
      </c>
      <c r="E153" s="84">
        <v>100</v>
      </c>
      <c r="F153" s="84">
        <v>100</v>
      </c>
      <c r="G153" s="84">
        <v>100</v>
      </c>
      <c r="H153" s="7">
        <v>0</v>
      </c>
      <c r="I153" s="7"/>
      <c r="J153" s="7"/>
      <c r="K153" s="7"/>
      <c r="L153" s="7"/>
      <c r="M153" s="7"/>
      <c r="N153" s="7"/>
      <c r="O153" s="7"/>
    </row>
    <row r="154" spans="1:15" x14ac:dyDescent="0.35">
      <c r="A154" s="6" t="str">
        <f t="shared" ref="A154:A182" si="4">$B$3&amp;$C$153&amp;D154</f>
        <v>DISTRIBUCION VOLUMEN X CRITERIO (Consumiciones)Chocolatinas/Chocolate/BombonesBCN AM</v>
      </c>
      <c r="B154">
        <v>0</v>
      </c>
      <c r="C154" s="6">
        <v>0</v>
      </c>
      <c r="D154" s="6" t="s">
        <v>1</v>
      </c>
      <c r="E154" s="84">
        <v>11.13515214181659</v>
      </c>
      <c r="F154" s="84">
        <v>14.723879768634507</v>
      </c>
      <c r="G154" s="84">
        <v>10.125133358571084</v>
      </c>
      <c r="H154" s="7">
        <v>0</v>
      </c>
      <c r="I154" s="7"/>
      <c r="J154" s="7"/>
      <c r="K154" s="7"/>
      <c r="L154" s="7"/>
      <c r="M154" s="7"/>
      <c r="N154" s="7"/>
      <c r="O154" s="7"/>
    </row>
    <row r="155" spans="1:15" x14ac:dyDescent="0.35">
      <c r="A155" s="6" t="str">
        <f t="shared" si="4"/>
        <v>DISTRIBUCION VOLUMEN X CRITERIO (Consumiciones)Chocolatinas/Chocolate/BombonesREST.CAT ARAGON</v>
      </c>
      <c r="B155">
        <v>0</v>
      </c>
      <c r="C155" s="6">
        <v>0</v>
      </c>
      <c r="D155" s="6" t="s">
        <v>2</v>
      </c>
      <c r="E155" s="84">
        <v>10.039920055015433</v>
      </c>
      <c r="F155" s="84">
        <v>12.152488593226238</v>
      </c>
      <c r="G155" s="84">
        <v>17.175881887324913</v>
      </c>
      <c r="H155" s="7">
        <v>0</v>
      </c>
      <c r="I155" s="7"/>
      <c r="J155" s="7"/>
      <c r="K155" s="7"/>
      <c r="L155" s="7"/>
      <c r="M155" s="7"/>
      <c r="N155" s="7"/>
      <c r="O155" s="7"/>
    </row>
    <row r="156" spans="1:15" x14ac:dyDescent="0.35">
      <c r="A156" s="6" t="str">
        <f t="shared" si="4"/>
        <v>DISTRIBUCION VOLUMEN X CRITERIO (Consumiciones)Chocolatinas/Chocolate/BombonesLEVANTE</v>
      </c>
      <c r="B156">
        <v>0</v>
      </c>
      <c r="C156" s="6">
        <v>0</v>
      </c>
      <c r="D156" s="6" t="s">
        <v>3</v>
      </c>
      <c r="E156" s="84">
        <v>14.161066530329771</v>
      </c>
      <c r="F156" s="84">
        <v>12.697556657275086</v>
      </c>
      <c r="G156" s="84">
        <v>13.773080496954263</v>
      </c>
      <c r="H156" s="7">
        <v>0</v>
      </c>
      <c r="I156" s="7"/>
      <c r="J156" s="7"/>
      <c r="K156" s="7"/>
      <c r="L156" s="7"/>
      <c r="M156" s="7"/>
      <c r="N156" s="7"/>
      <c r="O156" s="7"/>
    </row>
    <row r="157" spans="1:15" x14ac:dyDescent="0.35">
      <c r="A157" s="6" t="str">
        <f t="shared" si="4"/>
        <v>DISTRIBUCION VOLUMEN X CRITERIO (Consumiciones)Chocolatinas/Chocolate/BombonesANDALUCIA</v>
      </c>
      <c r="B157">
        <v>0</v>
      </c>
      <c r="C157" s="6">
        <v>0</v>
      </c>
      <c r="D157" s="6" t="s">
        <v>4</v>
      </c>
      <c r="E157" s="84">
        <v>18.630852012744441</v>
      </c>
      <c r="F157" s="84">
        <v>16.710991045891632</v>
      </c>
      <c r="G157" s="84">
        <v>17.922221839832055</v>
      </c>
      <c r="H157" s="7">
        <v>0</v>
      </c>
      <c r="I157" s="8"/>
      <c r="J157" s="8"/>
      <c r="K157" s="8"/>
      <c r="L157" s="8"/>
      <c r="M157" s="8"/>
      <c r="N157" s="7"/>
      <c r="O157" s="7"/>
    </row>
    <row r="158" spans="1:15" x14ac:dyDescent="0.35">
      <c r="A158" s="6" t="str">
        <f t="shared" si="4"/>
        <v>DISTRIBUCION VOLUMEN X CRITERIO (Consumiciones)Chocolatinas/Chocolate/BombonesMDD AM</v>
      </c>
      <c r="B158">
        <v>0</v>
      </c>
      <c r="C158" s="6">
        <v>0</v>
      </c>
      <c r="D158" s="6" t="s">
        <v>5</v>
      </c>
      <c r="E158" s="84">
        <v>11.847250238835368</v>
      </c>
      <c r="F158" s="84">
        <v>12.480402971087477</v>
      </c>
      <c r="G158" s="84">
        <v>8.9044443679664109</v>
      </c>
      <c r="H158" s="7">
        <v>0</v>
      </c>
      <c r="I158" s="7"/>
      <c r="J158" s="7"/>
      <c r="K158" s="7"/>
      <c r="L158" s="7"/>
      <c r="M158" s="8"/>
      <c r="N158" s="7"/>
      <c r="O158" s="7"/>
    </row>
    <row r="159" spans="1:15" x14ac:dyDescent="0.35">
      <c r="A159" s="6" t="str">
        <f t="shared" si="4"/>
        <v>DISTRIBUCION VOLUMEN X CRITERIO (Consumiciones)Chocolatinas/Chocolate/BombonesRTO CENTRO</v>
      </c>
      <c r="B159">
        <v>0</v>
      </c>
      <c r="C159" s="6">
        <v>0</v>
      </c>
      <c r="D159" s="6" t="s">
        <v>6</v>
      </c>
      <c r="E159" s="84">
        <v>8.8032154969605507</v>
      </c>
      <c r="F159" s="84">
        <v>8.0752755553407773</v>
      </c>
      <c r="G159" s="84">
        <v>6.471339780431566</v>
      </c>
      <c r="H159" s="7">
        <v>0</v>
      </c>
      <c r="I159" s="7"/>
      <c r="J159" s="7"/>
      <c r="K159" s="7"/>
      <c r="L159" s="7"/>
      <c r="M159" s="7"/>
      <c r="N159" s="7"/>
      <c r="O159" s="7"/>
    </row>
    <row r="160" spans="1:15" x14ac:dyDescent="0.35">
      <c r="A160" s="6" t="str">
        <f t="shared" si="4"/>
        <v>DISTRIBUCION VOLUMEN X CRITERIO (Consumiciones)Chocolatinas/Chocolate/BombonesNORTE-CENTRO</v>
      </c>
      <c r="B160">
        <v>0</v>
      </c>
      <c r="C160" s="6">
        <v>0</v>
      </c>
      <c r="D160" s="6" t="s">
        <v>7</v>
      </c>
      <c r="E160" s="84">
        <v>16.676012517212808</v>
      </c>
      <c r="F160" s="84">
        <v>14.726789811059241</v>
      </c>
      <c r="G160" s="84">
        <v>15.007633272533297</v>
      </c>
      <c r="H160" s="7">
        <v>0</v>
      </c>
      <c r="I160" s="7"/>
      <c r="J160" s="7"/>
      <c r="K160" s="7"/>
      <c r="L160" s="7"/>
      <c r="M160" s="7"/>
      <c r="N160" s="7"/>
      <c r="O160" s="7"/>
    </row>
    <row r="161" spans="1:15" x14ac:dyDescent="0.35">
      <c r="A161" s="6" t="str">
        <f t="shared" si="4"/>
        <v>DISTRIBUCION VOLUMEN X CRITERIO (Consumiciones)Chocolatinas/Chocolate/BombonesNOROESTE</v>
      </c>
      <c r="B161">
        <v>0</v>
      </c>
      <c r="C161" s="6">
        <v>0</v>
      </c>
      <c r="D161" s="6" t="s">
        <v>8</v>
      </c>
      <c r="E161" s="84">
        <v>8.7065211750973237</v>
      </c>
      <c r="F161" s="84">
        <v>8.4326287650978209</v>
      </c>
      <c r="G161" s="84">
        <v>10.620273256014041</v>
      </c>
      <c r="H161" s="7">
        <v>0</v>
      </c>
      <c r="I161" s="7"/>
      <c r="J161" s="7"/>
      <c r="K161" s="7"/>
      <c r="L161" s="7"/>
      <c r="M161" s="7"/>
      <c r="N161" s="7"/>
      <c r="O161" s="7"/>
    </row>
    <row r="162" spans="1:15" x14ac:dyDescent="0.35">
      <c r="A162" s="6" t="str">
        <f t="shared" si="4"/>
        <v>DISTRIBUCION VOLUMEN X CRITERIO (Consumiciones)Chocolatinas/Chocolate/Bombones&lt;2MIL</v>
      </c>
      <c r="B162">
        <v>0</v>
      </c>
      <c r="C162" s="6">
        <v>0</v>
      </c>
      <c r="D162" s="6" t="s">
        <v>9</v>
      </c>
      <c r="E162" s="84">
        <v>3.9309969253189525</v>
      </c>
      <c r="F162" s="84">
        <v>4.6467583773340086</v>
      </c>
      <c r="G162" s="84">
        <v>4.9037010014798499</v>
      </c>
      <c r="H162" s="7">
        <v>0</v>
      </c>
      <c r="I162" s="7"/>
      <c r="J162" s="7"/>
      <c r="K162" s="7"/>
      <c r="L162" s="7"/>
      <c r="M162" s="7"/>
      <c r="N162" s="7"/>
      <c r="O162" s="7"/>
    </row>
    <row r="163" spans="1:15" x14ac:dyDescent="0.35">
      <c r="A163" s="6" t="str">
        <f t="shared" si="4"/>
        <v>DISTRIBUCION VOLUMEN X CRITERIO (Consumiciones)Chocolatinas/Chocolate/Bombones2-5MIL</v>
      </c>
      <c r="B163">
        <v>0</v>
      </c>
      <c r="C163" s="6">
        <v>0</v>
      </c>
      <c r="D163" s="6" t="s">
        <v>10</v>
      </c>
      <c r="E163" s="84">
        <v>5.165589790900933</v>
      </c>
      <c r="F163" s="84">
        <v>3.6967783196835664</v>
      </c>
      <c r="G163" s="84">
        <v>5.5235585229032589</v>
      </c>
      <c r="H163" s="7">
        <v>0</v>
      </c>
      <c r="I163" s="7"/>
      <c r="J163" s="7"/>
      <c r="K163" s="7"/>
      <c r="L163" s="7"/>
      <c r="M163" s="7"/>
      <c r="N163" s="7"/>
      <c r="O163" s="7"/>
    </row>
    <row r="164" spans="1:15" x14ac:dyDescent="0.35">
      <c r="A164" s="6" t="str">
        <f t="shared" si="4"/>
        <v>DISTRIBUCION VOLUMEN X CRITERIO (Consumiciones)Chocolatinas/Chocolate/Bombones5-10MIL</v>
      </c>
      <c r="B164">
        <v>0</v>
      </c>
      <c r="C164" s="6">
        <v>0</v>
      </c>
      <c r="D164" s="6" t="s">
        <v>11</v>
      </c>
      <c r="E164" s="84">
        <v>5.7793996916033183</v>
      </c>
      <c r="F164" s="84">
        <v>6.1922884929153632</v>
      </c>
      <c r="G164" s="84">
        <v>4.1045187046150673</v>
      </c>
      <c r="H164" s="7">
        <v>0</v>
      </c>
      <c r="I164" s="7"/>
      <c r="J164" s="7"/>
      <c r="K164" s="7"/>
      <c r="L164" s="7"/>
      <c r="M164" s="7"/>
      <c r="N164" s="7"/>
      <c r="O164" s="7"/>
    </row>
    <row r="165" spans="1:15" x14ac:dyDescent="0.35">
      <c r="A165" s="6" t="str">
        <f t="shared" si="4"/>
        <v>DISTRIBUCION VOLUMEN X CRITERIO (Consumiciones)Chocolatinas/Chocolate/Bombones10-30MIL</v>
      </c>
      <c r="B165">
        <v>0</v>
      </c>
      <c r="C165" s="6">
        <v>0</v>
      </c>
      <c r="D165" s="6" t="s">
        <v>12</v>
      </c>
      <c r="E165" s="84">
        <v>17.015292564450046</v>
      </c>
      <c r="F165" s="84">
        <v>14.791297946076254</v>
      </c>
      <c r="G165" s="84">
        <v>18.54764084385862</v>
      </c>
      <c r="H165" s="7">
        <v>0</v>
      </c>
      <c r="I165" s="7"/>
      <c r="J165" s="7"/>
      <c r="K165" s="8"/>
      <c r="L165" s="8"/>
      <c r="M165" s="8"/>
      <c r="N165" s="7"/>
      <c r="O165" s="7"/>
    </row>
    <row r="166" spans="1:15" x14ac:dyDescent="0.35">
      <c r="A166" s="6" t="str">
        <f t="shared" si="4"/>
        <v>DISTRIBUCION VOLUMEN X CRITERIO (Consumiciones)Chocolatinas/Chocolate/Bombones30-100MIL</v>
      </c>
      <c r="B166">
        <v>0</v>
      </c>
      <c r="C166" s="6">
        <v>0</v>
      </c>
      <c r="D166" s="6" t="s">
        <v>13</v>
      </c>
      <c r="E166" s="84">
        <v>24.293071889855522</v>
      </c>
      <c r="F166" s="84">
        <v>21.053419556617509</v>
      </c>
      <c r="G166" s="84">
        <v>23.029658946209175</v>
      </c>
      <c r="H166" s="7">
        <v>0</v>
      </c>
      <c r="I166" s="7"/>
      <c r="J166" s="7"/>
      <c r="K166" s="7"/>
      <c r="L166" s="7"/>
      <c r="M166" s="7"/>
      <c r="N166" s="7"/>
      <c r="O166" s="7"/>
    </row>
    <row r="167" spans="1:15" x14ac:dyDescent="0.35">
      <c r="A167" s="6" t="str">
        <f t="shared" si="4"/>
        <v>DISTRIBUCION VOLUMEN X CRITERIO (Consumiciones)Chocolatinas/Chocolate/Bombones100-200MIL</v>
      </c>
      <c r="B167">
        <v>0</v>
      </c>
      <c r="C167" s="6">
        <v>0</v>
      </c>
      <c r="D167" s="6" t="s">
        <v>14</v>
      </c>
      <c r="E167" s="84">
        <v>6.585833525876426</v>
      </c>
      <c r="F167" s="84">
        <v>7.2160954051483523</v>
      </c>
      <c r="G167" s="84">
        <v>6.4742939739133423</v>
      </c>
      <c r="H167" s="7">
        <v>0</v>
      </c>
      <c r="I167" s="7"/>
      <c r="J167" s="7"/>
      <c r="K167" s="7"/>
      <c r="L167" s="7"/>
      <c r="M167" s="7"/>
      <c r="N167" s="7"/>
      <c r="O167" s="7"/>
    </row>
    <row r="168" spans="1:15" x14ac:dyDescent="0.35">
      <c r="A168" s="6" t="str">
        <f t="shared" si="4"/>
        <v>DISTRIBUCION VOLUMEN X CRITERIO (Consumiciones)Chocolatinas/Chocolate/Bombones200-500MIL</v>
      </c>
      <c r="B168">
        <v>0</v>
      </c>
      <c r="C168" s="6">
        <v>0</v>
      </c>
      <c r="D168" s="6" t="s">
        <v>15</v>
      </c>
      <c r="E168" s="84">
        <v>18.503615167261231</v>
      </c>
      <c r="F168" s="84">
        <v>21.610975784628419</v>
      </c>
      <c r="G168" s="84">
        <v>20.199070791891799</v>
      </c>
      <c r="H168" s="7">
        <v>0</v>
      </c>
      <c r="I168" s="7"/>
      <c r="J168" s="7"/>
      <c r="K168" s="7"/>
      <c r="L168" s="7"/>
      <c r="M168" s="7"/>
      <c r="N168" s="7"/>
      <c r="O168" s="7"/>
    </row>
    <row r="169" spans="1:15" x14ac:dyDescent="0.35">
      <c r="A169" s="6" t="str">
        <f t="shared" si="4"/>
        <v>DISTRIBUCION VOLUMEN X CRITERIO (Consumiciones)Chocolatinas/Chocolate/Bombones&gt;500MIL</v>
      </c>
      <c r="B169">
        <v>0</v>
      </c>
      <c r="C169" s="6">
        <v>0</v>
      </c>
      <c r="D169" s="6" t="s">
        <v>16</v>
      </c>
      <c r="E169" s="84">
        <v>18.726200444733578</v>
      </c>
      <c r="F169" s="84">
        <v>20.792384800835244</v>
      </c>
      <c r="G169" s="84">
        <v>17.217551708710467</v>
      </c>
      <c r="H169" s="7">
        <v>0</v>
      </c>
      <c r="I169" s="7"/>
      <c r="J169" s="7"/>
      <c r="K169" s="7"/>
      <c r="L169" s="7"/>
      <c r="M169" s="7"/>
      <c r="N169" s="7"/>
      <c r="O169" s="7"/>
    </row>
    <row r="170" spans="1:15" x14ac:dyDescent="0.35">
      <c r="A170" s="6" t="str">
        <f t="shared" si="4"/>
        <v>DISTRIBUCION VOLUMEN X CRITERIO (Consumiciones)Chocolatinas/Chocolate/BombonesDE 15 A 19 AÑOS</v>
      </c>
      <c r="B170">
        <v>0</v>
      </c>
      <c r="C170" s="6">
        <v>0</v>
      </c>
      <c r="D170" s="6" t="s">
        <v>48</v>
      </c>
      <c r="E170" s="84">
        <v>5.9306812092689425</v>
      </c>
      <c r="F170" s="84">
        <v>6.3320139824246615</v>
      </c>
      <c r="G170" s="84">
        <v>9.445444471211756</v>
      </c>
      <c r="H170" s="7">
        <v>0</v>
      </c>
      <c r="I170" s="7"/>
      <c r="J170" s="7"/>
      <c r="K170" s="7"/>
      <c r="L170" s="7"/>
      <c r="M170" s="7"/>
      <c r="N170" s="7"/>
      <c r="O170" s="7"/>
    </row>
    <row r="171" spans="1:15" x14ac:dyDescent="0.35">
      <c r="A171" s="6" t="str">
        <f t="shared" si="4"/>
        <v>DISTRIBUCION VOLUMEN X CRITERIO (Consumiciones)Chocolatinas/Chocolate/BombonesDE 20 A 24 AÑOS</v>
      </c>
      <c r="B171">
        <v>0</v>
      </c>
      <c r="C171" s="6">
        <v>0</v>
      </c>
      <c r="D171" s="6" t="s">
        <v>49</v>
      </c>
      <c r="E171" s="84">
        <v>7.0170666920113467</v>
      </c>
      <c r="F171" s="84">
        <v>5.3277162052888762</v>
      </c>
      <c r="G171" s="84">
        <v>5.74888529442131</v>
      </c>
      <c r="H171" s="7">
        <v>0</v>
      </c>
      <c r="I171" s="7"/>
      <c r="J171" s="7"/>
      <c r="K171" s="7"/>
      <c r="L171" s="7"/>
      <c r="M171" s="7"/>
      <c r="N171" s="7"/>
      <c r="O171" s="7"/>
    </row>
    <row r="172" spans="1:15" x14ac:dyDescent="0.35">
      <c r="A172" s="6" t="str">
        <f t="shared" si="4"/>
        <v>DISTRIBUCION VOLUMEN X CRITERIO (Consumiciones)Chocolatinas/Chocolate/BombonesDE 25 A 34 AÑOS</v>
      </c>
      <c r="B172">
        <v>0</v>
      </c>
      <c r="C172" s="6">
        <v>0</v>
      </c>
      <c r="D172" s="6" t="s">
        <v>50</v>
      </c>
      <c r="E172" s="84">
        <v>10.040067534831183</v>
      </c>
      <c r="F172" s="84">
        <v>8.43852917238525</v>
      </c>
      <c r="G172" s="84">
        <v>9.437340399903638</v>
      </c>
      <c r="H172" s="7">
        <v>0</v>
      </c>
      <c r="I172" s="7"/>
      <c r="J172" s="7"/>
      <c r="K172" s="7"/>
      <c r="L172" s="7"/>
      <c r="M172" s="7"/>
      <c r="N172" s="7"/>
      <c r="O172" s="7"/>
    </row>
    <row r="173" spans="1:15" x14ac:dyDescent="0.35">
      <c r="A173" s="6" t="str">
        <f t="shared" si="4"/>
        <v>DISTRIBUCION VOLUMEN X CRITERIO (Consumiciones)Chocolatinas/Chocolate/BombonesDE 35 A 49 AÑOS</v>
      </c>
      <c r="B173">
        <v>0</v>
      </c>
      <c r="C173" s="6">
        <v>0</v>
      </c>
      <c r="D173" s="6" t="s">
        <v>51</v>
      </c>
      <c r="E173" s="84">
        <v>27.951882252115105</v>
      </c>
      <c r="F173" s="84">
        <v>35.15613035989324</v>
      </c>
      <c r="G173" s="84">
        <v>25.111098874625736</v>
      </c>
      <c r="H173" s="7">
        <v>0</v>
      </c>
      <c r="I173" s="7"/>
      <c r="J173" s="7"/>
      <c r="K173" s="7"/>
      <c r="L173" s="7"/>
      <c r="M173" s="7"/>
      <c r="N173" s="7"/>
      <c r="O173" s="7"/>
    </row>
    <row r="174" spans="1:15" x14ac:dyDescent="0.35">
      <c r="A174" s="6" t="str">
        <f t="shared" si="4"/>
        <v>DISTRIBUCION VOLUMEN X CRITERIO (Consumiciones)Chocolatinas/Chocolate/BombonesDE 50 A 59 AÑOS</v>
      </c>
      <c r="B174">
        <v>0</v>
      </c>
      <c r="C174" s="6">
        <v>0</v>
      </c>
      <c r="D174" s="6" t="s">
        <v>52</v>
      </c>
      <c r="E174" s="84">
        <v>18.79453275936374</v>
      </c>
      <c r="F174" s="84">
        <v>19.6330159982545</v>
      </c>
      <c r="G174" s="84">
        <v>18.696038820249854</v>
      </c>
      <c r="H174" s="7">
        <v>0</v>
      </c>
      <c r="I174" s="7"/>
      <c r="J174" s="7"/>
      <c r="K174" s="7"/>
      <c r="L174" s="7"/>
      <c r="M174" s="7"/>
      <c r="N174" s="7"/>
      <c r="O174" s="7"/>
    </row>
    <row r="175" spans="1:15" x14ac:dyDescent="0.35">
      <c r="A175" s="6" t="str">
        <f t="shared" si="4"/>
        <v>DISTRIBUCION VOLUMEN X CRITERIO (Consumiciones)Chocolatinas/Chocolate/BombonesDE 60 A 75 AÑOS</v>
      </c>
      <c r="B175">
        <v>0</v>
      </c>
      <c r="C175" s="6">
        <v>0</v>
      </c>
      <c r="D175" s="6" t="s">
        <v>53</v>
      </c>
      <c r="E175" s="84">
        <v>30.265775014625078</v>
      </c>
      <c r="F175" s="84">
        <v>25.112599548798581</v>
      </c>
      <c r="G175" s="84">
        <v>31.561193516192311</v>
      </c>
      <c r="H175" s="7">
        <v>0</v>
      </c>
      <c r="I175" s="7"/>
      <c r="J175" s="7"/>
      <c r="K175" s="7"/>
      <c r="L175" s="7"/>
      <c r="M175" s="7"/>
      <c r="N175" s="7"/>
      <c r="O175" s="7"/>
    </row>
    <row r="176" spans="1:15" x14ac:dyDescent="0.35">
      <c r="A176" s="6" t="str">
        <f t="shared" si="4"/>
        <v>DISTRIBUCION VOLUMEN X CRITERIO (Consumiciones)Chocolatinas/Chocolate/BombonesNIVEL ALTO</v>
      </c>
      <c r="B176">
        <v>0</v>
      </c>
      <c r="C176" s="6">
        <v>0</v>
      </c>
      <c r="D176" s="6" t="s">
        <v>156</v>
      </c>
      <c r="E176" s="84">
        <v>22.561178178012508</v>
      </c>
      <c r="F176" s="84">
        <v>22.582258406236917</v>
      </c>
      <c r="G176" s="84">
        <v>19.81563134528685</v>
      </c>
      <c r="H176" s="7">
        <v>0</v>
      </c>
      <c r="I176" s="7"/>
      <c r="J176" s="7"/>
      <c r="K176" s="7"/>
      <c r="L176" s="7"/>
      <c r="M176" s="7"/>
      <c r="N176" s="7"/>
      <c r="O176" s="7"/>
    </row>
    <row r="177" spans="1:15" x14ac:dyDescent="0.35">
      <c r="A177" s="6" t="str">
        <f t="shared" si="4"/>
        <v>DISTRIBUCION VOLUMEN X CRITERIO (Consumiciones)Chocolatinas/Chocolate/BombonesNIVEL MEDIO ALTO</v>
      </c>
      <c r="B177">
        <v>0</v>
      </c>
      <c r="C177" s="6">
        <v>0</v>
      </c>
      <c r="D177" s="6" t="s">
        <v>157</v>
      </c>
      <c r="E177" s="84">
        <v>8.2783512193576545</v>
      </c>
      <c r="F177" s="84">
        <v>11.882481426094602</v>
      </c>
      <c r="G177" s="84">
        <v>11.49119041883195</v>
      </c>
      <c r="H177" s="7">
        <v>0</v>
      </c>
      <c r="I177" s="7"/>
      <c r="J177" s="7"/>
      <c r="K177" s="7"/>
      <c r="L177" s="7"/>
      <c r="M177" s="7"/>
      <c r="N177" s="7"/>
      <c r="O177" s="7"/>
    </row>
    <row r="178" spans="1:15" x14ac:dyDescent="0.35">
      <c r="A178" s="6" t="str">
        <f t="shared" si="4"/>
        <v>DISTRIBUCION VOLUMEN X CRITERIO (Consumiciones)Chocolatinas/Chocolate/BombonesNIVEL MEDIO</v>
      </c>
      <c r="B178">
        <v>0</v>
      </c>
      <c r="C178" s="6">
        <v>0</v>
      </c>
      <c r="D178" s="6" t="s">
        <v>158</v>
      </c>
      <c r="E178" s="84">
        <v>26.523545698805794</v>
      </c>
      <c r="F178" s="84">
        <v>30.384543013389749</v>
      </c>
      <c r="G178" s="84">
        <v>25.806339264204837</v>
      </c>
      <c r="H178" s="8">
        <v>0</v>
      </c>
      <c r="I178" s="8"/>
      <c r="J178" s="8"/>
      <c r="K178" s="8"/>
      <c r="L178" s="8"/>
      <c r="M178" s="8"/>
      <c r="N178" s="7"/>
      <c r="O178" s="7"/>
    </row>
    <row r="179" spans="1:15" x14ac:dyDescent="0.35">
      <c r="A179" s="6" t="str">
        <f t="shared" si="4"/>
        <v>DISTRIBUCION VOLUMEN X CRITERIO (Consumiciones)Chocolatinas/Chocolate/BombonesNIVEL MEDIO BAJO</v>
      </c>
      <c r="B179">
        <v>0</v>
      </c>
      <c r="C179" s="6">
        <v>0</v>
      </c>
      <c r="D179" s="6" t="s">
        <v>159</v>
      </c>
      <c r="E179" s="84">
        <v>11.629482635344138</v>
      </c>
      <c r="F179" s="84">
        <v>9.3004679374554193</v>
      </c>
      <c r="G179" s="84">
        <v>13.199235984444366</v>
      </c>
      <c r="H179" s="7">
        <v>0</v>
      </c>
      <c r="I179" s="7"/>
      <c r="J179" s="8"/>
      <c r="K179" s="8"/>
      <c r="L179" s="7"/>
      <c r="M179" s="7"/>
      <c r="N179" s="7"/>
      <c r="O179" s="7"/>
    </row>
    <row r="180" spans="1:15" x14ac:dyDescent="0.35">
      <c r="A180" s="6" t="str">
        <f t="shared" si="4"/>
        <v>DISTRIBUCION VOLUMEN X CRITERIO (Consumiciones)Chocolatinas/Chocolate/BombonesNIVEL BAJO</v>
      </c>
      <c r="B180">
        <v>0</v>
      </c>
      <c r="C180" s="6">
        <v>0</v>
      </c>
      <c r="D180" s="6" t="s">
        <v>160</v>
      </c>
      <c r="E180" s="84">
        <v>31.007445545809148</v>
      </c>
      <c r="F180" s="84">
        <v>25.850249216823308</v>
      </c>
      <c r="G180" s="84">
        <v>29.687593350999762</v>
      </c>
      <c r="H180" s="7">
        <v>0</v>
      </c>
      <c r="I180" s="7"/>
      <c r="J180" s="7"/>
      <c r="K180" s="7"/>
      <c r="L180" s="7"/>
      <c r="M180" s="7"/>
      <c r="N180" s="7"/>
      <c r="O180" s="7"/>
    </row>
    <row r="181" spans="1:15" x14ac:dyDescent="0.35">
      <c r="A181" s="6" t="str">
        <f t="shared" si="4"/>
        <v>DISTRIBUCION VOLUMEN X CRITERIO (Consumiciones)Chocolatinas/Chocolate/BombonesHOMBRE</v>
      </c>
      <c r="B181">
        <v>0</v>
      </c>
      <c r="C181" s="6">
        <v>0</v>
      </c>
      <c r="D181" s="6" t="s">
        <v>21</v>
      </c>
      <c r="E181" s="84">
        <v>26.295815014428442</v>
      </c>
      <c r="F181" s="84">
        <v>32.64456623315813</v>
      </c>
      <c r="G181" s="84">
        <v>36.938059675809612</v>
      </c>
      <c r="H181" s="7">
        <v>0</v>
      </c>
      <c r="I181" s="7"/>
      <c r="J181" s="7"/>
      <c r="K181" s="7"/>
      <c r="L181" s="7"/>
      <c r="M181" s="7"/>
      <c r="N181" s="7"/>
      <c r="O181" s="7"/>
    </row>
    <row r="182" spans="1:15" x14ac:dyDescent="0.35">
      <c r="A182" s="6" t="str">
        <f t="shared" si="4"/>
        <v>DISTRIBUCION VOLUMEN X CRITERIO (Consumiciones)Chocolatinas/Chocolate/BombonesMUJER</v>
      </c>
      <c r="B182">
        <v>0</v>
      </c>
      <c r="C182" s="6">
        <v>0</v>
      </c>
      <c r="D182" s="6" t="s">
        <v>22</v>
      </c>
      <c r="E182" s="84">
        <v>73.704184985571558</v>
      </c>
      <c r="F182" s="84">
        <v>67.355446934454648</v>
      </c>
      <c r="G182" s="84">
        <v>63.061940324190381</v>
      </c>
      <c r="H182" s="7">
        <v>0</v>
      </c>
      <c r="I182" s="7"/>
      <c r="J182" s="7"/>
      <c r="K182" s="7"/>
      <c r="L182" s="7"/>
      <c r="M182" s="7"/>
      <c r="N182" s="7"/>
      <c r="O182" s="7"/>
    </row>
    <row r="183" spans="1:15" x14ac:dyDescent="0.35">
      <c r="A183" s="6" t="str">
        <f>$B$3&amp;$C$183&amp;D183</f>
        <v>DISTRIBUCION VOLUMEN X CRITERIO (Consumiciones)ChiclesT.ESPAÑA</v>
      </c>
      <c r="B183">
        <v>0</v>
      </c>
      <c r="C183" s="6" t="s">
        <v>37</v>
      </c>
      <c r="D183" s="6" t="s">
        <v>45</v>
      </c>
      <c r="E183" s="84">
        <v>100</v>
      </c>
      <c r="F183" s="84">
        <v>100</v>
      </c>
      <c r="G183" s="84">
        <v>100</v>
      </c>
      <c r="H183" s="7">
        <v>0</v>
      </c>
      <c r="I183" s="7"/>
      <c r="J183" s="7"/>
      <c r="K183" s="7"/>
      <c r="L183" s="7"/>
      <c r="M183" s="7"/>
      <c r="N183" s="7"/>
      <c r="O183" s="7"/>
    </row>
    <row r="184" spans="1:15" x14ac:dyDescent="0.35">
      <c r="A184" s="6" t="str">
        <f t="shared" ref="A184:A212" si="5">$B$3&amp;$C$183&amp;D184</f>
        <v>DISTRIBUCION VOLUMEN X CRITERIO (Consumiciones)ChiclesBCN AM</v>
      </c>
      <c r="B184">
        <v>0</v>
      </c>
      <c r="C184" s="6">
        <v>0</v>
      </c>
      <c r="D184" s="6" t="s">
        <v>1</v>
      </c>
      <c r="E184" s="84">
        <v>4.0802837707542752</v>
      </c>
      <c r="F184" s="84">
        <v>3.8541658987472251</v>
      </c>
      <c r="G184" s="84">
        <v>4.4426738515186734</v>
      </c>
      <c r="H184" s="7">
        <v>0</v>
      </c>
      <c r="I184" s="7"/>
      <c r="J184" s="8"/>
      <c r="K184" s="8"/>
      <c r="L184" s="7"/>
      <c r="M184" s="7"/>
      <c r="N184" s="7"/>
      <c r="O184" s="7"/>
    </row>
    <row r="185" spans="1:15" x14ac:dyDescent="0.35">
      <c r="A185" s="6" t="str">
        <f t="shared" si="5"/>
        <v>DISTRIBUCION VOLUMEN X CRITERIO (Consumiciones)ChiclesREST.CAT ARAGON</v>
      </c>
      <c r="B185">
        <v>0</v>
      </c>
      <c r="C185" s="6">
        <v>0</v>
      </c>
      <c r="D185" s="6" t="s">
        <v>2</v>
      </c>
      <c r="E185" s="84">
        <v>18.261092851014034</v>
      </c>
      <c r="F185" s="84">
        <v>18.59740826350572</v>
      </c>
      <c r="G185" s="84">
        <v>24.98042038333249</v>
      </c>
      <c r="H185" s="7">
        <v>0</v>
      </c>
      <c r="I185" s="7"/>
      <c r="J185" s="7"/>
      <c r="K185" s="7"/>
      <c r="L185" s="7"/>
      <c r="M185" s="7"/>
      <c r="N185" s="7"/>
      <c r="O185" s="7"/>
    </row>
    <row r="186" spans="1:15" x14ac:dyDescent="0.35">
      <c r="A186" s="6" t="str">
        <f t="shared" si="5"/>
        <v>DISTRIBUCION VOLUMEN X CRITERIO (Consumiciones)ChiclesLEVANTE</v>
      </c>
      <c r="B186">
        <v>0</v>
      </c>
      <c r="C186" s="6">
        <v>0</v>
      </c>
      <c r="D186" s="6" t="s">
        <v>3</v>
      </c>
      <c r="E186" s="84">
        <v>10.722460424872652</v>
      </c>
      <c r="F186" s="84">
        <v>11.078889397484263</v>
      </c>
      <c r="G186" s="84">
        <v>9.8526376219234848</v>
      </c>
      <c r="H186" s="8">
        <v>0</v>
      </c>
      <c r="I186" s="8"/>
      <c r="J186" s="8"/>
      <c r="K186" s="8"/>
      <c r="L186" s="8"/>
      <c r="M186" s="8"/>
      <c r="N186" s="7"/>
      <c r="O186" s="7"/>
    </row>
    <row r="187" spans="1:15" x14ac:dyDescent="0.35">
      <c r="A187" s="6" t="str">
        <f t="shared" si="5"/>
        <v>DISTRIBUCION VOLUMEN X CRITERIO (Consumiciones)ChiclesANDALUCIA</v>
      </c>
      <c r="B187">
        <v>0</v>
      </c>
      <c r="C187" s="6">
        <v>0</v>
      </c>
      <c r="D187" s="6" t="s">
        <v>4</v>
      </c>
      <c r="E187" s="84">
        <v>23.912773601333427</v>
      </c>
      <c r="F187" s="84">
        <v>26.85067021774956</v>
      </c>
      <c r="G187" s="84">
        <v>28.529807291403447</v>
      </c>
      <c r="H187" s="8">
        <v>0</v>
      </c>
      <c r="I187" s="7"/>
      <c r="J187" s="8"/>
      <c r="K187" s="8"/>
      <c r="L187" s="8"/>
      <c r="M187" s="8"/>
      <c r="N187" s="7"/>
      <c r="O187" s="7"/>
    </row>
    <row r="188" spans="1:15" x14ac:dyDescent="0.35">
      <c r="A188" s="6" t="str">
        <f t="shared" si="5"/>
        <v>DISTRIBUCION VOLUMEN X CRITERIO (Consumiciones)ChiclesMDD AM</v>
      </c>
      <c r="B188">
        <v>0</v>
      </c>
      <c r="C188" s="6">
        <v>0</v>
      </c>
      <c r="D188" s="6" t="s">
        <v>5</v>
      </c>
      <c r="E188" s="84">
        <v>7.1128549819736815</v>
      </c>
      <c r="F188" s="84">
        <v>8.5579243589855292</v>
      </c>
      <c r="G188" s="84">
        <v>11.522669555768939</v>
      </c>
      <c r="H188" s="7">
        <v>0</v>
      </c>
      <c r="I188" s="7"/>
      <c r="J188" s="8"/>
      <c r="K188" s="8"/>
      <c r="L188" s="8"/>
      <c r="M188" s="8"/>
      <c r="N188" s="7"/>
      <c r="O188" s="7"/>
    </row>
    <row r="189" spans="1:15" x14ac:dyDescent="0.35">
      <c r="A189" s="6" t="str">
        <f t="shared" si="5"/>
        <v>DISTRIBUCION VOLUMEN X CRITERIO (Consumiciones)ChiclesRTO CENTRO</v>
      </c>
      <c r="B189">
        <v>0</v>
      </c>
      <c r="C189" s="6">
        <v>0</v>
      </c>
      <c r="D189" s="6" t="s">
        <v>6</v>
      </c>
      <c r="E189" s="84">
        <v>11.329269356018818</v>
      </c>
      <c r="F189" s="84">
        <v>17.15968546913232</v>
      </c>
      <c r="G189" s="84">
        <v>9.7645431659675541</v>
      </c>
      <c r="H189" s="7">
        <v>0</v>
      </c>
      <c r="I189" s="7"/>
      <c r="J189" s="7"/>
      <c r="K189" s="7"/>
      <c r="L189" s="7"/>
      <c r="M189" s="7"/>
      <c r="N189" s="7"/>
      <c r="O189" s="7"/>
    </row>
    <row r="190" spans="1:15" x14ac:dyDescent="0.35">
      <c r="A190" s="6" t="str">
        <f t="shared" si="5"/>
        <v>DISTRIBUCION VOLUMEN X CRITERIO (Consumiciones)ChiclesNORTE-CENTRO</v>
      </c>
      <c r="B190">
        <v>0</v>
      </c>
      <c r="C190" s="6">
        <v>0</v>
      </c>
      <c r="D190" s="6" t="s">
        <v>7</v>
      </c>
      <c r="E190" s="84">
        <v>13.831542074675585</v>
      </c>
      <c r="F190" s="84">
        <v>6.6911127538071486</v>
      </c>
      <c r="G190" s="84">
        <v>6.1661776039824128</v>
      </c>
      <c r="H190" s="7">
        <v>0</v>
      </c>
      <c r="I190" s="7"/>
      <c r="J190" s="7"/>
      <c r="K190" s="7"/>
      <c r="L190" s="7"/>
      <c r="M190" s="7"/>
      <c r="N190" s="7"/>
      <c r="O190" s="7"/>
    </row>
    <row r="191" spans="1:15" x14ac:dyDescent="0.35">
      <c r="A191" s="6" t="str">
        <f t="shared" si="5"/>
        <v>DISTRIBUCION VOLUMEN X CRITERIO (Consumiciones)ChiclesNOROESTE</v>
      </c>
      <c r="B191">
        <v>0</v>
      </c>
      <c r="C191" s="6">
        <v>0</v>
      </c>
      <c r="D191" s="6" t="s">
        <v>8</v>
      </c>
      <c r="E191" s="84">
        <v>10.749727994055675</v>
      </c>
      <c r="F191" s="84">
        <v>7.210133587824628</v>
      </c>
      <c r="G191" s="84">
        <v>4.7410586812048319</v>
      </c>
      <c r="H191" s="7">
        <v>0</v>
      </c>
      <c r="I191" s="7"/>
      <c r="J191" s="7"/>
      <c r="K191" s="7"/>
      <c r="L191" s="7"/>
      <c r="M191" s="7"/>
      <c r="N191" s="7"/>
      <c r="O191" s="7"/>
    </row>
    <row r="192" spans="1:15" x14ac:dyDescent="0.35">
      <c r="A192" s="6" t="str">
        <f t="shared" si="5"/>
        <v>DISTRIBUCION VOLUMEN X CRITERIO (Consumiciones)Chicles&lt;2MIL</v>
      </c>
      <c r="B192">
        <v>0</v>
      </c>
      <c r="C192" s="6">
        <v>0</v>
      </c>
      <c r="D192" s="6" t="s">
        <v>9</v>
      </c>
      <c r="E192" s="84">
        <v>2.5242351293939542</v>
      </c>
      <c r="F192" s="84">
        <v>6.6439820471045685</v>
      </c>
      <c r="G192" s="84">
        <v>2.4182895493253147</v>
      </c>
      <c r="H192" s="7">
        <v>0</v>
      </c>
      <c r="I192" s="7"/>
      <c r="J192" s="7"/>
      <c r="K192" s="7"/>
      <c r="L192" s="7"/>
      <c r="M192" s="7"/>
      <c r="N192" s="7"/>
      <c r="O192" s="7"/>
    </row>
    <row r="193" spans="1:15" x14ac:dyDescent="0.35">
      <c r="A193" s="6" t="str">
        <f t="shared" si="5"/>
        <v>DISTRIBUCION VOLUMEN X CRITERIO (Consumiciones)Chicles2-5MIL</v>
      </c>
      <c r="B193">
        <v>0</v>
      </c>
      <c r="C193" s="6">
        <v>0</v>
      </c>
      <c r="D193" s="6" t="s">
        <v>10</v>
      </c>
      <c r="E193" s="84">
        <v>7.3851010244609476</v>
      </c>
      <c r="F193" s="84">
        <v>7.0111022721256298</v>
      </c>
      <c r="G193" s="84">
        <v>4.6087472203972304</v>
      </c>
      <c r="H193" s="7">
        <v>0</v>
      </c>
      <c r="I193" s="7"/>
      <c r="J193" s="7"/>
      <c r="K193" s="7"/>
      <c r="L193" s="7"/>
      <c r="M193" s="7"/>
      <c r="N193" s="7"/>
      <c r="O193" s="7"/>
    </row>
    <row r="194" spans="1:15" x14ac:dyDescent="0.35">
      <c r="A194" s="6" t="str">
        <f t="shared" si="5"/>
        <v>DISTRIBUCION VOLUMEN X CRITERIO (Consumiciones)Chicles5-10MIL</v>
      </c>
      <c r="B194">
        <v>0</v>
      </c>
      <c r="C194" s="6">
        <v>0</v>
      </c>
      <c r="D194" s="6" t="s">
        <v>11</v>
      </c>
      <c r="E194" s="84">
        <v>4.2141549239710212</v>
      </c>
      <c r="F194" s="84">
        <v>10.507550630743896</v>
      </c>
      <c r="G194" s="84">
        <v>14.625863098246322</v>
      </c>
      <c r="H194" s="8">
        <v>0</v>
      </c>
      <c r="I194" s="8"/>
      <c r="J194" s="8"/>
      <c r="K194" s="8"/>
      <c r="L194" s="8"/>
      <c r="M194" s="8"/>
      <c r="N194" s="7"/>
      <c r="O194" s="7"/>
    </row>
    <row r="195" spans="1:15" x14ac:dyDescent="0.35">
      <c r="A195" s="6" t="str">
        <f t="shared" si="5"/>
        <v>DISTRIBUCION VOLUMEN X CRITERIO (Consumiciones)Chicles10-30MIL</v>
      </c>
      <c r="B195">
        <v>0</v>
      </c>
      <c r="C195" s="6">
        <v>0</v>
      </c>
      <c r="D195" s="6" t="s">
        <v>12</v>
      </c>
      <c r="E195" s="84">
        <v>31.253299770137605</v>
      </c>
      <c r="F195" s="84">
        <v>29.849044350782471</v>
      </c>
      <c r="G195" s="84">
        <v>27.93727020897559</v>
      </c>
      <c r="H195" s="7">
        <v>0</v>
      </c>
      <c r="I195" s="7"/>
      <c r="J195" s="8"/>
      <c r="K195" s="8"/>
      <c r="L195" s="8"/>
      <c r="M195" s="7"/>
      <c r="N195" s="7"/>
      <c r="O195" s="7"/>
    </row>
    <row r="196" spans="1:15" x14ac:dyDescent="0.35">
      <c r="A196" s="6" t="str">
        <f t="shared" si="5"/>
        <v>DISTRIBUCION VOLUMEN X CRITERIO (Consumiciones)Chicles30-100MIL</v>
      </c>
      <c r="B196">
        <v>0</v>
      </c>
      <c r="C196" s="6">
        <v>0</v>
      </c>
      <c r="D196" s="6" t="s">
        <v>13</v>
      </c>
      <c r="E196" s="84">
        <v>19.097637813185937</v>
      </c>
      <c r="F196" s="84">
        <v>17.692197111908037</v>
      </c>
      <c r="G196" s="84">
        <v>17.720157173902056</v>
      </c>
      <c r="H196" s="7">
        <v>0</v>
      </c>
      <c r="I196" s="7"/>
      <c r="J196" s="7"/>
      <c r="K196" s="7"/>
      <c r="L196" s="7"/>
      <c r="M196" s="7"/>
      <c r="N196" s="7"/>
      <c r="O196" s="7"/>
    </row>
    <row r="197" spans="1:15" x14ac:dyDescent="0.35">
      <c r="A197" s="6" t="str">
        <f t="shared" si="5"/>
        <v>DISTRIBUCION VOLUMEN X CRITERIO (Consumiciones)Chicles100-200MIL</v>
      </c>
      <c r="B197">
        <v>0</v>
      </c>
      <c r="C197" s="6">
        <v>0</v>
      </c>
      <c r="D197" s="6" t="s">
        <v>14</v>
      </c>
      <c r="E197" s="84">
        <v>8.826516441037576</v>
      </c>
      <c r="F197" s="84">
        <v>5.8411817492746927</v>
      </c>
      <c r="G197" s="84">
        <v>5.689258572547633</v>
      </c>
      <c r="H197" s="7">
        <v>0</v>
      </c>
      <c r="I197" s="7"/>
      <c r="J197" s="7"/>
      <c r="K197" s="7"/>
      <c r="L197" s="7"/>
      <c r="M197" s="7"/>
      <c r="N197" s="7"/>
      <c r="O197" s="7"/>
    </row>
    <row r="198" spans="1:15" x14ac:dyDescent="0.35">
      <c r="A198" s="6" t="str">
        <f t="shared" si="5"/>
        <v>DISTRIBUCION VOLUMEN X CRITERIO (Consumiciones)Chicles200-500MIL</v>
      </c>
      <c r="B198">
        <v>0</v>
      </c>
      <c r="C198" s="6">
        <v>0</v>
      </c>
      <c r="D198" s="6" t="s">
        <v>15</v>
      </c>
      <c r="E198" s="84">
        <v>13.90351086696919</v>
      </c>
      <c r="F198" s="84">
        <v>9.9749083020413138</v>
      </c>
      <c r="G198" s="84">
        <v>10.850333394400364</v>
      </c>
      <c r="H198" s="7">
        <v>0</v>
      </c>
      <c r="I198" s="7"/>
      <c r="J198" s="7"/>
      <c r="K198" s="7"/>
      <c r="L198" s="7"/>
      <c r="M198" s="7"/>
      <c r="N198" s="7"/>
      <c r="O198" s="7"/>
    </row>
    <row r="199" spans="1:15" x14ac:dyDescent="0.35">
      <c r="A199" s="6" t="str">
        <f t="shared" si="5"/>
        <v>DISTRIBUCION VOLUMEN X CRITERIO (Consumiciones)Chicles&gt;500MIL</v>
      </c>
      <c r="B199">
        <v>0</v>
      </c>
      <c r="C199" s="6">
        <v>0</v>
      </c>
      <c r="D199" s="6" t="s">
        <v>16</v>
      </c>
      <c r="E199" s="84">
        <v>12.795553887505164</v>
      </c>
      <c r="F199" s="84">
        <v>12.48002013233458</v>
      </c>
      <c r="G199" s="84">
        <v>16.150076439076162</v>
      </c>
      <c r="H199" s="8">
        <v>0</v>
      </c>
      <c r="I199" s="7"/>
      <c r="J199" s="7"/>
      <c r="K199" s="7"/>
      <c r="L199" s="7"/>
      <c r="M199" s="7"/>
      <c r="N199" s="7"/>
      <c r="O199" s="7"/>
    </row>
    <row r="200" spans="1:15" x14ac:dyDescent="0.35">
      <c r="A200" s="6" t="str">
        <f t="shared" si="5"/>
        <v>DISTRIBUCION VOLUMEN X CRITERIO (Consumiciones)ChiclesDE 15 A 19 AÑOS</v>
      </c>
      <c r="B200">
        <v>0</v>
      </c>
      <c r="C200" s="6">
        <v>0</v>
      </c>
      <c r="D200" s="6" t="s">
        <v>48</v>
      </c>
      <c r="E200" s="84">
        <v>11.413665123720056</v>
      </c>
      <c r="F200" s="84">
        <v>21.19468047961065</v>
      </c>
      <c r="G200" s="84">
        <v>5.0125516437560007</v>
      </c>
      <c r="H200" s="7">
        <v>0</v>
      </c>
      <c r="I200" s="7"/>
      <c r="J200" s="7"/>
      <c r="K200" s="7"/>
      <c r="L200" s="7"/>
      <c r="M200" s="7"/>
      <c r="N200" s="7"/>
      <c r="O200" s="7"/>
    </row>
    <row r="201" spans="1:15" x14ac:dyDescent="0.35">
      <c r="A201" s="6" t="str">
        <f t="shared" si="5"/>
        <v>DISTRIBUCION VOLUMEN X CRITERIO (Consumiciones)ChiclesDE 20 A 24 AÑOS</v>
      </c>
      <c r="B201">
        <v>0</v>
      </c>
      <c r="C201" s="6">
        <v>0</v>
      </c>
      <c r="D201" s="6" t="s">
        <v>49</v>
      </c>
      <c r="E201" s="84">
        <v>7.7254212143154106</v>
      </c>
      <c r="F201" s="84">
        <v>2.6905374006368086</v>
      </c>
      <c r="G201" s="84">
        <v>0.90565854475160457</v>
      </c>
      <c r="H201" s="7">
        <v>0</v>
      </c>
      <c r="I201" s="7"/>
      <c r="J201" s="7"/>
      <c r="K201" s="7"/>
      <c r="L201" s="7"/>
      <c r="M201" s="7"/>
      <c r="N201" s="7"/>
      <c r="O201" s="7"/>
    </row>
    <row r="202" spans="1:15" x14ac:dyDescent="0.35">
      <c r="A202" s="6" t="str">
        <f t="shared" si="5"/>
        <v>DISTRIBUCION VOLUMEN X CRITERIO (Consumiciones)ChiclesDE 25 A 34 AÑOS</v>
      </c>
      <c r="B202">
        <v>0</v>
      </c>
      <c r="C202" s="6">
        <v>0</v>
      </c>
      <c r="D202" s="6" t="s">
        <v>50</v>
      </c>
      <c r="E202" s="84">
        <v>20.28407909086199</v>
      </c>
      <c r="F202" s="84">
        <v>18.627258269570888</v>
      </c>
      <c r="G202" s="84">
        <v>19.104679682367212</v>
      </c>
      <c r="H202" s="7">
        <v>0</v>
      </c>
      <c r="I202" s="7"/>
      <c r="J202" s="7"/>
      <c r="K202" s="7"/>
      <c r="L202" s="7"/>
      <c r="M202" s="7"/>
      <c r="N202" s="7"/>
      <c r="O202" s="7"/>
    </row>
    <row r="203" spans="1:15" x14ac:dyDescent="0.35">
      <c r="A203" s="6" t="str">
        <f t="shared" si="5"/>
        <v>DISTRIBUCION VOLUMEN X CRITERIO (Consumiciones)ChiclesDE 35 A 49 AÑOS</v>
      </c>
      <c r="B203">
        <v>0</v>
      </c>
      <c r="C203" s="6">
        <v>0</v>
      </c>
      <c r="D203" s="6" t="s">
        <v>51</v>
      </c>
      <c r="E203" s="84">
        <v>18.823498786240606</v>
      </c>
      <c r="F203" s="84">
        <v>22.250401607906028</v>
      </c>
      <c r="G203" s="84">
        <v>26.064493101531312</v>
      </c>
      <c r="H203" s="8">
        <v>0</v>
      </c>
      <c r="I203" s="7"/>
      <c r="J203" s="7"/>
      <c r="K203" s="7"/>
      <c r="L203" s="7"/>
      <c r="M203" s="7"/>
      <c r="N203" s="7"/>
      <c r="O203" s="7"/>
    </row>
    <row r="204" spans="1:15" x14ac:dyDescent="0.35">
      <c r="A204" s="6" t="str">
        <f t="shared" si="5"/>
        <v>DISTRIBUCION VOLUMEN X CRITERIO (Consumiciones)ChiclesDE 50 A 59 AÑOS</v>
      </c>
      <c r="B204">
        <v>0</v>
      </c>
      <c r="C204" s="6">
        <v>0</v>
      </c>
      <c r="D204" s="6" t="s">
        <v>52</v>
      </c>
      <c r="E204" s="84">
        <v>17.435680861522751</v>
      </c>
      <c r="F204" s="84">
        <v>15.167964925237598</v>
      </c>
      <c r="G204" s="84">
        <v>19.560806969222217</v>
      </c>
      <c r="H204" s="7">
        <v>0</v>
      </c>
      <c r="I204" s="7"/>
      <c r="J204" s="7"/>
      <c r="K204" s="7"/>
      <c r="L204" s="7"/>
      <c r="M204" s="7"/>
      <c r="N204" s="7"/>
      <c r="O204" s="7"/>
    </row>
    <row r="205" spans="1:15" x14ac:dyDescent="0.35">
      <c r="A205" s="6" t="str">
        <f t="shared" si="5"/>
        <v>DISTRIBUCION VOLUMEN X CRITERIO (Consumiciones)ChiclesDE 60 A 75 AÑOS</v>
      </c>
      <c r="B205">
        <v>0</v>
      </c>
      <c r="C205" s="6">
        <v>0</v>
      </c>
      <c r="D205" s="6" t="s">
        <v>53</v>
      </c>
      <c r="E205" s="84">
        <v>24.317659978037337</v>
      </c>
      <c r="F205" s="84">
        <v>20.069149609919261</v>
      </c>
      <c r="G205" s="84">
        <v>29.351799792793248</v>
      </c>
      <c r="H205" s="7">
        <v>0</v>
      </c>
      <c r="I205" s="7"/>
      <c r="J205" s="7"/>
      <c r="K205" s="7"/>
      <c r="L205" s="7"/>
      <c r="M205" s="7"/>
      <c r="N205" s="7"/>
      <c r="O205" s="7"/>
    </row>
    <row r="206" spans="1:15" x14ac:dyDescent="0.35">
      <c r="A206" s="6" t="str">
        <f t="shared" si="5"/>
        <v>DISTRIBUCION VOLUMEN X CRITERIO (Consumiciones)ChiclesNIVEL ALTO</v>
      </c>
      <c r="B206">
        <v>0</v>
      </c>
      <c r="C206" s="6">
        <v>0</v>
      </c>
      <c r="D206" s="6" t="s">
        <v>156</v>
      </c>
      <c r="E206" s="84">
        <v>19.648008512111691</v>
      </c>
      <c r="F206" s="84">
        <v>25.187601323479836</v>
      </c>
      <c r="G206" s="84">
        <v>26.058922051094154</v>
      </c>
      <c r="H206" s="7">
        <v>0</v>
      </c>
      <c r="I206" s="7"/>
      <c r="J206" s="7"/>
      <c r="K206" s="7"/>
      <c r="L206" s="7"/>
      <c r="M206" s="7"/>
      <c r="N206" s="7"/>
      <c r="O206" s="7"/>
    </row>
    <row r="207" spans="1:15" x14ac:dyDescent="0.35">
      <c r="A207" s="6" t="str">
        <f t="shared" si="5"/>
        <v>DISTRIBUCION VOLUMEN X CRITERIO (Consumiciones)ChiclesNIVEL MEDIO ALTO</v>
      </c>
      <c r="B207">
        <v>0</v>
      </c>
      <c r="C207" s="6">
        <v>0</v>
      </c>
      <c r="D207" s="6" t="s">
        <v>157</v>
      </c>
      <c r="E207" s="84">
        <v>13.771803124561663</v>
      </c>
      <c r="F207" s="84">
        <v>11.693568979048029</v>
      </c>
      <c r="G207" s="84">
        <v>15.008784966139386</v>
      </c>
      <c r="H207" s="7">
        <v>0</v>
      </c>
      <c r="I207" s="7"/>
      <c r="J207" s="8"/>
      <c r="K207" s="8"/>
      <c r="L207" s="8"/>
      <c r="M207" s="7"/>
      <c r="N207" s="7"/>
      <c r="O207" s="7"/>
    </row>
    <row r="208" spans="1:15" x14ac:dyDescent="0.35">
      <c r="A208" s="6" t="str">
        <f t="shared" si="5"/>
        <v>DISTRIBUCION VOLUMEN X CRITERIO (Consumiciones)ChiclesNIVEL MEDIO</v>
      </c>
      <c r="B208">
        <v>0</v>
      </c>
      <c r="C208" s="6">
        <v>0</v>
      </c>
      <c r="D208" s="6" t="s">
        <v>158</v>
      </c>
      <c r="E208" s="84">
        <v>19.655282222752966</v>
      </c>
      <c r="F208" s="84">
        <v>26.178746849296342</v>
      </c>
      <c r="G208" s="84">
        <v>24.298971546975284</v>
      </c>
      <c r="H208" s="7">
        <v>0</v>
      </c>
      <c r="I208" s="7"/>
      <c r="J208" s="7"/>
      <c r="K208" s="8"/>
      <c r="L208" s="7"/>
      <c r="M208" s="8"/>
      <c r="N208" s="7"/>
      <c r="O208" s="7"/>
    </row>
    <row r="209" spans="1:15" x14ac:dyDescent="0.35">
      <c r="A209" s="6" t="str">
        <f t="shared" si="5"/>
        <v>DISTRIBUCION VOLUMEN X CRITERIO (Consumiciones)ChiclesNIVEL MEDIO BAJO</v>
      </c>
      <c r="B209">
        <v>0</v>
      </c>
      <c r="C209" s="6">
        <v>0</v>
      </c>
      <c r="D209" s="6" t="s">
        <v>159</v>
      </c>
      <c r="E209" s="84">
        <v>10.358956861942293</v>
      </c>
      <c r="F209" s="84">
        <v>8.5324473050886418</v>
      </c>
      <c r="G209" s="84">
        <v>21.36260944685905</v>
      </c>
      <c r="H209" s="7">
        <v>0</v>
      </c>
      <c r="I209" s="7"/>
      <c r="J209" s="7"/>
      <c r="K209" s="7"/>
      <c r="L209" s="8"/>
      <c r="M209" s="7"/>
      <c r="N209" s="7"/>
      <c r="O209" s="7"/>
    </row>
    <row r="210" spans="1:15" x14ac:dyDescent="0.35">
      <c r="A210" s="6" t="str">
        <f t="shared" si="5"/>
        <v>DISTRIBUCION VOLUMEN X CRITERIO (Consumiciones)ChiclesNIVEL BAJO</v>
      </c>
      <c r="B210">
        <v>0</v>
      </c>
      <c r="C210" s="6">
        <v>0</v>
      </c>
      <c r="D210" s="6" t="s">
        <v>160</v>
      </c>
      <c r="E210" s="84">
        <v>36.565964442725843</v>
      </c>
      <c r="F210" s="84">
        <v>28.407628841244748</v>
      </c>
      <c r="G210" s="84">
        <v>13.270704092333348</v>
      </c>
      <c r="H210" s="7">
        <v>0</v>
      </c>
      <c r="I210" s="7"/>
      <c r="J210" s="7"/>
      <c r="K210" s="7"/>
      <c r="L210" s="7"/>
      <c r="M210" s="7"/>
      <c r="N210" s="7"/>
      <c r="O210" s="7"/>
    </row>
    <row r="211" spans="1:15" x14ac:dyDescent="0.35">
      <c r="A211" s="6" t="str">
        <f t="shared" si="5"/>
        <v>DISTRIBUCION VOLUMEN X CRITERIO (Consumiciones)ChiclesHOMBRE</v>
      </c>
      <c r="B211">
        <v>0</v>
      </c>
      <c r="C211" s="6">
        <v>0</v>
      </c>
      <c r="D211" s="6" t="s">
        <v>21</v>
      </c>
      <c r="E211" s="84">
        <v>37.616179077846141</v>
      </c>
      <c r="F211" s="84">
        <v>28.515357606959729</v>
      </c>
      <c r="G211" s="84">
        <v>35.907682443018146</v>
      </c>
      <c r="H211" s="7">
        <v>0</v>
      </c>
      <c r="I211" s="7"/>
      <c r="J211" s="7"/>
      <c r="K211" s="8"/>
      <c r="L211" s="7"/>
      <c r="M211" s="7"/>
      <c r="N211" s="7"/>
      <c r="O211" s="7"/>
    </row>
    <row r="212" spans="1:15" x14ac:dyDescent="0.35">
      <c r="A212" s="6" t="str">
        <f t="shared" si="5"/>
        <v>DISTRIBUCION VOLUMEN X CRITERIO (Consumiciones)ChiclesMUJER</v>
      </c>
      <c r="B212">
        <v>0</v>
      </c>
      <c r="C212" s="6">
        <v>0</v>
      </c>
      <c r="D212" s="6" t="s">
        <v>22</v>
      </c>
      <c r="E212" s="84">
        <v>62.383820922153852</v>
      </c>
      <c r="F212" s="84">
        <v>71.484632340276661</v>
      </c>
      <c r="G212" s="84">
        <v>64.09230966038308</v>
      </c>
      <c r="H212" s="7">
        <v>0</v>
      </c>
      <c r="I212" s="7"/>
      <c r="J212" s="7"/>
      <c r="K212" s="7"/>
      <c r="L212" s="7"/>
      <c r="M212" s="7"/>
      <c r="N212" s="7"/>
      <c r="O212" s="7"/>
    </row>
    <row r="213" spans="1:15" x14ac:dyDescent="0.35">
      <c r="A213" s="6" t="str">
        <f>$B$3&amp;$C$213&amp;D213</f>
        <v>DISTRIBUCION VOLUMEN X CRITERIO (Consumiciones)CaramelosT.ESPAÑA</v>
      </c>
      <c r="B213">
        <v>0</v>
      </c>
      <c r="C213" s="6" t="s">
        <v>38</v>
      </c>
      <c r="D213" s="6" t="s">
        <v>45</v>
      </c>
      <c r="E213" s="84">
        <v>100</v>
      </c>
      <c r="F213" s="84">
        <v>100</v>
      </c>
      <c r="G213" s="84">
        <v>100</v>
      </c>
      <c r="H213" s="7">
        <v>0</v>
      </c>
      <c r="I213" s="8"/>
      <c r="J213" s="8"/>
      <c r="K213" s="7"/>
      <c r="L213" s="8"/>
      <c r="M213" s="8"/>
      <c r="N213" s="7"/>
      <c r="O213" s="7"/>
    </row>
    <row r="214" spans="1:15" x14ac:dyDescent="0.35">
      <c r="A214" s="6" t="str">
        <f t="shared" ref="A214:A242" si="6">$B$3&amp;$C$213&amp;D214</f>
        <v>DISTRIBUCION VOLUMEN X CRITERIO (Consumiciones)CaramelosBCN AM</v>
      </c>
      <c r="B214">
        <v>0</v>
      </c>
      <c r="C214" s="6">
        <v>0</v>
      </c>
      <c r="D214" s="6" t="s">
        <v>1</v>
      </c>
      <c r="E214" s="84">
        <v>20.623149928459629</v>
      </c>
      <c r="F214" s="84">
        <v>16.309549627020242</v>
      </c>
      <c r="G214" s="84">
        <v>16.803674477297243</v>
      </c>
      <c r="H214" s="7">
        <v>0</v>
      </c>
      <c r="I214" s="7"/>
      <c r="J214" s="7"/>
      <c r="K214" s="7"/>
      <c r="L214" s="7"/>
      <c r="M214" s="8"/>
      <c r="N214" s="7"/>
      <c r="O214" s="7"/>
    </row>
    <row r="215" spans="1:15" x14ac:dyDescent="0.35">
      <c r="A215" s="6" t="str">
        <f t="shared" si="6"/>
        <v>DISTRIBUCION VOLUMEN X CRITERIO (Consumiciones)CaramelosREST.CAT ARAGON</v>
      </c>
      <c r="B215">
        <v>0</v>
      </c>
      <c r="C215" s="6">
        <v>0</v>
      </c>
      <c r="D215" s="6" t="s">
        <v>2</v>
      </c>
      <c r="E215" s="84">
        <v>10.359908127703404</v>
      </c>
      <c r="F215" s="84">
        <v>15.671432711208</v>
      </c>
      <c r="G215" s="84">
        <v>16.854388951622212</v>
      </c>
      <c r="H215" s="8">
        <v>0</v>
      </c>
      <c r="I215" s="8"/>
      <c r="J215" s="8"/>
      <c r="K215" s="8"/>
      <c r="L215" s="8"/>
      <c r="M215" s="8"/>
      <c r="N215" s="7"/>
      <c r="O215" s="7"/>
    </row>
    <row r="216" spans="1:15" x14ac:dyDescent="0.35">
      <c r="A216" s="6" t="str">
        <f t="shared" si="6"/>
        <v>DISTRIBUCION VOLUMEN X CRITERIO (Consumiciones)CaramelosLEVANTE</v>
      </c>
      <c r="B216">
        <v>0</v>
      </c>
      <c r="C216" s="6">
        <v>0</v>
      </c>
      <c r="D216" s="6" t="s">
        <v>3</v>
      </c>
      <c r="E216" s="84">
        <v>11.470267047987562</v>
      </c>
      <c r="F216" s="84">
        <v>11.56000897640676</v>
      </c>
      <c r="G216" s="84">
        <v>15.869716081212157</v>
      </c>
      <c r="H216" s="8">
        <v>0</v>
      </c>
      <c r="I216" s="8"/>
      <c r="J216" s="8"/>
      <c r="K216" s="8"/>
      <c r="L216" s="8"/>
      <c r="M216" s="8"/>
      <c r="N216" s="7"/>
      <c r="O216" s="7"/>
    </row>
    <row r="217" spans="1:15" x14ac:dyDescent="0.35">
      <c r="A217" s="6" t="str">
        <f t="shared" si="6"/>
        <v>DISTRIBUCION VOLUMEN X CRITERIO (Consumiciones)CaramelosANDALUCIA</v>
      </c>
      <c r="B217">
        <v>0</v>
      </c>
      <c r="C217" s="6">
        <v>0</v>
      </c>
      <c r="D217" s="6" t="s">
        <v>4</v>
      </c>
      <c r="E217" s="84">
        <v>17.269577664145721</v>
      </c>
      <c r="F217" s="84">
        <v>27.20742288493415</v>
      </c>
      <c r="G217" s="84">
        <v>33.128596753583651</v>
      </c>
      <c r="H217" s="8">
        <v>0</v>
      </c>
      <c r="I217" s="8"/>
      <c r="J217" s="8"/>
      <c r="K217" s="8"/>
      <c r="L217" s="8"/>
      <c r="M217" s="8"/>
      <c r="N217" s="7"/>
      <c r="O217" s="7"/>
    </row>
    <row r="218" spans="1:15" x14ac:dyDescent="0.35">
      <c r="A218" s="6" t="str">
        <f t="shared" si="6"/>
        <v>DISTRIBUCION VOLUMEN X CRITERIO (Consumiciones)CaramelosMDD AM</v>
      </c>
      <c r="B218">
        <v>0</v>
      </c>
      <c r="C218" s="6">
        <v>0</v>
      </c>
      <c r="D218" s="6" t="s">
        <v>5</v>
      </c>
      <c r="E218" s="84">
        <v>6.68201003102455</v>
      </c>
      <c r="F218" s="84">
        <v>9.3465075303126586</v>
      </c>
      <c r="G218" s="84">
        <v>6.3286873814904112</v>
      </c>
      <c r="H218" s="7">
        <v>0</v>
      </c>
      <c r="I218" s="7"/>
      <c r="J218" s="7"/>
      <c r="K218" s="7"/>
      <c r="L218" s="7"/>
      <c r="M218" s="7"/>
      <c r="N218" s="7"/>
      <c r="O218" s="7"/>
    </row>
    <row r="219" spans="1:15" x14ac:dyDescent="0.35">
      <c r="A219" s="6" t="str">
        <f t="shared" si="6"/>
        <v>DISTRIBUCION VOLUMEN X CRITERIO (Consumiciones)CaramelosRTO CENTRO</v>
      </c>
      <c r="B219">
        <v>0</v>
      </c>
      <c r="C219" s="6">
        <v>0</v>
      </c>
      <c r="D219" s="6" t="s">
        <v>6</v>
      </c>
      <c r="E219" s="84">
        <v>11.772057521531858</v>
      </c>
      <c r="F219" s="84">
        <v>6.5431750707332039</v>
      </c>
      <c r="G219" s="84">
        <v>3.7207466253378638</v>
      </c>
      <c r="H219" s="7">
        <v>0</v>
      </c>
      <c r="I219" s="7"/>
      <c r="J219" s="7"/>
      <c r="K219" s="7"/>
      <c r="L219" s="7"/>
      <c r="M219" s="7"/>
      <c r="N219" s="7"/>
      <c r="O219" s="7"/>
    </row>
    <row r="220" spans="1:15" x14ac:dyDescent="0.35">
      <c r="A220" s="6" t="str">
        <f t="shared" si="6"/>
        <v>DISTRIBUCION VOLUMEN X CRITERIO (Consumiciones)CaramelosNORTE-CENTRO</v>
      </c>
      <c r="B220">
        <v>0</v>
      </c>
      <c r="C220" s="6">
        <v>0</v>
      </c>
      <c r="D220" s="6" t="s">
        <v>7</v>
      </c>
      <c r="E220" s="84">
        <v>17.68062591133549</v>
      </c>
      <c r="F220" s="84">
        <v>8.499563437360333</v>
      </c>
      <c r="G220" s="84">
        <v>3.2326616076037213</v>
      </c>
      <c r="H220" s="7">
        <v>0</v>
      </c>
      <c r="I220" s="7"/>
      <c r="J220" s="7"/>
      <c r="K220" s="7"/>
      <c r="L220" s="7"/>
      <c r="M220" s="7"/>
      <c r="N220" s="7"/>
      <c r="O220" s="7"/>
    </row>
    <row r="221" spans="1:15" x14ac:dyDescent="0.35">
      <c r="A221" s="6" t="str">
        <f t="shared" si="6"/>
        <v>DISTRIBUCION VOLUMEN X CRITERIO (Consumiciones)CaramelosNOROESTE</v>
      </c>
      <c r="B221">
        <v>0</v>
      </c>
      <c r="C221" s="6">
        <v>0</v>
      </c>
      <c r="D221" s="6" t="s">
        <v>8</v>
      </c>
      <c r="E221" s="84">
        <v>4.1423895337549279</v>
      </c>
      <c r="F221" s="84">
        <v>4.8623429050242102</v>
      </c>
      <c r="G221" s="84">
        <v>4.061526794943414</v>
      </c>
      <c r="H221" s="7">
        <v>0</v>
      </c>
      <c r="I221" s="7"/>
      <c r="J221" s="7"/>
      <c r="K221" s="7"/>
      <c r="L221" s="7"/>
      <c r="M221" s="7"/>
      <c r="N221" s="7"/>
      <c r="O221" s="7"/>
    </row>
    <row r="222" spans="1:15" x14ac:dyDescent="0.35">
      <c r="A222" s="6" t="str">
        <f t="shared" si="6"/>
        <v>DISTRIBUCION VOLUMEN X CRITERIO (Consumiciones)Caramelos&lt;2MIL</v>
      </c>
      <c r="B222">
        <v>0</v>
      </c>
      <c r="C222" s="6">
        <v>0</v>
      </c>
      <c r="D222" s="6" t="s">
        <v>9</v>
      </c>
      <c r="E222" s="84">
        <v>3.7820543843457259</v>
      </c>
      <c r="F222" s="84">
        <v>2.8132844534040884</v>
      </c>
      <c r="G222" s="84">
        <v>4.3033825572461852</v>
      </c>
      <c r="H222" s="7">
        <v>0</v>
      </c>
      <c r="I222" s="7"/>
      <c r="J222" s="7"/>
      <c r="K222" s="7"/>
      <c r="L222" s="7"/>
      <c r="M222" s="7"/>
      <c r="N222" s="7"/>
      <c r="O222" s="7"/>
    </row>
    <row r="223" spans="1:15" x14ac:dyDescent="0.35">
      <c r="A223" s="6" t="str">
        <f t="shared" si="6"/>
        <v>DISTRIBUCION VOLUMEN X CRITERIO (Consumiciones)Caramelos2-5MIL</v>
      </c>
      <c r="B223">
        <v>0</v>
      </c>
      <c r="C223" s="6">
        <v>0</v>
      </c>
      <c r="D223" s="6" t="s">
        <v>10</v>
      </c>
      <c r="E223" s="84">
        <v>7.1157445180376824</v>
      </c>
      <c r="F223" s="84">
        <v>5.4430152177752964</v>
      </c>
      <c r="G223" s="84">
        <v>1.511524207470234</v>
      </c>
      <c r="H223" s="8">
        <v>0</v>
      </c>
      <c r="I223" s="8"/>
      <c r="J223" s="8"/>
      <c r="K223" s="8"/>
      <c r="L223" s="8"/>
      <c r="M223" s="8"/>
      <c r="N223" s="7"/>
      <c r="O223" s="7"/>
    </row>
    <row r="224" spans="1:15" x14ac:dyDescent="0.35">
      <c r="A224" s="6" t="str">
        <f t="shared" si="6"/>
        <v>DISTRIBUCION VOLUMEN X CRITERIO (Consumiciones)Caramelos5-10MIL</v>
      </c>
      <c r="B224">
        <v>0</v>
      </c>
      <c r="C224" s="6">
        <v>0</v>
      </c>
      <c r="D224" s="6" t="s">
        <v>11</v>
      </c>
      <c r="E224" s="84">
        <v>6.4308472509196637</v>
      </c>
      <c r="F224" s="84">
        <v>4.8800599935757081</v>
      </c>
      <c r="G224" s="84">
        <v>14.55845433640601</v>
      </c>
      <c r="H224" s="8">
        <v>0</v>
      </c>
      <c r="I224" s="8"/>
      <c r="J224" s="8"/>
      <c r="K224" s="8"/>
      <c r="L224" s="8"/>
      <c r="M224" s="8"/>
      <c r="N224" s="7"/>
      <c r="O224" s="7"/>
    </row>
    <row r="225" spans="1:15" x14ac:dyDescent="0.35">
      <c r="A225" s="6" t="str">
        <f t="shared" si="6"/>
        <v>DISTRIBUCION VOLUMEN X CRITERIO (Consumiciones)Caramelos10-30MIL</v>
      </c>
      <c r="B225">
        <v>0</v>
      </c>
      <c r="C225" s="6">
        <v>0</v>
      </c>
      <c r="D225" s="6" t="s">
        <v>12</v>
      </c>
      <c r="E225" s="84">
        <v>22.790441660009876</v>
      </c>
      <c r="F225" s="84">
        <v>16.934428228662018</v>
      </c>
      <c r="G225" s="84">
        <v>14.921533217184535</v>
      </c>
      <c r="H225" s="7">
        <v>0</v>
      </c>
      <c r="I225" s="7"/>
      <c r="J225" s="7"/>
      <c r="K225" s="7"/>
      <c r="L225" s="7"/>
      <c r="M225" s="7"/>
      <c r="N225" s="7"/>
      <c r="O225" s="7"/>
    </row>
    <row r="226" spans="1:15" x14ac:dyDescent="0.35">
      <c r="A226" s="6" t="str">
        <f t="shared" si="6"/>
        <v>DISTRIBUCION VOLUMEN X CRITERIO (Consumiciones)Caramelos30-100MIL</v>
      </c>
      <c r="B226">
        <v>0</v>
      </c>
      <c r="C226" s="6">
        <v>0</v>
      </c>
      <c r="D226" s="6" t="s">
        <v>13</v>
      </c>
      <c r="E226" s="84">
        <v>13.965517143213402</v>
      </c>
      <c r="F226" s="84">
        <v>19.414823768871354</v>
      </c>
      <c r="G226" s="84">
        <v>16.415679556706134</v>
      </c>
      <c r="H226" s="7">
        <v>0</v>
      </c>
      <c r="I226" s="7"/>
      <c r="J226" s="7"/>
      <c r="K226" s="7"/>
      <c r="L226" s="7"/>
      <c r="M226" s="7"/>
      <c r="N226" s="7"/>
      <c r="O226" s="7"/>
    </row>
    <row r="227" spans="1:15" x14ac:dyDescent="0.35">
      <c r="A227" s="6" t="str">
        <f t="shared" si="6"/>
        <v>DISTRIBUCION VOLUMEN X CRITERIO (Consumiciones)Caramelos100-200MIL</v>
      </c>
      <c r="B227">
        <v>0</v>
      </c>
      <c r="C227" s="6">
        <v>0</v>
      </c>
      <c r="D227" s="6" t="s">
        <v>14</v>
      </c>
      <c r="E227" s="84">
        <v>8.3351619351712731</v>
      </c>
      <c r="F227" s="84">
        <v>3.4174871467032761</v>
      </c>
      <c r="G227" s="84">
        <v>5.9673865592047033</v>
      </c>
      <c r="H227" s="7">
        <v>0</v>
      </c>
      <c r="I227" s="7"/>
      <c r="J227" s="7"/>
      <c r="K227" s="7"/>
      <c r="L227" s="7"/>
      <c r="M227" s="7"/>
      <c r="N227" s="7"/>
      <c r="O227" s="7"/>
    </row>
    <row r="228" spans="1:15" x14ac:dyDescent="0.35">
      <c r="A228" s="6" t="str">
        <f t="shared" si="6"/>
        <v>DISTRIBUCION VOLUMEN X CRITERIO (Consumiciones)Caramelos200-500MIL</v>
      </c>
      <c r="B228">
        <v>0</v>
      </c>
      <c r="C228" s="6">
        <v>0</v>
      </c>
      <c r="D228" s="6" t="s">
        <v>15</v>
      </c>
      <c r="E228" s="84">
        <v>11.018449615139572</v>
      </c>
      <c r="F228" s="84">
        <v>18.65372128005572</v>
      </c>
      <c r="G228" s="84">
        <v>12.458029858113585</v>
      </c>
      <c r="H228" s="7">
        <v>0</v>
      </c>
      <c r="I228" s="7"/>
      <c r="J228" s="7"/>
      <c r="K228" s="7"/>
      <c r="L228" s="7"/>
      <c r="M228" s="7"/>
      <c r="N228" s="7"/>
      <c r="O228" s="7"/>
    </row>
    <row r="229" spans="1:15" x14ac:dyDescent="0.35">
      <c r="A229" s="6" t="str">
        <f t="shared" si="6"/>
        <v>DISTRIBUCION VOLUMEN X CRITERIO (Consumiciones)Caramelos&gt;500MIL</v>
      </c>
      <c r="B229">
        <v>0</v>
      </c>
      <c r="C229" s="6">
        <v>0</v>
      </c>
      <c r="D229" s="6" t="s">
        <v>16</v>
      </c>
      <c r="E229" s="84">
        <v>26.561774952728701</v>
      </c>
      <c r="F229" s="84">
        <v>28.443178025152793</v>
      </c>
      <c r="G229" s="84">
        <v>29.864005063485973</v>
      </c>
      <c r="H229" s="7">
        <v>0</v>
      </c>
      <c r="I229" s="7"/>
      <c r="J229" s="7"/>
      <c r="K229" s="7"/>
      <c r="L229" s="7"/>
      <c r="M229" s="7"/>
      <c r="N229" s="7"/>
      <c r="O229" s="7"/>
    </row>
    <row r="230" spans="1:15" x14ac:dyDescent="0.35">
      <c r="A230" s="6" t="str">
        <f t="shared" si="6"/>
        <v>DISTRIBUCION VOLUMEN X CRITERIO (Consumiciones)CaramelosDE 15 A 19 AÑOS</v>
      </c>
      <c r="B230">
        <v>0</v>
      </c>
      <c r="C230" s="6">
        <v>0</v>
      </c>
      <c r="D230" s="6" t="s">
        <v>48</v>
      </c>
      <c r="E230" s="84">
        <v>4.8276511927285615</v>
      </c>
      <c r="F230" s="84">
        <v>3.376118986420356</v>
      </c>
      <c r="G230" s="84">
        <v>1.222114337122544</v>
      </c>
      <c r="H230" s="7">
        <v>0</v>
      </c>
      <c r="I230" s="7"/>
      <c r="J230" s="7"/>
      <c r="K230" s="7"/>
      <c r="L230" s="7"/>
      <c r="M230" s="7"/>
      <c r="N230" s="7"/>
      <c r="O230" s="7"/>
    </row>
    <row r="231" spans="1:15" x14ac:dyDescent="0.35">
      <c r="A231" s="6" t="str">
        <f t="shared" si="6"/>
        <v>DISTRIBUCION VOLUMEN X CRITERIO (Consumiciones)CaramelosDE 20 A 24 AÑOS</v>
      </c>
      <c r="B231">
        <v>0</v>
      </c>
      <c r="C231" s="6">
        <v>0</v>
      </c>
      <c r="D231" s="6" t="s">
        <v>49</v>
      </c>
      <c r="E231" s="84">
        <v>2.3008125938380202</v>
      </c>
      <c r="F231" s="84">
        <v>2.2103012439363678</v>
      </c>
      <c r="G231" s="84">
        <v>1.9999741252682015</v>
      </c>
      <c r="H231" s="7">
        <v>0</v>
      </c>
      <c r="I231" s="7"/>
      <c r="J231" s="7"/>
      <c r="K231" s="7"/>
      <c r="L231" s="7"/>
      <c r="M231" s="7"/>
      <c r="N231" s="7"/>
      <c r="O231" s="7"/>
    </row>
    <row r="232" spans="1:15" x14ac:dyDescent="0.35">
      <c r="A232" s="6" t="str">
        <f t="shared" si="6"/>
        <v>DISTRIBUCION VOLUMEN X CRITERIO (Consumiciones)CaramelosDE 25 A 34 AÑOS</v>
      </c>
      <c r="B232">
        <v>0</v>
      </c>
      <c r="C232" s="6">
        <v>0</v>
      </c>
      <c r="D232" s="6" t="s">
        <v>50</v>
      </c>
      <c r="E232" s="84">
        <v>14.095977967957433</v>
      </c>
      <c r="F232" s="84">
        <v>8.1680869881703781</v>
      </c>
      <c r="G232" s="84">
        <v>5.6157754922501857</v>
      </c>
      <c r="H232" s="7">
        <v>0</v>
      </c>
      <c r="I232" s="7"/>
      <c r="J232" s="7"/>
      <c r="K232" s="7"/>
      <c r="L232" s="7"/>
      <c r="M232" s="7"/>
      <c r="N232" s="7"/>
      <c r="O232" s="7"/>
    </row>
    <row r="233" spans="1:15" x14ac:dyDescent="0.35">
      <c r="A233" s="6" t="str">
        <f t="shared" si="6"/>
        <v>DISTRIBUCION VOLUMEN X CRITERIO (Consumiciones)CaramelosDE 35 A 49 AÑOS</v>
      </c>
      <c r="B233">
        <v>0</v>
      </c>
      <c r="C233" s="6">
        <v>0</v>
      </c>
      <c r="D233" s="6" t="s">
        <v>51</v>
      </c>
      <c r="E233" s="84">
        <v>17.60025757949294</v>
      </c>
      <c r="F233" s="84">
        <v>26.644137645780177</v>
      </c>
      <c r="G233" s="84">
        <v>12.827341895436891</v>
      </c>
      <c r="H233" s="7">
        <v>0</v>
      </c>
      <c r="I233" s="7"/>
      <c r="J233" s="7"/>
      <c r="K233" s="7"/>
      <c r="L233" s="7"/>
      <c r="M233" s="7"/>
      <c r="N233" s="7"/>
      <c r="O233" s="7"/>
    </row>
    <row r="234" spans="1:15" x14ac:dyDescent="0.35">
      <c r="A234" s="6" t="str">
        <f t="shared" si="6"/>
        <v>DISTRIBUCION VOLUMEN X CRITERIO (Consumiciones)CaramelosDE 50 A 59 AÑOS</v>
      </c>
      <c r="B234">
        <v>0</v>
      </c>
      <c r="C234" s="6">
        <v>0</v>
      </c>
      <c r="D234" s="6" t="s">
        <v>52</v>
      </c>
      <c r="E234" s="84">
        <v>23.742341365706519</v>
      </c>
      <c r="F234" s="84">
        <v>19.710246870043882</v>
      </c>
      <c r="G234" s="84">
        <v>22.654084027859785</v>
      </c>
      <c r="H234" s="7">
        <v>0</v>
      </c>
      <c r="I234" s="7"/>
      <c r="J234" s="7"/>
      <c r="K234" s="7"/>
      <c r="L234" s="7"/>
      <c r="M234" s="7"/>
      <c r="N234" s="7"/>
      <c r="O234" s="7"/>
    </row>
    <row r="235" spans="1:15" x14ac:dyDescent="0.35">
      <c r="A235" s="6" t="str">
        <f t="shared" si="6"/>
        <v>DISTRIBUCION VOLUMEN X CRITERIO (Consumiciones)CaramelosDE 60 A 75 AÑOS</v>
      </c>
      <c r="B235">
        <v>0</v>
      </c>
      <c r="C235" s="6">
        <v>0</v>
      </c>
      <c r="D235" s="6" t="s">
        <v>53</v>
      </c>
      <c r="E235" s="84">
        <v>37.432950475161292</v>
      </c>
      <c r="F235" s="84">
        <v>39.891107637048925</v>
      </c>
      <c r="G235" s="84">
        <v>55.680697848151148</v>
      </c>
      <c r="H235" s="7">
        <v>0</v>
      </c>
      <c r="I235" s="7"/>
      <c r="J235" s="7"/>
      <c r="K235" s="7"/>
      <c r="L235" s="7"/>
      <c r="M235" s="7"/>
      <c r="N235" s="7"/>
      <c r="O235" s="7"/>
    </row>
    <row r="236" spans="1:15" x14ac:dyDescent="0.35">
      <c r="A236" s="6" t="str">
        <f t="shared" si="6"/>
        <v>DISTRIBUCION VOLUMEN X CRITERIO (Consumiciones)CaramelosNIVEL ALTO</v>
      </c>
      <c r="B236">
        <v>0</v>
      </c>
      <c r="C236" s="6">
        <v>0</v>
      </c>
      <c r="D236" s="6" t="s">
        <v>156</v>
      </c>
      <c r="E236" s="84">
        <v>16.865931126523115</v>
      </c>
      <c r="F236" s="84">
        <v>13.040723216772049</v>
      </c>
      <c r="G236" s="84">
        <v>17.138095433972328</v>
      </c>
      <c r="H236" s="7">
        <v>0</v>
      </c>
      <c r="I236" s="8"/>
      <c r="J236" s="7"/>
      <c r="K236" s="8"/>
      <c r="L236" s="8"/>
      <c r="M236" s="8"/>
      <c r="N236" s="7"/>
      <c r="O236" s="7"/>
    </row>
    <row r="237" spans="1:15" x14ac:dyDescent="0.35">
      <c r="A237" s="6" t="str">
        <f t="shared" si="6"/>
        <v>DISTRIBUCION VOLUMEN X CRITERIO (Consumiciones)CaramelosNIVEL MEDIO ALTO</v>
      </c>
      <c r="B237">
        <v>0</v>
      </c>
      <c r="C237" s="6">
        <v>0</v>
      </c>
      <c r="D237" s="6" t="s">
        <v>157</v>
      </c>
      <c r="E237" s="84">
        <v>23.287904866396296</v>
      </c>
      <c r="F237" s="84">
        <v>15.861914199883456</v>
      </c>
      <c r="G237" s="84">
        <v>7.6102960202008667</v>
      </c>
      <c r="H237" s="7">
        <v>0</v>
      </c>
      <c r="I237" s="7"/>
      <c r="J237" s="7"/>
      <c r="K237" s="7"/>
      <c r="L237" s="7"/>
      <c r="M237" s="7"/>
      <c r="N237" s="7"/>
      <c r="O237" s="7"/>
    </row>
    <row r="238" spans="1:15" x14ac:dyDescent="0.35">
      <c r="A238" s="6" t="str">
        <f t="shared" si="6"/>
        <v>DISTRIBUCION VOLUMEN X CRITERIO (Consumiciones)CaramelosNIVEL MEDIO</v>
      </c>
      <c r="B238">
        <v>0</v>
      </c>
      <c r="C238" s="6">
        <v>0</v>
      </c>
      <c r="D238" s="6" t="s">
        <v>158</v>
      </c>
      <c r="E238" s="84">
        <v>17.418465898900621</v>
      </c>
      <c r="F238" s="84">
        <v>27.681371504434455</v>
      </c>
      <c r="G238" s="84">
        <v>26.604054238745483</v>
      </c>
      <c r="H238" s="7">
        <v>0</v>
      </c>
      <c r="I238" s="7"/>
      <c r="J238" s="7"/>
      <c r="K238" s="7"/>
      <c r="L238" s="7"/>
      <c r="M238" s="7"/>
      <c r="N238" s="7"/>
      <c r="O238" s="7"/>
    </row>
    <row r="239" spans="1:15" x14ac:dyDescent="0.35">
      <c r="A239" s="6" t="str">
        <f t="shared" si="6"/>
        <v>DISTRIBUCION VOLUMEN X CRITERIO (Consumiciones)CaramelosNIVEL MEDIO BAJO</v>
      </c>
      <c r="B239">
        <v>0</v>
      </c>
      <c r="C239" s="6">
        <v>0</v>
      </c>
      <c r="D239" s="6" t="s">
        <v>159</v>
      </c>
      <c r="E239" s="84">
        <v>9.6908989148524416</v>
      </c>
      <c r="F239" s="84">
        <v>11.906728973490054</v>
      </c>
      <c r="G239" s="84">
        <v>22.528511964077911</v>
      </c>
      <c r="H239" s="7">
        <v>0</v>
      </c>
      <c r="I239" s="7"/>
      <c r="J239" s="7"/>
      <c r="K239" s="7"/>
      <c r="L239" s="7"/>
      <c r="M239" s="7"/>
      <c r="N239" s="7"/>
      <c r="O239" s="7"/>
    </row>
    <row r="240" spans="1:15" x14ac:dyDescent="0.35">
      <c r="A240" s="6" t="str">
        <f t="shared" si="6"/>
        <v>DISTRIBUCION VOLUMEN X CRITERIO (Consumiciones)CaramelosNIVEL BAJO</v>
      </c>
      <c r="B240">
        <v>0</v>
      </c>
      <c r="C240" s="6">
        <v>0</v>
      </c>
      <c r="D240" s="6" t="s">
        <v>160</v>
      </c>
      <c r="E240" s="84">
        <v>32.736793499704788</v>
      </c>
      <c r="F240" s="84">
        <v>31.509262105419971</v>
      </c>
      <c r="G240" s="84">
        <v>26.119039025730096</v>
      </c>
      <c r="H240" s="7">
        <v>0</v>
      </c>
      <c r="I240" s="7"/>
      <c r="J240" s="7"/>
      <c r="K240" s="7"/>
      <c r="L240" s="7"/>
      <c r="M240" s="7"/>
      <c r="N240" s="7"/>
      <c r="O240" s="7"/>
    </row>
    <row r="241" spans="1:15" x14ac:dyDescent="0.35">
      <c r="A241" s="6" t="str">
        <f t="shared" si="6"/>
        <v>DISTRIBUCION VOLUMEN X CRITERIO (Consumiciones)CaramelosHOMBRE</v>
      </c>
      <c r="B241">
        <v>0</v>
      </c>
      <c r="C241" s="6">
        <v>0</v>
      </c>
      <c r="D241" s="6" t="s">
        <v>21</v>
      </c>
      <c r="E241" s="84">
        <v>47.4754476753223</v>
      </c>
      <c r="F241" s="84">
        <v>46.508881802472537</v>
      </c>
      <c r="G241" s="84">
        <v>38.405665372045469</v>
      </c>
      <c r="H241" s="7">
        <v>0</v>
      </c>
      <c r="I241" s="7"/>
      <c r="J241" s="7"/>
      <c r="K241" s="7"/>
      <c r="L241" s="7"/>
      <c r="M241" s="7"/>
      <c r="N241" s="7"/>
      <c r="O241" s="7"/>
    </row>
    <row r="242" spans="1:15" x14ac:dyDescent="0.35">
      <c r="A242" s="6" t="str">
        <f t="shared" si="6"/>
        <v>DISTRIBUCION VOLUMEN X CRITERIO (Consumiciones)CaramelosMUJER</v>
      </c>
      <c r="B242">
        <v>0</v>
      </c>
      <c r="C242" s="6">
        <v>0</v>
      </c>
      <c r="D242" s="6" t="s">
        <v>22</v>
      </c>
      <c r="E242" s="84">
        <v>52.524523856563974</v>
      </c>
      <c r="F242" s="84">
        <v>53.491118197527463</v>
      </c>
      <c r="G242" s="84">
        <v>61.594301455221455</v>
      </c>
      <c r="H242" s="7">
        <v>0</v>
      </c>
      <c r="I242" s="7"/>
      <c r="J242" s="7"/>
      <c r="K242" s="7"/>
      <c r="L242" s="7"/>
      <c r="M242" s="7"/>
      <c r="N242" s="7"/>
      <c r="O242" s="7"/>
    </row>
    <row r="243" spans="1:15" x14ac:dyDescent="0.35">
      <c r="A243" s="6" t="str">
        <f>$B$3&amp;$C$243&amp;D243</f>
        <v>DISTRIBUCION VOLUMEN X CRITERIO (Consumiciones)GolosinasT.ESPAÑA</v>
      </c>
      <c r="B243">
        <v>0</v>
      </c>
      <c r="C243" s="6" t="s">
        <v>39</v>
      </c>
      <c r="D243" s="6" t="s">
        <v>45</v>
      </c>
      <c r="E243" s="84">
        <v>100</v>
      </c>
      <c r="F243" s="84">
        <v>100</v>
      </c>
      <c r="G243" s="84">
        <v>100</v>
      </c>
      <c r="H243" s="7">
        <v>0</v>
      </c>
      <c r="I243" s="7"/>
      <c r="J243" s="7"/>
      <c r="K243" s="7"/>
      <c r="L243" s="7"/>
      <c r="M243" s="7"/>
      <c r="N243" s="7"/>
      <c r="O243" s="7"/>
    </row>
    <row r="244" spans="1:15" x14ac:dyDescent="0.35">
      <c r="A244" s="6" t="str">
        <f t="shared" ref="A244:A272" si="7">$B$3&amp;$C$243&amp;D244</f>
        <v>DISTRIBUCION VOLUMEN X CRITERIO (Consumiciones)GolosinasBCN AM</v>
      </c>
      <c r="B244">
        <v>0</v>
      </c>
      <c r="C244" s="6">
        <v>0</v>
      </c>
      <c r="D244" s="6" t="s">
        <v>1</v>
      </c>
      <c r="E244" s="84">
        <v>4.6740061040301955</v>
      </c>
      <c r="F244" s="84">
        <v>7.4905223188263346</v>
      </c>
      <c r="G244" s="84">
        <v>8.6626573220662326</v>
      </c>
      <c r="H244" s="8">
        <v>0</v>
      </c>
      <c r="I244" s="8"/>
      <c r="J244" s="8"/>
      <c r="K244" s="8"/>
      <c r="L244" s="8"/>
      <c r="M244" s="7"/>
      <c r="N244" s="7"/>
      <c r="O244" s="7"/>
    </row>
    <row r="245" spans="1:15" x14ac:dyDescent="0.35">
      <c r="A245" s="6" t="str">
        <f t="shared" si="7"/>
        <v>DISTRIBUCION VOLUMEN X CRITERIO (Consumiciones)GolosinasREST.CAT ARAGON</v>
      </c>
      <c r="B245">
        <v>0</v>
      </c>
      <c r="C245" s="6">
        <v>0</v>
      </c>
      <c r="D245" s="6" t="s">
        <v>2</v>
      </c>
      <c r="E245" s="84">
        <v>4.543825350276963</v>
      </c>
      <c r="F245" s="84">
        <v>8.0957142068738808</v>
      </c>
      <c r="G245" s="84">
        <v>9.7365091981162362</v>
      </c>
      <c r="H245" s="7">
        <v>0</v>
      </c>
      <c r="I245" s="8"/>
      <c r="J245" s="7"/>
      <c r="K245" s="8"/>
      <c r="L245" s="8"/>
      <c r="M245" s="7"/>
      <c r="N245" s="7"/>
      <c r="O245" s="7"/>
    </row>
    <row r="246" spans="1:15" x14ac:dyDescent="0.35">
      <c r="A246" s="6" t="str">
        <f t="shared" si="7"/>
        <v>DISTRIBUCION VOLUMEN X CRITERIO (Consumiciones)GolosinasLEVANTE</v>
      </c>
      <c r="B246">
        <v>0</v>
      </c>
      <c r="C246" s="6">
        <v>0</v>
      </c>
      <c r="D246" s="6" t="s">
        <v>3</v>
      </c>
      <c r="E246" s="84">
        <v>13.368530902087421</v>
      </c>
      <c r="F246" s="84">
        <v>11.649521372568843</v>
      </c>
      <c r="G246" s="84">
        <v>19.044657553122683</v>
      </c>
      <c r="H246" s="7">
        <v>0</v>
      </c>
      <c r="I246" s="7"/>
      <c r="J246" s="7"/>
      <c r="K246" s="7"/>
      <c r="L246" s="7"/>
      <c r="M246" s="7"/>
      <c r="N246" s="7"/>
      <c r="O246" s="7"/>
    </row>
    <row r="247" spans="1:15" x14ac:dyDescent="0.35">
      <c r="A247" s="6" t="str">
        <f t="shared" si="7"/>
        <v>DISTRIBUCION VOLUMEN X CRITERIO (Consumiciones)GolosinasANDALUCIA</v>
      </c>
      <c r="B247">
        <v>0</v>
      </c>
      <c r="C247" s="6">
        <v>0</v>
      </c>
      <c r="D247" s="6" t="s">
        <v>4</v>
      </c>
      <c r="E247" s="84">
        <v>25.100477570675629</v>
      </c>
      <c r="F247" s="84">
        <v>21.826301124189349</v>
      </c>
      <c r="G247" s="84">
        <v>19.283905765644317</v>
      </c>
      <c r="H247" s="7">
        <v>0</v>
      </c>
      <c r="I247" s="7"/>
      <c r="J247" s="7"/>
      <c r="K247" s="7"/>
      <c r="L247" s="7"/>
      <c r="M247" s="7"/>
      <c r="N247" s="7"/>
      <c r="O247" s="7"/>
    </row>
    <row r="248" spans="1:15" x14ac:dyDescent="0.35">
      <c r="A248" s="6" t="str">
        <f t="shared" si="7"/>
        <v>DISTRIBUCION VOLUMEN X CRITERIO (Consumiciones)GolosinasMDD AM</v>
      </c>
      <c r="B248">
        <v>0</v>
      </c>
      <c r="C248" s="6">
        <v>0</v>
      </c>
      <c r="D248" s="6" t="s">
        <v>5</v>
      </c>
      <c r="E248" s="84">
        <v>11.820528428112672</v>
      </c>
      <c r="F248" s="84">
        <v>14.4523308187081</v>
      </c>
      <c r="G248" s="84">
        <v>10.5569665484227</v>
      </c>
      <c r="H248" s="7">
        <v>0</v>
      </c>
      <c r="I248" s="7"/>
      <c r="J248" s="7"/>
      <c r="K248" s="7"/>
      <c r="L248" s="7"/>
      <c r="M248" s="7"/>
      <c r="N248" s="7"/>
      <c r="O248" s="7"/>
    </row>
    <row r="249" spans="1:15" x14ac:dyDescent="0.35">
      <c r="A249" s="6" t="str">
        <f t="shared" si="7"/>
        <v>DISTRIBUCION VOLUMEN X CRITERIO (Consumiciones)GolosinasRTO CENTRO</v>
      </c>
      <c r="B249">
        <v>0</v>
      </c>
      <c r="C249" s="6">
        <v>0</v>
      </c>
      <c r="D249" s="6" t="s">
        <v>6</v>
      </c>
      <c r="E249" s="84">
        <v>23.006874856003481</v>
      </c>
      <c r="F249" s="84">
        <v>22.683733676655475</v>
      </c>
      <c r="G249" s="84">
        <v>16.386358343403849</v>
      </c>
      <c r="H249" s="7">
        <v>0</v>
      </c>
      <c r="I249" s="7"/>
      <c r="J249" s="7"/>
      <c r="K249" s="7"/>
      <c r="L249" s="7"/>
      <c r="M249" s="7"/>
      <c r="N249" s="7"/>
      <c r="O249" s="7"/>
    </row>
    <row r="250" spans="1:15" x14ac:dyDescent="0.35">
      <c r="A250" s="6" t="str">
        <f t="shared" si="7"/>
        <v>DISTRIBUCION VOLUMEN X CRITERIO (Consumiciones)GolosinasNORTE-CENTRO</v>
      </c>
      <c r="B250">
        <v>0</v>
      </c>
      <c r="C250" s="6">
        <v>0</v>
      </c>
      <c r="D250" s="6" t="s">
        <v>7</v>
      </c>
      <c r="E250" s="84">
        <v>12.811813893131749</v>
      </c>
      <c r="F250" s="84">
        <v>9.8729763121417022</v>
      </c>
      <c r="G250" s="84">
        <v>10.399342563191452</v>
      </c>
      <c r="H250" s="7">
        <v>0</v>
      </c>
      <c r="I250" s="7"/>
      <c r="J250" s="7"/>
      <c r="K250" s="7"/>
      <c r="L250" s="7"/>
      <c r="M250" s="7"/>
      <c r="N250" s="7"/>
      <c r="O250" s="7"/>
    </row>
    <row r="251" spans="1:15" x14ac:dyDescent="0.35">
      <c r="A251" s="6" t="str">
        <f t="shared" si="7"/>
        <v>DISTRIBUCION VOLUMEN X CRITERIO (Consumiciones)GolosinasNOROESTE</v>
      </c>
      <c r="B251">
        <v>0</v>
      </c>
      <c r="C251" s="6">
        <v>0</v>
      </c>
      <c r="D251" s="6" t="s">
        <v>8</v>
      </c>
      <c r="E251" s="84">
        <v>4.6739460560993056</v>
      </c>
      <c r="F251" s="84">
        <v>3.9289001700363069</v>
      </c>
      <c r="G251" s="84">
        <v>5.92961056509544</v>
      </c>
      <c r="H251" s="7">
        <v>0</v>
      </c>
      <c r="I251" s="7"/>
      <c r="J251" s="7"/>
      <c r="K251" s="7"/>
      <c r="L251" s="7"/>
      <c r="M251" s="7"/>
      <c r="N251" s="7"/>
      <c r="O251" s="7"/>
    </row>
    <row r="252" spans="1:15" x14ac:dyDescent="0.35">
      <c r="A252" s="6" t="str">
        <f t="shared" si="7"/>
        <v>DISTRIBUCION VOLUMEN X CRITERIO (Consumiciones)Golosinas&lt;2MIL</v>
      </c>
      <c r="B252">
        <v>0</v>
      </c>
      <c r="C252" s="6">
        <v>0</v>
      </c>
      <c r="D252" s="6" t="s">
        <v>9</v>
      </c>
      <c r="E252" s="84">
        <v>11.158920325560921</v>
      </c>
      <c r="F252" s="84">
        <v>3.2535667945396631</v>
      </c>
      <c r="G252" s="84">
        <v>3.189362286819645</v>
      </c>
      <c r="H252" s="7">
        <v>0</v>
      </c>
      <c r="I252" s="7"/>
      <c r="J252" s="7"/>
      <c r="K252" s="8"/>
      <c r="L252" s="8"/>
      <c r="M252" s="8"/>
      <c r="N252" s="7"/>
      <c r="O252" s="7"/>
    </row>
    <row r="253" spans="1:15" x14ac:dyDescent="0.35">
      <c r="A253" s="6" t="str">
        <f t="shared" si="7"/>
        <v>DISTRIBUCION VOLUMEN X CRITERIO (Consumiciones)Golosinas2-5MIL</v>
      </c>
      <c r="B253">
        <v>0</v>
      </c>
      <c r="C253" s="6">
        <v>0</v>
      </c>
      <c r="D253" s="6" t="s">
        <v>10</v>
      </c>
      <c r="E253" s="84">
        <v>4.5569268606720499</v>
      </c>
      <c r="F253" s="84">
        <v>6.2349768027937351</v>
      </c>
      <c r="G253" s="84">
        <v>4.544482165035606</v>
      </c>
      <c r="H253" s="7">
        <v>0</v>
      </c>
      <c r="I253" s="7"/>
      <c r="J253" s="7"/>
      <c r="K253" s="7"/>
      <c r="L253" s="7"/>
      <c r="M253" s="7"/>
      <c r="N253" s="7"/>
      <c r="O253" s="7"/>
    </row>
    <row r="254" spans="1:15" x14ac:dyDescent="0.35">
      <c r="A254" s="6" t="str">
        <f t="shared" si="7"/>
        <v>DISTRIBUCION VOLUMEN X CRITERIO (Consumiciones)Golosinas5-10MIL</v>
      </c>
      <c r="B254">
        <v>0</v>
      </c>
      <c r="C254" s="6">
        <v>0</v>
      </c>
      <c r="D254" s="6" t="s">
        <v>11</v>
      </c>
      <c r="E254" s="84">
        <v>9.6146819087277784</v>
      </c>
      <c r="F254" s="84">
        <v>6.8275358109515309</v>
      </c>
      <c r="G254" s="84">
        <v>8.2738459031621989</v>
      </c>
      <c r="H254" s="7">
        <v>0</v>
      </c>
      <c r="I254" s="7"/>
      <c r="J254" s="7"/>
      <c r="K254" s="7"/>
      <c r="L254" s="7"/>
      <c r="M254" s="7"/>
      <c r="N254" s="7"/>
      <c r="O254" s="7"/>
    </row>
    <row r="255" spans="1:15" x14ac:dyDescent="0.35">
      <c r="A255" s="6" t="str">
        <f t="shared" si="7"/>
        <v>DISTRIBUCION VOLUMEN X CRITERIO (Consumiciones)Golosinas10-30MIL</v>
      </c>
      <c r="B255">
        <v>0</v>
      </c>
      <c r="C255" s="6">
        <v>0</v>
      </c>
      <c r="D255" s="6" t="s">
        <v>12</v>
      </c>
      <c r="E255" s="84">
        <v>25.606555211386102</v>
      </c>
      <c r="F255" s="84">
        <v>29.356540879008353</v>
      </c>
      <c r="G255" s="84">
        <v>26.114400711088017</v>
      </c>
      <c r="H255" s="7">
        <v>0</v>
      </c>
      <c r="I255" s="7"/>
      <c r="J255" s="7"/>
      <c r="K255" s="7"/>
      <c r="L255" s="7"/>
      <c r="M255" s="7"/>
      <c r="N255" s="7"/>
      <c r="O255" s="7"/>
    </row>
    <row r="256" spans="1:15" x14ac:dyDescent="0.35">
      <c r="A256" s="6" t="str">
        <f t="shared" si="7"/>
        <v>DISTRIBUCION VOLUMEN X CRITERIO (Consumiciones)Golosinas30-100MIL</v>
      </c>
      <c r="B256">
        <v>0</v>
      </c>
      <c r="C256" s="6">
        <v>0</v>
      </c>
      <c r="D256" s="6" t="s">
        <v>13</v>
      </c>
      <c r="E256" s="84">
        <v>21.786463869001963</v>
      </c>
      <c r="F256" s="84">
        <v>21.330412248414948</v>
      </c>
      <c r="G256" s="84">
        <v>19.083685659489337</v>
      </c>
      <c r="H256" s="7">
        <v>0</v>
      </c>
      <c r="I256" s="7"/>
      <c r="J256" s="7"/>
      <c r="K256" s="7"/>
      <c r="L256" s="7"/>
      <c r="M256" s="7"/>
      <c r="N256" s="7"/>
      <c r="O256" s="7"/>
    </row>
    <row r="257" spans="1:15" x14ac:dyDescent="0.35">
      <c r="A257" s="6" t="str">
        <f t="shared" si="7"/>
        <v>DISTRIBUCION VOLUMEN X CRITERIO (Consumiciones)Golosinas100-200MIL</v>
      </c>
      <c r="B257">
        <v>0</v>
      </c>
      <c r="C257" s="6">
        <v>0</v>
      </c>
      <c r="D257" s="6" t="s">
        <v>14</v>
      </c>
      <c r="E257" s="84">
        <v>9.6763937993874478</v>
      </c>
      <c r="F257" s="84">
        <v>7.0534714034058021</v>
      </c>
      <c r="G257" s="84">
        <v>11.578589712119907</v>
      </c>
      <c r="H257" s="8">
        <v>0</v>
      </c>
      <c r="I257" s="8"/>
      <c r="J257" s="8"/>
      <c r="K257" s="8"/>
      <c r="L257" s="8"/>
      <c r="M257" s="8"/>
      <c r="N257" s="7"/>
      <c r="O257" s="7"/>
    </row>
    <row r="258" spans="1:15" x14ac:dyDescent="0.35">
      <c r="A258" s="6" t="str">
        <f t="shared" si="7"/>
        <v>DISTRIBUCION VOLUMEN X CRITERIO (Consumiciones)Golosinas200-500MIL</v>
      </c>
      <c r="B258">
        <v>0</v>
      </c>
      <c r="C258" s="6">
        <v>0</v>
      </c>
      <c r="D258" s="6" t="s">
        <v>15</v>
      </c>
      <c r="E258" s="84">
        <v>8.3166368481283524</v>
      </c>
      <c r="F258" s="84">
        <v>9.6879062330935515</v>
      </c>
      <c r="G258" s="84">
        <v>12.005758597356369</v>
      </c>
      <c r="H258" s="7">
        <v>0</v>
      </c>
      <c r="I258" s="7"/>
      <c r="J258" s="7"/>
      <c r="K258" s="7"/>
      <c r="L258" s="7"/>
      <c r="M258" s="7"/>
      <c r="N258" s="7"/>
      <c r="O258" s="7"/>
    </row>
    <row r="259" spans="1:15" x14ac:dyDescent="0.35">
      <c r="A259" s="6" t="str">
        <f t="shared" si="7"/>
        <v>DISTRIBUCION VOLUMEN X CRITERIO (Consumiciones)Golosinas&gt;500MIL</v>
      </c>
      <c r="B259">
        <v>0</v>
      </c>
      <c r="C259" s="6">
        <v>0</v>
      </c>
      <c r="D259" s="6" t="s">
        <v>16</v>
      </c>
      <c r="E259" s="84">
        <v>9.2834101156744389</v>
      </c>
      <c r="F259" s="84">
        <v>16.255593856134219</v>
      </c>
      <c r="G259" s="84">
        <v>15.209877584616565</v>
      </c>
      <c r="H259" s="7">
        <v>0</v>
      </c>
      <c r="I259" s="7"/>
      <c r="J259" s="7"/>
      <c r="K259" s="7"/>
      <c r="L259" s="7"/>
      <c r="M259" s="7"/>
      <c r="N259" s="7"/>
      <c r="O259" s="7"/>
    </row>
    <row r="260" spans="1:15" x14ac:dyDescent="0.35">
      <c r="A260" s="6" t="str">
        <f t="shared" si="7"/>
        <v>DISTRIBUCION VOLUMEN X CRITERIO (Consumiciones)GolosinasDE 15 A 19 AÑOS</v>
      </c>
      <c r="B260">
        <v>0</v>
      </c>
      <c r="C260" s="6">
        <v>0</v>
      </c>
      <c r="D260" s="6" t="s">
        <v>48</v>
      </c>
      <c r="E260" s="84">
        <v>9.8234717248515313</v>
      </c>
      <c r="F260" s="84">
        <v>17.183032946599091</v>
      </c>
      <c r="G260" s="84">
        <v>9.9357809773478252</v>
      </c>
      <c r="H260" s="7">
        <v>0</v>
      </c>
      <c r="I260" s="7"/>
      <c r="J260" s="7"/>
      <c r="K260" s="7"/>
      <c r="L260" s="7"/>
      <c r="M260" s="7"/>
      <c r="N260" s="7"/>
      <c r="O260" s="7"/>
    </row>
    <row r="261" spans="1:15" x14ac:dyDescent="0.35">
      <c r="A261" s="6" t="str">
        <f t="shared" si="7"/>
        <v>DISTRIBUCION VOLUMEN X CRITERIO (Consumiciones)GolosinasDE 20 A 24 AÑOS</v>
      </c>
      <c r="B261">
        <v>0</v>
      </c>
      <c r="C261" s="6">
        <v>0</v>
      </c>
      <c r="D261" s="6" t="s">
        <v>49</v>
      </c>
      <c r="E261" s="84">
        <v>6.9950103329847382</v>
      </c>
      <c r="F261" s="84">
        <v>8.5187847620720341</v>
      </c>
      <c r="G261" s="84">
        <v>4.966377619065458</v>
      </c>
      <c r="H261" s="7">
        <v>0</v>
      </c>
      <c r="I261" s="7"/>
      <c r="J261" s="7"/>
      <c r="K261" s="7"/>
      <c r="L261" s="7"/>
      <c r="M261" s="7"/>
      <c r="N261" s="7"/>
      <c r="O261" s="7"/>
    </row>
    <row r="262" spans="1:15" x14ac:dyDescent="0.35">
      <c r="A262" s="6" t="str">
        <f t="shared" si="7"/>
        <v>DISTRIBUCION VOLUMEN X CRITERIO (Consumiciones)GolosinasDE 25 A 34 AÑOS</v>
      </c>
      <c r="B262">
        <v>0</v>
      </c>
      <c r="C262" s="6">
        <v>0</v>
      </c>
      <c r="D262" s="6" t="s">
        <v>50</v>
      </c>
      <c r="E262" s="84">
        <v>22.81894063440323</v>
      </c>
      <c r="F262" s="84">
        <v>15.118348653788594</v>
      </c>
      <c r="G262" s="84">
        <v>16.075464293788539</v>
      </c>
      <c r="H262" s="7">
        <v>0</v>
      </c>
      <c r="I262" s="7"/>
      <c r="J262" s="7"/>
      <c r="K262" s="7"/>
      <c r="L262" s="7"/>
      <c r="M262" s="7"/>
      <c r="N262" s="7"/>
      <c r="O262" s="7"/>
    </row>
    <row r="263" spans="1:15" x14ac:dyDescent="0.35">
      <c r="A263" s="6" t="str">
        <f t="shared" si="7"/>
        <v>DISTRIBUCION VOLUMEN X CRITERIO (Consumiciones)GolosinasDE 35 A 49 AÑOS</v>
      </c>
      <c r="B263">
        <v>0</v>
      </c>
      <c r="C263" s="6">
        <v>0</v>
      </c>
      <c r="D263" s="6" t="s">
        <v>51</v>
      </c>
      <c r="E263" s="84">
        <v>37.783390679107335</v>
      </c>
      <c r="F263" s="84">
        <v>30.095238056872937</v>
      </c>
      <c r="G263" s="84">
        <v>36.501705809602683</v>
      </c>
      <c r="H263" s="7">
        <v>0</v>
      </c>
      <c r="I263" s="7"/>
      <c r="J263" s="7"/>
      <c r="K263" s="7"/>
      <c r="L263" s="7"/>
      <c r="M263" s="7"/>
      <c r="N263" s="7"/>
      <c r="O263" s="7"/>
    </row>
    <row r="264" spans="1:15" x14ac:dyDescent="0.35">
      <c r="A264" s="6" t="str">
        <f t="shared" si="7"/>
        <v>DISTRIBUCION VOLUMEN X CRITERIO (Consumiciones)GolosinasDE 50 A 59 AÑOS</v>
      </c>
      <c r="B264">
        <v>0</v>
      </c>
      <c r="C264" s="6">
        <v>0</v>
      </c>
      <c r="D264" s="6" t="s">
        <v>52</v>
      </c>
      <c r="E264" s="84">
        <v>15.905037673755798</v>
      </c>
      <c r="F264" s="84">
        <v>19.85819431190081</v>
      </c>
      <c r="G264" s="84">
        <v>21.371684163123756</v>
      </c>
      <c r="H264" s="7">
        <v>0</v>
      </c>
      <c r="I264" s="7"/>
      <c r="J264" s="7"/>
      <c r="K264" s="7"/>
      <c r="L264" s="7"/>
      <c r="M264" s="7"/>
      <c r="N264" s="7"/>
      <c r="O264" s="7"/>
    </row>
    <row r="265" spans="1:15" x14ac:dyDescent="0.35">
      <c r="A265" s="6" t="str">
        <f t="shared" si="7"/>
        <v>DISTRIBUCION VOLUMEN X CRITERIO (Consumiciones)GolosinasDE 60 A 75 AÑOS</v>
      </c>
      <c r="B265">
        <v>0</v>
      </c>
      <c r="C265" s="6">
        <v>0</v>
      </c>
      <c r="D265" s="6" t="s">
        <v>53</v>
      </c>
      <c r="E265" s="84">
        <v>6.6741426340625356</v>
      </c>
      <c r="F265" s="84">
        <v>9.2263932120829306</v>
      </c>
      <c r="G265" s="84">
        <v>11.148989756759384</v>
      </c>
      <c r="H265" s="7">
        <v>0</v>
      </c>
      <c r="I265" s="7"/>
      <c r="J265" s="7"/>
      <c r="K265" s="7"/>
      <c r="L265" s="7"/>
      <c r="M265" s="7"/>
      <c r="N265" s="7"/>
      <c r="O265" s="7"/>
    </row>
    <row r="266" spans="1:15" x14ac:dyDescent="0.35">
      <c r="A266" s="6" t="str">
        <f t="shared" si="7"/>
        <v>DISTRIBUCION VOLUMEN X CRITERIO (Consumiciones)GolosinasNIVEL ALTO</v>
      </c>
      <c r="B266">
        <v>0</v>
      </c>
      <c r="C266" s="6">
        <v>0</v>
      </c>
      <c r="D266" s="6" t="s">
        <v>156</v>
      </c>
      <c r="E266" s="84">
        <v>22.878261669288232</v>
      </c>
      <c r="F266" s="84">
        <v>19.032152612923483</v>
      </c>
      <c r="G266" s="84">
        <v>25.895491753354317</v>
      </c>
      <c r="H266" s="7">
        <v>0</v>
      </c>
      <c r="I266" s="7"/>
      <c r="J266" s="7"/>
      <c r="K266" s="7"/>
      <c r="L266" s="7"/>
      <c r="M266" s="7"/>
      <c r="N266" s="7"/>
      <c r="O266" s="7"/>
    </row>
    <row r="267" spans="1:15" x14ac:dyDescent="0.35">
      <c r="A267" s="6" t="str">
        <f t="shared" si="7"/>
        <v>DISTRIBUCION VOLUMEN X CRITERIO (Consumiciones)GolosinasNIVEL MEDIO ALTO</v>
      </c>
      <c r="B267">
        <v>0</v>
      </c>
      <c r="C267" s="6">
        <v>0</v>
      </c>
      <c r="D267" s="6" t="s">
        <v>157</v>
      </c>
      <c r="E267" s="84">
        <v>14.734583404837778</v>
      </c>
      <c r="F267" s="84">
        <v>10.324388266084867</v>
      </c>
      <c r="G267" s="84">
        <v>11.804993596173581</v>
      </c>
      <c r="H267" s="7">
        <v>0</v>
      </c>
      <c r="I267" s="7"/>
      <c r="J267" s="7"/>
      <c r="K267" s="7"/>
      <c r="L267" s="7"/>
      <c r="M267" s="7"/>
      <c r="N267" s="7"/>
      <c r="O267" s="7"/>
    </row>
    <row r="268" spans="1:15" x14ac:dyDescent="0.35">
      <c r="A268" s="6" t="str">
        <f t="shared" si="7"/>
        <v>DISTRIBUCION VOLUMEN X CRITERIO (Consumiciones)GolosinasNIVEL MEDIO</v>
      </c>
      <c r="B268">
        <v>0</v>
      </c>
      <c r="C268" s="6">
        <v>0</v>
      </c>
      <c r="D268" s="6" t="s">
        <v>158</v>
      </c>
      <c r="E268" s="84">
        <v>24.921076476096658</v>
      </c>
      <c r="F268" s="84">
        <v>38.175749301787661</v>
      </c>
      <c r="G268" s="84">
        <v>24.534561407966837</v>
      </c>
      <c r="H268" s="7">
        <v>0</v>
      </c>
      <c r="I268" s="7"/>
      <c r="J268" s="7"/>
      <c r="K268" s="7"/>
      <c r="L268" s="7"/>
      <c r="M268" s="7"/>
      <c r="N268" s="7"/>
      <c r="O268" s="7"/>
    </row>
    <row r="269" spans="1:15" x14ac:dyDescent="0.35">
      <c r="A269" s="6" t="str">
        <f t="shared" si="7"/>
        <v>DISTRIBUCION VOLUMEN X CRITERIO (Consumiciones)GolosinasNIVEL MEDIO BAJO</v>
      </c>
      <c r="B269">
        <v>0</v>
      </c>
      <c r="C269" s="6">
        <v>0</v>
      </c>
      <c r="D269" s="6" t="s">
        <v>159</v>
      </c>
      <c r="E269" s="84">
        <v>16.615215071145737</v>
      </c>
      <c r="F269" s="84">
        <v>12.968503201121814</v>
      </c>
      <c r="G269" s="84">
        <v>16.865221524715839</v>
      </c>
      <c r="H269" s="7">
        <v>0</v>
      </c>
      <c r="I269" s="7"/>
      <c r="J269" s="7"/>
      <c r="K269" s="7"/>
      <c r="L269" s="7"/>
      <c r="M269" s="7"/>
      <c r="N269" s="7"/>
      <c r="O269" s="7"/>
    </row>
    <row r="270" spans="1:15" x14ac:dyDescent="0.35">
      <c r="A270" s="6" t="str">
        <f t="shared" si="7"/>
        <v>DISTRIBUCION VOLUMEN X CRITERIO (Consumiciones)GolosinasNIVEL BAJO</v>
      </c>
      <c r="B270">
        <v>0</v>
      </c>
      <c r="C270" s="6">
        <v>0</v>
      </c>
      <c r="D270" s="6" t="s">
        <v>160</v>
      </c>
      <c r="E270" s="84">
        <v>20.850869699466426</v>
      </c>
      <c r="F270" s="84">
        <v>19.49920863225308</v>
      </c>
      <c r="G270" s="84">
        <v>20.899736957164702</v>
      </c>
      <c r="H270" s="7">
        <v>0</v>
      </c>
      <c r="I270" s="7"/>
      <c r="J270" s="7"/>
      <c r="K270" s="7"/>
      <c r="L270" s="7"/>
      <c r="M270" s="7"/>
      <c r="N270" s="7"/>
      <c r="O270" s="7"/>
    </row>
    <row r="271" spans="1:15" x14ac:dyDescent="0.35">
      <c r="A271" s="6" t="str">
        <f t="shared" si="7"/>
        <v>DISTRIBUCION VOLUMEN X CRITERIO (Consumiciones)GolosinasHOMBRE</v>
      </c>
      <c r="B271">
        <v>0</v>
      </c>
      <c r="C271" s="6">
        <v>0</v>
      </c>
      <c r="D271" s="6" t="s">
        <v>21</v>
      </c>
      <c r="E271" s="84">
        <v>31.772893036620708</v>
      </c>
      <c r="F271" s="84">
        <v>32.614422027617508</v>
      </c>
      <c r="G271" s="84">
        <v>41.400547881471709</v>
      </c>
      <c r="H271" s="7">
        <v>0</v>
      </c>
      <c r="I271" s="7"/>
      <c r="J271" s="7"/>
      <c r="K271" s="7"/>
      <c r="L271" s="7"/>
      <c r="M271" s="7"/>
      <c r="N271" s="7"/>
      <c r="O271" s="7"/>
    </row>
    <row r="272" spans="1:15" x14ac:dyDescent="0.35">
      <c r="A272" s="6" t="str">
        <f t="shared" si="7"/>
        <v>DISTRIBUCION VOLUMEN X CRITERIO (Consumiciones)GolosinasMUJER</v>
      </c>
      <c r="B272">
        <v>0</v>
      </c>
      <c r="C272" s="6">
        <v>0</v>
      </c>
      <c r="D272" s="6" t="s">
        <v>22</v>
      </c>
      <c r="E272" s="84">
        <v>68.227106963379299</v>
      </c>
      <c r="F272" s="84">
        <v>67.385577972382492</v>
      </c>
      <c r="G272" s="84">
        <v>58.599452118528298</v>
      </c>
      <c r="H272" s="7">
        <v>0</v>
      </c>
      <c r="I272" s="7"/>
      <c r="J272" s="7"/>
      <c r="K272" s="7"/>
      <c r="L272" s="7"/>
      <c r="M272" s="7"/>
      <c r="N272" s="7"/>
      <c r="O272" s="7"/>
    </row>
    <row r="273" spans="1:15" x14ac:dyDescent="0.35">
      <c r="A273" s="6" t="str">
        <f>$B$273&amp;$C$273&amp;D273</f>
        <v>DISTRIBUCION VOLUMEN X CRITERIO (kg ó litros)Total AperitivosT.ESPAÑA</v>
      </c>
      <c r="B273" t="s">
        <v>136</v>
      </c>
      <c r="C273" s="6" t="s">
        <v>40</v>
      </c>
      <c r="D273" s="6" t="s">
        <v>45</v>
      </c>
      <c r="E273" s="84">
        <v>100</v>
      </c>
      <c r="F273" s="84">
        <v>100</v>
      </c>
      <c r="G273" s="84">
        <v>100</v>
      </c>
      <c r="H273" s="7">
        <v>0</v>
      </c>
      <c r="I273" s="7"/>
      <c r="J273" s="7"/>
      <c r="K273" s="7"/>
      <c r="L273" s="7"/>
      <c r="M273" s="7"/>
      <c r="N273" s="7"/>
      <c r="O273" s="7"/>
    </row>
    <row r="274" spans="1:15" x14ac:dyDescent="0.35">
      <c r="A274" s="6" t="str">
        <f t="shared" ref="A274:A302" si="8">$B$273&amp;$C$273&amp;D274</f>
        <v>DISTRIBUCION VOLUMEN X CRITERIO (kg ó litros)Total AperitivosBCN AM</v>
      </c>
      <c r="B274">
        <v>0</v>
      </c>
      <c r="C274" s="6">
        <v>0</v>
      </c>
      <c r="D274" s="6" t="s">
        <v>1</v>
      </c>
      <c r="E274" s="84">
        <v>9.0277526237790138</v>
      </c>
      <c r="F274" s="84">
        <v>10.674459271760139</v>
      </c>
      <c r="G274" s="84">
        <v>10.053124897888779</v>
      </c>
      <c r="H274" s="7">
        <v>0</v>
      </c>
      <c r="I274" s="7"/>
      <c r="J274" s="7"/>
      <c r="K274" s="7"/>
      <c r="L274" s="7"/>
      <c r="M274" s="7"/>
      <c r="N274" s="7"/>
      <c r="O274" s="7"/>
    </row>
    <row r="275" spans="1:15" x14ac:dyDescent="0.35">
      <c r="A275" s="6" t="str">
        <f t="shared" si="8"/>
        <v>DISTRIBUCION VOLUMEN X CRITERIO (kg ó litros)Total AperitivosREST.CAT ARAGON</v>
      </c>
      <c r="B275">
        <v>0</v>
      </c>
      <c r="C275" s="6">
        <v>0</v>
      </c>
      <c r="D275" s="6" t="s">
        <v>2</v>
      </c>
      <c r="E275" s="84">
        <v>10.638490307079907</v>
      </c>
      <c r="F275" s="84">
        <v>14.519920975197465</v>
      </c>
      <c r="G275" s="84">
        <v>17.26896645401834</v>
      </c>
      <c r="H275" s="7">
        <v>0</v>
      </c>
      <c r="I275" s="7"/>
      <c r="J275" s="7"/>
      <c r="K275" s="7"/>
      <c r="L275" s="7"/>
      <c r="M275" s="7"/>
      <c r="N275" s="7"/>
      <c r="O275" s="7"/>
    </row>
    <row r="276" spans="1:15" x14ac:dyDescent="0.35">
      <c r="A276" s="6" t="str">
        <f t="shared" si="8"/>
        <v>DISTRIBUCION VOLUMEN X CRITERIO (kg ó litros)Total AperitivosLEVANTE</v>
      </c>
      <c r="B276">
        <v>0</v>
      </c>
      <c r="C276" s="6">
        <v>0</v>
      </c>
      <c r="D276" s="6" t="s">
        <v>3</v>
      </c>
      <c r="E276" s="84">
        <v>13.929106815673148</v>
      </c>
      <c r="F276" s="84">
        <v>14.068827942207948</v>
      </c>
      <c r="G276" s="84">
        <v>12.036003323665842</v>
      </c>
      <c r="H276" s="7">
        <v>0</v>
      </c>
      <c r="I276" s="7"/>
      <c r="J276" s="7"/>
      <c r="K276" s="7"/>
      <c r="L276" s="7"/>
      <c r="M276" s="7"/>
      <c r="N276" s="7"/>
      <c r="O276" s="7"/>
    </row>
    <row r="277" spans="1:15" x14ac:dyDescent="0.35">
      <c r="A277" s="6" t="str">
        <f t="shared" si="8"/>
        <v>DISTRIBUCION VOLUMEN X CRITERIO (kg ó litros)Total AperitivosANDALUCIA</v>
      </c>
      <c r="B277">
        <v>0</v>
      </c>
      <c r="C277" s="6">
        <v>0</v>
      </c>
      <c r="D277" s="6" t="s">
        <v>4</v>
      </c>
      <c r="E277" s="84">
        <v>20.735900868129253</v>
      </c>
      <c r="F277" s="84">
        <v>19.568092356515841</v>
      </c>
      <c r="G277" s="84">
        <v>19.775080905110347</v>
      </c>
      <c r="H277" s="7">
        <v>0</v>
      </c>
      <c r="I277" s="7"/>
      <c r="J277" s="7"/>
      <c r="K277" s="7"/>
      <c r="L277" s="7"/>
      <c r="M277" s="7"/>
      <c r="N277" s="7"/>
      <c r="O277" s="7"/>
    </row>
    <row r="278" spans="1:15" x14ac:dyDescent="0.35">
      <c r="A278" s="6" t="str">
        <f t="shared" si="8"/>
        <v>DISTRIBUCION VOLUMEN X CRITERIO (kg ó litros)Total AperitivosMDD AM</v>
      </c>
      <c r="B278">
        <v>0</v>
      </c>
      <c r="C278" s="6">
        <v>0</v>
      </c>
      <c r="D278" s="6" t="s">
        <v>5</v>
      </c>
      <c r="E278" s="84">
        <v>10.544056254027893</v>
      </c>
      <c r="F278" s="84">
        <v>10.68426475560636</v>
      </c>
      <c r="G278" s="84">
        <v>11.437018948239938</v>
      </c>
      <c r="H278" s="7">
        <v>0</v>
      </c>
      <c r="I278" s="7"/>
      <c r="J278" s="7"/>
      <c r="K278" s="7"/>
      <c r="L278" s="7"/>
      <c r="M278" s="7"/>
      <c r="N278" s="7"/>
      <c r="O278" s="7"/>
    </row>
    <row r="279" spans="1:15" x14ac:dyDescent="0.35">
      <c r="A279" s="6" t="str">
        <f t="shared" si="8"/>
        <v>DISTRIBUCION VOLUMEN X CRITERIO (kg ó litros)Total AperitivosRTO CENTRO</v>
      </c>
      <c r="B279">
        <v>0</v>
      </c>
      <c r="C279" s="6">
        <v>0</v>
      </c>
      <c r="D279" s="6" t="s">
        <v>6</v>
      </c>
      <c r="E279" s="84">
        <v>13.242276915581334</v>
      </c>
      <c r="F279" s="84">
        <v>11.210258251359997</v>
      </c>
      <c r="G279" s="84">
        <v>11.017911204939754</v>
      </c>
      <c r="H279" s="7">
        <v>0</v>
      </c>
      <c r="I279" s="7"/>
      <c r="J279" s="7"/>
      <c r="K279" s="7"/>
      <c r="L279" s="7"/>
      <c r="M279" s="7"/>
      <c r="N279" s="7"/>
      <c r="O279" s="7"/>
    </row>
    <row r="280" spans="1:15" x14ac:dyDescent="0.35">
      <c r="A280" s="6" t="str">
        <f t="shared" si="8"/>
        <v>DISTRIBUCION VOLUMEN X CRITERIO (kg ó litros)Total AperitivosNORTE-CENTRO</v>
      </c>
      <c r="B280">
        <v>0</v>
      </c>
      <c r="C280" s="6">
        <v>0</v>
      </c>
      <c r="D280" s="6" t="s">
        <v>7</v>
      </c>
      <c r="E280" s="84">
        <v>14.264986259498457</v>
      </c>
      <c r="F280" s="84">
        <v>11.380561781846188</v>
      </c>
      <c r="G280" s="84">
        <v>10.779993144648694</v>
      </c>
      <c r="H280" s="7">
        <v>0</v>
      </c>
      <c r="I280" s="7"/>
      <c r="J280" s="7"/>
      <c r="K280" s="7"/>
      <c r="L280" s="7"/>
      <c r="M280" s="7"/>
      <c r="N280" s="7"/>
      <c r="O280" s="7"/>
    </row>
    <row r="281" spans="1:15" x14ac:dyDescent="0.35">
      <c r="A281" s="6" t="str">
        <f t="shared" si="8"/>
        <v>DISTRIBUCION VOLUMEN X CRITERIO (kg ó litros)Total AperitivosNOROESTE</v>
      </c>
      <c r="B281">
        <v>0</v>
      </c>
      <c r="C281" s="6">
        <v>0</v>
      </c>
      <c r="D281" s="6" t="s">
        <v>8</v>
      </c>
      <c r="E281" s="84">
        <v>7.6174322763489606</v>
      </c>
      <c r="F281" s="84">
        <v>7.8936196737160556</v>
      </c>
      <c r="G281" s="84">
        <v>7.6318983166886927</v>
      </c>
      <c r="H281" s="7">
        <v>0</v>
      </c>
      <c r="I281" s="7"/>
      <c r="J281" s="7"/>
      <c r="K281" s="7"/>
      <c r="L281" s="7"/>
      <c r="M281" s="7"/>
      <c r="N281" s="7"/>
      <c r="O281" s="7"/>
    </row>
    <row r="282" spans="1:15" x14ac:dyDescent="0.35">
      <c r="A282" s="6" t="str">
        <f t="shared" si="8"/>
        <v>DISTRIBUCION VOLUMEN X CRITERIO (kg ó litros)Total Aperitivos&lt;2MIL</v>
      </c>
      <c r="B282">
        <v>0</v>
      </c>
      <c r="C282" s="6">
        <v>0</v>
      </c>
      <c r="D282" s="6" t="s">
        <v>9</v>
      </c>
      <c r="E282" s="84">
        <v>6.6440915596419821</v>
      </c>
      <c r="F282" s="84">
        <v>5.7227410528985629</v>
      </c>
      <c r="G282" s="84">
        <v>5.5524102328911233</v>
      </c>
      <c r="H282" s="7">
        <v>0</v>
      </c>
      <c r="I282" s="7"/>
      <c r="J282" s="7"/>
      <c r="K282" s="7"/>
      <c r="L282" s="7"/>
      <c r="M282" s="7"/>
      <c r="N282" s="7"/>
      <c r="O282" s="7"/>
    </row>
    <row r="283" spans="1:15" x14ac:dyDescent="0.35">
      <c r="A283" s="6" t="str">
        <f t="shared" si="8"/>
        <v>DISTRIBUCION VOLUMEN X CRITERIO (kg ó litros)Total Aperitivos2-5MIL</v>
      </c>
      <c r="B283">
        <v>0</v>
      </c>
      <c r="C283" s="6">
        <v>0</v>
      </c>
      <c r="D283" s="6" t="s">
        <v>10</v>
      </c>
      <c r="E283" s="84">
        <v>5.240839376483251</v>
      </c>
      <c r="F283" s="84">
        <v>5.0562904395941448</v>
      </c>
      <c r="G283" s="84">
        <v>5.2120082402046801</v>
      </c>
      <c r="H283" s="7">
        <v>0</v>
      </c>
      <c r="I283" s="7"/>
      <c r="J283" s="7"/>
      <c r="K283" s="7"/>
      <c r="L283" s="7"/>
      <c r="M283" s="7"/>
      <c r="N283" s="7"/>
      <c r="O283" s="7"/>
    </row>
    <row r="284" spans="1:15" x14ac:dyDescent="0.35">
      <c r="A284" s="6" t="str">
        <f t="shared" si="8"/>
        <v>DISTRIBUCION VOLUMEN X CRITERIO (kg ó litros)Total Aperitivos5-10MIL</v>
      </c>
      <c r="B284">
        <v>0</v>
      </c>
      <c r="C284" s="6">
        <v>0</v>
      </c>
      <c r="D284" s="6" t="s">
        <v>11</v>
      </c>
      <c r="E284" s="84">
        <v>6.2183686686172637</v>
      </c>
      <c r="F284" s="84">
        <v>7.781275608470323</v>
      </c>
      <c r="G284" s="84">
        <v>5.0767898977063597</v>
      </c>
      <c r="H284" s="7">
        <v>0</v>
      </c>
      <c r="I284" s="7"/>
      <c r="J284" s="7"/>
      <c r="K284" s="7"/>
      <c r="L284" s="7"/>
      <c r="M284" s="7"/>
      <c r="N284" s="7"/>
      <c r="O284" s="7"/>
    </row>
    <row r="285" spans="1:15" x14ac:dyDescent="0.35">
      <c r="A285" s="6" t="str">
        <f t="shared" si="8"/>
        <v>DISTRIBUCION VOLUMEN X CRITERIO (kg ó litros)Total Aperitivos10-30MIL</v>
      </c>
      <c r="B285">
        <v>0</v>
      </c>
      <c r="C285" s="6">
        <v>0</v>
      </c>
      <c r="D285" s="6" t="s">
        <v>12</v>
      </c>
      <c r="E285" s="84">
        <v>22.542702972487035</v>
      </c>
      <c r="F285" s="84">
        <v>21.703427333211632</v>
      </c>
      <c r="G285" s="84">
        <v>21.325464529203426</v>
      </c>
      <c r="H285" s="7">
        <v>0</v>
      </c>
      <c r="I285" s="7"/>
      <c r="J285" s="7"/>
      <c r="K285" s="7"/>
      <c r="L285" s="7"/>
      <c r="M285" s="7"/>
      <c r="N285" s="7"/>
      <c r="O285" s="7"/>
    </row>
    <row r="286" spans="1:15" x14ac:dyDescent="0.35">
      <c r="A286" s="6" t="str">
        <f t="shared" si="8"/>
        <v>DISTRIBUCION VOLUMEN X CRITERIO (kg ó litros)Total Aperitivos30-100MIL</v>
      </c>
      <c r="B286">
        <v>0</v>
      </c>
      <c r="C286" s="6">
        <v>0</v>
      </c>
      <c r="D286" s="6" t="s">
        <v>13</v>
      </c>
      <c r="E286" s="84">
        <v>20.848424839645762</v>
      </c>
      <c r="F286" s="84">
        <v>20.724728040142125</v>
      </c>
      <c r="G286" s="84">
        <v>22.633984844654346</v>
      </c>
      <c r="H286" s="7">
        <v>0</v>
      </c>
      <c r="I286" s="7"/>
      <c r="J286" s="7"/>
      <c r="K286" s="7"/>
      <c r="L286" s="7"/>
      <c r="M286" s="7"/>
      <c r="N286" s="7"/>
      <c r="O286" s="7"/>
    </row>
    <row r="287" spans="1:15" x14ac:dyDescent="0.35">
      <c r="A287" s="6" t="str">
        <f t="shared" si="8"/>
        <v>DISTRIBUCION VOLUMEN X CRITERIO (kg ó litros)Total Aperitivos100-200MIL</v>
      </c>
      <c r="B287">
        <v>0</v>
      </c>
      <c r="C287" s="6">
        <v>0</v>
      </c>
      <c r="D287" s="6" t="s">
        <v>14</v>
      </c>
      <c r="E287" s="84">
        <v>7.7769232381487212</v>
      </c>
      <c r="F287" s="84">
        <v>7.380797030185299</v>
      </c>
      <c r="G287" s="84">
        <v>9.3417676126599822</v>
      </c>
      <c r="H287" s="7">
        <v>0</v>
      </c>
      <c r="I287" s="7"/>
      <c r="J287" s="7"/>
      <c r="K287" s="7"/>
      <c r="L287" s="7"/>
      <c r="M287" s="7"/>
      <c r="N287" s="7"/>
      <c r="O287" s="7"/>
    </row>
    <row r="288" spans="1:15" x14ac:dyDescent="0.35">
      <c r="A288" s="6" t="str">
        <f t="shared" si="8"/>
        <v>DISTRIBUCION VOLUMEN X CRITERIO (kg ó litros)Total Aperitivos200-500MIL</v>
      </c>
      <c r="B288">
        <v>0</v>
      </c>
      <c r="C288" s="6">
        <v>0</v>
      </c>
      <c r="D288" s="6" t="s">
        <v>15</v>
      </c>
      <c r="E288" s="84">
        <v>15.80684214332884</v>
      </c>
      <c r="F288" s="84">
        <v>16.860922911276745</v>
      </c>
      <c r="G288" s="84">
        <v>14.598367742416658</v>
      </c>
      <c r="H288" s="7">
        <v>0</v>
      </c>
      <c r="I288" s="7"/>
      <c r="J288" s="7"/>
      <c r="K288" s="7"/>
      <c r="L288" s="7"/>
      <c r="M288" s="7"/>
      <c r="N288" s="7"/>
      <c r="O288" s="7"/>
    </row>
    <row r="289" spans="1:15" x14ac:dyDescent="0.35">
      <c r="A289" s="6" t="str">
        <f t="shared" si="8"/>
        <v>DISTRIBUCION VOLUMEN X CRITERIO (kg ó litros)Total Aperitivos&gt;500MIL</v>
      </c>
      <c r="B289">
        <v>0</v>
      </c>
      <c r="C289" s="6">
        <v>0</v>
      </c>
      <c r="D289" s="6" t="s">
        <v>16</v>
      </c>
      <c r="E289" s="84">
        <v>14.921805975857296</v>
      </c>
      <c r="F289" s="84">
        <v>14.769820694799563</v>
      </c>
      <c r="G289" s="84">
        <v>16.259202799776336</v>
      </c>
      <c r="H289" s="7">
        <v>0</v>
      </c>
      <c r="I289" s="7"/>
      <c r="J289" s="7"/>
      <c r="K289" s="7"/>
      <c r="L289" s="7"/>
      <c r="M289" s="7"/>
      <c r="N289" s="7"/>
      <c r="O289" s="7"/>
    </row>
    <row r="290" spans="1:15" x14ac:dyDescent="0.35">
      <c r="A290" s="6" t="str">
        <f t="shared" si="8"/>
        <v>DISTRIBUCION VOLUMEN X CRITERIO (kg ó litros)Total AperitivosDE 15 A 19 AÑOS</v>
      </c>
      <c r="B290">
        <v>0</v>
      </c>
      <c r="C290" s="6">
        <v>0</v>
      </c>
      <c r="D290" s="6" t="s">
        <v>48</v>
      </c>
      <c r="E290" s="84">
        <v>5.2616033425929913</v>
      </c>
      <c r="F290" s="84">
        <v>6.7799873273756539</v>
      </c>
      <c r="G290" s="84">
        <v>6.2127311107695755</v>
      </c>
      <c r="H290" s="7">
        <v>0</v>
      </c>
      <c r="I290" s="7"/>
      <c r="J290" s="7"/>
      <c r="K290" s="7"/>
      <c r="L290" s="7"/>
      <c r="M290" s="7"/>
      <c r="N290" s="7"/>
      <c r="O290" s="7"/>
    </row>
    <row r="291" spans="1:15" x14ac:dyDescent="0.35">
      <c r="A291" s="6" t="str">
        <f t="shared" si="8"/>
        <v>DISTRIBUCION VOLUMEN X CRITERIO (kg ó litros)Total AperitivosDE 20 A 24 AÑOS</v>
      </c>
      <c r="B291">
        <v>0</v>
      </c>
      <c r="C291" s="6">
        <v>0</v>
      </c>
      <c r="D291" s="6" t="s">
        <v>49</v>
      </c>
      <c r="E291" s="84">
        <v>4.328192494036923</v>
      </c>
      <c r="F291" s="84">
        <v>3.253919201429571</v>
      </c>
      <c r="G291" s="84">
        <v>4.0804737859618454</v>
      </c>
      <c r="H291" s="7">
        <v>0</v>
      </c>
      <c r="I291" s="7"/>
      <c r="J291" s="7"/>
      <c r="K291" s="7"/>
      <c r="L291" s="7"/>
      <c r="M291" s="7"/>
      <c r="N291" s="7"/>
      <c r="O291" s="7"/>
    </row>
    <row r="292" spans="1:15" x14ac:dyDescent="0.35">
      <c r="A292" s="6" t="str">
        <f t="shared" si="8"/>
        <v>DISTRIBUCION VOLUMEN X CRITERIO (kg ó litros)Total AperitivosDE 25 A 34 AÑOS</v>
      </c>
      <c r="B292">
        <v>0</v>
      </c>
      <c r="C292" s="6">
        <v>0</v>
      </c>
      <c r="D292" s="6" t="s">
        <v>50</v>
      </c>
      <c r="E292" s="84">
        <v>10.809115316035305</v>
      </c>
      <c r="F292" s="84">
        <v>9.9980646740655406</v>
      </c>
      <c r="G292" s="84">
        <v>9.4952334889996859</v>
      </c>
      <c r="H292" s="7">
        <v>0</v>
      </c>
      <c r="I292" s="7"/>
      <c r="J292" s="7"/>
      <c r="K292" s="7"/>
      <c r="L292" s="7"/>
      <c r="M292" s="7"/>
      <c r="N292" s="7"/>
      <c r="O292" s="7"/>
    </row>
    <row r="293" spans="1:15" x14ac:dyDescent="0.35">
      <c r="A293" s="6" t="str">
        <f t="shared" si="8"/>
        <v>DISTRIBUCION VOLUMEN X CRITERIO (kg ó litros)Total AperitivosDE 35 A 49 AÑOS</v>
      </c>
      <c r="B293">
        <v>0</v>
      </c>
      <c r="C293" s="6">
        <v>0</v>
      </c>
      <c r="D293" s="6" t="s">
        <v>51</v>
      </c>
      <c r="E293" s="84">
        <v>28.959016556956463</v>
      </c>
      <c r="F293" s="84">
        <v>28.678646673838092</v>
      </c>
      <c r="G293" s="84">
        <v>22.740948748019392</v>
      </c>
      <c r="H293" s="7">
        <v>0</v>
      </c>
      <c r="I293" s="7"/>
      <c r="J293" s="7"/>
      <c r="K293" s="7"/>
      <c r="L293" s="7"/>
      <c r="M293" s="7"/>
      <c r="N293" s="7"/>
      <c r="O293" s="7"/>
    </row>
    <row r="294" spans="1:15" x14ac:dyDescent="0.35">
      <c r="A294" s="6" t="str">
        <f t="shared" si="8"/>
        <v>DISTRIBUCION VOLUMEN X CRITERIO (kg ó litros)Total AperitivosDE 50 A 59 AÑOS</v>
      </c>
      <c r="B294">
        <v>0</v>
      </c>
      <c r="C294" s="6">
        <v>0</v>
      </c>
      <c r="D294" s="6" t="s">
        <v>52</v>
      </c>
      <c r="E294" s="84">
        <v>20.814953855577258</v>
      </c>
      <c r="F294" s="84">
        <v>21.137661589823647</v>
      </c>
      <c r="G294" s="84">
        <v>21.280402209922009</v>
      </c>
      <c r="H294" s="7">
        <v>0</v>
      </c>
      <c r="I294" s="7"/>
      <c r="J294" s="7"/>
      <c r="K294" s="7"/>
      <c r="L294" s="7"/>
      <c r="M294" s="7"/>
      <c r="N294" s="7"/>
      <c r="O294" s="7"/>
    </row>
    <row r="295" spans="1:15" x14ac:dyDescent="0.35">
      <c r="A295" s="6" t="str">
        <f t="shared" si="8"/>
        <v>DISTRIBUCION VOLUMEN X CRITERIO (kg ó litros)Total AperitivosDE 60 A 75 AÑOS</v>
      </c>
      <c r="B295">
        <v>0</v>
      </c>
      <c r="C295" s="6">
        <v>0</v>
      </c>
      <c r="D295" s="6" t="s">
        <v>53</v>
      </c>
      <c r="E295" s="84">
        <v>29.827117013938782</v>
      </c>
      <c r="F295" s="84">
        <v>30.151727575249112</v>
      </c>
      <c r="G295" s="84">
        <v>36.190207016996403</v>
      </c>
      <c r="H295" s="7">
        <v>0</v>
      </c>
      <c r="I295" s="7"/>
      <c r="J295" s="7"/>
      <c r="K295" s="7"/>
      <c r="L295" s="7"/>
      <c r="M295" s="7"/>
      <c r="N295" s="7"/>
      <c r="O295" s="7"/>
    </row>
    <row r="296" spans="1:15" x14ac:dyDescent="0.35">
      <c r="A296" s="6" t="str">
        <f t="shared" si="8"/>
        <v>DISTRIBUCION VOLUMEN X CRITERIO (kg ó litros)Total AperitivosNIVEL ALTO</v>
      </c>
      <c r="B296">
        <v>0</v>
      </c>
      <c r="C296" s="6">
        <v>0</v>
      </c>
      <c r="D296" s="6" t="s">
        <v>156</v>
      </c>
      <c r="E296" s="84">
        <v>19.076636592159911</v>
      </c>
      <c r="F296" s="84">
        <v>19.588499020149154</v>
      </c>
      <c r="G296" s="84">
        <v>20.675087325272397</v>
      </c>
      <c r="H296" s="7">
        <v>0</v>
      </c>
      <c r="I296" s="7"/>
      <c r="J296" s="7"/>
      <c r="K296" s="7"/>
      <c r="L296" s="7"/>
      <c r="M296" s="7"/>
      <c r="N296" s="7"/>
      <c r="O296" s="7"/>
    </row>
    <row r="297" spans="1:15" x14ac:dyDescent="0.35">
      <c r="A297" s="6" t="str">
        <f t="shared" si="8"/>
        <v>DISTRIBUCION VOLUMEN X CRITERIO (kg ó litros)Total AperitivosNIVEL MEDIO ALTO</v>
      </c>
      <c r="B297">
        <v>0</v>
      </c>
      <c r="C297" s="6">
        <v>0</v>
      </c>
      <c r="D297" s="6" t="s">
        <v>157</v>
      </c>
      <c r="E297" s="84">
        <v>11.436466901341422</v>
      </c>
      <c r="F297" s="84">
        <v>12.193901919825402</v>
      </c>
      <c r="G297" s="84">
        <v>10.457817043368445</v>
      </c>
      <c r="H297" s="7">
        <v>0</v>
      </c>
      <c r="I297" s="7"/>
      <c r="J297" s="7"/>
      <c r="K297" s="7"/>
      <c r="L297" s="7"/>
      <c r="M297" s="7"/>
      <c r="N297" s="7"/>
      <c r="O297" s="7"/>
    </row>
    <row r="298" spans="1:15" x14ac:dyDescent="0.35">
      <c r="A298" s="6" t="str">
        <f t="shared" si="8"/>
        <v>DISTRIBUCION VOLUMEN X CRITERIO (kg ó litros)Total AperitivosNIVEL MEDIO</v>
      </c>
      <c r="B298">
        <v>0</v>
      </c>
      <c r="C298" s="6">
        <v>0</v>
      </c>
      <c r="D298" s="6" t="s">
        <v>158</v>
      </c>
      <c r="E298" s="84">
        <v>27.006180308008421</v>
      </c>
      <c r="F298" s="84">
        <v>31.217694497367159</v>
      </c>
      <c r="G298" s="84">
        <v>29.052334130203622</v>
      </c>
      <c r="H298" s="7">
        <v>0</v>
      </c>
      <c r="I298" s="7"/>
      <c r="J298" s="7"/>
      <c r="K298" s="7"/>
      <c r="L298" s="7"/>
      <c r="M298" s="7"/>
      <c r="N298" s="7"/>
      <c r="O298" s="7"/>
    </row>
    <row r="299" spans="1:15" x14ac:dyDescent="0.35">
      <c r="A299" s="6" t="str">
        <f t="shared" si="8"/>
        <v>DISTRIBUCION VOLUMEN X CRITERIO (kg ó litros)Total AperitivosNIVEL MEDIO BAJO</v>
      </c>
      <c r="B299">
        <v>0</v>
      </c>
      <c r="C299" s="6">
        <v>0</v>
      </c>
      <c r="D299" s="6" t="s">
        <v>159</v>
      </c>
      <c r="E299" s="84">
        <v>12.463812100428711</v>
      </c>
      <c r="F299" s="84">
        <v>12.216824171899972</v>
      </c>
      <c r="G299" s="84">
        <v>14.030533972773076</v>
      </c>
      <c r="H299" s="7">
        <v>0</v>
      </c>
      <c r="I299" s="7"/>
      <c r="J299" s="7"/>
      <c r="K299" s="7"/>
      <c r="L299" s="7"/>
      <c r="M299" s="7"/>
      <c r="N299" s="7"/>
      <c r="O299" s="7"/>
    </row>
    <row r="300" spans="1:15" x14ac:dyDescent="0.35">
      <c r="A300" s="6" t="str">
        <f t="shared" si="8"/>
        <v>DISTRIBUCION VOLUMEN X CRITERIO (kg ó litros)Total AperitivosNIVEL BAJO</v>
      </c>
      <c r="B300">
        <v>0</v>
      </c>
      <c r="C300" s="6">
        <v>0</v>
      </c>
      <c r="D300" s="6" t="s">
        <v>160</v>
      </c>
      <c r="E300" s="84">
        <v>30.016902914228226</v>
      </c>
      <c r="F300" s="84">
        <v>24.783085699665136</v>
      </c>
      <c r="G300" s="84">
        <v>25.784225027990825</v>
      </c>
      <c r="H300" s="7">
        <v>0</v>
      </c>
      <c r="I300" s="7"/>
      <c r="J300" s="7"/>
      <c r="K300" s="7"/>
      <c r="L300" s="7"/>
      <c r="M300" s="7"/>
      <c r="N300" s="7"/>
      <c r="O300" s="7"/>
    </row>
    <row r="301" spans="1:15" x14ac:dyDescent="0.35">
      <c r="A301" s="6" t="str">
        <f t="shared" si="8"/>
        <v>DISTRIBUCION VOLUMEN X CRITERIO (kg ó litros)Total AperitivosHOMBRE</v>
      </c>
      <c r="B301">
        <v>0</v>
      </c>
      <c r="C301" s="6">
        <v>0</v>
      </c>
      <c r="D301" s="6" t="s">
        <v>21</v>
      </c>
      <c r="E301" s="84">
        <v>37.251698551861132</v>
      </c>
      <c r="F301" s="84">
        <v>39.506886808388749</v>
      </c>
      <c r="G301" s="84">
        <v>41.873769160212582</v>
      </c>
      <c r="H301" s="7">
        <v>0</v>
      </c>
      <c r="I301" s="7"/>
      <c r="J301" s="7"/>
      <c r="K301" s="7"/>
      <c r="L301" s="7"/>
      <c r="M301" s="7"/>
      <c r="N301" s="7"/>
      <c r="O301" s="7"/>
    </row>
    <row r="302" spans="1:15" x14ac:dyDescent="0.35">
      <c r="A302" s="6" t="str">
        <f t="shared" si="8"/>
        <v>DISTRIBUCION VOLUMEN X CRITERIO (kg ó litros)Total AperitivosMUJER</v>
      </c>
      <c r="B302">
        <v>0</v>
      </c>
      <c r="C302" s="6">
        <v>0</v>
      </c>
      <c r="D302" s="6" t="s">
        <v>22</v>
      </c>
      <c r="E302" s="84">
        <v>62.748297820948096</v>
      </c>
      <c r="F302" s="84">
        <v>60.493113044062561</v>
      </c>
      <c r="G302" s="84">
        <v>58.126221733832615</v>
      </c>
      <c r="H302" s="7">
        <v>0</v>
      </c>
      <c r="I302" s="7"/>
      <c r="J302" s="7"/>
      <c r="K302" s="7"/>
      <c r="L302" s="7"/>
      <c r="M302" s="7"/>
      <c r="N302" s="7"/>
      <c r="O302" s="7"/>
    </row>
    <row r="303" spans="1:15" x14ac:dyDescent="0.35">
      <c r="A303" s="6" t="str">
        <f>$B$273&amp;$C$303&amp;D303</f>
        <v>DISTRIBUCION VOLUMEN X CRITERIO (kg ó litros)Patatas Fritas + Otros Aperitivos SaladosT.ESPAÑA</v>
      </c>
      <c r="B303">
        <v>0</v>
      </c>
      <c r="C303" s="6" t="s">
        <v>41</v>
      </c>
      <c r="D303" s="6" t="s">
        <v>45</v>
      </c>
      <c r="E303" s="84">
        <v>100</v>
      </c>
      <c r="F303" s="84">
        <v>100</v>
      </c>
      <c r="G303" s="84">
        <v>100</v>
      </c>
      <c r="H303" s="7">
        <v>0</v>
      </c>
      <c r="I303" s="7"/>
      <c r="J303" s="7"/>
      <c r="K303" s="7"/>
      <c r="L303" s="7"/>
      <c r="M303" s="7"/>
      <c r="N303" s="7"/>
      <c r="O303" s="7"/>
    </row>
    <row r="304" spans="1:15" x14ac:dyDescent="0.35">
      <c r="A304" s="6" t="str">
        <f t="shared" ref="A304:A332" si="9">$B$273&amp;$C$303&amp;D304</f>
        <v>DISTRIBUCION VOLUMEN X CRITERIO (kg ó litros)Patatas Fritas + Otros Aperitivos SaladosBCN AM</v>
      </c>
      <c r="B304">
        <v>0</v>
      </c>
      <c r="C304" s="6">
        <v>0</v>
      </c>
      <c r="D304" s="6" t="s">
        <v>1</v>
      </c>
      <c r="E304" s="84">
        <v>8.5454841978057221</v>
      </c>
      <c r="F304" s="84">
        <v>7.8135349760002217</v>
      </c>
      <c r="G304" s="84">
        <v>9.3605660831619311</v>
      </c>
      <c r="H304" s="7">
        <v>0</v>
      </c>
      <c r="I304" s="7"/>
      <c r="J304" s="7"/>
      <c r="K304" s="7"/>
      <c r="L304" s="7"/>
      <c r="M304" s="7"/>
      <c r="N304" s="7"/>
      <c r="O304" s="7"/>
    </row>
    <row r="305" spans="1:15" x14ac:dyDescent="0.35">
      <c r="A305" s="6" t="str">
        <f t="shared" si="9"/>
        <v>DISTRIBUCION VOLUMEN X CRITERIO (kg ó litros)Patatas Fritas + Otros Aperitivos SaladosREST.CAT ARAGON</v>
      </c>
      <c r="B305">
        <v>0</v>
      </c>
      <c r="C305" s="6">
        <v>0</v>
      </c>
      <c r="D305" s="6" t="s">
        <v>2</v>
      </c>
      <c r="E305" s="84">
        <v>9.83275913156894</v>
      </c>
      <c r="F305" s="84">
        <v>14.348998956122456</v>
      </c>
      <c r="G305" s="84">
        <v>14.627940224879046</v>
      </c>
      <c r="H305" s="7">
        <v>0</v>
      </c>
      <c r="I305" s="7"/>
      <c r="J305" s="7"/>
      <c r="K305" s="7"/>
      <c r="L305" s="7"/>
      <c r="M305" s="7"/>
      <c r="N305" s="7"/>
      <c r="O305" s="7"/>
    </row>
    <row r="306" spans="1:15" x14ac:dyDescent="0.35">
      <c r="A306" s="6" t="str">
        <f t="shared" si="9"/>
        <v>DISTRIBUCION VOLUMEN X CRITERIO (kg ó litros)Patatas Fritas + Otros Aperitivos SaladosLEVANTE</v>
      </c>
      <c r="B306">
        <v>0</v>
      </c>
      <c r="C306" s="6">
        <v>0</v>
      </c>
      <c r="D306" s="6" t="s">
        <v>3</v>
      </c>
      <c r="E306" s="84">
        <v>15.942828517070815</v>
      </c>
      <c r="F306" s="84">
        <v>16.201786580210886</v>
      </c>
      <c r="G306" s="84">
        <v>13.319382118006304</v>
      </c>
      <c r="H306" s="7">
        <v>0</v>
      </c>
      <c r="I306" s="7"/>
      <c r="J306" s="7"/>
      <c r="K306" s="7"/>
      <c r="L306" s="7"/>
      <c r="M306" s="7"/>
      <c r="N306" s="7"/>
      <c r="O306" s="7"/>
    </row>
    <row r="307" spans="1:15" x14ac:dyDescent="0.35">
      <c r="A307" s="6" t="str">
        <f t="shared" si="9"/>
        <v>DISTRIBUCION VOLUMEN X CRITERIO (kg ó litros)Patatas Fritas + Otros Aperitivos SaladosANDALUCIA</v>
      </c>
      <c r="B307">
        <v>0</v>
      </c>
      <c r="C307" s="6">
        <v>0</v>
      </c>
      <c r="D307" s="6" t="s">
        <v>4</v>
      </c>
      <c r="E307" s="84">
        <v>22.477414975451403</v>
      </c>
      <c r="F307" s="84">
        <v>20.509722675906055</v>
      </c>
      <c r="G307" s="84">
        <v>21.089131972049628</v>
      </c>
      <c r="H307" s="7">
        <v>0</v>
      </c>
      <c r="I307" s="7"/>
      <c r="J307" s="7"/>
      <c r="K307" s="7"/>
      <c r="L307" s="7"/>
      <c r="M307" s="7"/>
      <c r="N307" s="7"/>
      <c r="O307" s="7"/>
    </row>
    <row r="308" spans="1:15" x14ac:dyDescent="0.35">
      <c r="A308" s="6" t="str">
        <f t="shared" si="9"/>
        <v>DISTRIBUCION VOLUMEN X CRITERIO (kg ó litros)Patatas Fritas + Otros Aperitivos SaladosMDD AM</v>
      </c>
      <c r="B308">
        <v>0</v>
      </c>
      <c r="C308" s="6">
        <v>0</v>
      </c>
      <c r="D308" s="6" t="s">
        <v>5</v>
      </c>
      <c r="E308" s="84">
        <v>11.08474367771027</v>
      </c>
      <c r="F308" s="84">
        <v>11.196051942993362</v>
      </c>
      <c r="G308" s="84">
        <v>13.007200573168564</v>
      </c>
      <c r="H308" s="7">
        <v>0</v>
      </c>
      <c r="I308" s="7"/>
      <c r="J308" s="7"/>
      <c r="K308" s="7"/>
      <c r="L308" s="7"/>
      <c r="M308" s="7"/>
      <c r="N308" s="7"/>
      <c r="O308" s="7"/>
    </row>
    <row r="309" spans="1:15" x14ac:dyDescent="0.35">
      <c r="A309" s="6" t="str">
        <f t="shared" si="9"/>
        <v>DISTRIBUCION VOLUMEN X CRITERIO (kg ó litros)Patatas Fritas + Otros Aperitivos SaladosRTO CENTRO</v>
      </c>
      <c r="B309">
        <v>0</v>
      </c>
      <c r="C309" s="6">
        <v>0</v>
      </c>
      <c r="D309" s="6" t="s">
        <v>6</v>
      </c>
      <c r="E309" s="84">
        <v>12.758406506393843</v>
      </c>
      <c r="F309" s="84">
        <v>11.896809779796413</v>
      </c>
      <c r="G309" s="84">
        <v>11.747820124807676</v>
      </c>
      <c r="H309" s="7">
        <v>0</v>
      </c>
      <c r="I309" s="7"/>
      <c r="J309" s="7"/>
      <c r="K309" s="7"/>
      <c r="L309" s="7"/>
      <c r="M309" s="7"/>
      <c r="N309" s="7"/>
      <c r="O309" s="7"/>
    </row>
    <row r="310" spans="1:15" x14ac:dyDescent="0.35">
      <c r="A310" s="6" t="str">
        <f t="shared" si="9"/>
        <v>DISTRIBUCION VOLUMEN X CRITERIO (kg ó litros)Patatas Fritas + Otros Aperitivos SaladosNORTE-CENTRO</v>
      </c>
      <c r="B310">
        <v>0</v>
      </c>
      <c r="C310" s="6">
        <v>0</v>
      </c>
      <c r="D310" s="6" t="s">
        <v>7</v>
      </c>
      <c r="E310" s="84">
        <v>12.034781159268913</v>
      </c>
      <c r="F310" s="84">
        <v>9.5699851719033759</v>
      </c>
      <c r="G310" s="84">
        <v>9.9856630116231226</v>
      </c>
      <c r="H310" s="7">
        <v>0</v>
      </c>
      <c r="I310" s="7"/>
      <c r="J310" s="7"/>
      <c r="K310" s="7"/>
      <c r="L310" s="7"/>
      <c r="M310" s="7"/>
      <c r="N310" s="7"/>
      <c r="O310" s="7"/>
    </row>
    <row r="311" spans="1:15" x14ac:dyDescent="0.35">
      <c r="A311" s="6" t="str">
        <f t="shared" si="9"/>
        <v>DISTRIBUCION VOLUMEN X CRITERIO (kg ó litros)Patatas Fritas + Otros Aperitivos SaladosNOROESTE</v>
      </c>
      <c r="B311">
        <v>0</v>
      </c>
      <c r="C311" s="6">
        <v>0</v>
      </c>
      <c r="D311" s="6" t="s">
        <v>8</v>
      </c>
      <c r="E311" s="84">
        <v>7.3235860889113615</v>
      </c>
      <c r="F311" s="84">
        <v>8.46311662896154</v>
      </c>
      <c r="G311" s="84">
        <v>6.8622926317682715</v>
      </c>
      <c r="H311" s="7">
        <v>0</v>
      </c>
      <c r="I311" s="7"/>
      <c r="J311" s="7"/>
      <c r="K311" s="7"/>
      <c r="L311" s="7"/>
      <c r="M311" s="7"/>
      <c r="N311" s="7"/>
      <c r="O311" s="7"/>
    </row>
    <row r="312" spans="1:15" x14ac:dyDescent="0.35">
      <c r="A312" s="6" t="str">
        <f t="shared" si="9"/>
        <v>DISTRIBUCION VOLUMEN X CRITERIO (kg ó litros)Patatas Fritas + Otros Aperitivos Salados&lt;2MIL</v>
      </c>
      <c r="B312">
        <v>0</v>
      </c>
      <c r="C312" s="6">
        <v>0</v>
      </c>
      <c r="D312" s="6" t="s">
        <v>9</v>
      </c>
      <c r="E312" s="84">
        <v>7.5765220337241406</v>
      </c>
      <c r="F312" s="84">
        <v>6.1901056175493805</v>
      </c>
      <c r="G312" s="84">
        <v>5.5305749538813149</v>
      </c>
      <c r="H312" s="7">
        <v>0</v>
      </c>
      <c r="I312" s="7"/>
      <c r="J312" s="7"/>
      <c r="K312" s="7"/>
      <c r="L312" s="7"/>
      <c r="M312" s="7"/>
      <c r="N312" s="7"/>
      <c r="O312" s="7"/>
    </row>
    <row r="313" spans="1:15" x14ac:dyDescent="0.35">
      <c r="A313" s="6" t="str">
        <f t="shared" si="9"/>
        <v>DISTRIBUCION VOLUMEN X CRITERIO (kg ó litros)Patatas Fritas + Otros Aperitivos Salados2-5MIL</v>
      </c>
      <c r="B313">
        <v>0</v>
      </c>
      <c r="C313" s="6">
        <v>0</v>
      </c>
      <c r="D313" s="6" t="s">
        <v>10</v>
      </c>
      <c r="E313" s="84">
        <v>5.872563618159294</v>
      </c>
      <c r="F313" s="84">
        <v>5.1331987901778646</v>
      </c>
      <c r="G313" s="84">
        <v>5.3555914898058363</v>
      </c>
      <c r="H313" s="7">
        <v>0</v>
      </c>
      <c r="I313" s="7"/>
      <c r="J313" s="7"/>
      <c r="K313" s="7"/>
      <c r="L313" s="7"/>
      <c r="M313" s="7"/>
      <c r="N313" s="7"/>
      <c r="O313" s="7"/>
    </row>
    <row r="314" spans="1:15" x14ac:dyDescent="0.35">
      <c r="A314" s="6" t="str">
        <f t="shared" si="9"/>
        <v>DISTRIBUCION VOLUMEN X CRITERIO (kg ó litros)Patatas Fritas + Otros Aperitivos Salados5-10MIL</v>
      </c>
      <c r="B314">
        <v>0</v>
      </c>
      <c r="C314" s="6">
        <v>0</v>
      </c>
      <c r="D314" s="6" t="s">
        <v>11</v>
      </c>
      <c r="E314" s="84">
        <v>6.7193601831876739</v>
      </c>
      <c r="F314" s="84">
        <v>8.9013373035834515</v>
      </c>
      <c r="G314" s="84">
        <v>5.2507793010127513</v>
      </c>
      <c r="H314" s="7">
        <v>0</v>
      </c>
      <c r="I314" s="7"/>
      <c r="J314" s="7"/>
      <c r="K314" s="7"/>
      <c r="L314" s="7"/>
      <c r="M314" s="7"/>
      <c r="N314" s="7"/>
      <c r="O314" s="7"/>
    </row>
    <row r="315" spans="1:15" x14ac:dyDescent="0.35">
      <c r="A315" s="6" t="str">
        <f t="shared" si="9"/>
        <v>DISTRIBUCION VOLUMEN X CRITERIO (kg ó litros)Patatas Fritas + Otros Aperitivos Salados10-30MIL</v>
      </c>
      <c r="B315">
        <v>0</v>
      </c>
      <c r="C315" s="6">
        <v>0</v>
      </c>
      <c r="D315" s="6" t="s">
        <v>12</v>
      </c>
      <c r="E315" s="84">
        <v>20.618904453431306</v>
      </c>
      <c r="F315" s="84">
        <v>24.281041491640433</v>
      </c>
      <c r="G315" s="84">
        <v>22.528272234608778</v>
      </c>
      <c r="H315" s="7">
        <v>0</v>
      </c>
      <c r="I315" s="7"/>
      <c r="J315" s="7"/>
      <c r="K315" s="7"/>
      <c r="L315" s="7"/>
      <c r="M315" s="7"/>
      <c r="N315" s="7"/>
      <c r="O315" s="7"/>
    </row>
    <row r="316" spans="1:15" x14ac:dyDescent="0.35">
      <c r="A316" s="6" t="str">
        <f t="shared" si="9"/>
        <v>DISTRIBUCION VOLUMEN X CRITERIO (kg ó litros)Patatas Fritas + Otros Aperitivos Salados30-100MIL</v>
      </c>
      <c r="B316">
        <v>0</v>
      </c>
      <c r="C316" s="6">
        <v>0</v>
      </c>
      <c r="D316" s="6" t="s">
        <v>13</v>
      </c>
      <c r="E316" s="84">
        <v>21.176576869577772</v>
      </c>
      <c r="F316" s="84">
        <v>21.268966071133217</v>
      </c>
      <c r="G316" s="84">
        <v>23.140963286973815</v>
      </c>
      <c r="H316" s="7">
        <v>0</v>
      </c>
      <c r="I316" s="7"/>
      <c r="J316" s="7"/>
      <c r="K316" s="7"/>
      <c r="L316" s="7"/>
      <c r="M316" s="7"/>
      <c r="N316" s="7"/>
      <c r="O316" s="7"/>
    </row>
    <row r="317" spans="1:15" x14ac:dyDescent="0.35">
      <c r="A317" s="6" t="str">
        <f t="shared" si="9"/>
        <v>DISTRIBUCION VOLUMEN X CRITERIO (kg ó litros)Patatas Fritas + Otros Aperitivos Salados100-200MIL</v>
      </c>
      <c r="B317">
        <v>0</v>
      </c>
      <c r="C317" s="6">
        <v>0</v>
      </c>
      <c r="D317" s="6" t="s">
        <v>14</v>
      </c>
      <c r="E317" s="84">
        <v>8.0763383691679742</v>
      </c>
      <c r="F317" s="84">
        <v>7.3356132246949661</v>
      </c>
      <c r="G317" s="84">
        <v>9.4979933151389186</v>
      </c>
      <c r="H317" s="7">
        <v>0</v>
      </c>
      <c r="I317" s="7"/>
      <c r="J317" s="7"/>
      <c r="K317" s="7"/>
      <c r="L317" s="7"/>
      <c r="M317" s="7"/>
      <c r="N317" s="7"/>
      <c r="O317" s="7"/>
    </row>
    <row r="318" spans="1:15" x14ac:dyDescent="0.35">
      <c r="A318" s="6" t="str">
        <f t="shared" si="9"/>
        <v>DISTRIBUCION VOLUMEN X CRITERIO (kg ó litros)Patatas Fritas + Otros Aperitivos Salados200-500MIL</v>
      </c>
      <c r="B318">
        <v>0</v>
      </c>
      <c r="C318" s="6">
        <v>0</v>
      </c>
      <c r="D318" s="6" t="s">
        <v>15</v>
      </c>
      <c r="E318" s="84">
        <v>15.084691019625907</v>
      </c>
      <c r="F318" s="84">
        <v>12.272874981995747</v>
      </c>
      <c r="G318" s="84">
        <v>11.220338434978878</v>
      </c>
      <c r="H318" s="7">
        <v>0</v>
      </c>
      <c r="I318" s="7"/>
      <c r="J318" s="7"/>
      <c r="K318" s="7"/>
      <c r="L318" s="7"/>
      <c r="M318" s="7"/>
      <c r="N318" s="7"/>
      <c r="O318" s="7"/>
    </row>
    <row r="319" spans="1:15" x14ac:dyDescent="0.35">
      <c r="A319" s="6" t="str">
        <f t="shared" si="9"/>
        <v>DISTRIBUCION VOLUMEN X CRITERIO (kg ó litros)Patatas Fritas + Otros Aperitivos Salados&gt;500MIL</v>
      </c>
      <c r="B319">
        <v>0</v>
      </c>
      <c r="C319" s="6">
        <v>0</v>
      </c>
      <c r="D319" s="6" t="s">
        <v>16</v>
      </c>
      <c r="E319" s="84">
        <v>14.875041160506006</v>
      </c>
      <c r="F319" s="84">
        <v>14.616866961283362</v>
      </c>
      <c r="G319" s="84">
        <v>17.475481458984675</v>
      </c>
      <c r="H319" s="7">
        <v>0</v>
      </c>
      <c r="I319" s="7"/>
      <c r="J319" s="7"/>
      <c r="K319" s="7"/>
      <c r="L319" s="7"/>
      <c r="M319" s="7"/>
      <c r="N319" s="7"/>
      <c r="O319" s="7"/>
    </row>
    <row r="320" spans="1:15" x14ac:dyDescent="0.35">
      <c r="A320" s="6" t="str">
        <f t="shared" si="9"/>
        <v>DISTRIBUCION VOLUMEN X CRITERIO (kg ó litros)Patatas Fritas + Otros Aperitivos SaladosDE 15 A 19 AÑOS</v>
      </c>
      <c r="B320">
        <v>0</v>
      </c>
      <c r="C320" s="6">
        <v>0</v>
      </c>
      <c r="D320" s="6" t="s">
        <v>48</v>
      </c>
      <c r="E320" s="84">
        <v>5.9968882209510843</v>
      </c>
      <c r="F320" s="84">
        <v>8.8456966148113718</v>
      </c>
      <c r="G320" s="84">
        <v>6.3975232860060949</v>
      </c>
      <c r="H320" s="7">
        <v>0</v>
      </c>
      <c r="I320" s="7"/>
      <c r="J320" s="7"/>
      <c r="K320" s="7"/>
      <c r="L320" s="7"/>
      <c r="M320" s="7"/>
      <c r="N320" s="7"/>
      <c r="O320" s="7"/>
    </row>
    <row r="321" spans="1:15" x14ac:dyDescent="0.35">
      <c r="A321" s="6" t="str">
        <f t="shared" si="9"/>
        <v>DISTRIBUCION VOLUMEN X CRITERIO (kg ó litros)Patatas Fritas + Otros Aperitivos SaladosDE 20 A 24 AÑOS</v>
      </c>
      <c r="B321">
        <v>0</v>
      </c>
      <c r="C321" s="6">
        <v>0</v>
      </c>
      <c r="D321" s="6" t="s">
        <v>49</v>
      </c>
      <c r="E321" s="84">
        <v>4.6598885362773261</v>
      </c>
      <c r="F321" s="84">
        <v>4.0605913121154957</v>
      </c>
      <c r="G321" s="84">
        <v>5.1544402426183975</v>
      </c>
      <c r="H321" s="7">
        <v>0</v>
      </c>
      <c r="I321" s="7"/>
      <c r="J321" s="7"/>
      <c r="K321" s="7"/>
      <c r="L321" s="7"/>
      <c r="M321" s="7"/>
      <c r="N321" s="7"/>
      <c r="O321" s="7"/>
    </row>
    <row r="322" spans="1:15" x14ac:dyDescent="0.35">
      <c r="A322" s="6" t="str">
        <f t="shared" si="9"/>
        <v>DISTRIBUCION VOLUMEN X CRITERIO (kg ó litros)Patatas Fritas + Otros Aperitivos SaladosDE 25 A 34 AÑOS</v>
      </c>
      <c r="B322">
        <v>0</v>
      </c>
      <c r="C322" s="6">
        <v>0</v>
      </c>
      <c r="D322" s="6" t="s">
        <v>50</v>
      </c>
      <c r="E322" s="84">
        <v>9.4644658103239614</v>
      </c>
      <c r="F322" s="84">
        <v>10.760867671695138</v>
      </c>
      <c r="G322" s="84">
        <v>9.7536950529541695</v>
      </c>
      <c r="H322" s="7">
        <v>0</v>
      </c>
      <c r="I322" s="7"/>
      <c r="J322" s="7"/>
      <c r="K322" s="7"/>
      <c r="L322" s="7"/>
      <c r="M322" s="7"/>
      <c r="N322" s="7"/>
      <c r="O322" s="7"/>
    </row>
    <row r="323" spans="1:15" x14ac:dyDescent="0.35">
      <c r="A323" s="6" t="str">
        <f t="shared" si="9"/>
        <v>DISTRIBUCION VOLUMEN X CRITERIO (kg ó litros)Patatas Fritas + Otros Aperitivos SaladosDE 35 A 49 AÑOS</v>
      </c>
      <c r="B323">
        <v>0</v>
      </c>
      <c r="C323" s="6">
        <v>0</v>
      </c>
      <c r="D323" s="6" t="s">
        <v>51</v>
      </c>
      <c r="E323" s="84">
        <v>32.252717380248882</v>
      </c>
      <c r="F323" s="84">
        <v>28.659965419382182</v>
      </c>
      <c r="G323" s="84">
        <v>26.002181864929025</v>
      </c>
      <c r="H323" s="7">
        <v>0</v>
      </c>
      <c r="I323" s="7"/>
      <c r="J323" s="7"/>
      <c r="K323" s="7"/>
      <c r="L323" s="7"/>
      <c r="M323" s="7"/>
      <c r="N323" s="7"/>
      <c r="O323" s="7"/>
    </row>
    <row r="324" spans="1:15" x14ac:dyDescent="0.35">
      <c r="A324" s="6" t="str">
        <f t="shared" si="9"/>
        <v>DISTRIBUCION VOLUMEN X CRITERIO (kg ó litros)Patatas Fritas + Otros Aperitivos SaladosDE 50 A 59 AÑOS</v>
      </c>
      <c r="B324">
        <v>0</v>
      </c>
      <c r="C324" s="6">
        <v>0</v>
      </c>
      <c r="D324" s="6" t="s">
        <v>52</v>
      </c>
      <c r="E324" s="84">
        <v>20.749822719304579</v>
      </c>
      <c r="F324" s="84">
        <v>21.346120757041064</v>
      </c>
      <c r="G324" s="84">
        <v>21.327494506661079</v>
      </c>
      <c r="H324" s="7">
        <v>0</v>
      </c>
      <c r="I324" s="7"/>
      <c r="J324" s="7"/>
      <c r="K324" s="7"/>
      <c r="L324" s="7"/>
      <c r="M324" s="7"/>
      <c r="N324" s="7"/>
      <c r="O324" s="7"/>
    </row>
    <row r="325" spans="1:15" x14ac:dyDescent="0.35">
      <c r="A325" s="6" t="str">
        <f t="shared" si="9"/>
        <v>DISTRIBUCION VOLUMEN X CRITERIO (kg ó litros)Patatas Fritas + Otros Aperitivos SaladosDE 60 A 75 AÑOS</v>
      </c>
      <c r="B325">
        <v>0</v>
      </c>
      <c r="C325" s="6">
        <v>0</v>
      </c>
      <c r="D325" s="6" t="s">
        <v>53</v>
      </c>
      <c r="E325" s="84">
        <v>26.876215160145691</v>
      </c>
      <c r="F325" s="84">
        <v>26.326768686503399</v>
      </c>
      <c r="G325" s="84">
        <v>31.364661566272279</v>
      </c>
      <c r="H325" s="7">
        <v>0</v>
      </c>
      <c r="I325" s="7"/>
      <c r="J325" s="7"/>
      <c r="K325" s="7"/>
      <c r="L325" s="7"/>
      <c r="M325" s="7"/>
      <c r="N325" s="7"/>
      <c r="O325" s="7"/>
    </row>
    <row r="326" spans="1:15" x14ac:dyDescent="0.35">
      <c r="A326" s="6" t="str">
        <f t="shared" si="9"/>
        <v>DISTRIBUCION VOLUMEN X CRITERIO (kg ó litros)Patatas Fritas + Otros Aperitivos SaladosNIVEL ALTO</v>
      </c>
      <c r="B326">
        <v>0</v>
      </c>
      <c r="C326" s="6">
        <v>0</v>
      </c>
      <c r="D326" s="6" t="s">
        <v>156</v>
      </c>
      <c r="E326" s="84">
        <v>19.289296462208018</v>
      </c>
      <c r="F326" s="84">
        <v>21.0409606367934</v>
      </c>
      <c r="G326" s="84">
        <v>22.553467935703956</v>
      </c>
      <c r="H326" s="7">
        <v>0</v>
      </c>
      <c r="I326" s="7"/>
      <c r="J326" s="7"/>
      <c r="K326" s="7"/>
      <c r="L326" s="7"/>
      <c r="M326" s="7"/>
      <c r="N326" s="7"/>
      <c r="O326" s="7"/>
    </row>
    <row r="327" spans="1:15" x14ac:dyDescent="0.35">
      <c r="A327" s="6" t="str">
        <f t="shared" si="9"/>
        <v>DISTRIBUCION VOLUMEN X CRITERIO (kg ó litros)Patatas Fritas + Otros Aperitivos SaladosNIVEL MEDIO ALTO</v>
      </c>
      <c r="B327">
        <v>0</v>
      </c>
      <c r="C327" s="6">
        <v>0</v>
      </c>
      <c r="D327" s="6" t="s">
        <v>157</v>
      </c>
      <c r="E327" s="84">
        <v>12.008295901368102</v>
      </c>
      <c r="F327" s="84">
        <v>13.643692669506672</v>
      </c>
      <c r="G327" s="84">
        <v>11.68992768213014</v>
      </c>
      <c r="H327" s="7">
        <v>0</v>
      </c>
      <c r="I327" s="7"/>
      <c r="J327" s="7"/>
      <c r="K327" s="7"/>
      <c r="L327" s="7"/>
      <c r="M327" s="7"/>
      <c r="N327" s="7"/>
      <c r="O327" s="7"/>
    </row>
    <row r="328" spans="1:15" x14ac:dyDescent="0.35">
      <c r="A328" s="6" t="str">
        <f t="shared" si="9"/>
        <v>DISTRIBUCION VOLUMEN X CRITERIO (kg ó litros)Patatas Fritas + Otros Aperitivos SaladosNIVEL MEDIO</v>
      </c>
      <c r="B328">
        <v>0</v>
      </c>
      <c r="C328" s="6">
        <v>0</v>
      </c>
      <c r="D328" s="6" t="s">
        <v>158</v>
      </c>
      <c r="E328" s="84">
        <v>26.299209904838555</v>
      </c>
      <c r="F328" s="84">
        <v>29.64955294129442</v>
      </c>
      <c r="G328" s="84">
        <v>27.867013583337524</v>
      </c>
      <c r="H328" s="7">
        <v>0</v>
      </c>
      <c r="I328" s="7"/>
      <c r="J328" s="7"/>
      <c r="K328" s="7"/>
      <c r="L328" s="7"/>
      <c r="M328" s="7"/>
      <c r="N328" s="7"/>
      <c r="O328" s="7"/>
    </row>
    <row r="329" spans="1:15" x14ac:dyDescent="0.35">
      <c r="A329" s="6" t="str">
        <f t="shared" si="9"/>
        <v>DISTRIBUCION VOLUMEN X CRITERIO (kg ó litros)Patatas Fritas + Otros Aperitivos SaladosNIVEL MEDIO BAJO</v>
      </c>
      <c r="B329">
        <v>0</v>
      </c>
      <c r="C329" s="6">
        <v>0</v>
      </c>
      <c r="D329" s="6" t="s">
        <v>159</v>
      </c>
      <c r="E329" s="84">
        <v>13.286203741150604</v>
      </c>
      <c r="F329" s="84">
        <v>13.176537502075398</v>
      </c>
      <c r="G329" s="84">
        <v>13.004772701371131</v>
      </c>
      <c r="H329" s="7">
        <v>0</v>
      </c>
      <c r="I329" s="7"/>
      <c r="J329" s="7"/>
      <c r="K329" s="7"/>
      <c r="L329" s="7"/>
      <c r="M329" s="7"/>
      <c r="N329" s="7"/>
      <c r="O329" s="7"/>
    </row>
    <row r="330" spans="1:15" x14ac:dyDescent="0.35">
      <c r="A330" s="6" t="str">
        <f t="shared" si="9"/>
        <v>DISTRIBUCION VOLUMEN X CRITERIO (kg ó litros)Patatas Fritas + Otros Aperitivos SaladosNIVEL BAJO</v>
      </c>
      <c r="B330">
        <v>0</v>
      </c>
      <c r="C330" s="6">
        <v>0</v>
      </c>
      <c r="D330" s="6" t="s">
        <v>160</v>
      </c>
      <c r="E330" s="84">
        <v>29.11699490672957</v>
      </c>
      <c r="F330" s="84">
        <v>22.489263450941948</v>
      </c>
      <c r="G330" s="84">
        <v>24.884815735894563</v>
      </c>
      <c r="H330" s="7">
        <v>0</v>
      </c>
      <c r="I330" s="7"/>
      <c r="J330" s="7"/>
      <c r="K330" s="7"/>
      <c r="L330" s="7"/>
      <c r="M330" s="7"/>
      <c r="N330" s="7"/>
      <c r="O330" s="7"/>
    </row>
    <row r="331" spans="1:15" x14ac:dyDescent="0.35">
      <c r="A331" s="6" t="str">
        <f t="shared" si="9"/>
        <v>DISTRIBUCION VOLUMEN X CRITERIO (kg ó litros)Patatas Fritas + Otros Aperitivos SaladosHOMBRE</v>
      </c>
      <c r="B331">
        <v>0</v>
      </c>
      <c r="C331" s="6">
        <v>0</v>
      </c>
      <c r="D331" s="6" t="s">
        <v>21</v>
      </c>
      <c r="E331" s="84">
        <v>37.763368659109595</v>
      </c>
      <c r="F331" s="84">
        <v>42.198866237864934</v>
      </c>
      <c r="G331" s="84">
        <v>41.553007136814415</v>
      </c>
      <c r="H331" s="7">
        <v>0</v>
      </c>
      <c r="I331" s="7"/>
      <c r="J331" s="7"/>
      <c r="K331" s="7"/>
      <c r="L331" s="7"/>
      <c r="M331" s="7"/>
      <c r="N331" s="7"/>
      <c r="O331" s="7"/>
    </row>
    <row r="332" spans="1:15" x14ac:dyDescent="0.35">
      <c r="A332" s="6" t="str">
        <f t="shared" si="9"/>
        <v>DISTRIBUCION VOLUMEN X CRITERIO (kg ó litros)Patatas Fritas + Otros Aperitivos SaladosMUJER</v>
      </c>
      <c r="B332">
        <v>0</v>
      </c>
      <c r="C332" s="6">
        <v>0</v>
      </c>
      <c r="D332" s="6" t="s">
        <v>22</v>
      </c>
      <c r="E332" s="84">
        <v>62.236624274123265</v>
      </c>
      <c r="F332" s="84">
        <v>57.80113246062367</v>
      </c>
      <c r="G332" s="84">
        <v>58.446978786487072</v>
      </c>
      <c r="H332" s="7">
        <v>0</v>
      </c>
      <c r="I332" s="7"/>
      <c r="J332" s="7"/>
      <c r="K332" s="7"/>
      <c r="L332" s="7"/>
      <c r="M332" s="7"/>
      <c r="N332" s="7"/>
      <c r="O332" s="7"/>
    </row>
    <row r="333" spans="1:15" x14ac:dyDescent="0.35">
      <c r="A333" s="6" t="str">
        <f>$B$273&amp;$C$333&amp;D333</f>
        <v>DISTRIBUCION VOLUMEN X CRITERIO (kg ó litros)Patatas FritasT.ESPAÑA</v>
      </c>
      <c r="B333">
        <v>0</v>
      </c>
      <c r="C333" s="6" t="s">
        <v>34</v>
      </c>
      <c r="D333" s="6" t="s">
        <v>45</v>
      </c>
      <c r="E333" s="84">
        <v>100</v>
      </c>
      <c r="F333" s="84">
        <v>100</v>
      </c>
      <c r="G333" s="84">
        <v>100</v>
      </c>
      <c r="H333" s="7">
        <v>0</v>
      </c>
      <c r="I333" s="7"/>
      <c r="J333" s="7"/>
      <c r="K333" s="7"/>
      <c r="L333" s="7"/>
      <c r="M333" s="7"/>
      <c r="N333" s="7"/>
      <c r="O333" s="7"/>
    </row>
    <row r="334" spans="1:15" x14ac:dyDescent="0.35">
      <c r="A334" s="6" t="str">
        <f t="shared" ref="A334:A362" si="10">$B$273&amp;$C$333&amp;D334</f>
        <v>DISTRIBUCION VOLUMEN X CRITERIO (kg ó litros)Patatas FritasBCN AM</v>
      </c>
      <c r="B334">
        <v>0</v>
      </c>
      <c r="C334" s="6">
        <v>0</v>
      </c>
      <c r="D334" s="6" t="s">
        <v>1</v>
      </c>
      <c r="E334" s="84">
        <v>10.807596113791087</v>
      </c>
      <c r="F334" s="84">
        <v>8.1421008173483109</v>
      </c>
      <c r="G334" s="84">
        <v>9.4047574751832492</v>
      </c>
      <c r="H334" s="7">
        <v>0</v>
      </c>
      <c r="I334" s="7"/>
      <c r="J334" s="7"/>
      <c r="K334" s="7"/>
      <c r="L334" s="7"/>
      <c r="M334" s="7"/>
      <c r="N334" s="7"/>
      <c r="O334" s="7"/>
    </row>
    <row r="335" spans="1:15" x14ac:dyDescent="0.35">
      <c r="A335" s="6" t="str">
        <f t="shared" si="10"/>
        <v>DISTRIBUCION VOLUMEN X CRITERIO (kg ó litros)Patatas FritasREST.CAT ARAGON</v>
      </c>
      <c r="B335">
        <v>0</v>
      </c>
      <c r="C335" s="6">
        <v>0</v>
      </c>
      <c r="D335" s="6" t="s">
        <v>2</v>
      </c>
      <c r="E335" s="84">
        <v>11.621854670025913</v>
      </c>
      <c r="F335" s="84">
        <v>15.877973794484548</v>
      </c>
      <c r="G335" s="84">
        <v>14.298552758140506</v>
      </c>
      <c r="H335" s="7">
        <v>0</v>
      </c>
      <c r="I335" s="7"/>
      <c r="J335" s="7"/>
      <c r="K335" s="7"/>
      <c r="L335" s="7"/>
      <c r="M335" s="7"/>
      <c r="N335" s="7"/>
      <c r="O335" s="7"/>
    </row>
    <row r="336" spans="1:15" x14ac:dyDescent="0.35">
      <c r="A336" s="6" t="str">
        <f t="shared" si="10"/>
        <v>DISTRIBUCION VOLUMEN X CRITERIO (kg ó litros)Patatas FritasLEVANTE</v>
      </c>
      <c r="B336">
        <v>0</v>
      </c>
      <c r="C336" s="6">
        <v>0</v>
      </c>
      <c r="D336" s="6" t="s">
        <v>3</v>
      </c>
      <c r="E336" s="84">
        <v>15.046019461625699</v>
      </c>
      <c r="F336" s="84">
        <v>17.188654772433303</v>
      </c>
      <c r="G336" s="84">
        <v>13.590738416792982</v>
      </c>
      <c r="H336" s="7">
        <v>0</v>
      </c>
      <c r="I336" s="7"/>
      <c r="J336" s="7"/>
      <c r="K336" s="7"/>
      <c r="L336" s="7"/>
      <c r="M336" s="7"/>
      <c r="N336" s="7"/>
      <c r="O336" s="7"/>
    </row>
    <row r="337" spans="1:15" x14ac:dyDescent="0.35">
      <c r="A337" s="6" t="str">
        <f t="shared" si="10"/>
        <v>DISTRIBUCION VOLUMEN X CRITERIO (kg ó litros)Patatas FritasANDALUCIA</v>
      </c>
      <c r="B337">
        <v>0</v>
      </c>
      <c r="C337" s="6">
        <v>0</v>
      </c>
      <c r="D337" s="6" t="s">
        <v>4</v>
      </c>
      <c r="E337" s="84">
        <v>24.677787587863961</v>
      </c>
      <c r="F337" s="84">
        <v>21.621673236858552</v>
      </c>
      <c r="G337" s="84">
        <v>23.923478877929064</v>
      </c>
      <c r="H337" s="7">
        <v>0</v>
      </c>
      <c r="I337" s="7"/>
      <c r="J337" s="7"/>
      <c r="K337" s="7"/>
      <c r="L337" s="7"/>
      <c r="M337" s="7"/>
      <c r="N337" s="7"/>
      <c r="O337" s="7"/>
    </row>
    <row r="338" spans="1:15" x14ac:dyDescent="0.35">
      <c r="A338" s="6" t="str">
        <f t="shared" si="10"/>
        <v>DISTRIBUCION VOLUMEN X CRITERIO (kg ó litros)Patatas FritasMDD AM</v>
      </c>
      <c r="B338">
        <v>0</v>
      </c>
      <c r="C338" s="6">
        <v>0</v>
      </c>
      <c r="D338" s="6" t="s">
        <v>5</v>
      </c>
      <c r="E338" s="84">
        <v>10.815930995906399</v>
      </c>
      <c r="F338" s="84">
        <v>10.539345448318475</v>
      </c>
      <c r="G338" s="84">
        <v>12.102975281668925</v>
      </c>
      <c r="H338" s="7">
        <v>0</v>
      </c>
      <c r="I338" s="7"/>
      <c r="J338" s="7"/>
      <c r="K338" s="7"/>
      <c r="L338" s="7"/>
      <c r="M338" s="7"/>
      <c r="N338" s="7"/>
      <c r="O338" s="7"/>
    </row>
    <row r="339" spans="1:15" x14ac:dyDescent="0.35">
      <c r="A339" s="6" t="str">
        <f t="shared" si="10"/>
        <v>DISTRIBUCION VOLUMEN X CRITERIO (kg ó litros)Patatas FritasRTO CENTRO</v>
      </c>
      <c r="B339">
        <v>0</v>
      </c>
      <c r="C339" s="6">
        <v>0</v>
      </c>
      <c r="D339" s="6" t="s">
        <v>6</v>
      </c>
      <c r="E339" s="84">
        <v>9.3752551137080768</v>
      </c>
      <c r="F339" s="84">
        <v>9.5074060434615806</v>
      </c>
      <c r="G339" s="84">
        <v>9.369388912955273</v>
      </c>
      <c r="H339" s="7">
        <v>0</v>
      </c>
      <c r="I339" s="7"/>
      <c r="J339" s="7"/>
      <c r="K339" s="7"/>
      <c r="L339" s="7"/>
      <c r="M339" s="7"/>
      <c r="N339" s="7"/>
      <c r="O339" s="7"/>
    </row>
    <row r="340" spans="1:15" x14ac:dyDescent="0.35">
      <c r="A340" s="6" t="str">
        <f t="shared" si="10"/>
        <v>DISTRIBUCION VOLUMEN X CRITERIO (kg ó litros)Patatas FritasNORTE-CENTRO</v>
      </c>
      <c r="B340">
        <v>0</v>
      </c>
      <c r="C340" s="6">
        <v>0</v>
      </c>
      <c r="D340" s="6" t="s">
        <v>7</v>
      </c>
      <c r="E340" s="84">
        <v>10.171619158578652</v>
      </c>
      <c r="F340" s="84">
        <v>8.0912703259463488</v>
      </c>
      <c r="G340" s="84">
        <v>9.6161383080689511</v>
      </c>
      <c r="H340" s="7">
        <v>0</v>
      </c>
      <c r="I340" s="7"/>
      <c r="J340" s="7"/>
      <c r="K340" s="7"/>
      <c r="L340" s="7"/>
      <c r="M340" s="7"/>
      <c r="N340" s="7"/>
      <c r="O340" s="7"/>
    </row>
    <row r="341" spans="1:15" x14ac:dyDescent="0.35">
      <c r="A341" s="6" t="str">
        <f t="shared" si="10"/>
        <v>DISTRIBUCION VOLUMEN X CRITERIO (kg ó litros)Patatas FritasNOROESTE</v>
      </c>
      <c r="B341">
        <v>0</v>
      </c>
      <c r="C341" s="6">
        <v>0</v>
      </c>
      <c r="D341" s="6" t="s">
        <v>8</v>
      </c>
      <c r="E341" s="84">
        <v>7.4839352497309939</v>
      </c>
      <c r="F341" s="84">
        <v>9.0315862169880461</v>
      </c>
      <c r="G341" s="84">
        <v>7.6939700951083294</v>
      </c>
      <c r="H341" s="7">
        <v>0</v>
      </c>
      <c r="I341" s="7"/>
      <c r="J341" s="7"/>
      <c r="K341" s="7"/>
      <c r="L341" s="7"/>
      <c r="M341" s="7"/>
      <c r="N341" s="7"/>
      <c r="O341" s="7"/>
    </row>
    <row r="342" spans="1:15" x14ac:dyDescent="0.35">
      <c r="A342" s="6" t="str">
        <f t="shared" si="10"/>
        <v>DISTRIBUCION VOLUMEN X CRITERIO (kg ó litros)Patatas Fritas&lt;2MIL</v>
      </c>
      <c r="B342">
        <v>0</v>
      </c>
      <c r="C342" s="6">
        <v>0</v>
      </c>
      <c r="D342" s="6" t="s">
        <v>9</v>
      </c>
      <c r="E342" s="84">
        <v>6.9265272248664651</v>
      </c>
      <c r="F342" s="84">
        <v>5.7805922084461363</v>
      </c>
      <c r="G342" s="84">
        <v>5.8711801857779111</v>
      </c>
      <c r="H342" s="7">
        <v>0</v>
      </c>
      <c r="I342" s="7"/>
      <c r="J342" s="7"/>
      <c r="K342" s="7"/>
      <c r="L342" s="7"/>
      <c r="M342" s="7"/>
      <c r="N342" s="7"/>
      <c r="O342" s="7"/>
    </row>
    <row r="343" spans="1:15" x14ac:dyDescent="0.35">
      <c r="A343" s="6" t="str">
        <f t="shared" si="10"/>
        <v>DISTRIBUCION VOLUMEN X CRITERIO (kg ó litros)Patatas Fritas2-5MIL</v>
      </c>
      <c r="B343">
        <v>0</v>
      </c>
      <c r="C343" s="6">
        <v>0</v>
      </c>
      <c r="D343" s="6" t="s">
        <v>10</v>
      </c>
      <c r="E343" s="84">
        <v>5.8527909404974157</v>
      </c>
      <c r="F343" s="84">
        <v>4.8466942977797727</v>
      </c>
      <c r="G343" s="84">
        <v>4.6201164031164623</v>
      </c>
      <c r="H343" s="7">
        <v>0</v>
      </c>
      <c r="I343" s="7"/>
      <c r="J343" s="7"/>
      <c r="K343" s="7"/>
      <c r="L343" s="7"/>
      <c r="M343" s="7"/>
      <c r="N343" s="7"/>
      <c r="O343" s="7"/>
    </row>
    <row r="344" spans="1:15" x14ac:dyDescent="0.35">
      <c r="A344" s="6" t="str">
        <f t="shared" si="10"/>
        <v>DISTRIBUCION VOLUMEN X CRITERIO (kg ó litros)Patatas Fritas5-10MIL</v>
      </c>
      <c r="B344">
        <v>0</v>
      </c>
      <c r="C344" s="6">
        <v>0</v>
      </c>
      <c r="D344" s="6" t="s">
        <v>11</v>
      </c>
      <c r="E344" s="84">
        <v>6.7985024931104716</v>
      </c>
      <c r="F344" s="84">
        <v>9.1173810937204642</v>
      </c>
      <c r="G344" s="84">
        <v>5.4876537967299726</v>
      </c>
      <c r="H344" s="7">
        <v>0</v>
      </c>
      <c r="I344" s="7"/>
      <c r="J344" s="7"/>
      <c r="K344" s="7"/>
      <c r="L344" s="7"/>
      <c r="M344" s="7"/>
      <c r="N344" s="7"/>
      <c r="O344" s="7"/>
    </row>
    <row r="345" spans="1:15" x14ac:dyDescent="0.35">
      <c r="A345" s="6" t="str">
        <f t="shared" si="10"/>
        <v>DISTRIBUCION VOLUMEN X CRITERIO (kg ó litros)Patatas Fritas10-30MIL</v>
      </c>
      <c r="B345">
        <v>0</v>
      </c>
      <c r="C345" s="6">
        <v>0</v>
      </c>
      <c r="D345" s="6" t="s">
        <v>12</v>
      </c>
      <c r="E345" s="84">
        <v>18.772746573913331</v>
      </c>
      <c r="F345" s="84">
        <v>24.331733777637098</v>
      </c>
      <c r="G345" s="84">
        <v>20.823649371802762</v>
      </c>
      <c r="H345" s="7">
        <v>0</v>
      </c>
      <c r="I345" s="7"/>
      <c r="J345" s="7"/>
      <c r="K345" s="7"/>
      <c r="L345" s="7"/>
      <c r="M345" s="7"/>
      <c r="N345" s="7"/>
      <c r="O345" s="7"/>
    </row>
    <row r="346" spans="1:15" x14ac:dyDescent="0.35">
      <c r="A346" s="6" t="str">
        <f t="shared" si="10"/>
        <v>DISTRIBUCION VOLUMEN X CRITERIO (kg ó litros)Patatas Fritas30-100MIL</v>
      </c>
      <c r="B346">
        <v>0</v>
      </c>
      <c r="C346" s="6">
        <v>0</v>
      </c>
      <c r="D346" s="6" t="s">
        <v>13</v>
      </c>
      <c r="E346" s="84">
        <v>24.703919546156417</v>
      </c>
      <c r="F346" s="84">
        <v>23.204193349126719</v>
      </c>
      <c r="G346" s="84">
        <v>25.429101399199102</v>
      </c>
      <c r="H346" s="7">
        <v>0</v>
      </c>
      <c r="I346" s="7"/>
      <c r="J346" s="7"/>
      <c r="K346" s="7"/>
      <c r="L346" s="7"/>
      <c r="M346" s="7"/>
      <c r="N346" s="7"/>
      <c r="O346" s="7"/>
    </row>
    <row r="347" spans="1:15" x14ac:dyDescent="0.35">
      <c r="A347" s="6" t="str">
        <f t="shared" si="10"/>
        <v>DISTRIBUCION VOLUMEN X CRITERIO (kg ó litros)Patatas Fritas100-200MIL</v>
      </c>
      <c r="B347">
        <v>0</v>
      </c>
      <c r="C347" s="6">
        <v>0</v>
      </c>
      <c r="D347" s="6" t="s">
        <v>14</v>
      </c>
      <c r="E347" s="84">
        <v>7.196721637339933</v>
      </c>
      <c r="F347" s="84">
        <v>5.6459884877158233</v>
      </c>
      <c r="G347" s="84">
        <v>8.9016282742977815</v>
      </c>
      <c r="H347" s="7">
        <v>0</v>
      </c>
      <c r="I347" s="7"/>
      <c r="J347" s="7"/>
      <c r="K347" s="7"/>
      <c r="L347" s="7"/>
      <c r="M347" s="7"/>
      <c r="N347" s="7"/>
      <c r="O347" s="7"/>
    </row>
    <row r="348" spans="1:15" x14ac:dyDescent="0.35">
      <c r="A348" s="6" t="str">
        <f t="shared" si="10"/>
        <v>DISTRIBUCION VOLUMEN X CRITERIO (kg ó litros)Patatas Fritas200-500MIL</v>
      </c>
      <c r="B348">
        <v>0</v>
      </c>
      <c r="C348" s="6">
        <v>0</v>
      </c>
      <c r="D348" s="6" t="s">
        <v>15</v>
      </c>
      <c r="E348" s="84">
        <v>14.4434857277666</v>
      </c>
      <c r="F348" s="84">
        <v>12.030591197932541</v>
      </c>
      <c r="G348" s="84">
        <v>10.329128358543946</v>
      </c>
      <c r="H348" s="7">
        <v>0</v>
      </c>
      <c r="I348" s="7"/>
      <c r="J348" s="7"/>
      <c r="K348" s="7"/>
      <c r="L348" s="7"/>
      <c r="M348" s="7"/>
      <c r="N348" s="7"/>
      <c r="O348" s="7"/>
    </row>
    <row r="349" spans="1:15" x14ac:dyDescent="0.35">
      <c r="A349" s="6" t="str">
        <f t="shared" si="10"/>
        <v>DISTRIBUCION VOLUMEN X CRITERIO (kg ó litros)Patatas Fritas&gt;500MIL</v>
      </c>
      <c r="B349">
        <v>0</v>
      </c>
      <c r="C349" s="6">
        <v>0</v>
      </c>
      <c r="D349" s="6" t="s">
        <v>16</v>
      </c>
      <c r="E349" s="84">
        <v>15.305304963946234</v>
      </c>
      <c r="F349" s="84">
        <v>15.042834120867393</v>
      </c>
      <c r="G349" s="84">
        <v>18.537539144435023</v>
      </c>
      <c r="H349" s="7">
        <v>0</v>
      </c>
      <c r="I349" s="7"/>
      <c r="J349" s="7"/>
      <c r="K349" s="7"/>
      <c r="L349" s="7"/>
      <c r="M349" s="7"/>
      <c r="N349" s="7"/>
      <c r="O349" s="7"/>
    </row>
    <row r="350" spans="1:15" x14ac:dyDescent="0.35">
      <c r="A350" s="6" t="str">
        <f t="shared" si="10"/>
        <v>DISTRIBUCION VOLUMEN X CRITERIO (kg ó litros)Patatas FritasDE 15 A 19 AÑOS</v>
      </c>
      <c r="B350">
        <v>0</v>
      </c>
      <c r="C350" s="6">
        <v>0</v>
      </c>
      <c r="D350" s="6" t="s">
        <v>48</v>
      </c>
      <c r="E350" s="84">
        <v>6.4160929834013833</v>
      </c>
      <c r="F350" s="84">
        <v>7.8429280975626181</v>
      </c>
      <c r="G350" s="84">
        <v>5.9646837273116473</v>
      </c>
      <c r="H350" s="7">
        <v>0</v>
      </c>
      <c r="I350" s="7"/>
      <c r="J350" s="7"/>
      <c r="K350" s="7"/>
      <c r="L350" s="7"/>
      <c r="M350" s="7"/>
      <c r="N350" s="7"/>
      <c r="O350" s="7"/>
    </row>
    <row r="351" spans="1:15" x14ac:dyDescent="0.35">
      <c r="A351" s="6" t="str">
        <f t="shared" si="10"/>
        <v>DISTRIBUCION VOLUMEN X CRITERIO (kg ó litros)Patatas FritasDE 20 A 24 AÑOS</v>
      </c>
      <c r="B351">
        <v>0</v>
      </c>
      <c r="C351" s="6">
        <v>0</v>
      </c>
      <c r="D351" s="6" t="s">
        <v>49</v>
      </c>
      <c r="E351" s="84">
        <v>4.9709181867924395</v>
      </c>
      <c r="F351" s="84">
        <v>3.6573214351363306</v>
      </c>
      <c r="G351" s="84">
        <v>5.1870521993128529</v>
      </c>
      <c r="H351" s="7">
        <v>0</v>
      </c>
      <c r="I351" s="7"/>
      <c r="J351" s="7"/>
      <c r="K351" s="7"/>
      <c r="L351" s="7"/>
      <c r="M351" s="7"/>
      <c r="N351" s="7"/>
      <c r="O351" s="7"/>
    </row>
    <row r="352" spans="1:15" x14ac:dyDescent="0.35">
      <c r="A352" s="6" t="str">
        <f t="shared" si="10"/>
        <v>DISTRIBUCION VOLUMEN X CRITERIO (kg ó litros)Patatas FritasDE 25 A 34 AÑOS</v>
      </c>
      <c r="B352">
        <v>0</v>
      </c>
      <c r="C352" s="6">
        <v>0</v>
      </c>
      <c r="D352" s="6" t="s">
        <v>50</v>
      </c>
      <c r="E352" s="84">
        <v>8.3198610114752984</v>
      </c>
      <c r="F352" s="84">
        <v>8.9759491027077694</v>
      </c>
      <c r="G352" s="84">
        <v>7.7468297228524552</v>
      </c>
      <c r="H352" s="7">
        <v>0</v>
      </c>
      <c r="I352" s="7"/>
      <c r="J352" s="7"/>
      <c r="K352" s="7"/>
      <c r="L352" s="7"/>
      <c r="M352" s="7"/>
      <c r="N352" s="7"/>
      <c r="O352" s="7"/>
    </row>
    <row r="353" spans="1:15" x14ac:dyDescent="0.35">
      <c r="A353" s="6" t="str">
        <f t="shared" si="10"/>
        <v>DISTRIBUCION VOLUMEN X CRITERIO (kg ó litros)Patatas FritasDE 35 A 49 AÑOS</v>
      </c>
      <c r="B353">
        <v>0</v>
      </c>
      <c r="C353" s="6">
        <v>0</v>
      </c>
      <c r="D353" s="6" t="s">
        <v>51</v>
      </c>
      <c r="E353" s="84">
        <v>28.650517978808093</v>
      </c>
      <c r="F353" s="84">
        <v>26.368802100396888</v>
      </c>
      <c r="G353" s="84">
        <v>22.479208100806915</v>
      </c>
      <c r="H353" s="7">
        <v>0</v>
      </c>
      <c r="I353" s="7"/>
      <c r="J353" s="7"/>
      <c r="K353" s="7"/>
      <c r="L353" s="7"/>
      <c r="M353" s="7"/>
      <c r="N353" s="7"/>
      <c r="O353" s="7"/>
    </row>
    <row r="354" spans="1:15" x14ac:dyDescent="0.35">
      <c r="A354" s="6" t="str">
        <f t="shared" si="10"/>
        <v>DISTRIBUCION VOLUMEN X CRITERIO (kg ó litros)Patatas FritasDE 50 A 59 AÑOS</v>
      </c>
      <c r="B354">
        <v>0</v>
      </c>
      <c r="C354" s="6">
        <v>0</v>
      </c>
      <c r="D354" s="6" t="s">
        <v>52</v>
      </c>
      <c r="E354" s="84">
        <v>20.713465103731391</v>
      </c>
      <c r="F354" s="84">
        <v>21.434179229097253</v>
      </c>
      <c r="G354" s="84">
        <v>21.313807260299328</v>
      </c>
      <c r="H354" s="7">
        <v>0</v>
      </c>
      <c r="I354" s="7"/>
      <c r="J354" s="7"/>
      <c r="K354" s="7"/>
      <c r="L354" s="7"/>
      <c r="M354" s="7"/>
      <c r="N354" s="7"/>
      <c r="O354" s="7"/>
    </row>
    <row r="355" spans="1:15" x14ac:dyDescent="0.35">
      <c r="A355" s="6" t="str">
        <f t="shared" si="10"/>
        <v>DISTRIBUCION VOLUMEN X CRITERIO (kg ó litros)Patatas FritasDE 60 A 75 AÑOS</v>
      </c>
      <c r="B355">
        <v>0</v>
      </c>
      <c r="C355" s="6">
        <v>0</v>
      </c>
      <c r="D355" s="6" t="s">
        <v>53</v>
      </c>
      <c r="E355" s="84">
        <v>30.929143652936364</v>
      </c>
      <c r="F355" s="84">
        <v>31.720836486688249</v>
      </c>
      <c r="G355" s="84">
        <v>37.308418514629402</v>
      </c>
      <c r="H355" s="7">
        <v>0</v>
      </c>
      <c r="I355" s="7"/>
      <c r="J355" s="7"/>
      <c r="K355" s="7"/>
      <c r="L355" s="7"/>
      <c r="M355" s="7"/>
      <c r="N355" s="7"/>
      <c r="O355" s="7"/>
    </row>
    <row r="356" spans="1:15" x14ac:dyDescent="0.35">
      <c r="A356" s="6" t="str">
        <f t="shared" si="10"/>
        <v>DISTRIBUCION VOLUMEN X CRITERIO (kg ó litros)Patatas FritasNIVEL ALTO</v>
      </c>
      <c r="B356">
        <v>0</v>
      </c>
      <c r="C356" s="6">
        <v>0</v>
      </c>
      <c r="D356" s="6" t="s">
        <v>156</v>
      </c>
      <c r="E356" s="84">
        <v>17.483072540757998</v>
      </c>
      <c r="F356" s="84">
        <v>20.685246967705336</v>
      </c>
      <c r="G356" s="84">
        <v>22.108932548089864</v>
      </c>
      <c r="H356" s="7">
        <v>0</v>
      </c>
      <c r="I356" s="7"/>
      <c r="J356" s="7"/>
      <c r="K356" s="7"/>
      <c r="L356" s="7"/>
      <c r="M356" s="7"/>
      <c r="N356" s="7"/>
      <c r="O356" s="7"/>
    </row>
    <row r="357" spans="1:15" x14ac:dyDescent="0.35">
      <c r="A357" s="6" t="str">
        <f t="shared" si="10"/>
        <v>DISTRIBUCION VOLUMEN X CRITERIO (kg ó litros)Patatas FritasNIVEL MEDIO ALTO</v>
      </c>
      <c r="B357">
        <v>0</v>
      </c>
      <c r="C357" s="6">
        <v>0</v>
      </c>
      <c r="D357" s="6" t="s">
        <v>157</v>
      </c>
      <c r="E357" s="84">
        <v>14.439545114910374</v>
      </c>
      <c r="F357" s="84">
        <v>14.063630779418656</v>
      </c>
      <c r="G357" s="84">
        <v>11.617082471472614</v>
      </c>
      <c r="H357" s="7">
        <v>0</v>
      </c>
      <c r="I357" s="7"/>
      <c r="J357" s="7"/>
      <c r="K357" s="7"/>
      <c r="L357" s="7"/>
      <c r="M357" s="7"/>
      <c r="N357" s="7"/>
      <c r="O357" s="7"/>
    </row>
    <row r="358" spans="1:15" x14ac:dyDescent="0.35">
      <c r="A358" s="6" t="str">
        <f t="shared" si="10"/>
        <v>DISTRIBUCION VOLUMEN X CRITERIO (kg ó litros)Patatas FritasNIVEL MEDIO</v>
      </c>
      <c r="B358">
        <v>0</v>
      </c>
      <c r="C358" s="6">
        <v>0</v>
      </c>
      <c r="D358" s="6" t="s">
        <v>158</v>
      </c>
      <c r="E358" s="84">
        <v>28.621310113656524</v>
      </c>
      <c r="F358" s="84">
        <v>30.59104747829166</v>
      </c>
      <c r="G358" s="84">
        <v>28.176505185802657</v>
      </c>
      <c r="H358" s="7">
        <v>0</v>
      </c>
      <c r="I358" s="7"/>
      <c r="J358" s="7"/>
      <c r="K358" s="7"/>
      <c r="L358" s="7"/>
      <c r="M358" s="7"/>
      <c r="N358" s="7"/>
      <c r="O358" s="7"/>
    </row>
    <row r="359" spans="1:15" x14ac:dyDescent="0.35">
      <c r="A359" s="6" t="str">
        <f t="shared" si="10"/>
        <v>DISTRIBUCION VOLUMEN X CRITERIO (kg ó litros)Patatas FritasNIVEL MEDIO BAJO</v>
      </c>
      <c r="B359">
        <v>0</v>
      </c>
      <c r="C359" s="6">
        <v>0</v>
      </c>
      <c r="D359" s="6" t="s">
        <v>159</v>
      </c>
      <c r="E359" s="84">
        <v>13.834503945877492</v>
      </c>
      <c r="F359" s="84">
        <v>12.815764861163666</v>
      </c>
      <c r="G359" s="84">
        <v>13.367561673555633</v>
      </c>
      <c r="H359" s="7">
        <v>0</v>
      </c>
      <c r="I359" s="7"/>
      <c r="J359" s="7"/>
      <c r="K359" s="7"/>
      <c r="L359" s="7"/>
      <c r="M359" s="7"/>
      <c r="N359" s="7"/>
      <c r="O359" s="7"/>
    </row>
    <row r="360" spans="1:15" x14ac:dyDescent="0.35">
      <c r="A360" s="6" t="str">
        <f t="shared" si="10"/>
        <v>DISTRIBUCION VOLUMEN X CRITERIO (kg ó litros)Patatas FritasNIVEL BAJO</v>
      </c>
      <c r="B360">
        <v>0</v>
      </c>
      <c r="C360" s="6">
        <v>0</v>
      </c>
      <c r="D360" s="6" t="s">
        <v>160</v>
      </c>
      <c r="E360" s="84">
        <v>25.621565183152551</v>
      </c>
      <c r="F360" s="84">
        <v>21.844320125489325</v>
      </c>
      <c r="G360" s="84">
        <v>24.729914631677747</v>
      </c>
      <c r="H360" s="7">
        <v>0</v>
      </c>
      <c r="I360" s="7"/>
      <c r="J360" s="7"/>
      <c r="K360" s="7"/>
      <c r="L360" s="7"/>
      <c r="M360" s="7"/>
      <c r="N360" s="7"/>
      <c r="O360" s="7"/>
    </row>
    <row r="361" spans="1:15" x14ac:dyDescent="0.35">
      <c r="A361" s="6" t="str">
        <f t="shared" si="10"/>
        <v>DISTRIBUCION VOLUMEN X CRITERIO (kg ó litros)Patatas FritasHOMBRE</v>
      </c>
      <c r="B361">
        <v>0</v>
      </c>
      <c r="C361" s="6">
        <v>0</v>
      </c>
      <c r="D361" s="6" t="s">
        <v>21</v>
      </c>
      <c r="E361" s="84">
        <v>39.982671326643519</v>
      </c>
      <c r="F361" s="84">
        <v>45.503418305514778</v>
      </c>
      <c r="G361" s="84">
        <v>42.712199958448672</v>
      </c>
      <c r="H361" s="7">
        <v>0</v>
      </c>
      <c r="I361" s="7"/>
      <c r="J361" s="7"/>
      <c r="K361" s="7"/>
      <c r="L361" s="7"/>
      <c r="M361" s="7"/>
      <c r="N361" s="7"/>
      <c r="O361" s="7"/>
    </row>
    <row r="362" spans="1:15" x14ac:dyDescent="0.35">
      <c r="A362" s="6" t="str">
        <f t="shared" si="10"/>
        <v>DISTRIBUCION VOLUMEN X CRITERIO (kg ó litros)Patatas FritasMUJER</v>
      </c>
      <c r="B362">
        <v>0</v>
      </c>
      <c r="C362" s="6">
        <v>0</v>
      </c>
      <c r="D362" s="6" t="s">
        <v>22</v>
      </c>
      <c r="E362" s="84">
        <v>60.01731920517679</v>
      </c>
      <c r="F362" s="84">
        <v>54.496578967702526</v>
      </c>
      <c r="G362" s="84">
        <v>57.287783223780153</v>
      </c>
      <c r="H362" s="7">
        <v>0</v>
      </c>
      <c r="I362" s="7"/>
      <c r="J362" s="7"/>
      <c r="K362" s="7"/>
      <c r="L362" s="7"/>
      <c r="M362" s="7"/>
      <c r="N362" s="7"/>
      <c r="O362" s="7"/>
    </row>
    <row r="363" spans="1:15" x14ac:dyDescent="0.35">
      <c r="A363" s="6" t="str">
        <f>$B$273&amp;$C$363&amp;D363</f>
        <v>DISTRIBUCION VOLUMEN X CRITERIO (kg ó litros)Otros Snacks SaladosT.ESPAÑA</v>
      </c>
      <c r="B363">
        <v>0</v>
      </c>
      <c r="C363" s="6" t="s">
        <v>35</v>
      </c>
      <c r="D363" s="6" t="s">
        <v>45</v>
      </c>
      <c r="E363" s="84">
        <v>100</v>
      </c>
      <c r="F363" s="84">
        <v>100</v>
      </c>
      <c r="G363" s="84">
        <v>100</v>
      </c>
      <c r="H363" s="7">
        <v>0</v>
      </c>
      <c r="I363" s="7"/>
      <c r="J363" s="7"/>
      <c r="K363" s="7"/>
      <c r="L363" s="7"/>
      <c r="M363" s="7"/>
      <c r="N363" s="7"/>
      <c r="O363" s="7"/>
    </row>
    <row r="364" spans="1:15" x14ac:dyDescent="0.35">
      <c r="A364" s="6" t="str">
        <f t="shared" ref="A364:A392" si="11">$B$273&amp;$C$363&amp;D364</f>
        <v>DISTRIBUCION VOLUMEN X CRITERIO (kg ó litros)Otros Snacks SaladosBCN AM</v>
      </c>
      <c r="B364">
        <v>0</v>
      </c>
      <c r="C364" s="6">
        <v>0</v>
      </c>
      <c r="D364" s="6" t="s">
        <v>1</v>
      </c>
      <c r="E364" s="84">
        <v>5.4638519691617882</v>
      </c>
      <c r="F364" s="84">
        <v>7.3027108450497549</v>
      </c>
      <c r="G364" s="84">
        <v>9.2942642328437142</v>
      </c>
      <c r="H364" s="7">
        <v>0</v>
      </c>
      <c r="I364" s="7"/>
      <c r="J364" s="7"/>
      <c r="K364" s="7"/>
      <c r="L364" s="7"/>
      <c r="M364" s="7"/>
      <c r="N364" s="7"/>
      <c r="O364" s="7"/>
    </row>
    <row r="365" spans="1:15" x14ac:dyDescent="0.35">
      <c r="A365" s="6" t="str">
        <f t="shared" si="11"/>
        <v>DISTRIBUCION VOLUMEN X CRITERIO (kg ó litros)Otros Snacks SaladosREST.CAT ARAGON</v>
      </c>
      <c r="B365">
        <v>0</v>
      </c>
      <c r="C365" s="6">
        <v>0</v>
      </c>
      <c r="D365" s="6" t="s">
        <v>2</v>
      </c>
      <c r="E365" s="84">
        <v>7.3955081571711974</v>
      </c>
      <c r="F365" s="84">
        <v>11.971888664173374</v>
      </c>
      <c r="G365" s="84">
        <v>15.122131458001093</v>
      </c>
      <c r="H365" s="7">
        <v>0</v>
      </c>
      <c r="I365" s="7"/>
      <c r="J365" s="7"/>
      <c r="K365" s="7"/>
      <c r="L365" s="7"/>
      <c r="M365" s="7"/>
      <c r="N365" s="7"/>
      <c r="O365" s="7"/>
    </row>
    <row r="366" spans="1:15" x14ac:dyDescent="0.35">
      <c r="A366" s="6" t="str">
        <f t="shared" si="11"/>
        <v>DISTRIBUCION VOLUMEN X CRITERIO (kg ó litros)Otros Snacks SaladosLEVANTE</v>
      </c>
      <c r="B366">
        <v>0</v>
      </c>
      <c r="C366" s="6">
        <v>0</v>
      </c>
      <c r="D366" s="6" t="s">
        <v>3</v>
      </c>
      <c r="E366" s="84">
        <v>17.164534511663732</v>
      </c>
      <c r="F366" s="84">
        <v>14.66749413950458</v>
      </c>
      <c r="G366" s="84">
        <v>12.912257022322956</v>
      </c>
      <c r="H366" s="7">
        <v>0</v>
      </c>
      <c r="I366" s="7"/>
      <c r="J366" s="7"/>
      <c r="K366" s="7"/>
      <c r="L366" s="7"/>
      <c r="M366" s="7"/>
      <c r="N366" s="7"/>
      <c r="O366" s="7"/>
    </row>
    <row r="367" spans="1:15" x14ac:dyDescent="0.35">
      <c r="A367" s="6" t="str">
        <f t="shared" si="11"/>
        <v>DISTRIBUCION VOLUMEN X CRITERIO (kg ó litros)Otros Snacks SaladosANDALUCIA</v>
      </c>
      <c r="B367">
        <v>0</v>
      </c>
      <c r="C367" s="6">
        <v>0</v>
      </c>
      <c r="D367" s="6" t="s">
        <v>4</v>
      </c>
      <c r="E367" s="84">
        <v>19.4798890309924</v>
      </c>
      <c r="F367" s="84">
        <v>18.780963603971099</v>
      </c>
      <c r="G367" s="84">
        <v>16.836664789914668</v>
      </c>
      <c r="H367" s="7">
        <v>0</v>
      </c>
      <c r="I367" s="7"/>
      <c r="J367" s="7"/>
      <c r="K367" s="7"/>
      <c r="L367" s="7"/>
      <c r="M367" s="7"/>
      <c r="N367" s="7"/>
      <c r="O367" s="7"/>
    </row>
    <row r="368" spans="1:15" x14ac:dyDescent="0.35">
      <c r="A368" s="6" t="str">
        <f t="shared" si="11"/>
        <v>DISTRIBUCION VOLUMEN X CRITERIO (kg ó litros)Otros Snacks SaladosMDD AM</v>
      </c>
      <c r="B368">
        <v>0</v>
      </c>
      <c r="C368" s="6">
        <v>0</v>
      </c>
      <c r="D368" s="6" t="s">
        <v>5</v>
      </c>
      <c r="E368" s="84">
        <v>11.450942103995546</v>
      </c>
      <c r="F368" s="84">
        <v>12.217039161431675</v>
      </c>
      <c r="G368" s="84">
        <v>14.363840569981365</v>
      </c>
      <c r="H368" s="7">
        <v>0</v>
      </c>
      <c r="I368" s="7"/>
      <c r="J368" s="7"/>
      <c r="K368" s="7"/>
      <c r="L368" s="7"/>
      <c r="M368" s="7"/>
      <c r="N368" s="7"/>
      <c r="O368" s="7"/>
    </row>
    <row r="369" spans="1:15" x14ac:dyDescent="0.35">
      <c r="A369" s="6" t="str">
        <f t="shared" si="11"/>
        <v>DISTRIBUCION VOLUMEN X CRITERIO (kg ó litros)Otros Snacks SaladosRTO CENTRO</v>
      </c>
      <c r="B369">
        <v>0</v>
      </c>
      <c r="C369" s="6">
        <v>0</v>
      </c>
      <c r="D369" s="6" t="s">
        <v>6</v>
      </c>
      <c r="E369" s="84">
        <v>17.3672095865636</v>
      </c>
      <c r="F369" s="84">
        <v>15.611636257482372</v>
      </c>
      <c r="G369" s="84">
        <v>15.316261465699091</v>
      </c>
      <c r="H369" s="7">
        <v>0</v>
      </c>
      <c r="I369" s="7"/>
      <c r="J369" s="7"/>
      <c r="K369" s="7"/>
      <c r="L369" s="7"/>
      <c r="M369" s="7"/>
      <c r="N369" s="7"/>
      <c r="O369" s="7"/>
    </row>
    <row r="370" spans="1:15" x14ac:dyDescent="0.35">
      <c r="A370" s="6" t="str">
        <f t="shared" si="11"/>
        <v>DISTRIBUCION VOLUMEN X CRITERIO (kg ó litros)Otros Snacks SaladosNORTE-CENTRO</v>
      </c>
      <c r="B370">
        <v>0</v>
      </c>
      <c r="C370" s="6">
        <v>0</v>
      </c>
      <c r="D370" s="6" t="s">
        <v>7</v>
      </c>
      <c r="E370" s="84">
        <v>14.572931472672316</v>
      </c>
      <c r="F370" s="84">
        <v>11.868955822687832</v>
      </c>
      <c r="G370" s="84">
        <v>10.540073507950385</v>
      </c>
      <c r="H370" s="7">
        <v>0</v>
      </c>
      <c r="I370" s="7"/>
      <c r="J370" s="7"/>
      <c r="K370" s="7"/>
      <c r="L370" s="7"/>
      <c r="M370" s="7"/>
      <c r="N370" s="7"/>
      <c r="O370" s="7"/>
    </row>
    <row r="371" spans="1:15" x14ac:dyDescent="0.35">
      <c r="A371" s="6" t="str">
        <f t="shared" si="11"/>
        <v>DISTRIBUCION VOLUMEN X CRITERIO (kg ó litros)Otros Snacks SaladosNOROESTE</v>
      </c>
      <c r="B371">
        <v>0</v>
      </c>
      <c r="C371" s="6">
        <v>0</v>
      </c>
      <c r="D371" s="6" t="s">
        <v>8</v>
      </c>
      <c r="E371" s="84">
        <v>7.1051454634383564</v>
      </c>
      <c r="F371" s="84">
        <v>7.5793120859087253</v>
      </c>
      <c r="G371" s="84">
        <v>5.6144986120459413</v>
      </c>
      <c r="H371" s="7">
        <v>0</v>
      </c>
      <c r="I371" s="7"/>
      <c r="J371" s="7"/>
      <c r="K371" s="7"/>
      <c r="L371" s="7"/>
      <c r="M371" s="7"/>
      <c r="N371" s="7"/>
      <c r="O371" s="7"/>
    </row>
    <row r="372" spans="1:15" x14ac:dyDescent="0.35">
      <c r="A372" s="6" t="str">
        <f t="shared" si="11"/>
        <v>DISTRIBUCION VOLUMEN X CRITERIO (kg ó litros)Otros Snacks Salados&lt;2MIL</v>
      </c>
      <c r="B372">
        <v>0</v>
      </c>
      <c r="C372" s="6">
        <v>0</v>
      </c>
      <c r="D372" s="6" t="s">
        <v>9</v>
      </c>
      <c r="E372" s="84">
        <v>8.4619976537730075</v>
      </c>
      <c r="F372" s="84">
        <v>6.826779626202975</v>
      </c>
      <c r="G372" s="84">
        <v>5.0195533256892189</v>
      </c>
      <c r="H372" s="7">
        <v>0</v>
      </c>
      <c r="I372" s="7"/>
      <c r="J372" s="7"/>
      <c r="K372" s="7"/>
      <c r="L372" s="7"/>
      <c r="M372" s="7"/>
      <c r="N372" s="7"/>
      <c r="O372" s="7"/>
    </row>
    <row r="373" spans="1:15" x14ac:dyDescent="0.35">
      <c r="A373" s="6" t="str">
        <f t="shared" si="11"/>
        <v>DISTRIBUCION VOLUMEN X CRITERIO (kg ó litros)Otros Snacks Salados2-5MIL</v>
      </c>
      <c r="B373">
        <v>0</v>
      </c>
      <c r="C373" s="6">
        <v>0</v>
      </c>
      <c r="D373" s="6" t="s">
        <v>10</v>
      </c>
      <c r="E373" s="84">
        <v>5.8994995625300621</v>
      </c>
      <c r="F373" s="84">
        <v>5.5786297812455299</v>
      </c>
      <c r="G373" s="84">
        <v>6.4590498078179053</v>
      </c>
      <c r="H373" s="7">
        <v>0</v>
      </c>
      <c r="I373" s="7"/>
      <c r="J373" s="8"/>
      <c r="K373" s="7"/>
      <c r="L373" s="7"/>
      <c r="M373" s="7"/>
      <c r="N373" s="7"/>
      <c r="O373" s="7"/>
    </row>
    <row r="374" spans="1:15" x14ac:dyDescent="0.35">
      <c r="A374" s="6" t="str">
        <f t="shared" si="11"/>
        <v>DISTRIBUCION VOLUMEN X CRITERIO (kg ó litros)Otros Snacks Salados5-10MIL</v>
      </c>
      <c r="B374">
        <v>0</v>
      </c>
      <c r="C374" s="6">
        <v>0</v>
      </c>
      <c r="D374" s="6" t="s">
        <v>11</v>
      </c>
      <c r="E374" s="84">
        <v>6.6115461129889512</v>
      </c>
      <c r="F374" s="84">
        <v>8.5654521705118523</v>
      </c>
      <c r="G374" s="84">
        <v>4.8953884286983023</v>
      </c>
      <c r="H374" s="7">
        <v>0</v>
      </c>
      <c r="I374" s="7"/>
      <c r="J374" s="7"/>
      <c r="K374" s="7"/>
      <c r="L374" s="7"/>
      <c r="M374" s="7"/>
      <c r="N374" s="7"/>
      <c r="O374" s="7"/>
    </row>
    <row r="375" spans="1:15" x14ac:dyDescent="0.35">
      <c r="A375" s="6" t="str">
        <f t="shared" si="11"/>
        <v>DISTRIBUCION VOLUMEN X CRITERIO (kg ó litros)Otros Snacks Salados10-30MIL</v>
      </c>
      <c r="B375">
        <v>0</v>
      </c>
      <c r="C375" s="6">
        <v>0</v>
      </c>
      <c r="D375" s="6" t="s">
        <v>12</v>
      </c>
      <c r="E375" s="84">
        <v>23.133890374545366</v>
      </c>
      <c r="F375" s="84">
        <v>24.202229759922083</v>
      </c>
      <c r="G375" s="84">
        <v>25.085775963938062</v>
      </c>
      <c r="H375" s="7">
        <v>0</v>
      </c>
      <c r="I375" s="7"/>
      <c r="J375" s="7"/>
      <c r="K375" s="7"/>
      <c r="L375" s="7"/>
      <c r="M375" s="7"/>
      <c r="N375" s="7"/>
      <c r="O375" s="7"/>
    </row>
    <row r="376" spans="1:15" x14ac:dyDescent="0.35">
      <c r="A376" s="6" t="str">
        <f t="shared" si="11"/>
        <v>DISTRIBUCION VOLUMEN X CRITERIO (kg ó litros)Otros Snacks Salados30-100MIL</v>
      </c>
      <c r="B376">
        <v>0</v>
      </c>
      <c r="C376" s="6">
        <v>0</v>
      </c>
      <c r="D376" s="6" t="s">
        <v>13</v>
      </c>
      <c r="E376" s="84">
        <v>16.371344733712831</v>
      </c>
      <c r="F376" s="84">
        <v>18.260251627730764</v>
      </c>
      <c r="G376" s="84">
        <v>19.707991758243036</v>
      </c>
      <c r="H376" s="7">
        <v>0</v>
      </c>
      <c r="I376" s="7"/>
      <c r="J376" s="7"/>
      <c r="K376" s="7"/>
      <c r="L376" s="7"/>
      <c r="M376" s="7"/>
      <c r="N376" s="7"/>
      <c r="O376" s="7"/>
    </row>
    <row r="377" spans="1:15" x14ac:dyDescent="0.35">
      <c r="A377" s="6" t="str">
        <f t="shared" si="11"/>
        <v>DISTRIBUCION VOLUMEN X CRITERIO (kg ó litros)Otros Snacks Salados100-200MIL</v>
      </c>
      <c r="B377">
        <v>0</v>
      </c>
      <c r="C377" s="6">
        <v>0</v>
      </c>
      <c r="D377" s="6" t="s">
        <v>14</v>
      </c>
      <c r="E377" s="84">
        <v>9.2746235868447471</v>
      </c>
      <c r="F377" s="84">
        <v>9.9624872915746145</v>
      </c>
      <c r="G377" s="84">
        <v>10.392740094190177</v>
      </c>
      <c r="H377" s="7">
        <v>0</v>
      </c>
      <c r="I377" s="7"/>
      <c r="J377" s="7"/>
      <c r="K377" s="7"/>
      <c r="L377" s="7"/>
      <c r="M377" s="7"/>
      <c r="N377" s="7"/>
      <c r="O377" s="7"/>
    </row>
    <row r="378" spans="1:15" x14ac:dyDescent="0.35">
      <c r="A378" s="6" t="str">
        <f t="shared" si="11"/>
        <v>DISTRIBUCION VOLUMEN X CRITERIO (kg ó litros)Otros Snacks Salados200-500MIL</v>
      </c>
      <c r="B378">
        <v>0</v>
      </c>
      <c r="C378" s="6">
        <v>0</v>
      </c>
      <c r="D378" s="6" t="s">
        <v>15</v>
      </c>
      <c r="E378" s="84">
        <v>15.958192847102898</v>
      </c>
      <c r="F378" s="84">
        <v>12.649555658628714</v>
      </c>
      <c r="G378" s="84">
        <v>12.557451261417333</v>
      </c>
      <c r="H378" s="7">
        <v>0</v>
      </c>
      <c r="I378" s="7"/>
      <c r="J378" s="7"/>
      <c r="K378" s="7"/>
      <c r="L378" s="7"/>
      <c r="M378" s="7"/>
      <c r="N378" s="7"/>
      <c r="O378" s="7"/>
    </row>
    <row r="379" spans="1:15" x14ac:dyDescent="0.35">
      <c r="A379" s="6" t="str">
        <f t="shared" si="11"/>
        <v>DISTRIBUCION VOLUMEN X CRITERIO (kg ó litros)Otros Snacks Salados&gt;500MIL</v>
      </c>
      <c r="B379">
        <v>0</v>
      </c>
      <c r="C379" s="6">
        <v>0</v>
      </c>
      <c r="D379" s="6" t="s">
        <v>16</v>
      </c>
      <c r="E379" s="84">
        <v>14.288900928393414</v>
      </c>
      <c r="F379" s="84">
        <v>13.954612165668651</v>
      </c>
      <c r="G379" s="84">
        <v>15.88204014679269</v>
      </c>
      <c r="H379" s="7">
        <v>0</v>
      </c>
      <c r="I379" s="7"/>
      <c r="J379" s="7"/>
      <c r="K379" s="7"/>
      <c r="L379" s="7"/>
      <c r="M379" s="7"/>
      <c r="N379" s="7"/>
      <c r="O379" s="7"/>
    </row>
    <row r="380" spans="1:15" x14ac:dyDescent="0.35">
      <c r="A380" s="6" t="str">
        <f t="shared" si="11"/>
        <v>DISTRIBUCION VOLUMEN X CRITERIO (kg ó litros)Otros Snacks SaladosDE 15 A 19 AÑOS</v>
      </c>
      <c r="B380">
        <v>0</v>
      </c>
      <c r="C380" s="6">
        <v>0</v>
      </c>
      <c r="D380" s="6" t="s">
        <v>48</v>
      </c>
      <c r="E380" s="84">
        <v>5.4258135109692196</v>
      </c>
      <c r="F380" s="84">
        <v>10.404709427179199</v>
      </c>
      <c r="G380" s="84">
        <v>7.0469272155885294</v>
      </c>
      <c r="H380" s="7">
        <v>0</v>
      </c>
      <c r="I380" s="7"/>
      <c r="J380" s="7"/>
      <c r="K380" s="7"/>
      <c r="L380" s="7"/>
      <c r="M380" s="7"/>
      <c r="N380" s="7"/>
      <c r="O380" s="7"/>
    </row>
    <row r="381" spans="1:15" x14ac:dyDescent="0.35">
      <c r="A381" s="6" t="str">
        <f t="shared" si="11"/>
        <v>DISTRIBUCION VOLUMEN X CRITERIO (kg ó litros)Otros Snacks SaladosDE 20 A 24 AÑOS</v>
      </c>
      <c r="B381">
        <v>0</v>
      </c>
      <c r="C381" s="6">
        <v>0</v>
      </c>
      <c r="D381" s="6" t="s">
        <v>49</v>
      </c>
      <c r="E381" s="84">
        <v>4.2361787329214122</v>
      </c>
      <c r="F381" s="84">
        <v>4.6875584478383612</v>
      </c>
      <c r="G381" s="84">
        <v>5.1055114134406043</v>
      </c>
      <c r="H381" s="8">
        <v>0</v>
      </c>
      <c r="I381" s="7"/>
      <c r="J381" s="7"/>
      <c r="K381" s="7"/>
      <c r="L381" s="8"/>
      <c r="M381" s="7"/>
      <c r="N381" s="7"/>
      <c r="O381" s="7"/>
    </row>
    <row r="382" spans="1:15" x14ac:dyDescent="0.35">
      <c r="A382" s="6" t="str">
        <f t="shared" si="11"/>
        <v>DISTRIBUCION VOLUMEN X CRITERIO (kg ó litros)Otros Snacks SaladosDE 25 A 34 AÑOS</v>
      </c>
      <c r="B382">
        <v>0</v>
      </c>
      <c r="C382" s="6">
        <v>0</v>
      </c>
      <c r="D382" s="6" t="s">
        <v>50</v>
      </c>
      <c r="E382" s="84">
        <v>11.023739253988264</v>
      </c>
      <c r="F382" s="84">
        <v>13.53589587632939</v>
      </c>
      <c r="G382" s="84">
        <v>12.764663448360958</v>
      </c>
      <c r="H382" s="7">
        <v>0</v>
      </c>
      <c r="I382" s="7"/>
      <c r="J382" s="7"/>
      <c r="K382" s="7"/>
      <c r="L382" s="7"/>
      <c r="M382" s="7"/>
      <c r="N382" s="7"/>
      <c r="O382" s="7"/>
    </row>
    <row r="383" spans="1:15" x14ac:dyDescent="0.35">
      <c r="A383" s="6" t="str">
        <f t="shared" si="11"/>
        <v>DISTRIBUCION VOLUMEN X CRITERIO (kg ó litros)Otros Snacks SaladosDE 35 A 49 AÑOS</v>
      </c>
      <c r="B383">
        <v>0</v>
      </c>
      <c r="C383" s="6">
        <v>0</v>
      </c>
      <c r="D383" s="6" t="s">
        <v>51</v>
      </c>
      <c r="E383" s="84">
        <v>37.159925414934662</v>
      </c>
      <c r="F383" s="84">
        <v>32.222056677816845</v>
      </c>
      <c r="G383" s="84">
        <v>31.287819372594456</v>
      </c>
      <c r="H383" s="7">
        <v>0</v>
      </c>
      <c r="I383" s="7"/>
      <c r="J383" s="7"/>
      <c r="K383" s="7"/>
      <c r="L383" s="7"/>
      <c r="M383" s="7"/>
      <c r="N383" s="7"/>
      <c r="O383" s="7"/>
    </row>
    <row r="384" spans="1:15" x14ac:dyDescent="0.35">
      <c r="A384" s="6" t="str">
        <f t="shared" si="11"/>
        <v>DISTRIBUCION VOLUMEN X CRITERIO (kg ó litros)Otros Snacks SaladosDE 50 A 59 AÑOS</v>
      </c>
      <c r="B384">
        <v>0</v>
      </c>
      <c r="C384" s="6">
        <v>0</v>
      </c>
      <c r="D384" s="6" t="s">
        <v>52</v>
      </c>
      <c r="E384" s="84">
        <v>20.799352010545757</v>
      </c>
      <c r="F384" s="84">
        <v>21.209215495446109</v>
      </c>
      <c r="G384" s="84">
        <v>21.348029948475357</v>
      </c>
      <c r="H384" s="7">
        <v>0</v>
      </c>
      <c r="I384" s="7"/>
      <c r="J384" s="7"/>
      <c r="K384" s="7"/>
      <c r="L384" s="7"/>
      <c r="M384" s="7"/>
      <c r="N384" s="7"/>
      <c r="O384" s="7"/>
    </row>
    <row r="385" spans="1:15" x14ac:dyDescent="0.35">
      <c r="A385" s="6" t="str">
        <f t="shared" si="11"/>
        <v>DISTRIBUCION VOLUMEN X CRITERIO (kg ó litros)Otros Snacks SaladosDE 60 A 75 AÑOS</v>
      </c>
      <c r="B385">
        <v>0</v>
      </c>
      <c r="C385" s="6">
        <v>0</v>
      </c>
      <c r="D385" s="6" t="s">
        <v>53</v>
      </c>
      <c r="E385" s="84">
        <v>21.354987419151012</v>
      </c>
      <c r="F385" s="84">
        <v>17.940565224171483</v>
      </c>
      <c r="G385" s="84">
        <v>22.447040611319728</v>
      </c>
      <c r="H385" s="7">
        <v>0</v>
      </c>
      <c r="I385" s="7"/>
      <c r="J385" s="7"/>
      <c r="K385" s="7"/>
      <c r="L385" s="7"/>
      <c r="M385" s="7"/>
      <c r="N385" s="7"/>
      <c r="O385" s="7"/>
    </row>
    <row r="386" spans="1:15" x14ac:dyDescent="0.35">
      <c r="A386" s="6" t="str">
        <f t="shared" si="11"/>
        <v>DISTRIBUCION VOLUMEN X CRITERIO (kg ó litros)Otros Snacks SaladosNIVEL ALTO</v>
      </c>
      <c r="B386">
        <v>0</v>
      </c>
      <c r="C386" s="6">
        <v>0</v>
      </c>
      <c r="D386" s="6" t="s">
        <v>156</v>
      </c>
      <c r="E386" s="84">
        <v>21.749881108420553</v>
      </c>
      <c r="F386" s="84">
        <v>21.593991728320074</v>
      </c>
      <c r="G386" s="84">
        <v>23.220419515697674</v>
      </c>
      <c r="H386" s="7">
        <v>0</v>
      </c>
      <c r="I386" s="7"/>
      <c r="J386" s="7"/>
      <c r="K386" s="7"/>
      <c r="L386" s="7"/>
      <c r="M386" s="7"/>
      <c r="N386" s="7"/>
      <c r="O386" s="7"/>
    </row>
    <row r="387" spans="1:15" x14ac:dyDescent="0.35">
      <c r="A387" s="6" t="str">
        <f t="shared" si="11"/>
        <v>DISTRIBUCION VOLUMEN X CRITERIO (kg ó litros)Otros Snacks SaladosNIVEL MEDIO ALTO</v>
      </c>
      <c r="B387">
        <v>0</v>
      </c>
      <c r="C387" s="6">
        <v>0</v>
      </c>
      <c r="D387" s="6" t="s">
        <v>157</v>
      </c>
      <c r="E387" s="84">
        <v>8.6962511349828322</v>
      </c>
      <c r="F387" s="84">
        <v>12.990811289115358</v>
      </c>
      <c r="G387" s="84">
        <v>11.799219832309168</v>
      </c>
      <c r="H387" s="7">
        <v>0</v>
      </c>
      <c r="I387" s="7"/>
      <c r="J387" s="7"/>
      <c r="K387" s="7"/>
      <c r="L387" s="7"/>
      <c r="M387" s="7"/>
      <c r="N387" s="7"/>
      <c r="O387" s="7"/>
    </row>
    <row r="388" spans="1:15" x14ac:dyDescent="0.35">
      <c r="A388" s="6" t="str">
        <f t="shared" si="11"/>
        <v>DISTRIBUCION VOLUMEN X CRITERIO (kg ó litros)Otros Snacks SaladosNIVEL MEDIO</v>
      </c>
      <c r="B388">
        <v>0</v>
      </c>
      <c r="C388" s="6">
        <v>0</v>
      </c>
      <c r="D388" s="6" t="s">
        <v>158</v>
      </c>
      <c r="E388" s="84">
        <v>23.135856760784595</v>
      </c>
      <c r="F388" s="84">
        <v>28.185803311439518</v>
      </c>
      <c r="G388" s="84">
        <v>27.402672792907367</v>
      </c>
      <c r="H388" s="7">
        <v>0</v>
      </c>
      <c r="I388" s="7"/>
      <c r="J388" s="7"/>
      <c r="K388" s="7"/>
      <c r="L388" s="7"/>
      <c r="M388" s="7"/>
      <c r="N388" s="7"/>
      <c r="O388" s="7"/>
    </row>
    <row r="389" spans="1:15" x14ac:dyDescent="0.35">
      <c r="A389" s="6" t="str">
        <f t="shared" si="11"/>
        <v>DISTRIBUCION VOLUMEN X CRITERIO (kg ó litros)Otros Snacks SaladosNIVEL MEDIO BAJO</v>
      </c>
      <c r="B389">
        <v>0</v>
      </c>
      <c r="C389" s="6">
        <v>0</v>
      </c>
      <c r="D389" s="6" t="s">
        <v>159</v>
      </c>
      <c r="E389" s="84">
        <v>12.53926475465822</v>
      </c>
      <c r="F389" s="84">
        <v>13.7374338204763</v>
      </c>
      <c r="G389" s="84">
        <v>12.460468052192562</v>
      </c>
      <c r="H389" s="8">
        <v>0</v>
      </c>
      <c r="I389" s="7"/>
      <c r="J389" s="8"/>
      <c r="K389" s="8"/>
      <c r="L389" s="7"/>
      <c r="M389" s="7"/>
      <c r="N389" s="7"/>
      <c r="O389" s="7"/>
    </row>
    <row r="390" spans="1:15" x14ac:dyDescent="0.35">
      <c r="A390" s="6" t="str">
        <f t="shared" si="11"/>
        <v>DISTRIBUCION VOLUMEN X CRITERIO (kg ó litros)Otros Snacks SaladosNIVEL BAJO</v>
      </c>
      <c r="B390">
        <v>0</v>
      </c>
      <c r="C390" s="6">
        <v>0</v>
      </c>
      <c r="D390" s="6" t="s">
        <v>160</v>
      </c>
      <c r="E390" s="84">
        <v>33.878752631012119</v>
      </c>
      <c r="F390" s="84">
        <v>23.491962369322863</v>
      </c>
      <c r="G390" s="84">
        <v>25.117219137465529</v>
      </c>
      <c r="H390" s="7">
        <v>0</v>
      </c>
      <c r="I390" s="7"/>
      <c r="J390" s="7"/>
      <c r="K390" s="7"/>
      <c r="L390" s="7"/>
      <c r="M390" s="7"/>
      <c r="N390" s="7"/>
      <c r="O390" s="7"/>
    </row>
    <row r="391" spans="1:15" x14ac:dyDescent="0.35">
      <c r="A391" s="6" t="str">
        <f t="shared" si="11"/>
        <v>DISTRIBUCION VOLUMEN X CRITERIO (kg ó litros)Otros Snacks SaladosHOMBRE</v>
      </c>
      <c r="B391">
        <v>0</v>
      </c>
      <c r="C391" s="6">
        <v>0</v>
      </c>
      <c r="D391" s="6" t="s">
        <v>21</v>
      </c>
      <c r="E391" s="84">
        <v>34.7400546590112</v>
      </c>
      <c r="F391" s="84">
        <v>37.061250802213294</v>
      </c>
      <c r="G391" s="84">
        <v>39.813830672020799</v>
      </c>
      <c r="H391" s="7">
        <v>0</v>
      </c>
      <c r="I391" s="7"/>
      <c r="J391" s="7"/>
      <c r="K391" s="7"/>
      <c r="L391" s="7"/>
      <c r="M391" s="7"/>
      <c r="N391" s="7"/>
      <c r="O391" s="7"/>
    </row>
    <row r="392" spans="1:15" x14ac:dyDescent="0.35">
      <c r="A392" s="6" t="str">
        <f t="shared" si="11"/>
        <v>DISTRIBUCION VOLUMEN X CRITERIO (kg ó litros)Otros Snacks SaladosMUJER</v>
      </c>
      <c r="B392">
        <v>0</v>
      </c>
      <c r="C392" s="6">
        <v>0</v>
      </c>
      <c r="D392" s="6" t="s">
        <v>22</v>
      </c>
      <c r="E392" s="84">
        <v>65.259941545620521</v>
      </c>
      <c r="F392" s="84">
        <v>62.938750112156846</v>
      </c>
      <c r="G392" s="84">
        <v>60.186159363805366</v>
      </c>
      <c r="H392" s="7">
        <v>0</v>
      </c>
      <c r="I392" s="7"/>
      <c r="J392" s="7"/>
      <c r="K392" s="7"/>
      <c r="L392" s="7"/>
      <c r="M392" s="7"/>
      <c r="N392" s="7"/>
      <c r="O392" s="7"/>
    </row>
    <row r="393" spans="1:15" x14ac:dyDescent="0.35">
      <c r="A393" s="6" t="str">
        <f>$B$273&amp;$C$393&amp;D393</f>
        <v>DISTRIBUCION VOLUMEN X CRITERIO (kg ó litros)Frutos SecosT.ESPAÑA</v>
      </c>
      <c r="B393">
        <v>0</v>
      </c>
      <c r="C393" s="6" t="s">
        <v>36</v>
      </c>
      <c r="D393" s="6" t="s">
        <v>45</v>
      </c>
      <c r="E393" s="84">
        <v>100</v>
      </c>
      <c r="F393" s="84">
        <v>100</v>
      </c>
      <c r="G393" s="84">
        <v>100</v>
      </c>
      <c r="H393" s="7">
        <v>0</v>
      </c>
      <c r="I393" s="7"/>
      <c r="J393" s="7"/>
      <c r="K393" s="7"/>
      <c r="L393" s="7"/>
      <c r="M393" s="7"/>
      <c r="N393" s="7"/>
      <c r="O393" s="7"/>
    </row>
    <row r="394" spans="1:15" x14ac:dyDescent="0.35">
      <c r="A394" s="6" t="str">
        <f t="shared" ref="A394:A422" si="12">$B$273&amp;$C$393&amp;D394</f>
        <v>DISTRIBUCION VOLUMEN X CRITERIO (kg ó litros)Frutos SecosBCN AM</v>
      </c>
      <c r="B394">
        <v>0</v>
      </c>
      <c r="C394" s="6">
        <v>0</v>
      </c>
      <c r="D394" s="6" t="s">
        <v>1</v>
      </c>
      <c r="E394" s="84">
        <v>10.048612839449177</v>
      </c>
      <c r="F394" s="84">
        <v>16.919746016694816</v>
      </c>
      <c r="G394" s="84">
        <v>10.52566363426725</v>
      </c>
      <c r="H394" s="7">
        <v>0</v>
      </c>
      <c r="I394" s="7"/>
      <c r="J394" s="7"/>
      <c r="K394" s="7"/>
      <c r="L394" s="7"/>
      <c r="M394" s="7"/>
      <c r="N394" s="7"/>
      <c r="O394" s="7"/>
    </row>
    <row r="395" spans="1:15" x14ac:dyDescent="0.35">
      <c r="A395" s="6" t="str">
        <f t="shared" si="12"/>
        <v>DISTRIBUCION VOLUMEN X CRITERIO (kg ó litros)Frutos SecosREST.CAT ARAGON</v>
      </c>
      <c r="B395">
        <v>0</v>
      </c>
      <c r="C395" s="6">
        <v>0</v>
      </c>
      <c r="D395" s="6" t="s">
        <v>2</v>
      </c>
      <c r="E395" s="84">
        <v>9.6690390304403877</v>
      </c>
      <c r="F395" s="84">
        <v>11.278959513788918</v>
      </c>
      <c r="G395" s="84">
        <v>21.55133600224632</v>
      </c>
      <c r="H395" s="7">
        <v>0</v>
      </c>
      <c r="I395" s="7"/>
      <c r="J395" s="7"/>
      <c r="K395" s="7"/>
      <c r="L395" s="7"/>
      <c r="M395" s="7"/>
      <c r="N395" s="7"/>
      <c r="O395" s="7"/>
    </row>
    <row r="396" spans="1:15" x14ac:dyDescent="0.35">
      <c r="A396" s="6" t="str">
        <f t="shared" si="12"/>
        <v>DISTRIBUCION VOLUMEN X CRITERIO (kg ó litros)Frutos SecosLEVANTE</v>
      </c>
      <c r="B396">
        <v>0</v>
      </c>
      <c r="C396" s="6">
        <v>0</v>
      </c>
      <c r="D396" s="6" t="s">
        <v>3</v>
      </c>
      <c r="E396" s="84">
        <v>11.019197087985821</v>
      </c>
      <c r="F396" s="84">
        <v>10.93008032019139</v>
      </c>
      <c r="G396" s="84">
        <v>7.402372530389453</v>
      </c>
      <c r="H396" s="7">
        <v>0</v>
      </c>
      <c r="I396" s="7"/>
      <c r="J396" s="7"/>
      <c r="K396" s="7"/>
      <c r="L396" s="7"/>
      <c r="M396" s="7"/>
      <c r="N396" s="7"/>
      <c r="O396" s="7"/>
    </row>
    <row r="397" spans="1:15" x14ac:dyDescent="0.35">
      <c r="A397" s="6" t="str">
        <f t="shared" si="12"/>
        <v>DISTRIBUCION VOLUMEN X CRITERIO (kg ó litros)Frutos SecosANDALUCIA</v>
      </c>
      <c r="B397">
        <v>0</v>
      </c>
      <c r="C397" s="6">
        <v>0</v>
      </c>
      <c r="D397" s="6" t="s">
        <v>4</v>
      </c>
      <c r="E397" s="84">
        <v>20.017237193989811</v>
      </c>
      <c r="F397" s="84">
        <v>19.423459649686617</v>
      </c>
      <c r="G397" s="84">
        <v>19.578432337502612</v>
      </c>
      <c r="H397" s="8">
        <v>0</v>
      </c>
      <c r="I397" s="7"/>
      <c r="J397" s="8"/>
      <c r="K397" s="8"/>
      <c r="L397" s="8"/>
      <c r="M397" s="8"/>
      <c r="N397" s="7"/>
      <c r="O397" s="7"/>
    </row>
    <row r="398" spans="1:15" x14ac:dyDescent="0.35">
      <c r="A398" s="6" t="str">
        <f t="shared" si="12"/>
        <v>DISTRIBUCION VOLUMEN X CRITERIO (kg ó litros)Frutos SecosMDD AM</v>
      </c>
      <c r="B398">
        <v>0</v>
      </c>
      <c r="C398" s="6">
        <v>0</v>
      </c>
      <c r="D398" s="6" t="s">
        <v>5</v>
      </c>
      <c r="E398" s="84">
        <v>9.4665460850087513</v>
      </c>
      <c r="F398" s="84">
        <v>9.0242121771690229</v>
      </c>
      <c r="G398" s="84">
        <v>8.6725113086923713</v>
      </c>
      <c r="H398" s="7">
        <v>0</v>
      </c>
      <c r="I398" s="7"/>
      <c r="J398" s="7"/>
      <c r="K398" s="7"/>
      <c r="L398" s="7"/>
      <c r="M398" s="7"/>
      <c r="N398" s="7"/>
      <c r="O398" s="7"/>
    </row>
    <row r="399" spans="1:15" x14ac:dyDescent="0.35">
      <c r="A399" s="6" t="str">
        <f t="shared" si="12"/>
        <v>DISTRIBUCION VOLUMEN X CRITERIO (kg ó litros)Frutos SecosRTO CENTRO</v>
      </c>
      <c r="B399">
        <v>0</v>
      </c>
      <c r="C399" s="6">
        <v>0</v>
      </c>
      <c r="D399" s="6" t="s">
        <v>6</v>
      </c>
      <c r="E399" s="84">
        <v>17.939794121349482</v>
      </c>
      <c r="F399" s="84">
        <v>11.304253139273827</v>
      </c>
      <c r="G399" s="84">
        <v>12.589903468410926</v>
      </c>
      <c r="H399" s="7">
        <v>0</v>
      </c>
      <c r="I399" s="7"/>
      <c r="J399" s="7"/>
      <c r="K399" s="7"/>
      <c r="L399" s="7"/>
      <c r="M399" s="7"/>
      <c r="N399" s="7"/>
      <c r="O399" s="7"/>
    </row>
    <row r="400" spans="1:15" x14ac:dyDescent="0.35">
      <c r="A400" s="6" t="str">
        <f t="shared" si="12"/>
        <v>DISTRIBUCION VOLUMEN X CRITERIO (kg ó litros)Frutos SecosNORTE-CENTRO</v>
      </c>
      <c r="B400">
        <v>0</v>
      </c>
      <c r="C400" s="6">
        <v>0</v>
      </c>
      <c r="D400" s="6" t="s">
        <v>7</v>
      </c>
      <c r="E400" s="84">
        <v>13.963603479845771</v>
      </c>
      <c r="F400" s="84">
        <v>13.953040820927232</v>
      </c>
      <c r="G400" s="84">
        <v>11.315142686421655</v>
      </c>
      <c r="H400" s="7">
        <v>0</v>
      </c>
      <c r="I400" s="7"/>
      <c r="J400" s="7"/>
      <c r="K400" s="7"/>
      <c r="L400" s="7"/>
      <c r="M400" s="7"/>
      <c r="N400" s="7"/>
      <c r="O400" s="7"/>
    </row>
    <row r="401" spans="1:15" x14ac:dyDescent="0.35">
      <c r="A401" s="6" t="str">
        <f t="shared" si="12"/>
        <v>DISTRIBUCION VOLUMEN X CRITERIO (kg ó litros)Frutos SecosNOROESTE</v>
      </c>
      <c r="B401">
        <v>0</v>
      </c>
      <c r="C401" s="6">
        <v>0</v>
      </c>
      <c r="D401" s="6" t="s">
        <v>8</v>
      </c>
      <c r="E401" s="84">
        <v>7.8759707420425773</v>
      </c>
      <c r="F401" s="84">
        <v>7.1662553856642264</v>
      </c>
      <c r="G401" s="84">
        <v>8.364635297257399</v>
      </c>
      <c r="H401" s="7">
        <v>0</v>
      </c>
      <c r="I401" s="7"/>
      <c r="J401" s="7"/>
      <c r="K401" s="7"/>
      <c r="L401" s="7"/>
      <c r="M401" s="7"/>
      <c r="N401" s="7"/>
      <c r="O401" s="7"/>
    </row>
    <row r="402" spans="1:15" x14ac:dyDescent="0.35">
      <c r="A402" s="6" t="str">
        <f t="shared" si="12"/>
        <v>DISTRIBUCION VOLUMEN X CRITERIO (kg ó litros)Frutos Secos&lt;2MIL</v>
      </c>
      <c r="B402">
        <v>0</v>
      </c>
      <c r="C402" s="6">
        <v>0</v>
      </c>
      <c r="D402" s="6" t="s">
        <v>9</v>
      </c>
      <c r="E402" s="84">
        <v>5.4882465207941733</v>
      </c>
      <c r="F402" s="84">
        <v>5.0994669200743772</v>
      </c>
      <c r="G402" s="84">
        <v>6.7442253971026229</v>
      </c>
      <c r="H402" s="7">
        <v>0</v>
      </c>
      <c r="I402" s="7"/>
      <c r="J402" s="7"/>
      <c r="K402" s="7"/>
      <c r="L402" s="7"/>
      <c r="M402" s="7"/>
      <c r="N402" s="7"/>
      <c r="O402" s="7"/>
    </row>
    <row r="403" spans="1:15" x14ac:dyDescent="0.35">
      <c r="A403" s="6" t="str">
        <f t="shared" si="12"/>
        <v>DISTRIBUCION VOLUMEN X CRITERIO (kg ó litros)Frutos Secos2-5MIL</v>
      </c>
      <c r="B403">
        <v>0</v>
      </c>
      <c r="C403" s="6">
        <v>0</v>
      </c>
      <c r="D403" s="6" t="s">
        <v>10</v>
      </c>
      <c r="E403" s="84">
        <v>4.3671435339433931</v>
      </c>
      <c r="F403" s="84">
        <v>4.4421557829786078</v>
      </c>
      <c r="G403" s="84">
        <v>5.1180107946788507</v>
      </c>
      <c r="H403" s="7">
        <v>0</v>
      </c>
      <c r="I403" s="7"/>
      <c r="J403" s="7"/>
      <c r="K403" s="7"/>
      <c r="L403" s="7"/>
      <c r="M403" s="7"/>
      <c r="N403" s="7"/>
      <c r="O403" s="7"/>
    </row>
    <row r="404" spans="1:15" x14ac:dyDescent="0.35">
      <c r="A404" s="6" t="str">
        <f t="shared" si="12"/>
        <v>DISTRIBUCION VOLUMEN X CRITERIO (kg ó litros)Frutos Secos5-10MIL</v>
      </c>
      <c r="B404">
        <v>0</v>
      </c>
      <c r="C404" s="6">
        <v>0</v>
      </c>
      <c r="D404" s="6" t="s">
        <v>11</v>
      </c>
      <c r="E404" s="84">
        <v>5.4699171345425759</v>
      </c>
      <c r="F404" s="84">
        <v>5.7040336054543763</v>
      </c>
      <c r="G404" s="84">
        <v>4.8618620622044135</v>
      </c>
      <c r="H404" s="7">
        <v>0</v>
      </c>
      <c r="I404" s="7"/>
      <c r="J404" s="7"/>
      <c r="K404" s="7"/>
      <c r="L404" s="7"/>
      <c r="M404" s="7"/>
      <c r="N404" s="7"/>
      <c r="O404" s="7"/>
    </row>
    <row r="405" spans="1:15" x14ac:dyDescent="0.35">
      <c r="A405" s="6" t="str">
        <f t="shared" si="12"/>
        <v>DISTRIBUCION VOLUMEN X CRITERIO (kg ó litros)Frutos Secos10-30MIL</v>
      </c>
      <c r="B405">
        <v>0</v>
      </c>
      <c r="C405" s="6">
        <v>0</v>
      </c>
      <c r="D405" s="6" t="s">
        <v>12</v>
      </c>
      <c r="E405" s="84">
        <v>24.636757310398568</v>
      </c>
      <c r="F405" s="84">
        <v>17.431315289287745</v>
      </c>
      <c r="G405" s="84">
        <v>18.422808006412442</v>
      </c>
      <c r="H405" s="7">
        <v>0</v>
      </c>
      <c r="I405" s="7"/>
      <c r="J405" s="7"/>
      <c r="K405" s="7"/>
      <c r="L405" s="7"/>
      <c r="M405" s="7"/>
      <c r="N405" s="7"/>
      <c r="O405" s="7"/>
    </row>
    <row r="406" spans="1:15" x14ac:dyDescent="0.35">
      <c r="A406" s="6" t="str">
        <f t="shared" si="12"/>
        <v>DISTRIBUCION VOLUMEN X CRITERIO (kg ó litros)Frutos Secos30-100MIL</v>
      </c>
      <c r="B406">
        <v>0</v>
      </c>
      <c r="C406" s="6">
        <v>0</v>
      </c>
      <c r="D406" s="6" t="s">
        <v>13</v>
      </c>
      <c r="E406" s="84">
        <v>19.651386029060081</v>
      </c>
      <c r="F406" s="84">
        <v>20.941332890229333</v>
      </c>
      <c r="G406" s="84">
        <v>23.39213771232146</v>
      </c>
      <c r="H406" s="7">
        <v>0</v>
      </c>
      <c r="I406" s="7"/>
      <c r="J406" s="7"/>
      <c r="K406" s="7"/>
      <c r="L406" s="7"/>
      <c r="M406" s="7"/>
      <c r="N406" s="7"/>
      <c r="O406" s="7"/>
    </row>
    <row r="407" spans="1:15" x14ac:dyDescent="0.35">
      <c r="A407" s="6" t="str">
        <f t="shared" si="12"/>
        <v>DISTRIBUCION VOLUMEN X CRITERIO (kg ó litros)Frutos Secos100-200MIL</v>
      </c>
      <c r="B407">
        <v>0</v>
      </c>
      <c r="C407" s="6">
        <v>0</v>
      </c>
      <c r="D407" s="6" t="s">
        <v>14</v>
      </c>
      <c r="E407" s="84">
        <v>6.6625488762811198</v>
      </c>
      <c r="F407" s="84">
        <v>7.9629915428036364</v>
      </c>
      <c r="G407" s="84">
        <v>11.389615691472661</v>
      </c>
      <c r="H407" s="7">
        <v>0</v>
      </c>
      <c r="I407" s="7"/>
      <c r="J407" s="7"/>
      <c r="K407" s="7"/>
      <c r="L407" s="7"/>
      <c r="M407" s="7"/>
      <c r="N407" s="7"/>
      <c r="O407" s="7"/>
    </row>
    <row r="408" spans="1:15" x14ac:dyDescent="0.35">
      <c r="A408" s="6" t="str">
        <f t="shared" si="12"/>
        <v>DISTRIBUCION VOLUMEN X CRITERIO (kg ó litros)Frutos Secos200-500MIL</v>
      </c>
      <c r="B408">
        <v>0</v>
      </c>
      <c r="C408" s="6">
        <v>0</v>
      </c>
      <c r="D408" s="6" t="s">
        <v>15</v>
      </c>
      <c r="E408" s="84">
        <v>19.3718970589435</v>
      </c>
      <c r="F408" s="84">
        <v>26.308167513996256</v>
      </c>
      <c r="G408" s="84">
        <v>18.413124782146138</v>
      </c>
      <c r="H408" s="7">
        <v>0</v>
      </c>
      <c r="I408" s="7"/>
      <c r="J408" s="7"/>
      <c r="K408" s="7"/>
      <c r="L408" s="7"/>
      <c r="M408" s="7"/>
      <c r="N408" s="7"/>
      <c r="O408" s="7"/>
    </row>
    <row r="409" spans="1:15" x14ac:dyDescent="0.35">
      <c r="A409" s="6" t="str">
        <f t="shared" si="12"/>
        <v>DISTRIBUCION VOLUMEN X CRITERIO (kg ó litros)Frutos Secos&gt;500MIL</v>
      </c>
      <c r="B409">
        <v>0</v>
      </c>
      <c r="C409" s="6">
        <v>0</v>
      </c>
      <c r="D409" s="6" t="s">
        <v>16</v>
      </c>
      <c r="E409" s="84">
        <v>14.352102854087018</v>
      </c>
      <c r="F409" s="84">
        <v>12.110538403947094</v>
      </c>
      <c r="G409" s="84">
        <v>11.65821349683638</v>
      </c>
      <c r="H409" s="7">
        <v>0</v>
      </c>
      <c r="I409" s="7"/>
      <c r="J409" s="7"/>
      <c r="K409" s="7"/>
      <c r="L409" s="7"/>
      <c r="M409" s="7"/>
      <c r="N409" s="7"/>
      <c r="O409" s="7"/>
    </row>
    <row r="410" spans="1:15" x14ac:dyDescent="0.35">
      <c r="A410" s="6" t="str">
        <f t="shared" si="12"/>
        <v>DISTRIBUCION VOLUMEN X CRITERIO (kg ó litros)Frutos SecosDE 15 A 19 AÑOS</v>
      </c>
      <c r="B410">
        <v>0</v>
      </c>
      <c r="C410" s="6">
        <v>0</v>
      </c>
      <c r="D410" s="6" t="s">
        <v>48</v>
      </c>
      <c r="E410" s="84">
        <v>3.1029956761159654</v>
      </c>
      <c r="F410" s="84">
        <v>3.3338243019200906</v>
      </c>
      <c r="G410" s="84">
        <v>5.5857369234499759</v>
      </c>
      <c r="H410" s="7">
        <v>0</v>
      </c>
      <c r="I410" s="7"/>
      <c r="J410" s="7"/>
      <c r="K410" s="7"/>
      <c r="L410" s="7"/>
      <c r="M410" s="7"/>
      <c r="N410" s="7"/>
      <c r="O410" s="7"/>
    </row>
    <row r="411" spans="1:15" x14ac:dyDescent="0.35">
      <c r="A411" s="6" t="str">
        <f t="shared" si="12"/>
        <v>DISTRIBUCION VOLUMEN X CRITERIO (kg ó litros)Frutos SecosDE 20 A 24 AÑOS</v>
      </c>
      <c r="B411">
        <v>0</v>
      </c>
      <c r="C411" s="6">
        <v>0</v>
      </c>
      <c r="D411" s="6" t="s">
        <v>49</v>
      </c>
      <c r="E411" s="84">
        <v>2.2524904889583217</v>
      </c>
      <c r="F411" s="84">
        <v>1.0585488092307482</v>
      </c>
      <c r="G411" s="84">
        <v>1.6950570153978588</v>
      </c>
      <c r="H411" s="7">
        <v>0</v>
      </c>
      <c r="I411" s="7"/>
      <c r="J411" s="7"/>
      <c r="K411" s="7"/>
      <c r="L411" s="7"/>
      <c r="M411" s="7"/>
      <c r="N411" s="7"/>
      <c r="O411" s="7"/>
    </row>
    <row r="412" spans="1:15" x14ac:dyDescent="0.35">
      <c r="A412" s="6" t="str">
        <f t="shared" si="12"/>
        <v>DISTRIBUCION VOLUMEN X CRITERIO (kg ó litros)Frutos SecosDE 25 A 34 AÑOS</v>
      </c>
      <c r="B412">
        <v>0</v>
      </c>
      <c r="C412" s="6">
        <v>0</v>
      </c>
      <c r="D412" s="6" t="s">
        <v>50</v>
      </c>
      <c r="E412" s="84">
        <v>6.4109797784928118</v>
      </c>
      <c r="F412" s="84">
        <v>5.7659065224313464</v>
      </c>
      <c r="G412" s="84">
        <v>5.7684684823714676</v>
      </c>
      <c r="H412" s="7">
        <v>0</v>
      </c>
      <c r="I412" s="7"/>
      <c r="J412" s="7"/>
      <c r="K412" s="7"/>
      <c r="L412" s="7"/>
      <c r="M412" s="7"/>
      <c r="N412" s="7"/>
      <c r="O412" s="7"/>
    </row>
    <row r="413" spans="1:15" x14ac:dyDescent="0.35">
      <c r="A413" s="6" t="str">
        <f t="shared" si="12"/>
        <v>DISTRIBUCION VOLUMEN X CRITERIO (kg ó litros)Frutos SecosDE 35 A 49 AÑOS</v>
      </c>
      <c r="B413">
        <v>0</v>
      </c>
      <c r="C413" s="6">
        <v>0</v>
      </c>
      <c r="D413" s="6" t="s">
        <v>51</v>
      </c>
      <c r="E413" s="84">
        <v>26.132763942774677</v>
      </c>
      <c r="F413" s="84">
        <v>27.405438638641471</v>
      </c>
      <c r="G413" s="84">
        <v>15.121437434955624</v>
      </c>
      <c r="H413" s="7">
        <v>0</v>
      </c>
      <c r="I413" s="7"/>
      <c r="J413" s="7"/>
      <c r="K413" s="7"/>
      <c r="L413" s="7"/>
      <c r="M413" s="7"/>
      <c r="N413" s="7"/>
      <c r="O413" s="7"/>
    </row>
    <row r="414" spans="1:15" x14ac:dyDescent="0.35">
      <c r="A414" s="6" t="str">
        <f t="shared" si="12"/>
        <v>DISTRIBUCION VOLUMEN X CRITERIO (kg ó litros)Frutos SecosDE 50 A 59 AÑOS</v>
      </c>
      <c r="B414">
        <v>0</v>
      </c>
      <c r="C414" s="6">
        <v>0</v>
      </c>
      <c r="D414" s="6" t="s">
        <v>52</v>
      </c>
      <c r="E414" s="84">
        <v>23.505149972296664</v>
      </c>
      <c r="F414" s="84">
        <v>21.599816563920669</v>
      </c>
      <c r="G414" s="84">
        <v>20.965958882402795</v>
      </c>
      <c r="H414" s="7">
        <v>0</v>
      </c>
      <c r="I414" s="7"/>
      <c r="J414" s="7"/>
      <c r="K414" s="7"/>
      <c r="L414" s="7"/>
      <c r="M414" s="7"/>
      <c r="N414" s="7"/>
      <c r="O414" s="7"/>
    </row>
    <row r="415" spans="1:15" x14ac:dyDescent="0.35">
      <c r="A415" s="6" t="str">
        <f t="shared" si="12"/>
        <v>DISTRIBUCION VOLUMEN X CRITERIO (kg ó litros)Frutos SecosDE 60 A 75 AÑOS</v>
      </c>
      <c r="B415">
        <v>0</v>
      </c>
      <c r="C415" s="6">
        <v>0</v>
      </c>
      <c r="D415" s="6" t="s">
        <v>53</v>
      </c>
      <c r="E415" s="84">
        <v>38.595617876379698</v>
      </c>
      <c r="F415" s="84">
        <v>40.836472414169286</v>
      </c>
      <c r="G415" s="84">
        <v>50.863336200139905</v>
      </c>
      <c r="H415" s="7">
        <v>0</v>
      </c>
      <c r="I415" s="7"/>
      <c r="J415" s="7"/>
      <c r="K415" s="7"/>
      <c r="L415" s="7"/>
      <c r="M415" s="7"/>
      <c r="N415" s="7"/>
      <c r="O415" s="7"/>
    </row>
    <row r="416" spans="1:15" x14ac:dyDescent="0.35">
      <c r="A416" s="6" t="str">
        <f t="shared" si="12"/>
        <v>DISTRIBUCION VOLUMEN X CRITERIO (kg ó litros)Frutos SecosNIVEL ALTO</v>
      </c>
      <c r="B416">
        <v>0</v>
      </c>
      <c r="C416" s="6">
        <v>0</v>
      </c>
      <c r="D416" s="6" t="s">
        <v>156</v>
      </c>
      <c r="E416" s="84">
        <v>15.740970824803979</v>
      </c>
      <c r="F416" s="84">
        <v>12.175987276570709</v>
      </c>
      <c r="G416" s="84">
        <v>13.658625273775504</v>
      </c>
      <c r="H416" s="7">
        <v>0</v>
      </c>
      <c r="I416" s="7"/>
      <c r="J416" s="7"/>
      <c r="K416" s="7"/>
      <c r="L416" s="7"/>
      <c r="M416" s="7"/>
      <c r="N416" s="7"/>
      <c r="O416" s="7"/>
    </row>
    <row r="417" spans="1:15" x14ac:dyDescent="0.35">
      <c r="A417" s="6" t="str">
        <f t="shared" si="12"/>
        <v>DISTRIBUCION VOLUMEN X CRITERIO (kg ó litros)Frutos SecosNIVEL MEDIO ALTO</v>
      </c>
      <c r="B417">
        <v>0</v>
      </c>
      <c r="C417" s="6">
        <v>0</v>
      </c>
      <c r="D417" s="6" t="s">
        <v>157</v>
      </c>
      <c r="E417" s="84">
        <v>11.714862637914891</v>
      </c>
      <c r="F417" s="84">
        <v>9.6241215257268991</v>
      </c>
      <c r="G417" s="84">
        <v>7.2890203830057274</v>
      </c>
      <c r="H417" s="7">
        <v>0</v>
      </c>
      <c r="I417" s="7"/>
      <c r="J417" s="7"/>
      <c r="K417" s="7"/>
      <c r="L417" s="7"/>
      <c r="M417" s="7"/>
      <c r="N417" s="7"/>
      <c r="O417" s="7"/>
    </row>
    <row r="418" spans="1:15" x14ac:dyDescent="0.35">
      <c r="A418" s="6" t="str">
        <f t="shared" si="12"/>
        <v>DISTRIBUCION VOLUMEN X CRITERIO (kg ó litros)Frutos SecosNIVEL MEDIO</v>
      </c>
      <c r="B418">
        <v>0</v>
      </c>
      <c r="C418" s="6">
        <v>0</v>
      </c>
      <c r="D418" s="6" t="s">
        <v>158</v>
      </c>
      <c r="E418" s="84">
        <v>35.529458443325588</v>
      </c>
      <c r="F418" s="84">
        <v>39.057703449517938</v>
      </c>
      <c r="G418" s="84">
        <v>34.227006924873557</v>
      </c>
      <c r="H418" s="7">
        <v>0</v>
      </c>
      <c r="I418" s="8"/>
      <c r="J418" s="8"/>
      <c r="K418" s="8"/>
      <c r="L418" s="8"/>
      <c r="M418" s="8"/>
      <c r="N418" s="7"/>
      <c r="O418" s="7"/>
    </row>
    <row r="419" spans="1:15" x14ac:dyDescent="0.35">
      <c r="A419" s="6" t="str">
        <f t="shared" si="12"/>
        <v>DISTRIBUCION VOLUMEN X CRITERIO (kg ó litros)Frutos SecosNIVEL MEDIO BAJO</v>
      </c>
      <c r="B419">
        <v>0</v>
      </c>
      <c r="C419" s="6">
        <v>0</v>
      </c>
      <c r="D419" s="6" t="s">
        <v>159</v>
      </c>
      <c r="E419" s="84">
        <v>11.714102400523263</v>
      </c>
      <c r="F419" s="84">
        <v>11.472570151745511</v>
      </c>
      <c r="G419" s="84">
        <v>16.510857950077355</v>
      </c>
      <c r="H419" s="7">
        <v>0</v>
      </c>
      <c r="I419" s="7"/>
      <c r="J419" s="7"/>
      <c r="K419" s="7"/>
      <c r="L419" s="7"/>
      <c r="M419" s="8"/>
      <c r="N419" s="7"/>
      <c r="O419" s="7"/>
    </row>
    <row r="420" spans="1:15" x14ac:dyDescent="0.35">
      <c r="A420" s="6" t="str">
        <f t="shared" si="12"/>
        <v>DISTRIBUCION VOLUMEN X CRITERIO (kg ó litros)Frutos SecosNIVEL BAJO</v>
      </c>
      <c r="B420">
        <v>0</v>
      </c>
      <c r="C420" s="6">
        <v>0</v>
      </c>
      <c r="D420" s="6" t="s">
        <v>160</v>
      </c>
      <c r="E420" s="84">
        <v>25.300597164516208</v>
      </c>
      <c r="F420" s="84">
        <v>27.669621828833947</v>
      </c>
      <c r="G420" s="84">
        <v>28.314486388226683</v>
      </c>
      <c r="H420" s="7">
        <v>0</v>
      </c>
      <c r="I420" s="7"/>
      <c r="J420" s="7"/>
      <c r="K420" s="7"/>
      <c r="L420" s="7"/>
      <c r="M420" s="7"/>
      <c r="N420" s="7"/>
      <c r="O420" s="7"/>
    </row>
    <row r="421" spans="1:15" x14ac:dyDescent="0.35">
      <c r="A421" s="6" t="str">
        <f t="shared" si="12"/>
        <v>DISTRIBUCION VOLUMEN X CRITERIO (kg ó litros)Frutos SecosHOMBRE</v>
      </c>
      <c r="B421">
        <v>0</v>
      </c>
      <c r="C421" s="6">
        <v>0</v>
      </c>
      <c r="D421" s="6" t="s">
        <v>21</v>
      </c>
      <c r="E421" s="84">
        <v>45.847392693806064</v>
      </c>
      <c r="F421" s="84">
        <v>38.257893349773262</v>
      </c>
      <c r="G421" s="84">
        <v>47.719100835230449</v>
      </c>
      <c r="H421" s="7">
        <v>0</v>
      </c>
      <c r="I421" s="7"/>
      <c r="J421" s="7"/>
      <c r="K421" s="7"/>
      <c r="L421" s="7"/>
      <c r="M421" s="7"/>
      <c r="N421" s="7"/>
      <c r="O421" s="7"/>
    </row>
    <row r="422" spans="1:15" x14ac:dyDescent="0.35">
      <c r="A422" s="6" t="str">
        <f t="shared" si="12"/>
        <v>DISTRIBUCION VOLUMEN X CRITERIO (kg ó litros)Frutos SecosMUJER</v>
      </c>
      <c r="B422">
        <v>0</v>
      </c>
      <c r="C422" s="6">
        <v>0</v>
      </c>
      <c r="D422" s="6" t="s">
        <v>22</v>
      </c>
      <c r="E422" s="84">
        <v>54.152608033606832</v>
      </c>
      <c r="F422" s="84">
        <v>61.742108689935158</v>
      </c>
      <c r="G422" s="84">
        <v>52.280896802774791</v>
      </c>
      <c r="H422" s="7">
        <v>0</v>
      </c>
      <c r="I422" s="7"/>
      <c r="J422" s="7"/>
      <c r="K422" s="7"/>
      <c r="L422" s="7"/>
      <c r="M422" s="7"/>
      <c r="N422" s="7"/>
      <c r="O422" s="7"/>
    </row>
    <row r="423" spans="1:15" x14ac:dyDescent="0.35">
      <c r="A423" s="6" t="str">
        <f>$B$273&amp;$C$423&amp;D423</f>
        <v>DISTRIBUCION VOLUMEN X CRITERIO (kg ó litros)Chocolatinas/Chocolate/BombonesT.ESPAÑA</v>
      </c>
      <c r="B423">
        <v>0</v>
      </c>
      <c r="C423" s="6" t="s">
        <v>42</v>
      </c>
      <c r="D423" s="6" t="s">
        <v>45</v>
      </c>
      <c r="E423" s="84">
        <v>100</v>
      </c>
      <c r="F423" s="84">
        <v>100</v>
      </c>
      <c r="G423" s="84">
        <v>100</v>
      </c>
      <c r="H423" s="7">
        <v>0</v>
      </c>
      <c r="I423" s="7"/>
      <c r="J423" s="7"/>
      <c r="K423" s="7"/>
      <c r="L423" s="7"/>
      <c r="M423" s="7"/>
      <c r="N423" s="7"/>
      <c r="O423" s="7"/>
    </row>
    <row r="424" spans="1:15" x14ac:dyDescent="0.35">
      <c r="A424" s="6" t="str">
        <f t="shared" ref="A424:A452" si="13">$B$273&amp;$C$423&amp;D424</f>
        <v>DISTRIBUCION VOLUMEN X CRITERIO (kg ó litros)Chocolatinas/Chocolate/BombonesBCN AM</v>
      </c>
      <c r="B424">
        <v>0</v>
      </c>
      <c r="C424" s="6">
        <v>0</v>
      </c>
      <c r="D424" s="6" t="s">
        <v>1</v>
      </c>
      <c r="E424" s="84">
        <v>8.7412739491397424</v>
      </c>
      <c r="F424" s="84">
        <v>11.68744201945302</v>
      </c>
      <c r="G424" s="84">
        <v>9.8124816814092313</v>
      </c>
      <c r="H424" s="7">
        <v>0</v>
      </c>
      <c r="I424" s="7"/>
      <c r="J424" s="7"/>
      <c r="K424" s="7"/>
      <c r="L424" s="7"/>
      <c r="M424" s="7"/>
      <c r="N424" s="7"/>
      <c r="O424" s="7"/>
    </row>
    <row r="425" spans="1:15" x14ac:dyDescent="0.35">
      <c r="A425" s="6" t="str">
        <f t="shared" si="13"/>
        <v>DISTRIBUCION VOLUMEN X CRITERIO (kg ó litros)Chocolatinas/Chocolate/BombonesREST.CAT ARAGON</v>
      </c>
      <c r="B425">
        <v>0</v>
      </c>
      <c r="C425" s="6">
        <v>0</v>
      </c>
      <c r="D425" s="6" t="s">
        <v>2</v>
      </c>
      <c r="E425" s="84">
        <v>11.218072152442129</v>
      </c>
      <c r="F425" s="84">
        <v>15.311905974387106</v>
      </c>
      <c r="G425" s="84">
        <v>17.561590547002314</v>
      </c>
      <c r="H425" s="7">
        <v>0</v>
      </c>
      <c r="I425" s="7"/>
      <c r="J425" s="7"/>
      <c r="K425" s="7"/>
      <c r="L425" s="7"/>
      <c r="M425" s="7"/>
      <c r="N425" s="7"/>
      <c r="O425" s="7"/>
    </row>
    <row r="426" spans="1:15" x14ac:dyDescent="0.35">
      <c r="A426" s="6" t="str">
        <f t="shared" si="13"/>
        <v>DISTRIBUCION VOLUMEN X CRITERIO (kg ó litros)Chocolatinas/Chocolate/BombonesLEVANTE</v>
      </c>
      <c r="B426">
        <v>0</v>
      </c>
      <c r="C426" s="6">
        <v>0</v>
      </c>
      <c r="D426" s="6" t="s">
        <v>3</v>
      </c>
      <c r="E426" s="84">
        <v>12.607640978367785</v>
      </c>
      <c r="F426" s="84">
        <v>13.872767572800896</v>
      </c>
      <c r="G426" s="84">
        <v>15.204559650521976</v>
      </c>
      <c r="H426" s="7">
        <v>0</v>
      </c>
      <c r="I426" s="7"/>
      <c r="J426" s="7"/>
      <c r="K426" s="8"/>
      <c r="L426" s="8"/>
      <c r="M426" s="8"/>
      <c r="N426" s="7"/>
      <c r="O426" s="7"/>
    </row>
    <row r="427" spans="1:15" x14ac:dyDescent="0.35">
      <c r="A427" s="6" t="str">
        <f t="shared" si="13"/>
        <v>DISTRIBUCION VOLUMEN X CRITERIO (kg ó litros)Chocolatinas/Chocolate/BombonesANDALUCIA</v>
      </c>
      <c r="B427">
        <v>0</v>
      </c>
      <c r="C427" s="6">
        <v>0</v>
      </c>
      <c r="D427" s="6" t="s">
        <v>4</v>
      </c>
      <c r="E427" s="84">
        <v>18.266922582132846</v>
      </c>
      <c r="F427" s="84">
        <v>15.414331346705465</v>
      </c>
      <c r="G427" s="84">
        <v>16.176859647672657</v>
      </c>
      <c r="H427" s="7">
        <v>0</v>
      </c>
      <c r="I427" s="7"/>
      <c r="J427" s="7"/>
      <c r="K427" s="7"/>
      <c r="L427" s="7"/>
      <c r="M427" s="7"/>
      <c r="N427" s="7"/>
      <c r="O427" s="7"/>
    </row>
    <row r="428" spans="1:15" x14ac:dyDescent="0.35">
      <c r="A428" s="6" t="str">
        <f t="shared" si="13"/>
        <v>DISTRIBUCION VOLUMEN X CRITERIO (kg ó litros)Chocolatinas/Chocolate/BombonesMDD AM</v>
      </c>
      <c r="B428">
        <v>0</v>
      </c>
      <c r="C428" s="6">
        <v>0</v>
      </c>
      <c r="D428" s="6" t="s">
        <v>5</v>
      </c>
      <c r="E428" s="84">
        <v>11.126272786225718</v>
      </c>
      <c r="F428" s="84">
        <v>11.416860970923281</v>
      </c>
      <c r="G428" s="84">
        <v>9.1079785656057179</v>
      </c>
      <c r="H428" s="7">
        <v>0</v>
      </c>
      <c r="I428" s="7"/>
      <c r="J428" s="7"/>
      <c r="K428" s="7"/>
      <c r="L428" s="7"/>
      <c r="M428" s="7"/>
      <c r="N428" s="7"/>
      <c r="O428" s="7"/>
    </row>
    <row r="429" spans="1:15" x14ac:dyDescent="0.35">
      <c r="A429" s="6" t="str">
        <f t="shared" si="13"/>
        <v>DISTRIBUCION VOLUMEN X CRITERIO (kg ó litros)Chocolatinas/Chocolate/BombonesRTO CENTRO</v>
      </c>
      <c r="B429">
        <v>0</v>
      </c>
      <c r="C429" s="6">
        <v>0</v>
      </c>
      <c r="D429" s="6" t="s">
        <v>6</v>
      </c>
      <c r="E429" s="84">
        <v>9.9200906620806801</v>
      </c>
      <c r="F429" s="84">
        <v>9.5420193923885943</v>
      </c>
      <c r="G429" s="84">
        <v>6.9058346145020124</v>
      </c>
      <c r="H429" s="7">
        <v>0</v>
      </c>
      <c r="I429" s="7"/>
      <c r="J429" s="7"/>
      <c r="K429" s="7"/>
      <c r="L429" s="7"/>
      <c r="M429" s="7"/>
      <c r="N429" s="7"/>
      <c r="O429" s="7"/>
    </row>
    <row r="430" spans="1:15" x14ac:dyDescent="0.35">
      <c r="A430" s="6" t="str">
        <f t="shared" si="13"/>
        <v>DISTRIBUCION VOLUMEN X CRITERIO (kg ó litros)Chocolatinas/Chocolate/BombonesNORTE-CENTRO</v>
      </c>
      <c r="B430">
        <v>0</v>
      </c>
      <c r="C430" s="6">
        <v>0</v>
      </c>
      <c r="D430" s="6" t="s">
        <v>7</v>
      </c>
      <c r="E430" s="84">
        <v>21.562867963845058</v>
      </c>
      <c r="F430" s="84">
        <v>15.762699785219489</v>
      </c>
      <c r="G430" s="84">
        <v>16.281704920818076</v>
      </c>
      <c r="H430" s="7">
        <v>0</v>
      </c>
      <c r="I430" s="7"/>
      <c r="J430" s="7"/>
      <c r="K430" s="7"/>
      <c r="L430" s="7"/>
      <c r="M430" s="7"/>
      <c r="N430" s="7"/>
      <c r="O430" s="7"/>
    </row>
    <row r="431" spans="1:15" x14ac:dyDescent="0.35">
      <c r="A431" s="6" t="str">
        <f t="shared" si="13"/>
        <v>DISTRIBUCION VOLUMEN X CRITERIO (kg ó litros)Chocolatinas/Chocolate/BombonesNOROESTE</v>
      </c>
      <c r="B431">
        <v>0</v>
      </c>
      <c r="C431" s="6">
        <v>0</v>
      </c>
      <c r="D431" s="6" t="s">
        <v>8</v>
      </c>
      <c r="E431" s="84">
        <v>6.5568572245690442</v>
      </c>
      <c r="F431" s="84">
        <v>6.9919724085208248</v>
      </c>
      <c r="G431" s="84">
        <v>8.9489862143083023</v>
      </c>
      <c r="H431" s="7">
        <v>0</v>
      </c>
      <c r="I431" s="7"/>
      <c r="J431" s="7"/>
      <c r="K431" s="7"/>
      <c r="L431" s="7"/>
      <c r="M431" s="7"/>
      <c r="N431" s="7"/>
      <c r="O431" s="7"/>
    </row>
    <row r="432" spans="1:15" x14ac:dyDescent="0.35">
      <c r="A432" s="6" t="str">
        <f t="shared" si="13"/>
        <v>DISTRIBUCION VOLUMEN X CRITERIO (kg ó litros)Chocolatinas/Chocolate/Bombones&lt;2MIL</v>
      </c>
      <c r="B432">
        <v>0</v>
      </c>
      <c r="C432" s="6">
        <v>0</v>
      </c>
      <c r="D432" s="6" t="s">
        <v>9</v>
      </c>
      <c r="E432" s="84">
        <v>5.3717451671023122</v>
      </c>
      <c r="F432" s="84">
        <v>5.4446271278733844</v>
      </c>
      <c r="G432" s="84">
        <v>5.0833333379482726</v>
      </c>
      <c r="H432" s="7">
        <v>0</v>
      </c>
      <c r="I432" s="7"/>
      <c r="J432" s="7"/>
      <c r="K432" s="7"/>
      <c r="L432" s="7"/>
      <c r="M432" s="7"/>
      <c r="N432" s="7"/>
      <c r="O432" s="7"/>
    </row>
    <row r="433" spans="1:15" x14ac:dyDescent="0.35">
      <c r="A433" s="6" t="str">
        <f t="shared" si="13"/>
        <v>DISTRIBUCION VOLUMEN X CRITERIO (kg ó litros)Chocolatinas/Chocolate/Bombones2-5MIL</v>
      </c>
      <c r="B433">
        <v>0</v>
      </c>
      <c r="C433" s="6">
        <v>0</v>
      </c>
      <c r="D433" s="6" t="s">
        <v>10</v>
      </c>
      <c r="E433" s="84">
        <v>4.8458541422670098</v>
      </c>
      <c r="F433" s="84">
        <v>4.9718750281773545</v>
      </c>
      <c r="G433" s="84">
        <v>5.1081764060512036</v>
      </c>
      <c r="H433" s="7">
        <v>0</v>
      </c>
      <c r="I433" s="7"/>
      <c r="J433" s="7"/>
      <c r="K433" s="7"/>
      <c r="L433" s="7"/>
      <c r="M433" s="7"/>
      <c r="N433" s="7"/>
      <c r="O433" s="7"/>
    </row>
    <row r="434" spans="1:15" x14ac:dyDescent="0.35">
      <c r="A434" s="6" t="str">
        <f t="shared" si="13"/>
        <v>DISTRIBUCION VOLUMEN X CRITERIO (kg ó litros)Chocolatinas/Chocolate/Bombones5-10MIL</v>
      </c>
      <c r="B434">
        <v>0</v>
      </c>
      <c r="C434" s="6">
        <v>0</v>
      </c>
      <c r="D434" s="6" t="s">
        <v>11</v>
      </c>
      <c r="E434" s="84">
        <v>4.6580684106671004</v>
      </c>
      <c r="F434" s="84">
        <v>6.7259584088991824</v>
      </c>
      <c r="G434" s="84">
        <v>4.3754214117861876</v>
      </c>
      <c r="H434" s="7">
        <v>0</v>
      </c>
      <c r="I434" s="7"/>
      <c r="J434" s="7"/>
      <c r="K434" s="7"/>
      <c r="L434" s="7"/>
      <c r="M434" s="7"/>
      <c r="N434" s="7"/>
      <c r="O434" s="7"/>
    </row>
    <row r="435" spans="1:15" x14ac:dyDescent="0.35">
      <c r="A435" s="6" t="str">
        <f t="shared" si="13"/>
        <v>DISTRIBUCION VOLUMEN X CRITERIO (kg ó litros)Chocolatinas/Chocolate/Bombones10-30MIL</v>
      </c>
      <c r="B435">
        <v>0</v>
      </c>
      <c r="C435" s="6">
        <v>0</v>
      </c>
      <c r="D435" s="6" t="s">
        <v>12</v>
      </c>
      <c r="E435" s="84">
        <v>21.420415486114557</v>
      </c>
      <c r="F435" s="84">
        <v>15.277993377132541</v>
      </c>
      <c r="G435" s="84">
        <v>19.11589844551364</v>
      </c>
      <c r="H435" s="7">
        <v>0</v>
      </c>
      <c r="I435" s="7"/>
      <c r="J435" s="7"/>
      <c r="K435" s="7"/>
      <c r="L435" s="7"/>
      <c r="M435" s="7"/>
      <c r="N435" s="7"/>
      <c r="O435" s="7"/>
    </row>
    <row r="436" spans="1:15" x14ac:dyDescent="0.35">
      <c r="A436" s="6" t="str">
        <f t="shared" si="13"/>
        <v>DISTRIBUCION VOLUMEN X CRITERIO (kg ó litros)Chocolatinas/Chocolate/Bombones30-100MIL</v>
      </c>
      <c r="B436">
        <v>0</v>
      </c>
      <c r="C436" s="6">
        <v>0</v>
      </c>
      <c r="D436" s="6" t="s">
        <v>13</v>
      </c>
      <c r="E436" s="84">
        <v>24.20898649884116</v>
      </c>
      <c r="F436" s="84">
        <v>20.33552399219905</v>
      </c>
      <c r="G436" s="84">
        <v>22.701745230985342</v>
      </c>
      <c r="H436" s="7">
        <v>0</v>
      </c>
      <c r="I436" s="7"/>
      <c r="J436" s="7"/>
      <c r="K436" s="7"/>
      <c r="L436" s="7"/>
      <c r="M436" s="7"/>
      <c r="N436" s="7"/>
      <c r="O436" s="7"/>
    </row>
    <row r="437" spans="1:15" x14ac:dyDescent="0.35">
      <c r="A437" s="6" t="str">
        <f t="shared" si="13"/>
        <v>DISTRIBUCION VOLUMEN X CRITERIO (kg ó litros)Chocolatinas/Chocolate/Bombones100-200MIL</v>
      </c>
      <c r="B437">
        <v>0</v>
      </c>
      <c r="C437" s="6">
        <v>0</v>
      </c>
      <c r="D437" s="6" t="s">
        <v>14</v>
      </c>
      <c r="E437" s="84">
        <v>7.1926252929259329</v>
      </c>
      <c r="F437" s="84">
        <v>7.0581985951632511</v>
      </c>
      <c r="G437" s="84">
        <v>6.7100738339245858</v>
      </c>
      <c r="H437" s="7">
        <v>0</v>
      </c>
      <c r="I437" s="7"/>
      <c r="J437" s="7"/>
      <c r="K437" s="7"/>
      <c r="L437" s="7"/>
      <c r="M437" s="7"/>
      <c r="N437" s="7"/>
      <c r="O437" s="7"/>
    </row>
    <row r="438" spans="1:15" x14ac:dyDescent="0.35">
      <c r="A438" s="6" t="str">
        <f t="shared" si="13"/>
        <v>DISTRIBUCION VOLUMEN X CRITERIO (kg ó litros)Chocolatinas/Chocolate/Bombones200-500MIL</v>
      </c>
      <c r="B438">
        <v>0</v>
      </c>
      <c r="C438" s="6">
        <v>0</v>
      </c>
      <c r="D438" s="6" t="s">
        <v>15</v>
      </c>
      <c r="E438" s="84">
        <v>15.84458735459631</v>
      </c>
      <c r="F438" s="84">
        <v>21.374086236953108</v>
      </c>
      <c r="G438" s="84">
        <v>19.917254592562632</v>
      </c>
      <c r="H438" s="7">
        <v>0</v>
      </c>
      <c r="I438" s="7"/>
      <c r="J438" s="7"/>
      <c r="K438" s="7"/>
      <c r="L438" s="7"/>
      <c r="M438" s="7"/>
      <c r="N438" s="7"/>
      <c r="O438" s="7"/>
    </row>
    <row r="439" spans="1:15" x14ac:dyDescent="0.35">
      <c r="A439" s="6" t="str">
        <f t="shared" si="13"/>
        <v>DISTRIBUCION VOLUMEN X CRITERIO (kg ó litros)Chocolatinas/Chocolate/Bombones&gt;500MIL</v>
      </c>
      <c r="B439">
        <v>0</v>
      </c>
      <c r="C439" s="6">
        <v>0</v>
      </c>
      <c r="D439" s="6" t="s">
        <v>16</v>
      </c>
      <c r="E439" s="84">
        <v>16.4577191274645</v>
      </c>
      <c r="F439" s="84">
        <v>18.811736610479592</v>
      </c>
      <c r="G439" s="84">
        <v>16.988091243991139</v>
      </c>
      <c r="H439" s="8">
        <v>0</v>
      </c>
      <c r="I439" s="8"/>
      <c r="J439" s="8"/>
      <c r="K439" s="8"/>
      <c r="L439" s="8"/>
      <c r="M439" s="8"/>
      <c r="N439" s="7"/>
      <c r="O439" s="7"/>
    </row>
    <row r="440" spans="1:15" x14ac:dyDescent="0.35">
      <c r="A440" s="6" t="str">
        <f t="shared" si="13"/>
        <v>DISTRIBUCION VOLUMEN X CRITERIO (kg ó litros)Chocolatinas/Chocolate/BombonesDE 15 A 19 AÑOS</v>
      </c>
      <c r="B440">
        <v>0</v>
      </c>
      <c r="C440" s="6">
        <v>0</v>
      </c>
      <c r="D440" s="6" t="s">
        <v>48</v>
      </c>
      <c r="E440" s="84">
        <v>5.024750729108467</v>
      </c>
      <c r="F440" s="84">
        <v>4.8869612120076162</v>
      </c>
      <c r="G440" s="84">
        <v>6.5209799698824176</v>
      </c>
      <c r="H440" s="7">
        <v>0</v>
      </c>
      <c r="I440" s="7"/>
      <c r="J440" s="8"/>
      <c r="K440" s="8"/>
      <c r="L440" s="7"/>
      <c r="M440" s="7"/>
      <c r="N440" s="7"/>
      <c r="O440" s="7"/>
    </row>
    <row r="441" spans="1:15" x14ac:dyDescent="0.35">
      <c r="A441" s="6" t="str">
        <f t="shared" si="13"/>
        <v>DISTRIBUCION VOLUMEN X CRITERIO (kg ó litros)Chocolatinas/Chocolate/BombonesDE 20 A 24 AÑOS</v>
      </c>
      <c r="B441">
        <v>0</v>
      </c>
      <c r="C441" s="6">
        <v>0</v>
      </c>
      <c r="D441" s="6" t="s">
        <v>49</v>
      </c>
      <c r="E441" s="84">
        <v>5.7446584181000588</v>
      </c>
      <c r="F441" s="84">
        <v>4.4161791845863467</v>
      </c>
      <c r="G441" s="84">
        <v>3.8318901416037234</v>
      </c>
      <c r="H441" s="7">
        <v>0</v>
      </c>
      <c r="I441" s="7"/>
      <c r="J441" s="7"/>
      <c r="K441" s="7"/>
      <c r="L441" s="7"/>
      <c r="M441" s="7"/>
      <c r="N441" s="7"/>
      <c r="O441" s="7"/>
    </row>
    <row r="442" spans="1:15" x14ac:dyDescent="0.35">
      <c r="A442" s="6" t="str">
        <f t="shared" si="13"/>
        <v>DISTRIBUCION VOLUMEN X CRITERIO (kg ó litros)Chocolatinas/Chocolate/BombonesDE 25 A 34 AÑOS</v>
      </c>
      <c r="B442">
        <v>0</v>
      </c>
      <c r="C442" s="6">
        <v>0</v>
      </c>
      <c r="D442" s="6" t="s">
        <v>50</v>
      </c>
      <c r="E442" s="84">
        <v>14.925835144017006</v>
      </c>
      <c r="F442" s="84">
        <v>9.5077245417676188</v>
      </c>
      <c r="G442" s="84">
        <v>10.179653076362298</v>
      </c>
      <c r="H442" s="7">
        <v>0</v>
      </c>
      <c r="I442" s="7"/>
      <c r="J442" s="7"/>
      <c r="K442" s="7"/>
      <c r="L442" s="7"/>
      <c r="M442" s="7"/>
      <c r="N442" s="7"/>
      <c r="O442" s="7"/>
    </row>
    <row r="443" spans="1:15" x14ac:dyDescent="0.35">
      <c r="A443" s="6" t="str">
        <f t="shared" si="13"/>
        <v>DISTRIBUCION VOLUMEN X CRITERIO (kg ó litros)Chocolatinas/Chocolate/BombonesDE 35 A 49 AÑOS</v>
      </c>
      <c r="B443">
        <v>0</v>
      </c>
      <c r="C443" s="6">
        <v>0</v>
      </c>
      <c r="D443" s="6" t="s">
        <v>51</v>
      </c>
      <c r="E443" s="84">
        <v>22.184096289459493</v>
      </c>
      <c r="F443" s="84">
        <v>31.606097599723569</v>
      </c>
      <c r="G443" s="84">
        <v>21.380234839190521</v>
      </c>
      <c r="H443" s="7">
        <v>0</v>
      </c>
      <c r="I443" s="7"/>
      <c r="J443" s="7"/>
      <c r="K443" s="7"/>
      <c r="L443" s="7"/>
      <c r="M443" s="7"/>
      <c r="N443" s="7"/>
      <c r="O443" s="7"/>
    </row>
    <row r="444" spans="1:15" x14ac:dyDescent="0.35">
      <c r="A444" s="6" t="str">
        <f t="shared" si="13"/>
        <v>DISTRIBUCION VOLUMEN X CRITERIO (kg ó litros)Chocolatinas/Chocolate/BombonesDE 50 A 59 AÑOS</v>
      </c>
      <c r="B444">
        <v>0</v>
      </c>
      <c r="C444" s="6">
        <v>0</v>
      </c>
      <c r="D444" s="6" t="s">
        <v>52</v>
      </c>
      <c r="E444" s="84">
        <v>18.550910408216197</v>
      </c>
      <c r="F444" s="84">
        <v>20.296051542398398</v>
      </c>
      <c r="G444" s="84">
        <v>18.472396484202307</v>
      </c>
      <c r="H444" s="7">
        <v>0</v>
      </c>
      <c r="I444" s="7"/>
      <c r="J444" s="7"/>
      <c r="K444" s="7"/>
      <c r="L444" s="7"/>
      <c r="M444" s="7"/>
      <c r="N444" s="7"/>
      <c r="O444" s="7"/>
    </row>
    <row r="445" spans="1:15" x14ac:dyDescent="0.35">
      <c r="A445" s="6" t="str">
        <f t="shared" si="13"/>
        <v>DISTRIBUCION VOLUMEN X CRITERIO (kg ó litros)Chocolatinas/Chocolate/BombonesDE 60 A 75 AÑOS</v>
      </c>
      <c r="B445">
        <v>0</v>
      </c>
      <c r="C445" s="6">
        <v>0</v>
      </c>
      <c r="D445" s="6" t="s">
        <v>53</v>
      </c>
      <c r="E445" s="84">
        <v>33.569748872679952</v>
      </c>
      <c r="F445" s="84">
        <v>29.286982063442295</v>
      </c>
      <c r="G445" s="84">
        <v>39.614840121181651</v>
      </c>
      <c r="H445" s="7">
        <v>0</v>
      </c>
      <c r="I445" s="7"/>
      <c r="J445" s="8"/>
      <c r="K445" s="8"/>
      <c r="L445" s="7"/>
      <c r="M445" s="7"/>
      <c r="N445" s="7"/>
      <c r="O445" s="7"/>
    </row>
    <row r="446" spans="1:15" x14ac:dyDescent="0.35">
      <c r="A446" s="6" t="str">
        <f t="shared" si="13"/>
        <v>DISTRIBUCION VOLUMEN X CRITERIO (kg ó litros)Chocolatinas/Chocolate/BombonesNIVEL ALTO</v>
      </c>
      <c r="B446">
        <v>0</v>
      </c>
      <c r="C446" s="6">
        <v>0</v>
      </c>
      <c r="D446" s="6" t="s">
        <v>156</v>
      </c>
      <c r="E446" s="84">
        <v>20.363414481827299</v>
      </c>
      <c r="F446" s="84">
        <v>23.378908544700106</v>
      </c>
      <c r="G446" s="84">
        <v>20.070565076509506</v>
      </c>
      <c r="H446" s="7">
        <v>0</v>
      </c>
      <c r="I446" s="7"/>
      <c r="J446" s="7"/>
      <c r="K446" s="7"/>
      <c r="L446" s="7"/>
      <c r="M446" s="7"/>
      <c r="N446" s="7"/>
      <c r="O446" s="7"/>
    </row>
    <row r="447" spans="1:15" x14ac:dyDescent="0.35">
      <c r="A447" s="6" t="str">
        <f t="shared" si="13"/>
        <v>DISTRIBUCION VOLUMEN X CRITERIO (kg ó litros)Chocolatinas/Chocolate/BombonesNIVEL MEDIO ALTO</v>
      </c>
      <c r="B447">
        <v>0</v>
      </c>
      <c r="C447" s="6">
        <v>0</v>
      </c>
      <c r="D447" s="6" t="s">
        <v>157</v>
      </c>
      <c r="E447" s="84">
        <v>6.7102028949709407</v>
      </c>
      <c r="F447" s="84">
        <v>10.348045918587854</v>
      </c>
      <c r="G447" s="84">
        <v>10.053928530816313</v>
      </c>
      <c r="H447" s="8">
        <v>0</v>
      </c>
      <c r="I447" s="8"/>
      <c r="J447" s="8"/>
      <c r="K447" s="8"/>
      <c r="L447" s="8"/>
      <c r="M447" s="8"/>
      <c r="N447" s="7"/>
      <c r="O447" s="7"/>
    </row>
    <row r="448" spans="1:15" x14ac:dyDescent="0.35">
      <c r="A448" s="6" t="str">
        <f t="shared" si="13"/>
        <v>DISTRIBUCION VOLUMEN X CRITERIO (kg ó litros)Chocolatinas/Chocolate/BombonesNIVEL MEDIO</v>
      </c>
      <c r="B448">
        <v>0</v>
      </c>
      <c r="C448" s="6">
        <v>0</v>
      </c>
      <c r="D448" s="6" t="s">
        <v>158</v>
      </c>
      <c r="E448" s="84">
        <v>24.098394370844474</v>
      </c>
      <c r="F448" s="84">
        <v>28.308823126718757</v>
      </c>
      <c r="G448" s="84">
        <v>26.89900209083283</v>
      </c>
      <c r="H448" s="8">
        <v>0</v>
      </c>
      <c r="I448" s="7"/>
      <c r="J448" s="8"/>
      <c r="K448" s="8"/>
      <c r="L448" s="8"/>
      <c r="M448" s="8"/>
      <c r="N448" s="7"/>
      <c r="O448" s="7"/>
    </row>
    <row r="449" spans="1:15" x14ac:dyDescent="0.35">
      <c r="A449" s="6" t="str">
        <f t="shared" si="13"/>
        <v>DISTRIBUCION VOLUMEN X CRITERIO (kg ó litros)Chocolatinas/Chocolate/BombonesNIVEL MEDIO BAJO</v>
      </c>
      <c r="B449">
        <v>0</v>
      </c>
      <c r="C449" s="6">
        <v>0</v>
      </c>
      <c r="D449" s="6" t="s">
        <v>159</v>
      </c>
      <c r="E449" s="84">
        <v>10.733063185022147</v>
      </c>
      <c r="F449" s="84">
        <v>9.6627735270780182</v>
      </c>
      <c r="G449" s="84">
        <v>15.623233334615877</v>
      </c>
      <c r="H449" s="7">
        <v>0</v>
      </c>
      <c r="I449" s="7"/>
      <c r="J449" s="8"/>
      <c r="K449" s="8"/>
      <c r="L449" s="8"/>
      <c r="M449" s="8"/>
      <c r="N449" s="7"/>
      <c r="O449" s="7"/>
    </row>
    <row r="450" spans="1:15" x14ac:dyDescent="0.35">
      <c r="A450" s="6" t="str">
        <f t="shared" si="13"/>
        <v>DISTRIBUCION VOLUMEN X CRITERIO (kg ó litros)Chocolatinas/Chocolate/BombonesNIVEL BAJO</v>
      </c>
      <c r="B450">
        <v>0</v>
      </c>
      <c r="C450" s="6">
        <v>0</v>
      </c>
      <c r="D450" s="6" t="s">
        <v>160</v>
      </c>
      <c r="E450" s="84">
        <v>38.094923162309016</v>
      </c>
      <c r="F450" s="84">
        <v>28.301451216736378</v>
      </c>
      <c r="G450" s="84">
        <v>27.353267105010715</v>
      </c>
      <c r="H450" s="7">
        <v>0</v>
      </c>
      <c r="I450" s="7"/>
      <c r="J450" s="7"/>
      <c r="K450" s="7"/>
      <c r="L450" s="7"/>
      <c r="M450" s="7"/>
      <c r="N450" s="7"/>
      <c r="O450" s="7"/>
    </row>
    <row r="451" spans="1:15" x14ac:dyDescent="0.35">
      <c r="A451" s="6" t="str">
        <f t="shared" si="13"/>
        <v>DISTRIBUCION VOLUMEN X CRITERIO (kg ó litros)Chocolatinas/Chocolate/BombonesHOMBRE</v>
      </c>
      <c r="B451">
        <v>0</v>
      </c>
      <c r="C451" s="6">
        <v>0</v>
      </c>
      <c r="D451" s="6" t="s">
        <v>21</v>
      </c>
      <c r="E451" s="84">
        <v>26.274498717085336</v>
      </c>
      <c r="F451" s="84">
        <v>31.857096148081165</v>
      </c>
      <c r="G451" s="84">
        <v>35.459599874230612</v>
      </c>
      <c r="H451" s="7">
        <v>0</v>
      </c>
      <c r="I451" s="7"/>
      <c r="J451" s="7"/>
      <c r="K451" s="7"/>
      <c r="L451" s="7"/>
      <c r="M451" s="7"/>
      <c r="N451" s="7"/>
      <c r="O451" s="7"/>
    </row>
    <row r="452" spans="1:15" x14ac:dyDescent="0.35">
      <c r="A452" s="6" t="str">
        <f t="shared" si="13"/>
        <v>DISTRIBUCION VOLUMEN X CRITERIO (kg ó litros)Chocolatinas/Chocolate/BombonesMUJER</v>
      </c>
      <c r="B452">
        <v>0</v>
      </c>
      <c r="C452" s="6">
        <v>0</v>
      </c>
      <c r="D452" s="6" t="s">
        <v>22</v>
      </c>
      <c r="E452" s="84">
        <v>73.725500079521424</v>
      </c>
      <c r="F452" s="84">
        <v>68.142903474127081</v>
      </c>
      <c r="G452" s="84">
        <v>64.540397259670129</v>
      </c>
      <c r="H452" s="7">
        <v>0</v>
      </c>
      <c r="I452" s="7"/>
      <c r="J452" s="7"/>
      <c r="K452" s="7"/>
      <c r="L452" s="7"/>
      <c r="M452" s="7"/>
      <c r="N452" s="7"/>
      <c r="O452" s="7"/>
    </row>
    <row r="453" spans="1:15" x14ac:dyDescent="0.35">
      <c r="A453" s="6" t="str">
        <f>$B$273&amp;$C$453&amp;D453</f>
        <v>DISTRIBUCION VOLUMEN X CRITERIO (kg ó litros)ChiclesT.ESPAÑA</v>
      </c>
      <c r="B453">
        <v>0</v>
      </c>
      <c r="C453" s="6" t="s">
        <v>37</v>
      </c>
      <c r="D453" s="6" t="s">
        <v>45</v>
      </c>
      <c r="E453" s="84">
        <v>100</v>
      </c>
      <c r="F453" s="84">
        <v>100</v>
      </c>
      <c r="G453" s="84">
        <v>100</v>
      </c>
      <c r="H453" s="7">
        <v>0</v>
      </c>
      <c r="I453" s="7"/>
      <c r="J453" s="7"/>
      <c r="K453" s="7"/>
      <c r="L453" s="7"/>
      <c r="M453" s="7"/>
      <c r="N453" s="7"/>
      <c r="O453" s="7"/>
    </row>
    <row r="454" spans="1:15" x14ac:dyDescent="0.35">
      <c r="A454" s="6" t="str">
        <f t="shared" ref="A454:A482" si="14">$B$273&amp;$C$453&amp;D454</f>
        <v>DISTRIBUCION VOLUMEN X CRITERIO (kg ó litros)ChiclesBCN AM</v>
      </c>
      <c r="B454">
        <v>0</v>
      </c>
      <c r="C454" s="6">
        <v>0</v>
      </c>
      <c r="D454" s="6" t="s">
        <v>1</v>
      </c>
      <c r="E454" s="84">
        <v>5.3225436330944769</v>
      </c>
      <c r="F454" s="84">
        <v>5.5472058038918988</v>
      </c>
      <c r="G454" s="84">
        <v>6.7352853325182069</v>
      </c>
      <c r="H454" s="7">
        <v>0</v>
      </c>
      <c r="I454" s="7"/>
      <c r="J454" s="7"/>
      <c r="K454" s="7"/>
      <c r="L454" s="7"/>
      <c r="M454" s="7"/>
      <c r="N454" s="7"/>
      <c r="O454" s="7"/>
    </row>
    <row r="455" spans="1:15" x14ac:dyDescent="0.35">
      <c r="A455" s="6" t="str">
        <f t="shared" si="14"/>
        <v>DISTRIBUCION VOLUMEN X CRITERIO (kg ó litros)ChiclesREST.CAT ARAGON</v>
      </c>
      <c r="B455">
        <v>0</v>
      </c>
      <c r="C455" s="6">
        <v>0</v>
      </c>
      <c r="D455" s="6" t="s">
        <v>2</v>
      </c>
      <c r="E455" s="84">
        <v>26.252115589499237</v>
      </c>
      <c r="F455" s="84">
        <v>25.244540331612569</v>
      </c>
      <c r="G455" s="84">
        <v>33.441132992971575</v>
      </c>
      <c r="H455" s="8">
        <v>0</v>
      </c>
      <c r="I455" s="8"/>
      <c r="J455" s="8"/>
      <c r="K455" s="8"/>
      <c r="L455" s="8"/>
      <c r="M455" s="8"/>
      <c r="N455" s="7"/>
      <c r="O455" s="7"/>
    </row>
    <row r="456" spans="1:15" x14ac:dyDescent="0.35">
      <c r="A456" s="6" t="str">
        <f t="shared" si="14"/>
        <v>DISTRIBUCION VOLUMEN X CRITERIO (kg ó litros)ChiclesLEVANTE</v>
      </c>
      <c r="B456">
        <v>0</v>
      </c>
      <c r="C456" s="6">
        <v>0</v>
      </c>
      <c r="D456" s="6" t="s">
        <v>3</v>
      </c>
      <c r="E456" s="84">
        <v>9.3702498470862654</v>
      </c>
      <c r="F456" s="84">
        <v>12.957011373624921</v>
      </c>
      <c r="G456" s="84">
        <v>9.0975035691829955</v>
      </c>
      <c r="H456" s="7">
        <v>0</v>
      </c>
      <c r="I456" s="7"/>
      <c r="J456" s="8"/>
      <c r="K456" s="8"/>
      <c r="L456" s="8"/>
      <c r="M456" s="7"/>
      <c r="N456" s="7"/>
      <c r="O456" s="7"/>
    </row>
    <row r="457" spans="1:15" x14ac:dyDescent="0.35">
      <c r="A457" s="6" t="str">
        <f t="shared" si="14"/>
        <v>DISTRIBUCION VOLUMEN X CRITERIO (kg ó litros)ChiclesANDALUCIA</v>
      </c>
      <c r="B457">
        <v>0</v>
      </c>
      <c r="C457" s="6">
        <v>0</v>
      </c>
      <c r="D457" s="6" t="s">
        <v>4</v>
      </c>
      <c r="E457" s="84">
        <v>15.427411144760327</v>
      </c>
      <c r="F457" s="84">
        <v>19.622381464545533</v>
      </c>
      <c r="G457" s="84">
        <v>14.520067767658084</v>
      </c>
      <c r="H457" s="7">
        <v>0</v>
      </c>
      <c r="I457" s="7"/>
      <c r="J457" s="7"/>
      <c r="K457" s="7"/>
      <c r="L457" s="7"/>
      <c r="M457" s="7"/>
      <c r="N457" s="7"/>
      <c r="O457" s="7"/>
    </row>
    <row r="458" spans="1:15" x14ac:dyDescent="0.35">
      <c r="A458" s="6" t="str">
        <f t="shared" si="14"/>
        <v>DISTRIBUCION VOLUMEN X CRITERIO (kg ó litros)ChiclesMDD AM</v>
      </c>
      <c r="B458">
        <v>0</v>
      </c>
      <c r="C458" s="6">
        <v>0</v>
      </c>
      <c r="D458" s="6" t="s">
        <v>5</v>
      </c>
      <c r="E458" s="84">
        <v>8.5569248430217062</v>
      </c>
      <c r="F458" s="84">
        <v>12.915275686352032</v>
      </c>
      <c r="G458" s="84">
        <v>18.615177997456271</v>
      </c>
      <c r="H458" s="7">
        <v>0</v>
      </c>
      <c r="I458" s="7"/>
      <c r="J458" s="7"/>
      <c r="K458" s="7"/>
      <c r="L458" s="7"/>
      <c r="M458" s="7"/>
      <c r="N458" s="7"/>
      <c r="O458" s="7"/>
    </row>
    <row r="459" spans="1:15" x14ac:dyDescent="0.35">
      <c r="A459" s="6" t="str">
        <f t="shared" si="14"/>
        <v>DISTRIBUCION VOLUMEN X CRITERIO (kg ó litros)ChiclesRTO CENTRO</v>
      </c>
      <c r="B459">
        <v>0</v>
      </c>
      <c r="C459" s="6">
        <v>0</v>
      </c>
      <c r="D459" s="6" t="s">
        <v>6</v>
      </c>
      <c r="E459" s="84">
        <v>11.803451383641839</v>
      </c>
      <c r="F459" s="84">
        <v>10.035332902266836</v>
      </c>
      <c r="G459" s="84">
        <v>6.4894184367546268</v>
      </c>
      <c r="H459" s="7">
        <v>0</v>
      </c>
      <c r="I459" s="7"/>
      <c r="J459" s="7"/>
      <c r="K459" s="7"/>
      <c r="L459" s="7"/>
      <c r="M459" s="7"/>
      <c r="N459" s="7"/>
      <c r="O459" s="7"/>
    </row>
    <row r="460" spans="1:15" x14ac:dyDescent="0.35">
      <c r="A460" s="6" t="str">
        <f t="shared" si="14"/>
        <v>DISTRIBUCION VOLUMEN X CRITERIO (kg ó litros)ChiclesNORTE-CENTRO</v>
      </c>
      <c r="B460">
        <v>0</v>
      </c>
      <c r="C460" s="6">
        <v>0</v>
      </c>
      <c r="D460" s="6" t="s">
        <v>7</v>
      </c>
      <c r="E460" s="84">
        <v>9.1271457531285112</v>
      </c>
      <c r="F460" s="84">
        <v>6.4042878834054822</v>
      </c>
      <c r="G460" s="84">
        <v>5.3421273328282455</v>
      </c>
      <c r="H460" s="8">
        <v>0</v>
      </c>
      <c r="I460" s="7"/>
      <c r="J460" s="7"/>
      <c r="K460" s="7"/>
      <c r="L460" s="7"/>
      <c r="M460" s="7"/>
      <c r="N460" s="7"/>
      <c r="O460" s="7"/>
    </row>
    <row r="461" spans="1:15" x14ac:dyDescent="0.35">
      <c r="A461" s="6" t="str">
        <f t="shared" si="14"/>
        <v>DISTRIBUCION VOLUMEN X CRITERIO (kg ó litros)ChiclesNOROESTE</v>
      </c>
      <c r="B461">
        <v>0</v>
      </c>
      <c r="C461" s="6">
        <v>0</v>
      </c>
      <c r="D461" s="6" t="s">
        <v>8</v>
      </c>
      <c r="E461" s="84">
        <v>14.140161346231078</v>
      </c>
      <c r="F461" s="84">
        <v>7.2739617291531031</v>
      </c>
      <c r="G461" s="84">
        <v>5.7592853553739118</v>
      </c>
      <c r="H461" s="7">
        <v>0</v>
      </c>
      <c r="I461" s="7"/>
      <c r="J461" s="7"/>
      <c r="K461" s="7"/>
      <c r="L461" s="7"/>
      <c r="M461" s="7"/>
      <c r="N461" s="7"/>
      <c r="O461" s="7"/>
    </row>
    <row r="462" spans="1:15" x14ac:dyDescent="0.35">
      <c r="A462" s="6" t="str">
        <f t="shared" si="14"/>
        <v>DISTRIBUCION VOLUMEN X CRITERIO (kg ó litros)Chicles&lt;2MIL</v>
      </c>
      <c r="B462">
        <v>0</v>
      </c>
      <c r="C462" s="6">
        <v>0</v>
      </c>
      <c r="D462" s="6" t="s">
        <v>9</v>
      </c>
      <c r="E462" s="84">
        <v>3.5352354102026826</v>
      </c>
      <c r="F462" s="84">
        <v>6.8179075836041765</v>
      </c>
      <c r="G462" s="84">
        <v>4.247777099723347</v>
      </c>
      <c r="H462" s="7">
        <v>0</v>
      </c>
      <c r="I462" s="7"/>
      <c r="J462" s="7"/>
      <c r="K462" s="7"/>
      <c r="L462" s="7"/>
      <c r="M462" s="7"/>
      <c r="N462" s="7"/>
      <c r="O462" s="7"/>
    </row>
    <row r="463" spans="1:15" x14ac:dyDescent="0.35">
      <c r="A463" s="6" t="str">
        <f t="shared" si="14"/>
        <v>DISTRIBUCION VOLUMEN X CRITERIO (kg ó litros)Chicles2-5MIL</v>
      </c>
      <c r="B463">
        <v>0</v>
      </c>
      <c r="C463" s="6">
        <v>0</v>
      </c>
      <c r="D463" s="6" t="s">
        <v>10</v>
      </c>
      <c r="E463" s="84">
        <v>4.259302618601839</v>
      </c>
      <c r="F463" s="84">
        <v>5.7412762897062946</v>
      </c>
      <c r="G463" s="84">
        <v>4.8436276086850754</v>
      </c>
      <c r="H463" s="7">
        <v>0</v>
      </c>
      <c r="I463" s="7"/>
      <c r="J463" s="7"/>
      <c r="K463" s="7"/>
      <c r="L463" s="7"/>
      <c r="M463" s="7"/>
      <c r="N463" s="7"/>
      <c r="O463" s="7"/>
    </row>
    <row r="464" spans="1:15" x14ac:dyDescent="0.35">
      <c r="A464" s="6" t="str">
        <f t="shared" si="14"/>
        <v>DISTRIBUCION VOLUMEN X CRITERIO (kg ó litros)Chicles5-10MIL</v>
      </c>
      <c r="B464">
        <v>0</v>
      </c>
      <c r="C464" s="6">
        <v>0</v>
      </c>
      <c r="D464" s="6" t="s">
        <v>11</v>
      </c>
      <c r="E464" s="84">
        <v>4.5193333478263371</v>
      </c>
      <c r="F464" s="84">
        <v>7.5149550022285139</v>
      </c>
      <c r="G464" s="84">
        <v>4.4607890622543138</v>
      </c>
      <c r="H464" s="8">
        <v>0</v>
      </c>
      <c r="I464" s="7"/>
      <c r="J464" s="7"/>
      <c r="K464" s="7"/>
      <c r="L464" s="7"/>
      <c r="M464" s="7"/>
      <c r="N464" s="7"/>
      <c r="O464" s="7"/>
    </row>
    <row r="465" spans="1:15" x14ac:dyDescent="0.35">
      <c r="A465" s="6" t="str">
        <f t="shared" si="14"/>
        <v>DISTRIBUCION VOLUMEN X CRITERIO (kg ó litros)Chicles10-30MIL</v>
      </c>
      <c r="B465">
        <v>0</v>
      </c>
      <c r="C465" s="6">
        <v>0</v>
      </c>
      <c r="D465" s="6" t="s">
        <v>12</v>
      </c>
      <c r="E465" s="84">
        <v>33.361982465062212</v>
      </c>
      <c r="F465" s="84">
        <v>30.852241379183997</v>
      </c>
      <c r="G465" s="84">
        <v>29.943870749264995</v>
      </c>
      <c r="H465" s="7">
        <v>0</v>
      </c>
      <c r="I465" s="7"/>
      <c r="J465" s="7"/>
      <c r="K465" s="7"/>
      <c r="L465" s="7"/>
      <c r="M465" s="7"/>
      <c r="N465" s="7"/>
      <c r="O465" s="7"/>
    </row>
    <row r="466" spans="1:15" x14ac:dyDescent="0.35">
      <c r="A466" s="6" t="str">
        <f t="shared" si="14"/>
        <v>DISTRIBUCION VOLUMEN X CRITERIO (kg ó litros)Chicles30-100MIL</v>
      </c>
      <c r="B466">
        <v>0</v>
      </c>
      <c r="C466" s="6">
        <v>0</v>
      </c>
      <c r="D466" s="6" t="s">
        <v>13</v>
      </c>
      <c r="E466" s="84">
        <v>18.271946691140332</v>
      </c>
      <c r="F466" s="84">
        <v>16.480569686466538</v>
      </c>
      <c r="G466" s="84">
        <v>14.536018148082846</v>
      </c>
      <c r="H466" s="7">
        <v>0</v>
      </c>
      <c r="I466" s="7"/>
      <c r="J466" s="7"/>
      <c r="K466" s="7"/>
      <c r="L466" s="7"/>
      <c r="M466" s="7"/>
      <c r="N466" s="7"/>
      <c r="O466" s="7"/>
    </row>
    <row r="467" spans="1:15" x14ac:dyDescent="0.35">
      <c r="A467" s="6" t="str">
        <f t="shared" si="14"/>
        <v>DISTRIBUCION VOLUMEN X CRITERIO (kg ó litros)Chicles100-200MIL</v>
      </c>
      <c r="B467">
        <v>0</v>
      </c>
      <c r="C467" s="6">
        <v>0</v>
      </c>
      <c r="D467" s="6" t="s">
        <v>14</v>
      </c>
      <c r="E467" s="84">
        <v>5.8319122451102139</v>
      </c>
      <c r="F467" s="84">
        <v>6.4967745015290195</v>
      </c>
      <c r="G467" s="84">
        <v>5.6389154735005302</v>
      </c>
      <c r="H467" s="7">
        <v>0</v>
      </c>
      <c r="I467" s="7"/>
      <c r="J467" s="7"/>
      <c r="K467" s="7"/>
      <c r="L467" s="7"/>
      <c r="M467" s="7"/>
      <c r="N467" s="7"/>
      <c r="O467" s="7"/>
    </row>
    <row r="468" spans="1:15" x14ac:dyDescent="0.35">
      <c r="A468" s="6" t="str">
        <f t="shared" si="14"/>
        <v>DISTRIBUCION VOLUMEN X CRITERIO (kg ó litros)Chicles200-500MIL</v>
      </c>
      <c r="B468">
        <v>0</v>
      </c>
      <c r="C468" s="6">
        <v>0</v>
      </c>
      <c r="D468" s="6" t="s">
        <v>15</v>
      </c>
      <c r="E468" s="84">
        <v>14.803710942852021</v>
      </c>
      <c r="F468" s="84">
        <v>10.591264017124619</v>
      </c>
      <c r="G468" s="84">
        <v>11.5394186805839</v>
      </c>
      <c r="H468" s="7">
        <v>0</v>
      </c>
      <c r="I468" s="7"/>
      <c r="J468" s="8"/>
      <c r="K468" s="8"/>
      <c r="L468" s="8"/>
      <c r="M468" s="7"/>
      <c r="N468" s="7"/>
      <c r="O468" s="7"/>
    </row>
    <row r="469" spans="1:15" x14ac:dyDescent="0.35">
      <c r="A469" s="6" t="str">
        <f t="shared" si="14"/>
        <v>DISTRIBUCION VOLUMEN X CRITERIO (kg ó litros)Chicles&gt;500MIL</v>
      </c>
      <c r="B469">
        <v>0</v>
      </c>
      <c r="C469" s="6">
        <v>0</v>
      </c>
      <c r="D469" s="6" t="s">
        <v>16</v>
      </c>
      <c r="E469" s="84">
        <v>15.416575741949334</v>
      </c>
      <c r="F469" s="84">
        <v>15.505011817612132</v>
      </c>
      <c r="G469" s="84">
        <v>24.789587899989929</v>
      </c>
      <c r="H469" s="7">
        <v>0</v>
      </c>
      <c r="I469" s="7"/>
      <c r="J469" s="7"/>
      <c r="K469" s="8"/>
      <c r="L469" s="7"/>
      <c r="M469" s="8"/>
      <c r="N469" s="7"/>
      <c r="O469" s="7"/>
    </row>
    <row r="470" spans="1:15" x14ac:dyDescent="0.35">
      <c r="A470" s="6" t="str">
        <f t="shared" si="14"/>
        <v>DISTRIBUCION VOLUMEN X CRITERIO (kg ó litros)ChiclesDE 15 A 19 AÑOS</v>
      </c>
      <c r="B470">
        <v>0</v>
      </c>
      <c r="C470" s="6">
        <v>0</v>
      </c>
      <c r="D470" s="6" t="s">
        <v>48</v>
      </c>
      <c r="E470" s="84">
        <v>7.5155554662036579</v>
      </c>
      <c r="F470" s="84">
        <v>7.6929264878975818</v>
      </c>
      <c r="G470" s="84">
        <v>2.5275814980935682</v>
      </c>
      <c r="H470" s="7">
        <v>0</v>
      </c>
      <c r="I470" s="7"/>
      <c r="J470" s="7"/>
      <c r="K470" s="7"/>
      <c r="L470" s="8"/>
      <c r="M470" s="7"/>
      <c r="N470" s="7"/>
      <c r="O470" s="7"/>
    </row>
    <row r="471" spans="1:15" x14ac:dyDescent="0.35">
      <c r="A471" s="6" t="str">
        <f t="shared" si="14"/>
        <v>DISTRIBUCION VOLUMEN X CRITERIO (kg ó litros)ChiclesDE 20 A 24 AÑOS</v>
      </c>
      <c r="B471">
        <v>0</v>
      </c>
      <c r="C471" s="6">
        <v>0</v>
      </c>
      <c r="D471" s="6" t="s">
        <v>49</v>
      </c>
      <c r="E471" s="84">
        <v>4.4898417468167535</v>
      </c>
      <c r="F471" s="84">
        <v>1.9849286256807559</v>
      </c>
      <c r="G471" s="84">
        <v>0.95815460494993243</v>
      </c>
      <c r="H471" s="7">
        <v>0</v>
      </c>
      <c r="I471" s="7"/>
      <c r="J471" s="7"/>
      <c r="K471" s="7"/>
      <c r="L471" s="7"/>
      <c r="M471" s="7"/>
      <c r="N471" s="7"/>
      <c r="O471" s="7"/>
    </row>
    <row r="472" spans="1:15" x14ac:dyDescent="0.35">
      <c r="A472" s="6" t="str">
        <f t="shared" si="14"/>
        <v>DISTRIBUCION VOLUMEN X CRITERIO (kg ó litros)ChiclesDE 25 A 34 AÑOS</v>
      </c>
      <c r="B472">
        <v>0</v>
      </c>
      <c r="C472" s="6">
        <v>0</v>
      </c>
      <c r="D472" s="6" t="s">
        <v>50</v>
      </c>
      <c r="E472" s="84">
        <v>19.16663138495678</v>
      </c>
      <c r="F472" s="84">
        <v>18.848032219308859</v>
      </c>
      <c r="G472" s="84">
        <v>20.729022665228936</v>
      </c>
      <c r="H472" s="7">
        <v>0</v>
      </c>
      <c r="I472" s="7"/>
      <c r="J472" s="7"/>
      <c r="K472" s="8"/>
      <c r="L472" s="7"/>
      <c r="M472" s="7"/>
      <c r="N472" s="7"/>
      <c r="O472" s="7"/>
    </row>
    <row r="473" spans="1:15" x14ac:dyDescent="0.35">
      <c r="A473" s="6" t="str">
        <f t="shared" si="14"/>
        <v>DISTRIBUCION VOLUMEN X CRITERIO (kg ó litros)ChiclesDE 35 A 49 AÑOS</v>
      </c>
      <c r="B473">
        <v>0</v>
      </c>
      <c r="C473" s="6">
        <v>0</v>
      </c>
      <c r="D473" s="6" t="s">
        <v>51</v>
      </c>
      <c r="E473" s="84">
        <v>16.060321799289827</v>
      </c>
      <c r="F473" s="84">
        <v>24.102205589492414</v>
      </c>
      <c r="G473" s="84">
        <v>22.595658675974402</v>
      </c>
      <c r="H473" s="7">
        <v>0</v>
      </c>
      <c r="I473" s="7"/>
      <c r="J473" s="7"/>
      <c r="K473" s="7"/>
      <c r="L473" s="7"/>
      <c r="M473" s="7"/>
      <c r="N473" s="7"/>
      <c r="O473" s="7"/>
    </row>
    <row r="474" spans="1:15" x14ac:dyDescent="0.35">
      <c r="A474" s="6" t="str">
        <f t="shared" si="14"/>
        <v>DISTRIBUCION VOLUMEN X CRITERIO (kg ó litros)ChiclesDE 50 A 59 AÑOS</v>
      </c>
      <c r="B474">
        <v>0</v>
      </c>
      <c r="C474" s="6">
        <v>0</v>
      </c>
      <c r="D474" s="6" t="s">
        <v>52</v>
      </c>
      <c r="E474" s="84">
        <v>17.855329437993468</v>
      </c>
      <c r="F474" s="84">
        <v>16.624227147692942</v>
      </c>
      <c r="G474" s="84">
        <v>23.795664557517384</v>
      </c>
      <c r="H474" s="7">
        <v>0</v>
      </c>
      <c r="I474" s="8"/>
      <c r="J474" s="8"/>
      <c r="K474" s="7"/>
      <c r="L474" s="8"/>
      <c r="M474" s="8"/>
      <c r="N474" s="7"/>
      <c r="O474" s="7"/>
    </row>
    <row r="475" spans="1:15" x14ac:dyDescent="0.35">
      <c r="A475" s="6" t="str">
        <f t="shared" si="14"/>
        <v>DISTRIBUCION VOLUMEN X CRITERIO (kg ó litros)ChiclesDE 60 A 75 AÑOS</v>
      </c>
      <c r="B475">
        <v>0</v>
      </c>
      <c r="C475" s="6">
        <v>0</v>
      </c>
      <c r="D475" s="6" t="s">
        <v>53</v>
      </c>
      <c r="E475" s="84">
        <v>34.912318512915959</v>
      </c>
      <c r="F475" s="84">
        <v>30.747677769040425</v>
      </c>
      <c r="G475" s="84">
        <v>29.393919445057403</v>
      </c>
      <c r="H475" s="7">
        <v>0</v>
      </c>
      <c r="I475" s="7"/>
      <c r="J475" s="7"/>
      <c r="K475" s="7"/>
      <c r="L475" s="7"/>
      <c r="M475" s="8"/>
      <c r="N475" s="7"/>
      <c r="O475" s="7"/>
    </row>
    <row r="476" spans="1:15" x14ac:dyDescent="0.35">
      <c r="A476" s="6" t="str">
        <f t="shared" si="14"/>
        <v>DISTRIBUCION VOLUMEN X CRITERIO (kg ó litros)ChiclesNIVEL ALTO</v>
      </c>
      <c r="B476">
        <v>0</v>
      </c>
      <c r="C476" s="6">
        <v>0</v>
      </c>
      <c r="D476" s="6" t="s">
        <v>156</v>
      </c>
      <c r="E476" s="84">
        <v>21.849252986648597</v>
      </c>
      <c r="F476" s="84">
        <v>32.697778023672072</v>
      </c>
      <c r="G476" s="84">
        <v>29.884145159376569</v>
      </c>
      <c r="H476" s="8">
        <v>0</v>
      </c>
      <c r="I476" s="8"/>
      <c r="J476" s="8"/>
      <c r="K476" s="8"/>
      <c r="L476" s="8"/>
      <c r="M476" s="8"/>
      <c r="N476" s="7"/>
      <c r="O476" s="7"/>
    </row>
    <row r="477" spans="1:15" x14ac:dyDescent="0.35">
      <c r="A477" s="6" t="str">
        <f t="shared" si="14"/>
        <v>DISTRIBUCION VOLUMEN X CRITERIO (kg ó litros)ChiclesNIVEL MEDIO ALTO</v>
      </c>
      <c r="B477">
        <v>0</v>
      </c>
      <c r="C477" s="6">
        <v>0</v>
      </c>
      <c r="D477" s="6" t="s">
        <v>157</v>
      </c>
      <c r="E477" s="84">
        <v>12.308138217575953</v>
      </c>
      <c r="F477" s="84">
        <v>12.091415751707409</v>
      </c>
      <c r="G477" s="84">
        <v>12.191377653103237</v>
      </c>
      <c r="H477" s="8">
        <v>0</v>
      </c>
      <c r="I477" s="8"/>
      <c r="J477" s="8"/>
      <c r="K477" s="8"/>
      <c r="L477" s="8"/>
      <c r="M477" s="8"/>
      <c r="N477" s="7"/>
      <c r="O477" s="7"/>
    </row>
    <row r="478" spans="1:15" x14ac:dyDescent="0.35">
      <c r="A478" s="6" t="str">
        <f t="shared" si="14"/>
        <v>DISTRIBUCION VOLUMEN X CRITERIO (kg ó litros)ChiclesNIVEL MEDIO</v>
      </c>
      <c r="B478">
        <v>0</v>
      </c>
      <c r="C478" s="6">
        <v>0</v>
      </c>
      <c r="D478" s="6" t="s">
        <v>158</v>
      </c>
      <c r="E478" s="84">
        <v>13.897061567986341</v>
      </c>
      <c r="F478" s="84">
        <v>25.157837938051692</v>
      </c>
      <c r="G478" s="84">
        <v>28.714350225116807</v>
      </c>
      <c r="H478" s="8">
        <v>0</v>
      </c>
      <c r="I478" s="8"/>
      <c r="J478" s="8"/>
      <c r="K478" s="8"/>
      <c r="L478" s="8"/>
      <c r="M478" s="8"/>
      <c r="N478" s="7"/>
      <c r="O478" s="7"/>
    </row>
    <row r="479" spans="1:15" x14ac:dyDescent="0.35">
      <c r="A479" s="6" t="str">
        <f t="shared" si="14"/>
        <v>DISTRIBUCION VOLUMEN X CRITERIO (kg ó litros)ChiclesNIVEL MEDIO BAJO</v>
      </c>
      <c r="B479">
        <v>0</v>
      </c>
      <c r="C479" s="6">
        <v>0</v>
      </c>
      <c r="D479" s="6" t="s">
        <v>159</v>
      </c>
      <c r="E479" s="84">
        <v>9.7271426123545233</v>
      </c>
      <c r="F479" s="84">
        <v>8.5455778480667046</v>
      </c>
      <c r="G479" s="84">
        <v>12.296953783779765</v>
      </c>
      <c r="H479" s="7">
        <v>0</v>
      </c>
      <c r="I479" s="7"/>
      <c r="J479" s="7"/>
      <c r="K479" s="7"/>
      <c r="L479" s="7"/>
      <c r="M479" s="7"/>
      <c r="N479" s="7"/>
      <c r="O479" s="7"/>
    </row>
    <row r="480" spans="1:15" x14ac:dyDescent="0.35">
      <c r="A480" s="6" t="str">
        <f t="shared" si="14"/>
        <v>DISTRIBUCION VOLUMEN X CRITERIO (kg ó litros)ChiclesNIVEL BAJO</v>
      </c>
      <c r="B480">
        <v>0</v>
      </c>
      <c r="C480" s="6">
        <v>0</v>
      </c>
      <c r="D480" s="6" t="s">
        <v>160</v>
      </c>
      <c r="E480" s="84">
        <v>42.218402314427891</v>
      </c>
      <c r="F480" s="84">
        <v>21.50739517156287</v>
      </c>
      <c r="G480" s="84">
        <v>16.913179078914133</v>
      </c>
      <c r="H480" s="7">
        <v>0</v>
      </c>
      <c r="I480" s="7"/>
      <c r="J480" s="7"/>
      <c r="K480" s="7"/>
      <c r="L480" s="7"/>
      <c r="M480" s="7"/>
      <c r="N480" s="7"/>
      <c r="O480" s="7"/>
    </row>
    <row r="481" spans="1:15" x14ac:dyDescent="0.35">
      <c r="A481" s="6" t="str">
        <f t="shared" si="14"/>
        <v>DISTRIBUCION VOLUMEN X CRITERIO (kg ó litros)ChiclesHOMBRE</v>
      </c>
      <c r="B481">
        <v>0</v>
      </c>
      <c r="C481" s="6">
        <v>0</v>
      </c>
      <c r="D481" s="6" t="s">
        <v>21</v>
      </c>
      <c r="E481" s="84">
        <v>34.696790037791786</v>
      </c>
      <c r="F481" s="84">
        <v>30.702632071232934</v>
      </c>
      <c r="G481" s="84">
        <v>33.193208818734789</v>
      </c>
      <c r="H481" s="7">
        <v>0</v>
      </c>
      <c r="I481" s="7"/>
      <c r="J481" s="7"/>
      <c r="K481" s="7"/>
      <c r="L481" s="7"/>
      <c r="M481" s="7"/>
      <c r="N481" s="7"/>
      <c r="O481" s="7"/>
    </row>
    <row r="482" spans="1:15" x14ac:dyDescent="0.35">
      <c r="A482" s="6" t="str">
        <f t="shared" si="14"/>
        <v>DISTRIBUCION VOLUMEN X CRITERIO (kg ó litros)ChiclesMUJER</v>
      </c>
      <c r="B482">
        <v>0</v>
      </c>
      <c r="C482" s="6">
        <v>0</v>
      </c>
      <c r="D482" s="6" t="s">
        <v>22</v>
      </c>
      <c r="E482" s="84">
        <v>65.303213214014903</v>
      </c>
      <c r="F482" s="84">
        <v>69.297371666252971</v>
      </c>
      <c r="G482" s="84">
        <v>66.806795386495793</v>
      </c>
      <c r="H482" s="7">
        <v>0</v>
      </c>
      <c r="I482" s="7"/>
      <c r="J482" s="7"/>
      <c r="K482" s="7"/>
      <c r="L482" s="7"/>
      <c r="M482" s="7"/>
      <c r="N482" s="7"/>
      <c r="O482" s="7"/>
    </row>
    <row r="483" spans="1:15" x14ac:dyDescent="0.35">
      <c r="A483" s="6" t="str">
        <f>$B$273&amp;$C$483&amp;D483</f>
        <v>DISTRIBUCION VOLUMEN X CRITERIO (kg ó litros)CaramelosT.ESPAÑA</v>
      </c>
      <c r="B483">
        <v>0</v>
      </c>
      <c r="C483" s="6" t="s">
        <v>38</v>
      </c>
      <c r="D483" s="6" t="s">
        <v>45</v>
      </c>
      <c r="E483" s="84">
        <v>100</v>
      </c>
      <c r="F483" s="84">
        <v>100</v>
      </c>
      <c r="G483" s="84">
        <v>100</v>
      </c>
      <c r="H483" s="7">
        <v>0</v>
      </c>
      <c r="I483" s="7"/>
      <c r="J483" s="7"/>
      <c r="K483" s="7"/>
      <c r="L483" s="7"/>
      <c r="M483" s="7"/>
      <c r="N483" s="7"/>
      <c r="O483" s="7"/>
    </row>
    <row r="484" spans="1:15" x14ac:dyDescent="0.35">
      <c r="A484" s="6" t="str">
        <f t="shared" ref="A484:A512" si="15">$B$273&amp;$C$483&amp;D484</f>
        <v>DISTRIBUCION VOLUMEN X CRITERIO (kg ó litros)CaramelosBCN AM</v>
      </c>
      <c r="B484">
        <v>0</v>
      </c>
      <c r="C484" s="6">
        <v>0</v>
      </c>
      <c r="D484" s="6" t="s">
        <v>1</v>
      </c>
      <c r="E484" s="84">
        <v>12.447903321004228</v>
      </c>
      <c r="F484" s="84">
        <v>17.210735520086249</v>
      </c>
      <c r="G484" s="84">
        <v>16.763682487803717</v>
      </c>
      <c r="H484" s="8">
        <v>0</v>
      </c>
      <c r="I484" s="8"/>
      <c r="J484" s="8"/>
      <c r="K484" s="8"/>
      <c r="L484" s="8"/>
      <c r="M484" s="8"/>
      <c r="N484" s="7"/>
      <c r="O484" s="7"/>
    </row>
    <row r="485" spans="1:15" x14ac:dyDescent="0.35">
      <c r="A485" s="6" t="str">
        <f t="shared" si="15"/>
        <v>DISTRIBUCION VOLUMEN X CRITERIO (kg ó litros)CaramelosREST.CAT ARAGON</v>
      </c>
      <c r="B485">
        <v>0</v>
      </c>
      <c r="C485" s="6">
        <v>0</v>
      </c>
      <c r="D485" s="6" t="s">
        <v>2</v>
      </c>
      <c r="E485" s="84">
        <v>14.240609719535044</v>
      </c>
      <c r="F485" s="84">
        <v>18.958386239242465</v>
      </c>
      <c r="G485" s="84">
        <v>27.251075624410849</v>
      </c>
      <c r="H485" s="8">
        <v>0</v>
      </c>
      <c r="I485" s="8"/>
      <c r="J485" s="8"/>
      <c r="K485" s="8"/>
      <c r="L485" s="8"/>
      <c r="M485" s="8"/>
      <c r="N485" s="7"/>
      <c r="O485" s="7"/>
    </row>
    <row r="486" spans="1:15" x14ac:dyDescent="0.35">
      <c r="A486" s="6" t="str">
        <f t="shared" si="15"/>
        <v>DISTRIBUCION VOLUMEN X CRITERIO (kg ó litros)CaramelosLEVANTE</v>
      </c>
      <c r="B486">
        <v>0</v>
      </c>
      <c r="C486" s="6">
        <v>0</v>
      </c>
      <c r="D486" s="6" t="s">
        <v>3</v>
      </c>
      <c r="E486" s="84">
        <v>10.116037016867292</v>
      </c>
      <c r="F486" s="84">
        <v>8.0587555031151314</v>
      </c>
      <c r="G486" s="84">
        <v>8.9942896053218515</v>
      </c>
      <c r="H486" s="7">
        <v>0</v>
      </c>
      <c r="I486" s="7"/>
      <c r="J486" s="7"/>
      <c r="K486" s="7"/>
      <c r="L486" s="7"/>
      <c r="M486" s="7"/>
      <c r="N486" s="7"/>
      <c r="O486" s="7"/>
    </row>
    <row r="487" spans="1:15" x14ac:dyDescent="0.35">
      <c r="A487" s="6" t="str">
        <f t="shared" si="15"/>
        <v>DISTRIBUCION VOLUMEN X CRITERIO (kg ó litros)CaramelosANDALUCIA</v>
      </c>
      <c r="B487">
        <v>0</v>
      </c>
      <c r="C487" s="6">
        <v>0</v>
      </c>
      <c r="D487" s="6" t="s">
        <v>4</v>
      </c>
      <c r="E487" s="84">
        <v>16.935574257975567</v>
      </c>
      <c r="F487" s="84">
        <v>26.480843700383438</v>
      </c>
      <c r="G487" s="84">
        <v>23.95096534733775</v>
      </c>
      <c r="H487" s="7">
        <v>0</v>
      </c>
      <c r="I487" s="7"/>
      <c r="J487" s="7"/>
      <c r="K487" s="7"/>
      <c r="L487" s="7"/>
      <c r="M487" s="7"/>
      <c r="N487" s="7"/>
      <c r="O487" s="7"/>
    </row>
    <row r="488" spans="1:15" x14ac:dyDescent="0.35">
      <c r="A488" s="6" t="str">
        <f t="shared" si="15"/>
        <v>DISTRIBUCION VOLUMEN X CRITERIO (kg ó litros)CaramelosMDD AM</v>
      </c>
      <c r="B488">
        <v>0</v>
      </c>
      <c r="C488" s="6">
        <v>0</v>
      </c>
      <c r="D488" s="6" t="s">
        <v>5</v>
      </c>
      <c r="E488" s="84">
        <v>10.186284014775794</v>
      </c>
      <c r="F488" s="84">
        <v>7.8669619919019551</v>
      </c>
      <c r="G488" s="84">
        <v>7.2142354165305536</v>
      </c>
      <c r="H488" s="7">
        <v>0</v>
      </c>
      <c r="I488" s="7"/>
      <c r="J488" s="7"/>
      <c r="K488" s="7"/>
      <c r="L488" s="7"/>
      <c r="M488" s="7"/>
      <c r="N488" s="7"/>
      <c r="O488" s="7"/>
    </row>
    <row r="489" spans="1:15" x14ac:dyDescent="0.35">
      <c r="A489" s="6" t="str">
        <f t="shared" si="15"/>
        <v>DISTRIBUCION VOLUMEN X CRITERIO (kg ó litros)CaramelosRTO CENTRO</v>
      </c>
      <c r="B489">
        <v>0</v>
      </c>
      <c r="C489" s="6">
        <v>0</v>
      </c>
      <c r="D489" s="6" t="s">
        <v>6</v>
      </c>
      <c r="E489" s="84">
        <v>10.279568609029081</v>
      </c>
      <c r="F489" s="84">
        <v>6.6909462279376548</v>
      </c>
      <c r="G489" s="84">
        <v>5.1420103534797992</v>
      </c>
      <c r="H489" s="7">
        <v>0</v>
      </c>
      <c r="I489" s="7"/>
      <c r="J489" s="7"/>
      <c r="K489" s="7"/>
      <c r="L489" s="7"/>
      <c r="M489" s="7"/>
      <c r="N489" s="7"/>
      <c r="O489" s="7"/>
    </row>
    <row r="490" spans="1:15" x14ac:dyDescent="0.35">
      <c r="A490" s="6" t="str">
        <f t="shared" si="15"/>
        <v>DISTRIBUCION VOLUMEN X CRITERIO (kg ó litros)CaramelosNORTE-CENTRO</v>
      </c>
      <c r="B490">
        <v>0</v>
      </c>
      <c r="C490" s="6">
        <v>0</v>
      </c>
      <c r="D490" s="6" t="s">
        <v>7</v>
      </c>
      <c r="E490" s="84">
        <v>19.28886451783514</v>
      </c>
      <c r="F490" s="84">
        <v>6.6812572204883622</v>
      </c>
      <c r="G490" s="84">
        <v>4.2850579941427123</v>
      </c>
      <c r="H490" s="7">
        <v>0</v>
      </c>
      <c r="I490" s="7"/>
      <c r="J490" s="7"/>
      <c r="K490" s="7"/>
      <c r="L490" s="7"/>
      <c r="M490" s="7"/>
      <c r="N490" s="7"/>
      <c r="O490" s="7"/>
    </row>
    <row r="491" spans="1:15" x14ac:dyDescent="0.35">
      <c r="A491" s="6" t="str">
        <f t="shared" si="15"/>
        <v>DISTRIBUCION VOLUMEN X CRITERIO (kg ó litros)CaramelosNOROESTE</v>
      </c>
      <c r="B491">
        <v>0</v>
      </c>
      <c r="C491" s="6">
        <v>0</v>
      </c>
      <c r="D491" s="6" t="s">
        <v>8</v>
      </c>
      <c r="E491" s="84">
        <v>6.5051571772255343</v>
      </c>
      <c r="F491" s="84">
        <v>8.0521051475971639</v>
      </c>
      <c r="G491" s="84">
        <v>6.3986816257524382</v>
      </c>
      <c r="H491" s="7">
        <v>0</v>
      </c>
      <c r="I491" s="7"/>
      <c r="J491" s="7"/>
      <c r="K491" s="7"/>
      <c r="L491" s="7"/>
      <c r="M491" s="7"/>
      <c r="N491" s="7"/>
      <c r="O491" s="7"/>
    </row>
    <row r="492" spans="1:15" x14ac:dyDescent="0.35">
      <c r="A492" s="6" t="str">
        <f t="shared" si="15"/>
        <v>DISTRIBUCION VOLUMEN X CRITERIO (kg ó litros)Caramelos&lt;2MIL</v>
      </c>
      <c r="B492">
        <v>0</v>
      </c>
      <c r="C492" s="6">
        <v>0</v>
      </c>
      <c r="D492" s="6" t="s">
        <v>9</v>
      </c>
      <c r="E492" s="84">
        <v>3.8070098014212683</v>
      </c>
      <c r="F492" s="84">
        <v>2.7148122407759381</v>
      </c>
      <c r="G492" s="84">
        <v>2.2241269440674434</v>
      </c>
      <c r="H492" s="7">
        <v>0</v>
      </c>
      <c r="I492" s="7"/>
      <c r="J492" s="7"/>
      <c r="K492" s="7"/>
      <c r="L492" s="7"/>
      <c r="M492" s="7"/>
      <c r="N492" s="7"/>
      <c r="O492" s="7"/>
    </row>
    <row r="493" spans="1:15" x14ac:dyDescent="0.35">
      <c r="A493" s="6" t="str">
        <f t="shared" si="15"/>
        <v>DISTRIBUCION VOLUMEN X CRITERIO (kg ó litros)Caramelos2-5MIL</v>
      </c>
      <c r="B493">
        <v>0</v>
      </c>
      <c r="C493" s="6">
        <v>0</v>
      </c>
      <c r="D493" s="6" t="s">
        <v>10</v>
      </c>
      <c r="E493" s="84">
        <v>3.2627549672411411</v>
      </c>
      <c r="F493" s="84">
        <v>4.9611747409829698</v>
      </c>
      <c r="G493" s="84">
        <v>2.0471350345983672</v>
      </c>
      <c r="H493" s="7">
        <v>0</v>
      </c>
      <c r="I493" s="7"/>
      <c r="J493" s="7"/>
      <c r="K493" s="7"/>
      <c r="L493" s="7"/>
      <c r="M493" s="7"/>
      <c r="N493" s="7"/>
      <c r="O493" s="7"/>
    </row>
    <row r="494" spans="1:15" x14ac:dyDescent="0.35">
      <c r="A494" s="6" t="str">
        <f t="shared" si="15"/>
        <v>DISTRIBUCION VOLUMEN X CRITERIO (kg ó litros)Caramelos5-10MIL</v>
      </c>
      <c r="B494">
        <v>0</v>
      </c>
      <c r="C494" s="6">
        <v>0</v>
      </c>
      <c r="D494" s="6" t="s">
        <v>11</v>
      </c>
      <c r="E494" s="84">
        <v>6.5644009073959895</v>
      </c>
      <c r="F494" s="84">
        <v>5.4269697623258102</v>
      </c>
      <c r="G494" s="84">
        <v>4.7066365469369718</v>
      </c>
      <c r="H494" s="7">
        <v>0</v>
      </c>
      <c r="I494" s="7"/>
      <c r="J494" s="7"/>
      <c r="K494" s="7"/>
      <c r="L494" s="7"/>
      <c r="M494" s="7"/>
      <c r="N494" s="7"/>
      <c r="O494" s="7"/>
    </row>
    <row r="495" spans="1:15" x14ac:dyDescent="0.35">
      <c r="A495" s="6" t="str">
        <f t="shared" si="15"/>
        <v>DISTRIBUCION VOLUMEN X CRITERIO (kg ó litros)Caramelos10-30MIL</v>
      </c>
      <c r="B495">
        <v>0</v>
      </c>
      <c r="C495" s="6">
        <v>0</v>
      </c>
      <c r="D495" s="6" t="s">
        <v>12</v>
      </c>
      <c r="E495" s="84">
        <v>33.097227597975916</v>
      </c>
      <c r="F495" s="84">
        <v>15.250048644303268</v>
      </c>
      <c r="G495" s="84">
        <v>19.665950300163839</v>
      </c>
      <c r="H495" s="7">
        <v>0</v>
      </c>
      <c r="I495" s="7"/>
      <c r="J495" s="7"/>
      <c r="K495" s="7"/>
      <c r="L495" s="7"/>
      <c r="M495" s="7"/>
      <c r="N495" s="7"/>
      <c r="O495" s="7"/>
    </row>
    <row r="496" spans="1:15" x14ac:dyDescent="0.35">
      <c r="A496" s="6" t="str">
        <f t="shared" si="15"/>
        <v>DISTRIBUCION VOLUMEN X CRITERIO (kg ó litros)Caramelos30-100MIL</v>
      </c>
      <c r="B496">
        <v>0</v>
      </c>
      <c r="C496" s="6">
        <v>0</v>
      </c>
      <c r="D496" s="6" t="s">
        <v>13</v>
      </c>
      <c r="E496" s="84">
        <v>15.12162947100015</v>
      </c>
      <c r="F496" s="84">
        <v>18.274781523864657</v>
      </c>
      <c r="G496" s="84">
        <v>20.620481784784808</v>
      </c>
      <c r="H496" s="7">
        <v>0</v>
      </c>
      <c r="I496" s="7"/>
      <c r="J496" s="7"/>
      <c r="K496" s="7"/>
      <c r="L496" s="7"/>
      <c r="M496" s="7"/>
      <c r="N496" s="7"/>
      <c r="O496" s="7"/>
    </row>
    <row r="497" spans="1:15" x14ac:dyDescent="0.35">
      <c r="A497" s="6" t="str">
        <f t="shared" si="15"/>
        <v>DISTRIBUCION VOLUMEN X CRITERIO (kg ó litros)Caramelos100-200MIL</v>
      </c>
      <c r="B497">
        <v>0</v>
      </c>
      <c r="C497" s="6">
        <v>0</v>
      </c>
      <c r="D497" s="6" t="s">
        <v>14</v>
      </c>
      <c r="E497" s="84">
        <v>9.1145858540384435</v>
      </c>
      <c r="F497" s="84">
        <v>4.3872820342441585</v>
      </c>
      <c r="G497" s="84">
        <v>6.0637966394140186</v>
      </c>
      <c r="H497" s="7">
        <v>0</v>
      </c>
      <c r="I497" s="8"/>
      <c r="J497" s="7"/>
      <c r="K497" s="8"/>
      <c r="L497" s="8"/>
      <c r="M497" s="8"/>
      <c r="N497" s="7"/>
      <c r="O497" s="7"/>
    </row>
    <row r="498" spans="1:15" x14ac:dyDescent="0.35">
      <c r="A498" s="6" t="str">
        <f t="shared" si="15"/>
        <v>DISTRIBUCION VOLUMEN X CRITERIO (kg ó litros)Caramelos200-500MIL</v>
      </c>
      <c r="B498">
        <v>0</v>
      </c>
      <c r="C498" s="6">
        <v>0</v>
      </c>
      <c r="D498" s="6" t="s">
        <v>15</v>
      </c>
      <c r="E498" s="84">
        <v>9.3306848878721933</v>
      </c>
      <c r="F498" s="84">
        <v>23.504798481556698</v>
      </c>
      <c r="G498" s="84">
        <v>19.938117432142686</v>
      </c>
      <c r="H498" s="7">
        <v>0</v>
      </c>
      <c r="I498" s="7"/>
      <c r="J498" s="7"/>
      <c r="K498" s="7"/>
      <c r="L498" s="7"/>
      <c r="M498" s="7"/>
      <c r="N498" s="7"/>
      <c r="O498" s="7"/>
    </row>
    <row r="499" spans="1:15" x14ac:dyDescent="0.35">
      <c r="A499" s="6" t="str">
        <f t="shared" si="15"/>
        <v>DISTRIBUCION VOLUMEN X CRITERIO (kg ó litros)Caramelos&gt;500MIL</v>
      </c>
      <c r="B499">
        <v>0</v>
      </c>
      <c r="C499" s="6">
        <v>0</v>
      </c>
      <c r="D499" s="6" t="s">
        <v>16</v>
      </c>
      <c r="E499" s="84">
        <v>19.701701380295944</v>
      </c>
      <c r="F499" s="84">
        <v>25.480127384280294</v>
      </c>
      <c r="G499" s="84">
        <v>24.73376175782127</v>
      </c>
      <c r="H499" s="7">
        <v>0</v>
      </c>
      <c r="I499" s="7"/>
      <c r="J499" s="7"/>
      <c r="K499" s="7"/>
      <c r="L499" s="7"/>
      <c r="M499" s="7"/>
      <c r="N499" s="7"/>
      <c r="O499" s="7"/>
    </row>
    <row r="500" spans="1:15" x14ac:dyDescent="0.35">
      <c r="A500" s="6" t="str">
        <f t="shared" si="15"/>
        <v>DISTRIBUCION VOLUMEN X CRITERIO (kg ó litros)CaramelosDE 15 A 19 AÑOS</v>
      </c>
      <c r="B500">
        <v>0</v>
      </c>
      <c r="C500" s="6">
        <v>0</v>
      </c>
      <c r="D500" s="6" t="s">
        <v>48</v>
      </c>
      <c r="E500" s="84">
        <v>2.0600389367717837</v>
      </c>
      <c r="F500" s="84">
        <v>3.5900335706799278</v>
      </c>
      <c r="G500" s="84">
        <v>2.6241268924391896</v>
      </c>
      <c r="H500" s="7">
        <v>0</v>
      </c>
      <c r="I500" s="7"/>
      <c r="J500" s="7"/>
      <c r="K500" s="7"/>
      <c r="L500" s="7"/>
      <c r="M500" s="7"/>
      <c r="N500" s="7"/>
      <c r="O500" s="7"/>
    </row>
    <row r="501" spans="1:15" x14ac:dyDescent="0.35">
      <c r="A501" s="6" t="str">
        <f t="shared" si="15"/>
        <v>DISTRIBUCION VOLUMEN X CRITERIO (kg ó litros)CaramelosDE 20 A 24 AÑOS</v>
      </c>
      <c r="B501">
        <v>0</v>
      </c>
      <c r="C501" s="6">
        <v>0</v>
      </c>
      <c r="D501" s="6" t="s">
        <v>49</v>
      </c>
      <c r="E501" s="84">
        <v>1.8010258009378683</v>
      </c>
      <c r="F501" s="84">
        <v>1.0906489260979488</v>
      </c>
      <c r="G501" s="84">
        <v>2.1575872931214652</v>
      </c>
      <c r="H501" s="7">
        <v>0</v>
      </c>
      <c r="I501" s="7"/>
      <c r="J501" s="7"/>
      <c r="K501" s="7"/>
      <c r="L501" s="7"/>
      <c r="M501" s="7"/>
      <c r="N501" s="7"/>
      <c r="O501" s="7"/>
    </row>
    <row r="502" spans="1:15" x14ac:dyDescent="0.35">
      <c r="A502" s="6" t="str">
        <f t="shared" si="15"/>
        <v>DISTRIBUCION VOLUMEN X CRITERIO (kg ó litros)CaramelosDE 25 A 34 AÑOS</v>
      </c>
      <c r="B502">
        <v>0</v>
      </c>
      <c r="C502" s="6">
        <v>0</v>
      </c>
      <c r="D502" s="6" t="s">
        <v>50</v>
      </c>
      <c r="E502" s="84">
        <v>23.354959798611524</v>
      </c>
      <c r="F502" s="84">
        <v>7.2514419147969562</v>
      </c>
      <c r="G502" s="84">
        <v>10.185267604157101</v>
      </c>
      <c r="H502" s="7">
        <v>0</v>
      </c>
      <c r="I502" s="7"/>
      <c r="J502" s="7"/>
      <c r="K502" s="7"/>
      <c r="L502" s="7"/>
      <c r="M502" s="7"/>
      <c r="N502" s="7"/>
      <c r="O502" s="7"/>
    </row>
    <row r="503" spans="1:15" x14ac:dyDescent="0.35">
      <c r="A503" s="6" t="str">
        <f t="shared" si="15"/>
        <v>DISTRIBUCION VOLUMEN X CRITERIO (kg ó litros)CaramelosDE 35 A 49 AÑOS</v>
      </c>
      <c r="B503">
        <v>0</v>
      </c>
      <c r="C503" s="6">
        <v>0</v>
      </c>
      <c r="D503" s="6" t="s">
        <v>51</v>
      </c>
      <c r="E503" s="84">
        <v>17.633514142523246</v>
      </c>
      <c r="F503" s="84">
        <v>29.179936647425109</v>
      </c>
      <c r="G503" s="84">
        <v>11.606067270991153</v>
      </c>
      <c r="H503" s="7">
        <v>0</v>
      </c>
      <c r="I503" s="7"/>
      <c r="J503" s="7"/>
      <c r="K503" s="7"/>
      <c r="L503" s="7"/>
      <c r="M503" s="7"/>
      <c r="N503" s="7"/>
      <c r="O503" s="7"/>
    </row>
    <row r="504" spans="1:15" x14ac:dyDescent="0.35">
      <c r="A504" s="6" t="str">
        <f t="shared" si="15"/>
        <v>DISTRIBUCION VOLUMEN X CRITERIO (kg ó litros)CaramelosDE 50 A 59 AÑOS</v>
      </c>
      <c r="B504">
        <v>0</v>
      </c>
      <c r="C504" s="6">
        <v>0</v>
      </c>
      <c r="D504" s="6" t="s">
        <v>52</v>
      </c>
      <c r="E504" s="84">
        <v>23.325513476034978</v>
      </c>
      <c r="F504" s="84">
        <v>18.43843939347736</v>
      </c>
      <c r="G504" s="84">
        <v>24.86370993006437</v>
      </c>
      <c r="H504" s="7">
        <v>0</v>
      </c>
      <c r="I504" s="7"/>
      <c r="J504" s="7"/>
      <c r="K504" s="7"/>
      <c r="L504" s="7"/>
      <c r="M504" s="7"/>
      <c r="N504" s="7"/>
      <c r="O504" s="7"/>
    </row>
    <row r="505" spans="1:15" x14ac:dyDescent="0.35">
      <c r="A505" s="6" t="str">
        <f t="shared" si="15"/>
        <v>DISTRIBUCION VOLUMEN X CRITERIO (kg ó litros)CaramelosDE 60 A 75 AÑOS</v>
      </c>
      <c r="B505">
        <v>0</v>
      </c>
      <c r="C505" s="6">
        <v>0</v>
      </c>
      <c r="D505" s="6" t="s">
        <v>53</v>
      </c>
      <c r="E505" s="84">
        <v>31.824947955581706</v>
      </c>
      <c r="F505" s="84">
        <v>40.449493620163835</v>
      </c>
      <c r="G505" s="84">
        <v>48.563245585642179</v>
      </c>
      <c r="H505" s="8">
        <v>0</v>
      </c>
      <c r="I505" s="8"/>
      <c r="J505" s="8"/>
      <c r="K505" s="8"/>
      <c r="L505" s="8"/>
      <c r="M505" s="7"/>
      <c r="N505" s="7"/>
      <c r="O505" s="7"/>
    </row>
    <row r="506" spans="1:15" x14ac:dyDescent="0.35">
      <c r="A506" s="6" t="str">
        <f t="shared" si="15"/>
        <v>DISTRIBUCION VOLUMEN X CRITERIO (kg ó litros)CaramelosNIVEL ALTO</v>
      </c>
      <c r="B506">
        <v>0</v>
      </c>
      <c r="C506" s="6">
        <v>0</v>
      </c>
      <c r="D506" s="6" t="s">
        <v>156</v>
      </c>
      <c r="E506" s="84">
        <v>25.140722968924521</v>
      </c>
      <c r="F506" s="84">
        <v>17.880215762673593</v>
      </c>
      <c r="G506" s="84">
        <v>21.163406476509962</v>
      </c>
      <c r="H506" s="7">
        <v>0</v>
      </c>
      <c r="I506" s="8"/>
      <c r="J506" s="7"/>
      <c r="K506" s="8"/>
      <c r="L506" s="8"/>
      <c r="M506" s="7"/>
      <c r="N506" s="7"/>
      <c r="O506" s="7"/>
    </row>
    <row r="507" spans="1:15" x14ac:dyDescent="0.35">
      <c r="A507" s="6" t="str">
        <f t="shared" si="15"/>
        <v>DISTRIBUCION VOLUMEN X CRITERIO (kg ó litros)CaramelosNIVEL MEDIO ALTO</v>
      </c>
      <c r="B507">
        <v>0</v>
      </c>
      <c r="C507" s="6">
        <v>0</v>
      </c>
      <c r="D507" s="6" t="s">
        <v>157</v>
      </c>
      <c r="E507" s="84">
        <v>14.32669257828136</v>
      </c>
      <c r="F507" s="84">
        <v>10.236862113772839</v>
      </c>
      <c r="G507" s="84">
        <v>8.4997663868376918</v>
      </c>
      <c r="H507" s="7">
        <v>0</v>
      </c>
      <c r="I507" s="7"/>
      <c r="J507" s="7"/>
      <c r="K507" s="7"/>
      <c r="L507" s="7"/>
      <c r="M507" s="7"/>
      <c r="N507" s="7"/>
      <c r="O507" s="7"/>
    </row>
    <row r="508" spans="1:15" x14ac:dyDescent="0.35">
      <c r="A508" s="6" t="str">
        <f t="shared" si="15"/>
        <v>DISTRIBUCION VOLUMEN X CRITERIO (kg ó litros)CaramelosNIVEL MEDIO</v>
      </c>
      <c r="B508">
        <v>0</v>
      </c>
      <c r="C508" s="6">
        <v>0</v>
      </c>
      <c r="D508" s="6" t="s">
        <v>158</v>
      </c>
      <c r="E508" s="84">
        <v>15.772053523573099</v>
      </c>
      <c r="F508" s="84">
        <v>26.394210049095417</v>
      </c>
      <c r="G508" s="84">
        <v>30.669256963759022</v>
      </c>
      <c r="H508" s="7">
        <v>0</v>
      </c>
      <c r="I508" s="7"/>
      <c r="J508" s="7"/>
      <c r="K508" s="7"/>
      <c r="L508" s="7"/>
      <c r="M508" s="7"/>
      <c r="N508" s="7"/>
      <c r="O508" s="7"/>
    </row>
    <row r="509" spans="1:15" x14ac:dyDescent="0.35">
      <c r="A509" s="6" t="str">
        <f t="shared" si="15"/>
        <v>DISTRIBUCION VOLUMEN X CRITERIO (kg ó litros)CaramelosNIVEL MEDIO BAJO</v>
      </c>
      <c r="B509">
        <v>0</v>
      </c>
      <c r="C509" s="6">
        <v>0</v>
      </c>
      <c r="D509" s="6" t="s">
        <v>159</v>
      </c>
      <c r="E509" s="84">
        <v>10.557636901457538</v>
      </c>
      <c r="F509" s="84">
        <v>8.7000289328437557</v>
      </c>
      <c r="G509" s="84">
        <v>11.805867802331546</v>
      </c>
      <c r="H509" s="7">
        <v>0</v>
      </c>
      <c r="I509" s="7"/>
      <c r="J509" s="7"/>
      <c r="K509" s="7"/>
      <c r="L509" s="7"/>
      <c r="M509" s="7"/>
      <c r="N509" s="7"/>
      <c r="O509" s="7"/>
    </row>
    <row r="510" spans="1:15" x14ac:dyDescent="0.35">
      <c r="A510" s="6" t="str">
        <f t="shared" si="15"/>
        <v>DISTRIBUCION VOLUMEN X CRITERIO (kg ó litros)CaramelosNIVEL BAJO</v>
      </c>
      <c r="B510">
        <v>0</v>
      </c>
      <c r="C510" s="6">
        <v>0</v>
      </c>
      <c r="D510" s="6" t="s">
        <v>160</v>
      </c>
      <c r="E510" s="84">
        <v>34.202895273424772</v>
      </c>
      <c r="F510" s="84">
        <v>36.788679963175575</v>
      </c>
      <c r="G510" s="84">
        <v>27.861703322722185</v>
      </c>
      <c r="H510" s="7">
        <v>0</v>
      </c>
      <c r="I510" s="7"/>
      <c r="J510" s="7"/>
      <c r="K510" s="7"/>
      <c r="L510" s="7"/>
      <c r="M510" s="7"/>
      <c r="N510" s="7"/>
      <c r="O510" s="7"/>
    </row>
    <row r="511" spans="1:15" x14ac:dyDescent="0.35">
      <c r="A511" s="6" t="str">
        <f t="shared" si="15"/>
        <v>DISTRIBUCION VOLUMEN X CRITERIO (kg ó litros)CaramelosHOMBRE</v>
      </c>
      <c r="B511">
        <v>0</v>
      </c>
      <c r="C511" s="6">
        <v>0</v>
      </c>
      <c r="D511" s="6" t="s">
        <v>21</v>
      </c>
      <c r="E511" s="84">
        <v>37.856774462709829</v>
      </c>
      <c r="F511" s="84">
        <v>39.825832493602434</v>
      </c>
      <c r="G511" s="84">
        <v>47.498850927521694</v>
      </c>
      <c r="H511" s="7">
        <v>0</v>
      </c>
      <c r="I511" s="7"/>
      <c r="J511" s="7"/>
      <c r="K511" s="7"/>
      <c r="L511" s="7"/>
      <c r="M511" s="7"/>
      <c r="N511" s="7"/>
      <c r="O511" s="7"/>
    </row>
    <row r="512" spans="1:15" x14ac:dyDescent="0.35">
      <c r="A512" s="6" t="str">
        <f t="shared" si="15"/>
        <v>DISTRIBUCION VOLUMEN X CRITERIO (kg ó litros)CaramelosMUJER</v>
      </c>
      <c r="B512">
        <v>0</v>
      </c>
      <c r="C512" s="6">
        <v>0</v>
      </c>
      <c r="D512" s="6" t="s">
        <v>22</v>
      </c>
      <c r="E512" s="84">
        <v>62.143225276715278</v>
      </c>
      <c r="F512" s="84">
        <v>60.17416823044347</v>
      </c>
      <c r="G512" s="84">
        <v>52.501149985343211</v>
      </c>
      <c r="H512" s="7">
        <v>0</v>
      </c>
      <c r="I512" s="7"/>
      <c r="J512" s="7"/>
      <c r="K512" s="7"/>
      <c r="L512" s="7"/>
      <c r="M512" s="7"/>
      <c r="N512" s="7"/>
      <c r="O512" s="7"/>
    </row>
    <row r="513" spans="1:15" x14ac:dyDescent="0.35">
      <c r="A513" s="6" t="str">
        <f>$B$273&amp;$C$513&amp;D513</f>
        <v>DISTRIBUCION VOLUMEN X CRITERIO (kg ó litros)GolosinasT.ESPAÑA</v>
      </c>
      <c r="B513">
        <v>0</v>
      </c>
      <c r="C513" s="6" t="s">
        <v>39</v>
      </c>
      <c r="D513" s="6" t="s">
        <v>45</v>
      </c>
      <c r="E513" s="84">
        <v>100</v>
      </c>
      <c r="F513" s="84">
        <v>100</v>
      </c>
      <c r="G513" s="84">
        <v>100</v>
      </c>
      <c r="H513" s="7">
        <v>0</v>
      </c>
      <c r="I513" s="7"/>
      <c r="J513" s="7"/>
      <c r="K513" s="8"/>
      <c r="L513" s="8"/>
      <c r="M513" s="8"/>
      <c r="N513" s="7"/>
      <c r="O513" s="7"/>
    </row>
    <row r="514" spans="1:15" x14ac:dyDescent="0.35">
      <c r="A514" s="6" t="str">
        <f t="shared" ref="A514:A542" si="16">$B$273&amp;$C$513&amp;D514</f>
        <v>DISTRIBUCION VOLUMEN X CRITERIO (kg ó litros)GolosinasBCN AM</v>
      </c>
      <c r="B514">
        <v>0</v>
      </c>
      <c r="C514" s="6">
        <v>0</v>
      </c>
      <c r="D514" s="6" t="s">
        <v>1</v>
      </c>
      <c r="E514" s="84">
        <v>11.253759122835135</v>
      </c>
      <c r="F514" s="84">
        <v>12.32728081277989</v>
      </c>
      <c r="G514" s="84">
        <v>13.827929938654407</v>
      </c>
      <c r="H514" s="7">
        <v>0</v>
      </c>
      <c r="I514" s="7"/>
      <c r="J514" s="7"/>
      <c r="K514" s="7"/>
      <c r="L514" s="7"/>
      <c r="M514" s="7"/>
      <c r="N514" s="7"/>
      <c r="O514" s="7"/>
    </row>
    <row r="515" spans="1:15" x14ac:dyDescent="0.35">
      <c r="A515" s="6" t="str">
        <f t="shared" si="16"/>
        <v>DISTRIBUCION VOLUMEN X CRITERIO (kg ó litros)GolosinasREST.CAT ARAGON</v>
      </c>
      <c r="B515">
        <v>0</v>
      </c>
      <c r="C515" s="6">
        <v>0</v>
      </c>
      <c r="D515" s="6" t="s">
        <v>2</v>
      </c>
      <c r="E515" s="84">
        <v>10.26306318912355</v>
      </c>
      <c r="F515" s="84">
        <v>21.734418796984343</v>
      </c>
      <c r="G515" s="84">
        <v>15.5862912187166</v>
      </c>
      <c r="H515" s="7">
        <v>0</v>
      </c>
      <c r="I515" s="7"/>
      <c r="J515" s="7"/>
      <c r="K515" s="7"/>
      <c r="L515" s="7"/>
      <c r="M515" s="7"/>
      <c r="N515" s="7"/>
      <c r="O515" s="7"/>
    </row>
    <row r="516" spans="1:15" x14ac:dyDescent="0.35">
      <c r="A516" s="6" t="str">
        <f t="shared" si="16"/>
        <v>DISTRIBUCION VOLUMEN X CRITERIO (kg ó litros)GolosinasLEVANTE</v>
      </c>
      <c r="B516">
        <v>0</v>
      </c>
      <c r="C516" s="6">
        <v>0</v>
      </c>
      <c r="D516" s="6" t="s">
        <v>3</v>
      </c>
      <c r="E516" s="84">
        <v>11.521053014429185</v>
      </c>
      <c r="F516" s="84">
        <v>7.6787501929206217</v>
      </c>
      <c r="G516" s="84">
        <v>12.778915813034672</v>
      </c>
      <c r="H516" s="7">
        <v>0</v>
      </c>
      <c r="I516" s="7"/>
      <c r="J516" s="7"/>
      <c r="K516" s="7"/>
      <c r="L516" s="7"/>
      <c r="M516" s="7"/>
      <c r="N516" s="7"/>
      <c r="O516" s="7"/>
    </row>
    <row r="517" spans="1:15" x14ac:dyDescent="0.35">
      <c r="A517" s="6" t="str">
        <f t="shared" si="16"/>
        <v>DISTRIBUCION VOLUMEN X CRITERIO (kg ó litros)GolosinasANDALUCIA</v>
      </c>
      <c r="B517">
        <v>0</v>
      </c>
      <c r="C517" s="6">
        <v>0</v>
      </c>
      <c r="D517" s="6" t="s">
        <v>4</v>
      </c>
      <c r="E517" s="84">
        <v>16.635770163509811</v>
      </c>
      <c r="F517" s="84">
        <v>13.859559252411637</v>
      </c>
      <c r="G517" s="84">
        <v>12.709506577521948</v>
      </c>
      <c r="H517" s="7">
        <v>0</v>
      </c>
      <c r="I517" s="7"/>
      <c r="J517" s="7"/>
      <c r="K517" s="7"/>
      <c r="L517" s="7"/>
      <c r="M517" s="7"/>
      <c r="N517" s="7"/>
      <c r="O517" s="7"/>
    </row>
    <row r="518" spans="1:15" x14ac:dyDescent="0.35">
      <c r="A518" s="6" t="str">
        <f t="shared" si="16"/>
        <v>DISTRIBUCION VOLUMEN X CRITERIO (kg ó litros)GolosinasMDD AM</v>
      </c>
      <c r="B518">
        <v>0</v>
      </c>
      <c r="C518" s="6">
        <v>0</v>
      </c>
      <c r="D518" s="6" t="s">
        <v>5</v>
      </c>
      <c r="E518" s="84">
        <v>8.5421306934040189</v>
      </c>
      <c r="F518" s="84">
        <v>11.24454722797983</v>
      </c>
      <c r="G518" s="84">
        <v>9.7824043555370199</v>
      </c>
      <c r="H518" s="8">
        <v>0</v>
      </c>
      <c r="I518" s="8"/>
      <c r="J518" s="8"/>
      <c r="K518" s="8"/>
      <c r="L518" s="8"/>
      <c r="M518" s="8"/>
      <c r="N518" s="7"/>
      <c r="O518" s="7"/>
    </row>
    <row r="519" spans="1:15" x14ac:dyDescent="0.35">
      <c r="A519" s="6" t="str">
        <f t="shared" si="16"/>
        <v>DISTRIBUCION VOLUMEN X CRITERIO (kg ó litros)GolosinasRTO CENTRO</v>
      </c>
      <c r="B519">
        <v>0</v>
      </c>
      <c r="C519" s="6">
        <v>0</v>
      </c>
      <c r="D519" s="6" t="s">
        <v>6</v>
      </c>
      <c r="E519" s="84">
        <v>12.505927320705865</v>
      </c>
      <c r="F519" s="84">
        <v>9.7351314671954761</v>
      </c>
      <c r="G519" s="84">
        <v>11.089364233701115</v>
      </c>
      <c r="H519" s="7">
        <v>0</v>
      </c>
      <c r="I519" s="7"/>
      <c r="J519" s="7"/>
      <c r="K519" s="7"/>
      <c r="L519" s="7"/>
      <c r="M519" s="7"/>
      <c r="N519" s="7"/>
      <c r="O519" s="7"/>
    </row>
    <row r="520" spans="1:15" x14ac:dyDescent="0.35">
      <c r="A520" s="6" t="str">
        <f t="shared" si="16"/>
        <v>DISTRIBUCION VOLUMEN X CRITERIO (kg ó litros)GolosinasNORTE-CENTRO</v>
      </c>
      <c r="B520">
        <v>0</v>
      </c>
      <c r="C520" s="6">
        <v>0</v>
      </c>
      <c r="D520" s="6" t="s">
        <v>7</v>
      </c>
      <c r="E520" s="84">
        <v>19.714737117112143</v>
      </c>
      <c r="F520" s="84">
        <v>16.793522253774078</v>
      </c>
      <c r="G520" s="84">
        <v>11.907063547267651</v>
      </c>
      <c r="H520" s="7">
        <v>0</v>
      </c>
      <c r="I520" s="7"/>
      <c r="J520" s="7"/>
      <c r="K520" s="7"/>
      <c r="L520" s="7"/>
      <c r="M520" s="7"/>
      <c r="N520" s="7"/>
      <c r="O520" s="7"/>
    </row>
    <row r="521" spans="1:15" x14ac:dyDescent="0.35">
      <c r="A521" s="6" t="str">
        <f t="shared" si="16"/>
        <v>DISTRIBUCION VOLUMEN X CRITERIO (kg ó litros)GolosinasNOROESTE</v>
      </c>
      <c r="B521">
        <v>0</v>
      </c>
      <c r="C521" s="6">
        <v>0</v>
      </c>
      <c r="D521" s="6" t="s">
        <v>8</v>
      </c>
      <c r="E521" s="84">
        <v>9.5635596459932852</v>
      </c>
      <c r="F521" s="84">
        <v>6.6267900859416837</v>
      </c>
      <c r="G521" s="84">
        <v>12.318528391332965</v>
      </c>
      <c r="H521" s="7">
        <v>0</v>
      </c>
      <c r="I521" s="7"/>
      <c r="J521" s="7"/>
      <c r="K521" s="7"/>
      <c r="L521" s="7"/>
      <c r="M521" s="7"/>
      <c r="N521" s="7"/>
      <c r="O521" s="7"/>
    </row>
    <row r="522" spans="1:15" x14ac:dyDescent="0.35">
      <c r="A522" s="6" t="str">
        <f t="shared" si="16"/>
        <v>DISTRIBUCION VOLUMEN X CRITERIO (kg ó litros)Golosinas&lt;2MIL</v>
      </c>
      <c r="B522">
        <v>0</v>
      </c>
      <c r="C522" s="6">
        <v>0</v>
      </c>
      <c r="D522" s="6" t="s">
        <v>9</v>
      </c>
      <c r="E522" s="84">
        <v>7.7729035147882399</v>
      </c>
      <c r="F522" s="84">
        <v>4.9932810393685774</v>
      </c>
      <c r="G522" s="84">
        <v>4.5542953866496472</v>
      </c>
      <c r="H522" s="7">
        <v>0</v>
      </c>
      <c r="I522" s="7"/>
      <c r="J522" s="7"/>
      <c r="K522" s="7"/>
      <c r="L522" s="7"/>
      <c r="M522" s="7"/>
      <c r="N522" s="7"/>
      <c r="O522" s="7"/>
    </row>
    <row r="523" spans="1:15" x14ac:dyDescent="0.35">
      <c r="A523" s="6" t="str">
        <f t="shared" si="16"/>
        <v>DISTRIBUCION VOLUMEN X CRITERIO (kg ó litros)Golosinas2-5MIL</v>
      </c>
      <c r="B523">
        <v>0</v>
      </c>
      <c r="C523" s="6">
        <v>0</v>
      </c>
      <c r="D523" s="6" t="s">
        <v>10</v>
      </c>
      <c r="E523" s="84">
        <v>4.4963010627297297</v>
      </c>
      <c r="F523" s="84">
        <v>6.8816417938495134</v>
      </c>
      <c r="G523" s="84">
        <v>6.4816360765002372</v>
      </c>
      <c r="H523" s="7">
        <v>0</v>
      </c>
      <c r="I523" s="7"/>
      <c r="J523" s="7"/>
      <c r="K523" s="7"/>
      <c r="L523" s="7"/>
      <c r="M523" s="7"/>
      <c r="N523" s="7"/>
      <c r="O523" s="7"/>
    </row>
    <row r="524" spans="1:15" x14ac:dyDescent="0.35">
      <c r="A524" s="6" t="str">
        <f t="shared" si="16"/>
        <v>DISTRIBUCION VOLUMEN X CRITERIO (kg ó litros)Golosinas5-10MIL</v>
      </c>
      <c r="B524">
        <v>0</v>
      </c>
      <c r="C524" s="6">
        <v>0</v>
      </c>
      <c r="D524" s="6" t="s">
        <v>11</v>
      </c>
      <c r="E524" s="84">
        <v>8.5295523093477197</v>
      </c>
      <c r="F524" s="84">
        <v>7.8884110457920071</v>
      </c>
      <c r="G524" s="84">
        <v>6.1158537471889645</v>
      </c>
      <c r="H524" s="7">
        <v>0</v>
      </c>
      <c r="I524" s="7"/>
      <c r="J524" s="7"/>
      <c r="K524" s="7"/>
      <c r="L524" s="7"/>
      <c r="M524" s="7"/>
      <c r="N524" s="7"/>
      <c r="O524" s="7"/>
    </row>
    <row r="525" spans="1:15" x14ac:dyDescent="0.35">
      <c r="A525" s="6" t="str">
        <f t="shared" si="16"/>
        <v>DISTRIBUCION VOLUMEN X CRITERIO (kg ó litros)Golosinas10-30MIL</v>
      </c>
      <c r="B525">
        <v>0</v>
      </c>
      <c r="C525" s="6">
        <v>0</v>
      </c>
      <c r="D525" s="6" t="s">
        <v>12</v>
      </c>
      <c r="E525" s="84">
        <v>25.943339471834687</v>
      </c>
      <c r="F525" s="84">
        <v>24.617654673589655</v>
      </c>
      <c r="G525" s="84">
        <v>22.048729704010654</v>
      </c>
      <c r="H525" s="7">
        <v>0</v>
      </c>
      <c r="I525" s="7"/>
      <c r="J525" s="7"/>
      <c r="K525" s="7"/>
      <c r="L525" s="7"/>
      <c r="M525" s="7"/>
      <c r="N525" s="7"/>
      <c r="O525" s="7"/>
    </row>
    <row r="526" spans="1:15" x14ac:dyDescent="0.35">
      <c r="A526" s="6" t="str">
        <f t="shared" si="16"/>
        <v>DISTRIBUCION VOLUMEN X CRITERIO (kg ó litros)Golosinas30-100MIL</v>
      </c>
      <c r="B526">
        <v>0</v>
      </c>
      <c r="C526" s="6">
        <v>0</v>
      </c>
      <c r="D526" s="6" t="s">
        <v>13</v>
      </c>
      <c r="E526" s="84">
        <v>17.683531481866805</v>
      </c>
      <c r="F526" s="84">
        <v>17.659489098106324</v>
      </c>
      <c r="G526" s="84">
        <v>17.990591576129127</v>
      </c>
      <c r="H526" s="7">
        <v>0</v>
      </c>
      <c r="I526" s="7"/>
      <c r="J526" s="7"/>
      <c r="K526" s="7"/>
      <c r="L526" s="7"/>
      <c r="M526" s="7"/>
      <c r="N526" s="7"/>
      <c r="O526" s="7"/>
    </row>
    <row r="527" spans="1:15" x14ac:dyDescent="0.35">
      <c r="A527" s="6" t="str">
        <f t="shared" si="16"/>
        <v>DISTRIBUCION VOLUMEN X CRITERIO (kg ó litros)Golosinas100-200MIL</v>
      </c>
      <c r="B527">
        <v>0</v>
      </c>
      <c r="C527" s="6">
        <v>0</v>
      </c>
      <c r="D527" s="6" t="s">
        <v>14</v>
      </c>
      <c r="E527" s="84">
        <v>10.545367228039563</v>
      </c>
      <c r="F527" s="84">
        <v>8.3051740138246171</v>
      </c>
      <c r="G527" s="84">
        <v>8.5939807811270228</v>
      </c>
      <c r="H527" s="7">
        <v>0</v>
      </c>
      <c r="I527" s="7"/>
      <c r="J527" s="7"/>
      <c r="K527" s="7"/>
      <c r="L527" s="7"/>
      <c r="M527" s="7"/>
      <c r="N527" s="7"/>
      <c r="O527" s="7"/>
    </row>
    <row r="528" spans="1:15" x14ac:dyDescent="0.35">
      <c r="A528" s="6" t="str">
        <f t="shared" si="16"/>
        <v>DISTRIBUCION VOLUMEN X CRITERIO (kg ó litros)Golosinas200-500MIL</v>
      </c>
      <c r="B528">
        <v>0</v>
      </c>
      <c r="C528" s="6">
        <v>0</v>
      </c>
      <c r="D528" s="6" t="s">
        <v>15</v>
      </c>
      <c r="E528" s="84">
        <v>14.685269779745241</v>
      </c>
      <c r="F528" s="84">
        <v>17.114253622931628</v>
      </c>
      <c r="G528" s="84">
        <v>23.859471186910906</v>
      </c>
      <c r="H528" s="7">
        <v>0</v>
      </c>
      <c r="I528" s="7"/>
      <c r="J528" s="7"/>
      <c r="K528" s="7"/>
      <c r="L528" s="7"/>
      <c r="M528" s="7"/>
      <c r="N528" s="7"/>
      <c r="O528" s="7"/>
    </row>
    <row r="529" spans="1:15" x14ac:dyDescent="0.35">
      <c r="A529" s="6" t="str">
        <f t="shared" si="16"/>
        <v>DISTRIBUCION VOLUMEN X CRITERIO (kg ó litros)Golosinas&gt;500MIL</v>
      </c>
      <c r="B529">
        <v>0</v>
      </c>
      <c r="C529" s="6">
        <v>0</v>
      </c>
      <c r="D529" s="6" t="s">
        <v>16</v>
      </c>
      <c r="E529" s="84">
        <v>10.34373802311266</v>
      </c>
      <c r="F529" s="84">
        <v>12.540102244105581</v>
      </c>
      <c r="G529" s="84">
        <v>10.355437804319186</v>
      </c>
      <c r="H529" s="7">
        <v>0</v>
      </c>
      <c r="I529" s="7"/>
      <c r="J529" s="7"/>
      <c r="K529" s="7"/>
      <c r="L529" s="7"/>
      <c r="M529" s="7"/>
      <c r="N529" s="7"/>
      <c r="O529" s="7"/>
    </row>
    <row r="530" spans="1:15" x14ac:dyDescent="0.35">
      <c r="A530" s="6" t="str">
        <f t="shared" si="16"/>
        <v>DISTRIBUCION VOLUMEN X CRITERIO (kg ó litros)GolosinasDE 15 A 19 AÑOS</v>
      </c>
      <c r="B530">
        <v>0</v>
      </c>
      <c r="C530" s="6">
        <v>0</v>
      </c>
      <c r="D530" s="6" t="s">
        <v>48</v>
      </c>
      <c r="E530" s="84">
        <v>6.6017763294258556</v>
      </c>
      <c r="F530" s="84">
        <v>3.6777346010922272</v>
      </c>
      <c r="G530" s="84">
        <v>10.145621949283637</v>
      </c>
      <c r="H530" s="7">
        <v>0</v>
      </c>
      <c r="I530" s="7"/>
      <c r="J530" s="7"/>
      <c r="K530" s="7"/>
      <c r="L530" s="7"/>
      <c r="M530" s="7"/>
      <c r="N530" s="7"/>
      <c r="O530" s="7"/>
    </row>
    <row r="531" spans="1:15" x14ac:dyDescent="0.35">
      <c r="A531" s="6" t="str">
        <f t="shared" si="16"/>
        <v>DISTRIBUCION VOLUMEN X CRITERIO (kg ó litros)GolosinasDE 20 A 24 AÑOS</v>
      </c>
      <c r="B531">
        <v>0</v>
      </c>
      <c r="C531" s="6">
        <v>0</v>
      </c>
      <c r="D531" s="6" t="s">
        <v>49</v>
      </c>
      <c r="E531" s="84">
        <v>6.0656707434541808</v>
      </c>
      <c r="F531" s="84">
        <v>3.0233037939762717</v>
      </c>
      <c r="G531" s="84">
        <v>4.887222478245377</v>
      </c>
      <c r="H531" s="7">
        <v>0</v>
      </c>
      <c r="I531" s="7"/>
      <c r="J531" s="7"/>
      <c r="K531" s="7"/>
      <c r="L531" s="7"/>
      <c r="M531" s="7"/>
      <c r="N531" s="7"/>
      <c r="O531" s="7"/>
    </row>
    <row r="532" spans="1:15" x14ac:dyDescent="0.35">
      <c r="A532" s="6" t="str">
        <f t="shared" si="16"/>
        <v>DISTRIBUCION VOLUMEN X CRITERIO (kg ó litros)GolosinasDE 25 A 34 AÑOS</v>
      </c>
      <c r="B532">
        <v>0</v>
      </c>
      <c r="C532" s="6">
        <v>0</v>
      </c>
      <c r="D532" s="6" t="s">
        <v>50</v>
      </c>
      <c r="E532" s="84">
        <v>18.226729785822197</v>
      </c>
      <c r="F532" s="84">
        <v>18.92469677056658</v>
      </c>
      <c r="G532" s="84">
        <v>15.657024660276095</v>
      </c>
      <c r="H532" s="7">
        <v>0</v>
      </c>
      <c r="I532" s="7"/>
      <c r="J532" s="7"/>
      <c r="K532" s="7"/>
      <c r="L532" s="7"/>
      <c r="M532" s="7"/>
      <c r="N532" s="7"/>
      <c r="O532" s="7"/>
    </row>
    <row r="533" spans="1:15" x14ac:dyDescent="0.35">
      <c r="A533" s="6" t="str">
        <f t="shared" si="16"/>
        <v>DISTRIBUCION VOLUMEN X CRITERIO (kg ó litros)GolosinasDE 35 A 49 AÑOS</v>
      </c>
      <c r="B533">
        <v>0</v>
      </c>
      <c r="C533" s="6">
        <v>0</v>
      </c>
      <c r="D533" s="6" t="s">
        <v>51</v>
      </c>
      <c r="E533" s="84">
        <v>36.229840256482433</v>
      </c>
      <c r="F533" s="84">
        <v>30.026921970933774</v>
      </c>
      <c r="G533" s="84">
        <v>27.747650128388308</v>
      </c>
      <c r="H533" s="7">
        <v>0</v>
      </c>
      <c r="I533" s="7"/>
      <c r="J533" s="7"/>
      <c r="K533" s="7"/>
      <c r="L533" s="7"/>
      <c r="M533" s="7"/>
      <c r="N533" s="7"/>
      <c r="O533" s="7"/>
    </row>
    <row r="534" spans="1:15" x14ac:dyDescent="0.35">
      <c r="A534" s="6" t="str">
        <f t="shared" si="16"/>
        <v>DISTRIBUCION VOLUMEN X CRITERIO (kg ó litros)GolosinasDE 50 A 59 AÑOS</v>
      </c>
      <c r="B534">
        <v>0</v>
      </c>
      <c r="C534" s="6">
        <v>0</v>
      </c>
      <c r="D534" s="6" t="s">
        <v>52</v>
      </c>
      <c r="E534" s="84">
        <v>17.826209117163323</v>
      </c>
      <c r="F534" s="84">
        <v>22.289474908515022</v>
      </c>
      <c r="G534" s="84">
        <v>25.183619127883478</v>
      </c>
      <c r="H534" s="7">
        <v>0</v>
      </c>
      <c r="I534" s="7"/>
      <c r="J534" s="7"/>
      <c r="K534" s="7"/>
      <c r="L534" s="7"/>
      <c r="M534" s="7"/>
      <c r="N534" s="7"/>
      <c r="O534" s="7"/>
    </row>
    <row r="535" spans="1:15" x14ac:dyDescent="0.35">
      <c r="A535" s="6" t="str">
        <f t="shared" si="16"/>
        <v>DISTRIBUCION VOLUMEN X CRITERIO (kg ó litros)GolosinasDE 60 A 75 AÑOS</v>
      </c>
      <c r="B535">
        <v>0</v>
      </c>
      <c r="C535" s="6">
        <v>0</v>
      </c>
      <c r="D535" s="6" t="s">
        <v>53</v>
      </c>
      <c r="E535" s="84">
        <v>15.049779276857425</v>
      </c>
      <c r="F535" s="84">
        <v>22.057870212430235</v>
      </c>
      <c r="G535" s="84">
        <v>16.37885852071819</v>
      </c>
      <c r="H535" s="7">
        <v>0</v>
      </c>
      <c r="I535" s="7"/>
      <c r="J535" s="7"/>
      <c r="K535" s="7"/>
      <c r="L535" s="7"/>
      <c r="M535" s="7"/>
      <c r="N535" s="7"/>
      <c r="O535" s="7"/>
    </row>
    <row r="536" spans="1:15" x14ac:dyDescent="0.35">
      <c r="A536" s="6" t="str">
        <f t="shared" si="16"/>
        <v>DISTRIBUCION VOLUMEN X CRITERIO (kg ó litros)GolosinasNIVEL ALTO</v>
      </c>
      <c r="B536">
        <v>0</v>
      </c>
      <c r="C536" s="6">
        <v>0</v>
      </c>
      <c r="D536" s="6" t="s">
        <v>156</v>
      </c>
      <c r="E536" s="84">
        <v>20.507264394840867</v>
      </c>
      <c r="F536" s="84">
        <v>22.490314339122069</v>
      </c>
      <c r="G536" s="84">
        <v>25.791989546440941</v>
      </c>
      <c r="H536" s="7">
        <v>0</v>
      </c>
      <c r="I536" s="7"/>
      <c r="J536" s="7"/>
      <c r="K536" s="7"/>
      <c r="L536" s="7"/>
      <c r="M536" s="7"/>
      <c r="N536" s="7"/>
      <c r="O536" s="7"/>
    </row>
    <row r="537" spans="1:15" x14ac:dyDescent="0.35">
      <c r="A537" s="6" t="str">
        <f t="shared" si="16"/>
        <v>DISTRIBUCION VOLUMEN X CRITERIO (kg ó litros)GolosinasNIVEL MEDIO ALTO</v>
      </c>
      <c r="B537">
        <v>0</v>
      </c>
      <c r="C537" s="6">
        <v>0</v>
      </c>
      <c r="D537" s="6" t="s">
        <v>157</v>
      </c>
      <c r="E537" s="84">
        <v>14.655689667274247</v>
      </c>
      <c r="F537" s="84">
        <v>12.057391869837165</v>
      </c>
      <c r="G537" s="84">
        <v>11.00798706409438</v>
      </c>
      <c r="H537" s="7">
        <v>0</v>
      </c>
      <c r="I537" s="7"/>
      <c r="J537" s="7"/>
      <c r="K537" s="7"/>
      <c r="L537" s="7"/>
      <c r="M537" s="7"/>
      <c r="N537" s="7"/>
      <c r="O537" s="7"/>
    </row>
    <row r="538" spans="1:15" x14ac:dyDescent="0.35">
      <c r="A538" s="6" t="str">
        <f t="shared" si="16"/>
        <v>DISTRIBUCION VOLUMEN X CRITERIO (kg ó litros)GolosinasNIVEL MEDIO</v>
      </c>
      <c r="B538">
        <v>0</v>
      </c>
      <c r="C538" s="6">
        <v>0</v>
      </c>
      <c r="D538" s="6" t="s">
        <v>158</v>
      </c>
      <c r="E538" s="84">
        <v>24.987006789471288</v>
      </c>
      <c r="F538" s="84">
        <v>26.532761571128255</v>
      </c>
      <c r="G538" s="84">
        <v>24.763494479995206</v>
      </c>
      <c r="H538" s="7">
        <v>0</v>
      </c>
      <c r="I538" s="7"/>
      <c r="J538" s="7"/>
      <c r="K538" s="7"/>
      <c r="L538" s="7"/>
      <c r="M538" s="7"/>
      <c r="N538" s="7"/>
      <c r="O538" s="7"/>
    </row>
    <row r="539" spans="1:15" x14ac:dyDescent="0.35">
      <c r="A539" s="6" t="str">
        <f t="shared" si="16"/>
        <v>DISTRIBUCION VOLUMEN X CRITERIO (kg ó litros)GolosinasNIVEL MEDIO BAJO</v>
      </c>
      <c r="B539">
        <v>0</v>
      </c>
      <c r="C539" s="6">
        <v>0</v>
      </c>
      <c r="D539" s="6" t="s">
        <v>159</v>
      </c>
      <c r="E539" s="84">
        <v>13.727112982777761</v>
      </c>
      <c r="F539" s="84">
        <v>13.87442660266219</v>
      </c>
      <c r="G539" s="84">
        <v>14.069881644008147</v>
      </c>
      <c r="H539" s="7">
        <v>0</v>
      </c>
      <c r="I539" s="7"/>
      <c r="J539" s="7"/>
      <c r="K539" s="7"/>
      <c r="L539" s="7"/>
      <c r="M539" s="7"/>
      <c r="N539" s="7"/>
      <c r="O539" s="7"/>
    </row>
    <row r="540" spans="1:15" x14ac:dyDescent="0.35">
      <c r="A540" s="6" t="str">
        <f t="shared" si="16"/>
        <v>DISTRIBUCION VOLUMEN X CRITERIO (kg ó litros)GolosinasNIVEL BAJO</v>
      </c>
      <c r="B540">
        <v>0</v>
      </c>
      <c r="C540" s="6">
        <v>0</v>
      </c>
      <c r="D540" s="6" t="s">
        <v>160</v>
      </c>
      <c r="E540" s="84">
        <v>26.122930719912311</v>
      </c>
      <c r="F540" s="84">
        <v>25.045105542912761</v>
      </c>
      <c r="G540" s="84">
        <v>24.366642708963514</v>
      </c>
      <c r="H540" s="7">
        <v>0</v>
      </c>
      <c r="I540" s="7"/>
      <c r="J540" s="7"/>
      <c r="K540" s="7"/>
      <c r="L540" s="7"/>
      <c r="M540" s="7"/>
      <c r="N540" s="7"/>
      <c r="O540" s="7"/>
    </row>
    <row r="541" spans="1:15" x14ac:dyDescent="0.35">
      <c r="A541" s="6" t="str">
        <f t="shared" si="16"/>
        <v>DISTRIBUCION VOLUMEN X CRITERIO (kg ó litros)GolosinasHOMBRE</v>
      </c>
      <c r="B541">
        <v>0</v>
      </c>
      <c r="C541" s="6">
        <v>0</v>
      </c>
      <c r="D541" s="6" t="s">
        <v>21</v>
      </c>
      <c r="E541" s="84">
        <v>30.4217875036971</v>
      </c>
      <c r="F541" s="84">
        <v>34.183433139910534</v>
      </c>
      <c r="G541" s="84">
        <v>35.24613791455382</v>
      </c>
      <c r="H541" s="7">
        <v>0</v>
      </c>
      <c r="I541" s="7"/>
      <c r="J541" s="7"/>
      <c r="K541" s="7"/>
      <c r="L541" s="7"/>
      <c r="M541" s="7"/>
      <c r="N541" s="7"/>
      <c r="O541" s="7"/>
    </row>
    <row r="542" spans="1:15" x14ac:dyDescent="0.35">
      <c r="A542" s="6" t="str">
        <f t="shared" si="16"/>
        <v>DISTRIBUCION VOLUMEN X CRITERIO (kg ó litros)GolosinasMUJER</v>
      </c>
      <c r="B542">
        <v>0</v>
      </c>
      <c r="C542" s="6">
        <v>0</v>
      </c>
      <c r="D542" s="6" t="s">
        <v>22</v>
      </c>
      <c r="E542" s="84">
        <v>69.578217170780221</v>
      </c>
      <c r="F542" s="84">
        <v>65.816568620715714</v>
      </c>
      <c r="G542" s="84">
        <v>64.753855856839081</v>
      </c>
      <c r="H542" s="7">
        <v>0</v>
      </c>
      <c r="I542" s="7"/>
      <c r="J542" s="7"/>
      <c r="K542" s="7"/>
      <c r="L542" s="7"/>
      <c r="M542" s="7"/>
      <c r="N542" s="7"/>
      <c r="O542" s="7"/>
    </row>
    <row r="543" spans="1:15" x14ac:dyDescent="0.35">
      <c r="A543" s="6" t="str">
        <f>$B$543&amp;$C$543&amp;D543</f>
        <v>CONSUMO PER CAPITA (kg ó litros por individuo)Total AperitivosT.ESPAÑA</v>
      </c>
      <c r="B543" t="s">
        <v>130</v>
      </c>
      <c r="C543" s="6" t="s">
        <v>40</v>
      </c>
      <c r="D543" s="6" t="s">
        <v>45</v>
      </c>
      <c r="E543" s="84">
        <v>1.6550107912779268</v>
      </c>
      <c r="F543" s="84">
        <v>1.5343953405644843</v>
      </c>
      <c r="G543" s="84">
        <v>1.4239769381571585</v>
      </c>
      <c r="H543" s="7">
        <v>0</v>
      </c>
      <c r="I543" s="7"/>
      <c r="J543" s="7"/>
      <c r="K543" s="7"/>
      <c r="L543" s="7"/>
      <c r="M543" s="7"/>
      <c r="N543" s="7"/>
      <c r="O543" s="7"/>
    </row>
    <row r="544" spans="1:15" x14ac:dyDescent="0.35">
      <c r="A544" s="6" t="str">
        <f t="shared" ref="A544:A572" si="17">$B$543&amp;$C$543&amp;D544</f>
        <v>CONSUMO PER CAPITA (kg ó litros por individuo)Total AperitivosBCN AM</v>
      </c>
      <c r="B544">
        <v>0</v>
      </c>
      <c r="C544" s="6">
        <v>0</v>
      </c>
      <c r="D544" s="6" t="s">
        <v>1</v>
      </c>
      <c r="E544" s="84">
        <v>1.56952061658435</v>
      </c>
      <c r="F544" s="84">
        <v>1.7312632679121822</v>
      </c>
      <c r="G544" s="84">
        <v>1.5164890746251072</v>
      </c>
      <c r="H544" s="7">
        <v>0</v>
      </c>
      <c r="I544" s="7"/>
      <c r="J544" s="7"/>
      <c r="K544" s="7"/>
      <c r="L544" s="7"/>
      <c r="M544" s="7"/>
      <c r="N544" s="7"/>
      <c r="O544" s="7"/>
    </row>
    <row r="545" spans="1:15" x14ac:dyDescent="0.35">
      <c r="A545" s="6" t="str">
        <f t="shared" si="17"/>
        <v>CONSUMO PER CAPITA (kg ó litros por individuo)Total AperitivosREST.CAT ARAGON</v>
      </c>
      <c r="B545">
        <v>0</v>
      </c>
      <c r="C545" s="6">
        <v>0</v>
      </c>
      <c r="D545" s="6" t="s">
        <v>2</v>
      </c>
      <c r="E545" s="84">
        <v>1.3544992917896104</v>
      </c>
      <c r="F545" s="84">
        <v>1.6982411199145691</v>
      </c>
      <c r="G545" s="84">
        <v>1.8517600655953452</v>
      </c>
      <c r="H545" s="7">
        <v>0</v>
      </c>
      <c r="I545" s="7"/>
      <c r="J545" s="7"/>
      <c r="K545" s="7"/>
      <c r="L545" s="7"/>
      <c r="M545" s="7"/>
      <c r="N545" s="7"/>
      <c r="O545" s="7"/>
    </row>
    <row r="546" spans="1:15" x14ac:dyDescent="0.35">
      <c r="A546" s="6" t="str">
        <f t="shared" si="17"/>
        <v>CONSUMO PER CAPITA (kg ó litros por individuo)Total AperitivosLEVANTE</v>
      </c>
      <c r="B546">
        <v>0</v>
      </c>
      <c r="C546" s="6">
        <v>0</v>
      </c>
      <c r="D546" s="6" t="s">
        <v>3</v>
      </c>
      <c r="E546" s="84">
        <v>1.481489838119624</v>
      </c>
      <c r="F546" s="84">
        <v>1.3782753891406292</v>
      </c>
      <c r="G546" s="84">
        <v>1.0874797229966802</v>
      </c>
      <c r="H546" s="7">
        <v>0</v>
      </c>
      <c r="I546" s="7"/>
      <c r="J546" s="7"/>
      <c r="K546" s="7"/>
      <c r="L546" s="7"/>
      <c r="M546" s="7"/>
      <c r="N546" s="7"/>
      <c r="O546" s="7"/>
    </row>
    <row r="547" spans="1:15" x14ac:dyDescent="0.35">
      <c r="A547" s="6" t="str">
        <f t="shared" si="17"/>
        <v>CONSUMO PER CAPITA (kg ó litros por individuo)Total AperitivosANDALUCIA</v>
      </c>
      <c r="B547">
        <v>0</v>
      </c>
      <c r="C547" s="6">
        <v>0</v>
      </c>
      <c r="D547" s="6" t="s">
        <v>4</v>
      </c>
      <c r="E547" s="84">
        <v>1.6772376696414186</v>
      </c>
      <c r="F547" s="84">
        <v>1.4703172973372298</v>
      </c>
      <c r="G547" s="84">
        <v>1.3871155280300427</v>
      </c>
      <c r="H547" s="7">
        <v>0</v>
      </c>
      <c r="I547" s="7"/>
      <c r="J547" s="7"/>
      <c r="K547" s="7"/>
      <c r="L547" s="7"/>
      <c r="M547" s="7"/>
      <c r="N547" s="7"/>
      <c r="O547" s="7"/>
    </row>
    <row r="548" spans="1:15" x14ac:dyDescent="0.35">
      <c r="A548" s="6" t="str">
        <f t="shared" si="17"/>
        <v>CONSUMO PER CAPITA (kg ó litros por individuo)Total AperitivosMDD AM</v>
      </c>
      <c r="B548">
        <v>0</v>
      </c>
      <c r="C548" s="6">
        <v>0</v>
      </c>
      <c r="D548" s="6" t="s">
        <v>5</v>
      </c>
      <c r="E548" s="84">
        <v>1.3044544635681683</v>
      </c>
      <c r="F548" s="84">
        <v>1.2304020087057537</v>
      </c>
      <c r="G548" s="84">
        <v>1.2282856506785096</v>
      </c>
      <c r="H548" s="7">
        <v>0</v>
      </c>
      <c r="I548" s="7"/>
      <c r="J548" s="7"/>
      <c r="K548" s="7"/>
      <c r="L548" s="7"/>
      <c r="M548" s="7"/>
      <c r="N548" s="7"/>
      <c r="O548" s="7"/>
    </row>
    <row r="549" spans="1:15" x14ac:dyDescent="0.35">
      <c r="A549" s="6" t="str">
        <f t="shared" si="17"/>
        <v>CONSUMO PER CAPITA (kg ó litros por individuo)Total AperitivosRTO CENTRO</v>
      </c>
      <c r="B549">
        <v>0</v>
      </c>
      <c r="C549" s="6">
        <v>0</v>
      </c>
      <c r="D549" s="6" t="s">
        <v>6</v>
      </c>
      <c r="E549" s="84">
        <v>2.3064644684461579</v>
      </c>
      <c r="F549" s="84">
        <v>1.7890523706431063</v>
      </c>
      <c r="G549" s="84">
        <v>1.6139973919252275</v>
      </c>
      <c r="H549" s="7">
        <v>0</v>
      </c>
      <c r="I549" s="7"/>
      <c r="J549" s="7"/>
      <c r="K549" s="7"/>
      <c r="L549" s="7"/>
      <c r="M549" s="7"/>
      <c r="N549" s="7"/>
      <c r="O549" s="7"/>
    </row>
    <row r="550" spans="1:15" x14ac:dyDescent="0.35">
      <c r="A550" s="6" t="str">
        <f t="shared" si="17"/>
        <v>CONSUMO PER CAPITA (kg ó litros por individuo)Total AperitivosNORTE-CENTRO</v>
      </c>
      <c r="B550">
        <v>0</v>
      </c>
      <c r="C550" s="6">
        <v>0</v>
      </c>
      <c r="D550" s="6" t="s">
        <v>7</v>
      </c>
      <c r="E550" s="84">
        <v>2.5005755471993933</v>
      </c>
      <c r="F550" s="84">
        <v>1.8618170287364855</v>
      </c>
      <c r="G550" s="84">
        <v>1.6470452436035108</v>
      </c>
      <c r="H550" s="7">
        <v>0</v>
      </c>
      <c r="I550" s="7"/>
      <c r="J550" s="7"/>
      <c r="K550" s="7"/>
      <c r="L550" s="7"/>
      <c r="M550" s="7"/>
      <c r="N550" s="7"/>
      <c r="O550" s="7"/>
    </row>
    <row r="551" spans="1:15" x14ac:dyDescent="0.35">
      <c r="A551" s="6" t="str">
        <f t="shared" si="17"/>
        <v>CONSUMO PER CAPITA (kg ó litros por individuo)Total AperitivosNOROESTE</v>
      </c>
      <c r="B551">
        <v>0</v>
      </c>
      <c r="C551" s="6">
        <v>0</v>
      </c>
      <c r="D551" s="6" t="s">
        <v>8</v>
      </c>
      <c r="E551" s="84">
        <v>1.3794509093064937</v>
      </c>
      <c r="F551" s="84">
        <v>1.3428949379476109</v>
      </c>
      <c r="G551" s="84">
        <v>1.2183756825529255</v>
      </c>
      <c r="H551" s="7">
        <v>0</v>
      </c>
      <c r="I551" s="7"/>
      <c r="J551" s="7"/>
      <c r="K551" s="7"/>
      <c r="L551" s="7"/>
      <c r="M551" s="7"/>
      <c r="N551" s="7"/>
      <c r="O551" s="7"/>
    </row>
    <row r="552" spans="1:15" x14ac:dyDescent="0.35">
      <c r="A552" s="6" t="str">
        <f t="shared" si="17"/>
        <v>CONSUMO PER CAPITA (kg ó litros por individuo)Total Aperitivos&lt;2MIL</v>
      </c>
      <c r="B552">
        <v>0</v>
      </c>
      <c r="C552" s="6">
        <v>0</v>
      </c>
      <c r="D552" s="6" t="s">
        <v>9</v>
      </c>
      <c r="E552" s="84">
        <v>1.8565688561930271</v>
      </c>
      <c r="F552" s="84">
        <v>1.4877132621060076</v>
      </c>
      <c r="G552" s="84">
        <v>1.3513835164205201</v>
      </c>
      <c r="H552" s="7">
        <v>0</v>
      </c>
      <c r="I552" s="7"/>
      <c r="J552" s="7"/>
      <c r="K552" s="7"/>
      <c r="L552" s="7"/>
      <c r="M552" s="7"/>
      <c r="N552" s="7"/>
      <c r="O552" s="7"/>
    </row>
    <row r="553" spans="1:15" x14ac:dyDescent="0.35">
      <c r="A553" s="6" t="str">
        <f t="shared" si="17"/>
        <v>CONSUMO PER CAPITA (kg ó litros por individuo)Total Aperitivos2-5MIL</v>
      </c>
      <c r="B553">
        <v>0</v>
      </c>
      <c r="C553" s="6">
        <v>0</v>
      </c>
      <c r="D553" s="6" t="s">
        <v>10</v>
      </c>
      <c r="E553" s="84">
        <v>1.3260492344857342</v>
      </c>
      <c r="F553" s="84">
        <v>1.1817647851665474</v>
      </c>
      <c r="G553" s="84">
        <v>1.1285202276785473</v>
      </c>
      <c r="H553" s="7">
        <v>0</v>
      </c>
      <c r="I553" s="7"/>
      <c r="J553" s="7"/>
      <c r="K553" s="7"/>
      <c r="L553" s="7"/>
      <c r="M553" s="7"/>
      <c r="N553" s="7"/>
      <c r="O553" s="7"/>
    </row>
    <row r="554" spans="1:15" x14ac:dyDescent="0.35">
      <c r="A554" s="6" t="str">
        <f t="shared" si="17"/>
        <v>CONSUMO PER CAPITA (kg ó litros por individuo)Total Aperitivos5-10MIL</v>
      </c>
      <c r="B554">
        <v>0</v>
      </c>
      <c r="C554" s="6">
        <v>0</v>
      </c>
      <c r="D554" s="6" t="s">
        <v>11</v>
      </c>
      <c r="E554" s="84">
        <v>1.2505786370344167</v>
      </c>
      <c r="F554" s="84">
        <v>1.427613149846191</v>
      </c>
      <c r="G554" s="84">
        <v>0.86722390871720556</v>
      </c>
      <c r="H554" s="7">
        <v>0</v>
      </c>
      <c r="I554" s="7"/>
      <c r="J554" s="7"/>
      <c r="K554" s="7"/>
      <c r="L554" s="7"/>
      <c r="M554" s="7"/>
      <c r="N554" s="7"/>
      <c r="O554" s="7"/>
    </row>
    <row r="555" spans="1:15" x14ac:dyDescent="0.35">
      <c r="A555" s="6" t="str">
        <f t="shared" si="17"/>
        <v>CONSUMO PER CAPITA (kg ó litros por individuo)Total Aperitivos10-30MIL</v>
      </c>
      <c r="B555">
        <v>0</v>
      </c>
      <c r="C555" s="6">
        <v>0</v>
      </c>
      <c r="D555" s="6" t="s">
        <v>12</v>
      </c>
      <c r="E555" s="84">
        <v>2.0499830666620231</v>
      </c>
      <c r="F555" s="84">
        <v>1.8361435925909007</v>
      </c>
      <c r="G555" s="84">
        <v>1.6503532179752198</v>
      </c>
      <c r="H555" s="7">
        <v>0</v>
      </c>
      <c r="I555" s="7"/>
      <c r="J555" s="7"/>
      <c r="K555" s="7"/>
      <c r="L555" s="7"/>
      <c r="M555" s="7"/>
      <c r="N555" s="7"/>
      <c r="O555" s="7"/>
    </row>
    <row r="556" spans="1:15" x14ac:dyDescent="0.35">
      <c r="A556" s="6" t="str">
        <f t="shared" si="17"/>
        <v>CONSUMO PER CAPITA (kg ó litros por individuo)Total Aperitivos30-100MIL</v>
      </c>
      <c r="B556">
        <v>0</v>
      </c>
      <c r="C556" s="6">
        <v>0</v>
      </c>
      <c r="D556" s="6" t="s">
        <v>13</v>
      </c>
      <c r="E556" s="84">
        <v>1.6577332529368429</v>
      </c>
      <c r="F556" s="84">
        <v>1.5131435946208631</v>
      </c>
      <c r="G556" s="84">
        <v>1.5495212837041539</v>
      </c>
      <c r="H556" s="7">
        <v>0</v>
      </c>
      <c r="I556" s="7"/>
      <c r="J556" s="7"/>
      <c r="K556" s="7"/>
      <c r="L556" s="7"/>
      <c r="M556" s="7"/>
      <c r="N556" s="7"/>
      <c r="O556" s="7"/>
    </row>
    <row r="557" spans="1:15" x14ac:dyDescent="0.35">
      <c r="A557" s="6" t="str">
        <f t="shared" si="17"/>
        <v>CONSUMO PER CAPITA (kg ó litros por individuo)Total Aperitivos100-200MIL</v>
      </c>
      <c r="B557">
        <v>0</v>
      </c>
      <c r="C557" s="6">
        <v>0</v>
      </c>
      <c r="D557" s="6" t="s">
        <v>14</v>
      </c>
      <c r="E557" s="84">
        <v>1.2919050875107829</v>
      </c>
      <c r="F557" s="84">
        <v>1.1399498111961264</v>
      </c>
      <c r="G557" s="84">
        <v>1.2604588851547931</v>
      </c>
      <c r="H557" s="7">
        <v>0</v>
      </c>
      <c r="I557" s="7"/>
      <c r="J557" s="7"/>
      <c r="K557" s="7"/>
      <c r="L557" s="7"/>
      <c r="M557" s="7"/>
      <c r="N557" s="7"/>
      <c r="O557" s="7"/>
    </row>
    <row r="558" spans="1:15" x14ac:dyDescent="0.35">
      <c r="A558" s="6" t="str">
        <f t="shared" si="17"/>
        <v>CONSUMO PER CAPITA (kg ó litros por individuo)Total Aperitivos200-500MIL</v>
      </c>
      <c r="B558">
        <v>0</v>
      </c>
      <c r="C558" s="6">
        <v>0</v>
      </c>
      <c r="D558" s="6" t="s">
        <v>15</v>
      </c>
      <c r="E558" s="84">
        <v>1.988163413614332</v>
      </c>
      <c r="F558" s="84">
        <v>1.9758048227756144</v>
      </c>
      <c r="G558" s="84">
        <v>1.6544419715750995</v>
      </c>
      <c r="H558" s="7">
        <v>0</v>
      </c>
      <c r="I558" s="7"/>
      <c r="J558" s="7"/>
      <c r="K558" s="7"/>
      <c r="L558" s="7"/>
      <c r="M558" s="7"/>
      <c r="N558" s="7"/>
      <c r="O558" s="7"/>
    </row>
    <row r="559" spans="1:15" x14ac:dyDescent="0.35">
      <c r="A559" s="6" t="str">
        <f t="shared" si="17"/>
        <v>CONSUMO PER CAPITA (kg ó litros por individuo)Total Aperitivos&gt;500MIL</v>
      </c>
      <c r="B559">
        <v>0</v>
      </c>
      <c r="C559" s="6">
        <v>0</v>
      </c>
      <c r="D559" s="6" t="s">
        <v>16</v>
      </c>
      <c r="E559" s="84">
        <v>1.438098863188717</v>
      </c>
      <c r="F559" s="84">
        <v>1.3340410609651705</v>
      </c>
      <c r="G559" s="84">
        <v>1.3685417269724676</v>
      </c>
      <c r="H559" s="7">
        <v>0</v>
      </c>
      <c r="I559" s="7"/>
      <c r="J559" s="7"/>
      <c r="K559" s="7"/>
      <c r="L559" s="7"/>
      <c r="M559" s="7"/>
      <c r="N559" s="7"/>
      <c r="O559" s="7"/>
    </row>
    <row r="560" spans="1:15" x14ac:dyDescent="0.35">
      <c r="A560" s="6" t="str">
        <f t="shared" si="17"/>
        <v>CONSUMO PER CAPITA (kg ó litros por individuo)Total AperitivosDE 15 A 19 AÑOS</v>
      </c>
      <c r="B560">
        <v>0</v>
      </c>
      <c r="C560" s="6">
        <v>0</v>
      </c>
      <c r="D560" s="6" t="s">
        <v>48</v>
      </c>
      <c r="E560" s="84">
        <v>1.303906072624007</v>
      </c>
      <c r="F560" s="84">
        <v>1.5236057723481113</v>
      </c>
      <c r="G560" s="84">
        <v>1.2731376148469267</v>
      </c>
      <c r="H560" s="7">
        <v>0</v>
      </c>
      <c r="I560" s="7"/>
      <c r="J560" s="7"/>
      <c r="K560" s="7"/>
      <c r="L560" s="7"/>
      <c r="M560" s="7"/>
      <c r="N560" s="7"/>
      <c r="O560" s="7"/>
    </row>
    <row r="561" spans="1:15" x14ac:dyDescent="0.35">
      <c r="A561" s="6" t="str">
        <f t="shared" si="17"/>
        <v>CONSUMO PER CAPITA (kg ó litros por individuo)Total AperitivosDE 20 A 24 AÑOS</v>
      </c>
      <c r="B561">
        <v>0</v>
      </c>
      <c r="C561" s="6">
        <v>0</v>
      </c>
      <c r="D561" s="6" t="s">
        <v>49</v>
      </c>
      <c r="E561" s="84">
        <v>1.0987259415566124</v>
      </c>
      <c r="F561" s="84">
        <v>0.75280332554650786</v>
      </c>
      <c r="G561" s="84">
        <v>0.85626032026558563</v>
      </c>
      <c r="H561" s="7">
        <v>0</v>
      </c>
      <c r="I561" s="7"/>
      <c r="J561" s="7"/>
      <c r="K561" s="7"/>
      <c r="L561" s="7"/>
      <c r="M561" s="7"/>
      <c r="N561" s="7"/>
      <c r="O561" s="7"/>
    </row>
    <row r="562" spans="1:15" x14ac:dyDescent="0.35">
      <c r="A562" s="6" t="str">
        <f t="shared" si="17"/>
        <v>CONSUMO PER CAPITA (kg ó litros por individuo)Total AperitivosDE 25 A 34 AÑOS</v>
      </c>
      <c r="B562">
        <v>0</v>
      </c>
      <c r="C562" s="6">
        <v>0</v>
      </c>
      <c r="D562" s="6" t="s">
        <v>50</v>
      </c>
      <c r="E562" s="84">
        <v>1.2423706800081409</v>
      </c>
      <c r="F562" s="84">
        <v>1.067610291568901</v>
      </c>
      <c r="G562" s="84">
        <v>0.93737076137844677</v>
      </c>
      <c r="H562" s="7">
        <v>0</v>
      </c>
      <c r="I562" s="7"/>
      <c r="J562" s="7"/>
      <c r="K562" s="7"/>
      <c r="L562" s="7"/>
      <c r="M562" s="7"/>
      <c r="N562" s="7"/>
      <c r="O562" s="7"/>
    </row>
    <row r="563" spans="1:15" x14ac:dyDescent="0.35">
      <c r="A563" s="6" t="str">
        <f t="shared" si="17"/>
        <v>CONSUMO PER CAPITA (kg ó litros por individuo)Total AperitivosDE 35 A 49 AÑOS</v>
      </c>
      <c r="B563">
        <v>0</v>
      </c>
      <c r="C563" s="6">
        <v>0</v>
      </c>
      <c r="D563" s="6" t="s">
        <v>51</v>
      </c>
      <c r="E563" s="84">
        <v>1.5858722103142007</v>
      </c>
      <c r="F563" s="84">
        <v>1.4853713786577791</v>
      </c>
      <c r="G563" s="84">
        <v>1.1172009826529903</v>
      </c>
      <c r="H563" s="7">
        <v>0</v>
      </c>
      <c r="I563" s="7"/>
      <c r="J563" s="7"/>
      <c r="K563" s="7"/>
      <c r="L563" s="7"/>
      <c r="M563" s="7"/>
      <c r="N563" s="7"/>
      <c r="O563" s="7"/>
    </row>
    <row r="564" spans="1:15" x14ac:dyDescent="0.35">
      <c r="A564" s="6" t="str">
        <f t="shared" si="17"/>
        <v>CONSUMO PER CAPITA (kg ó litros por individuo)Total AperitivosDE 50 A 59 AÑOS</v>
      </c>
      <c r="B564">
        <v>0</v>
      </c>
      <c r="C564" s="6">
        <v>0</v>
      </c>
      <c r="D564" s="6" t="s">
        <v>52</v>
      </c>
      <c r="E564" s="84">
        <v>1.7539375004943671</v>
      </c>
      <c r="F564" s="84">
        <v>1.6412652016300096</v>
      </c>
      <c r="G564" s="84">
        <v>1.5262057538780995</v>
      </c>
      <c r="H564" s="7">
        <v>0</v>
      </c>
      <c r="I564" s="7"/>
      <c r="J564" s="7"/>
      <c r="K564" s="7"/>
      <c r="L564" s="7"/>
      <c r="M564" s="7"/>
      <c r="N564" s="7"/>
      <c r="O564" s="7"/>
    </row>
    <row r="565" spans="1:15" x14ac:dyDescent="0.35">
      <c r="A565" s="6" t="str">
        <f t="shared" si="17"/>
        <v>CONSUMO PER CAPITA (kg ó litros por individuo)Total AperitivosDE 60 A 75 AÑOS</v>
      </c>
      <c r="B565">
        <v>0</v>
      </c>
      <c r="C565" s="6">
        <v>0</v>
      </c>
      <c r="D565" s="6" t="s">
        <v>53</v>
      </c>
      <c r="E565" s="84">
        <v>2.1900381685947248</v>
      </c>
      <c r="F565" s="84">
        <v>2.0305945947774213</v>
      </c>
      <c r="G565" s="84">
        <v>2.2405642271911215</v>
      </c>
      <c r="H565" s="7">
        <v>0</v>
      </c>
      <c r="I565" s="7"/>
      <c r="J565" s="7"/>
      <c r="K565" s="7"/>
      <c r="L565" s="7"/>
      <c r="M565" s="7"/>
      <c r="N565" s="7"/>
      <c r="O565" s="7"/>
    </row>
    <row r="566" spans="1:15" x14ac:dyDescent="0.35">
      <c r="A566" s="6" t="str">
        <f t="shared" si="17"/>
        <v>CONSUMO PER CAPITA (kg ó litros por individuo)Total AperitivosNIVEL ALTO</v>
      </c>
      <c r="B566">
        <v>0</v>
      </c>
      <c r="C566" s="6">
        <v>0</v>
      </c>
      <c r="D566" s="6" t="s">
        <v>156</v>
      </c>
      <c r="E566" s="84">
        <v>1.410908360910283</v>
      </c>
      <c r="F566" s="84">
        <v>1.3455647442124965</v>
      </c>
      <c r="G566" s="84">
        <v>1.3230047889926684</v>
      </c>
      <c r="H566" s="7">
        <v>0</v>
      </c>
      <c r="I566" s="7"/>
      <c r="J566" s="7"/>
      <c r="K566" s="7"/>
      <c r="L566" s="7"/>
      <c r="M566" s="7"/>
      <c r="N566" s="7"/>
      <c r="O566" s="7"/>
    </row>
    <row r="567" spans="1:15" x14ac:dyDescent="0.35">
      <c r="A567" s="6" t="str">
        <f t="shared" si="17"/>
        <v>CONSUMO PER CAPITA (kg ó litros por individuo)Total AperitivosNIVEL MEDIO ALTO</v>
      </c>
      <c r="B567">
        <v>0</v>
      </c>
      <c r="C567" s="6">
        <v>0</v>
      </c>
      <c r="D567" s="6" t="s">
        <v>157</v>
      </c>
      <c r="E567" s="84">
        <v>1.2559845247981825</v>
      </c>
      <c r="F567" s="84">
        <v>1.2452258559502214</v>
      </c>
      <c r="G567" s="84">
        <v>0.96317125049175623</v>
      </c>
      <c r="H567" s="7">
        <v>0</v>
      </c>
      <c r="I567" s="7"/>
      <c r="J567" s="7"/>
      <c r="K567" s="7"/>
      <c r="L567" s="7"/>
      <c r="M567" s="7"/>
      <c r="N567" s="7"/>
      <c r="O567" s="7"/>
    </row>
    <row r="568" spans="1:15" x14ac:dyDescent="0.35">
      <c r="A568" s="6" t="str">
        <f t="shared" si="17"/>
        <v>CONSUMO PER CAPITA (kg ó litros por individuo)Total AperitivosNIVEL MEDIO</v>
      </c>
      <c r="B568">
        <v>0</v>
      </c>
      <c r="C568" s="6">
        <v>0</v>
      </c>
      <c r="D568" s="6" t="s">
        <v>158</v>
      </c>
      <c r="E568" s="84">
        <v>1.7914258197959769</v>
      </c>
      <c r="F568" s="84">
        <v>1.9164141965695034</v>
      </c>
      <c r="G568" s="84">
        <v>1.6536085491145209</v>
      </c>
      <c r="H568" s="7">
        <v>0</v>
      </c>
      <c r="I568" s="7"/>
      <c r="J568" s="7"/>
      <c r="K568" s="7"/>
      <c r="L568" s="7"/>
      <c r="M568" s="7"/>
      <c r="N568" s="7"/>
      <c r="O568" s="7"/>
    </row>
    <row r="569" spans="1:15" x14ac:dyDescent="0.35">
      <c r="A569" s="6" t="str">
        <f t="shared" si="17"/>
        <v>CONSUMO PER CAPITA (kg ó litros por individuo)Total AperitivosNIVEL MEDIO BAJO</v>
      </c>
      <c r="B569">
        <v>0</v>
      </c>
      <c r="C569" s="6">
        <v>0</v>
      </c>
      <c r="D569" s="6" t="s">
        <v>159</v>
      </c>
      <c r="E569" s="84">
        <v>1.3794171986599499</v>
      </c>
      <c r="F569" s="84">
        <v>1.2508746233380035</v>
      </c>
      <c r="G569" s="84">
        <v>1.2890809628626154</v>
      </c>
      <c r="H569" s="7">
        <v>0</v>
      </c>
      <c r="I569" s="7"/>
      <c r="J569" s="7"/>
      <c r="K569" s="7"/>
      <c r="L569" s="7"/>
      <c r="M569" s="7"/>
      <c r="N569" s="7"/>
      <c r="O569" s="7"/>
    </row>
    <row r="570" spans="1:15" x14ac:dyDescent="0.35">
      <c r="A570" s="6" t="str">
        <f t="shared" si="17"/>
        <v>CONSUMO PER CAPITA (kg ó litros por individuo)Total AperitivosNIVEL BAJO</v>
      </c>
      <c r="B570">
        <v>0</v>
      </c>
      <c r="C570" s="6">
        <v>0</v>
      </c>
      <c r="D570" s="6" t="s">
        <v>160</v>
      </c>
      <c r="E570" s="84">
        <v>2.1933576242015342</v>
      </c>
      <c r="F570" s="84">
        <v>1.678429884147342</v>
      </c>
      <c r="G570" s="84">
        <v>1.6866091695353287</v>
      </c>
      <c r="H570" s="7">
        <v>0</v>
      </c>
      <c r="I570" s="7"/>
      <c r="J570" s="7"/>
      <c r="K570" s="7"/>
      <c r="L570" s="7"/>
      <c r="M570" s="7"/>
      <c r="N570" s="7"/>
      <c r="O570" s="7"/>
    </row>
    <row r="571" spans="1:15" x14ac:dyDescent="0.35">
      <c r="A571" s="6" t="str">
        <f t="shared" si="17"/>
        <v>CONSUMO PER CAPITA (kg ó litros por individuo)Total AperitivosHOMBRE</v>
      </c>
      <c r="B571">
        <v>0</v>
      </c>
      <c r="C571" s="6">
        <v>0</v>
      </c>
      <c r="D571" s="6" t="s">
        <v>21</v>
      </c>
      <c r="E571" s="84">
        <v>1.2394658247057979</v>
      </c>
      <c r="F571" s="84">
        <v>1.2196957520849636</v>
      </c>
      <c r="G571" s="84">
        <v>1.2002968364392226</v>
      </c>
      <c r="H571" s="7">
        <v>0</v>
      </c>
      <c r="I571" s="7"/>
      <c r="J571" s="7"/>
      <c r="K571" s="7"/>
      <c r="L571" s="7"/>
      <c r="M571" s="7"/>
      <c r="N571" s="7"/>
      <c r="O571" s="7"/>
    </row>
    <row r="572" spans="1:15" x14ac:dyDescent="0.35">
      <c r="A572" s="6" t="str">
        <f t="shared" si="17"/>
        <v>CONSUMO PER CAPITA (kg ó litros por individuo)Total AperitivosMUJER</v>
      </c>
      <c r="B572">
        <v>0</v>
      </c>
      <c r="C572" s="6">
        <v>0</v>
      </c>
      <c r="D572" s="6" t="s">
        <v>22</v>
      </c>
      <c r="E572" s="84">
        <v>2.0662676476280524</v>
      </c>
      <c r="F572" s="84">
        <v>1.8453441019487964</v>
      </c>
      <c r="G572" s="84">
        <v>1.6447860983822349</v>
      </c>
      <c r="H572" s="7">
        <v>0</v>
      </c>
      <c r="I572" s="7"/>
      <c r="J572" s="7"/>
      <c r="K572" s="7"/>
      <c r="L572" s="7"/>
      <c r="M572" s="7"/>
      <c r="N572" s="7"/>
      <c r="O572" s="7"/>
    </row>
    <row r="573" spans="1:15" x14ac:dyDescent="0.35">
      <c r="A573" s="6" t="str">
        <f>$B$543&amp;$C$573&amp;D573</f>
        <v>CONSUMO PER CAPITA (kg ó litros por individuo)Patatas Fritas + Otros Aperitivos SaladosT.ESPAÑA</v>
      </c>
      <c r="B573">
        <v>0</v>
      </c>
      <c r="C573" s="6" t="s">
        <v>41</v>
      </c>
      <c r="D573" s="6" t="s">
        <v>45</v>
      </c>
      <c r="E573" s="84">
        <v>0.92109170130880169</v>
      </c>
      <c r="F573" s="84">
        <v>0.87842475054117675</v>
      </c>
      <c r="G573" s="84">
        <v>0.82067530743802142</v>
      </c>
      <c r="H573" s="7">
        <v>0</v>
      </c>
      <c r="I573" s="7"/>
      <c r="J573" s="7"/>
      <c r="K573" s="7"/>
      <c r="L573" s="7"/>
      <c r="M573" s="7"/>
      <c r="N573" s="7"/>
      <c r="O573" s="7"/>
    </row>
    <row r="574" spans="1:15" x14ac:dyDescent="0.35">
      <c r="A574" s="6" t="str">
        <f t="shared" ref="A574:A602" si="18">$B$543&amp;$C$573&amp;D574</f>
        <v>CONSUMO PER CAPITA (kg ó litros por individuo)Patatas Fritas + Otros Aperitivos SaladosBCN AM</v>
      </c>
      <c r="B574">
        <v>0</v>
      </c>
      <c r="C574" s="6">
        <v>0</v>
      </c>
      <c r="D574" s="6" t="s">
        <v>1</v>
      </c>
      <c r="E574" s="84">
        <v>0.82684881814679112</v>
      </c>
      <c r="F574" s="84">
        <v>0.72549104551143506</v>
      </c>
      <c r="G574" s="84">
        <v>0.81378308023371948</v>
      </c>
      <c r="H574" s="7">
        <v>0</v>
      </c>
      <c r="I574" s="7"/>
      <c r="J574" s="7"/>
      <c r="K574" s="7"/>
      <c r="L574" s="7"/>
      <c r="M574" s="7"/>
      <c r="N574" s="7"/>
      <c r="O574" s="7"/>
    </row>
    <row r="575" spans="1:15" x14ac:dyDescent="0.35">
      <c r="A575" s="6" t="str">
        <f t="shared" si="18"/>
        <v>CONSUMO PER CAPITA (kg ó litros por individuo)Patatas Fritas + Otros Aperitivos SaladosREST.CAT ARAGON</v>
      </c>
      <c r="B575">
        <v>0</v>
      </c>
      <c r="C575" s="6">
        <v>0</v>
      </c>
      <c r="D575" s="6" t="s">
        <v>2</v>
      </c>
      <c r="E575" s="84">
        <v>0.69674872076294603</v>
      </c>
      <c r="F575" s="84">
        <v>0.9607803986034249</v>
      </c>
      <c r="G575" s="84">
        <v>0.90400308840999377</v>
      </c>
      <c r="H575" s="7">
        <v>0</v>
      </c>
      <c r="I575" s="7"/>
      <c r="J575" s="7"/>
      <c r="K575" s="7"/>
      <c r="L575" s="7"/>
      <c r="M575" s="7"/>
      <c r="N575" s="7"/>
      <c r="O575" s="7"/>
    </row>
    <row r="576" spans="1:15" x14ac:dyDescent="0.35">
      <c r="A576" s="6" t="str">
        <f t="shared" si="18"/>
        <v>CONSUMO PER CAPITA (kg ó litros por individuo)Patatas Fritas + Otros Aperitivos SaladosLEVANTE</v>
      </c>
      <c r="B576">
        <v>0</v>
      </c>
      <c r="C576" s="6">
        <v>0</v>
      </c>
      <c r="D576" s="6" t="s">
        <v>3</v>
      </c>
      <c r="E576" s="84">
        <v>0.94371923246445755</v>
      </c>
      <c r="F576" s="84">
        <v>0.90867433963355548</v>
      </c>
      <c r="G576" s="84">
        <v>0.69357157690382432</v>
      </c>
      <c r="H576" s="7">
        <v>0</v>
      </c>
      <c r="I576" s="7"/>
      <c r="J576" s="7"/>
      <c r="K576" s="7"/>
      <c r="L576" s="7"/>
      <c r="M576" s="7"/>
      <c r="N576" s="7"/>
      <c r="O576" s="7"/>
    </row>
    <row r="577" spans="1:15" x14ac:dyDescent="0.35">
      <c r="A577" s="6" t="str">
        <f t="shared" si="18"/>
        <v>CONSUMO PER CAPITA (kg ó litros por individuo)Patatas Fritas + Otros Aperitivos SaladosANDALUCIA</v>
      </c>
      <c r="B577">
        <v>0</v>
      </c>
      <c r="C577" s="6">
        <v>0</v>
      </c>
      <c r="D577" s="6" t="s">
        <v>4</v>
      </c>
      <c r="E577" s="84">
        <v>1.0118589850910413</v>
      </c>
      <c r="F577" s="84">
        <v>0.88224592495419718</v>
      </c>
      <c r="G577" s="84">
        <v>0.85255331089423014</v>
      </c>
      <c r="H577" s="7">
        <v>0</v>
      </c>
      <c r="I577" s="7"/>
      <c r="J577" s="7"/>
      <c r="K577" s="7"/>
      <c r="L577" s="7"/>
      <c r="M577" s="7"/>
      <c r="N577" s="7"/>
      <c r="O577" s="7"/>
    </row>
    <row r="578" spans="1:15" x14ac:dyDescent="0.35">
      <c r="A578" s="6" t="str">
        <f t="shared" si="18"/>
        <v>CONSUMO PER CAPITA (kg ó litros por individuo)Patatas Fritas + Otros Aperitivos SaladosMDD AM</v>
      </c>
      <c r="B578">
        <v>0</v>
      </c>
      <c r="C578" s="6">
        <v>0</v>
      </c>
      <c r="D578" s="6" t="s">
        <v>5</v>
      </c>
      <c r="E578" s="84">
        <v>0.76321859155706884</v>
      </c>
      <c r="F578" s="84">
        <v>0.7381330881848629</v>
      </c>
      <c r="G578" s="84">
        <v>0.8050797596402095</v>
      </c>
      <c r="H578" s="7">
        <v>0</v>
      </c>
      <c r="I578" s="7"/>
      <c r="J578" s="7"/>
      <c r="K578" s="7"/>
      <c r="L578" s="7"/>
      <c r="M578" s="7"/>
      <c r="N578" s="7"/>
      <c r="O578" s="7"/>
    </row>
    <row r="579" spans="1:15" x14ac:dyDescent="0.35">
      <c r="A579" s="6" t="str">
        <f t="shared" si="18"/>
        <v>CONSUMO PER CAPITA (kg ó litros por individuo)Patatas Fritas + Otros Aperitivos SaladosRTO CENTRO</v>
      </c>
      <c r="B579">
        <v>0</v>
      </c>
      <c r="C579" s="6">
        <v>0</v>
      </c>
      <c r="D579" s="6" t="s">
        <v>6</v>
      </c>
      <c r="E579" s="84">
        <v>1.2367513736373765</v>
      </c>
      <c r="F579" s="84">
        <v>1.0869398177005167</v>
      </c>
      <c r="G579" s="84">
        <v>0.9918118683070144</v>
      </c>
      <c r="H579" s="7">
        <v>0</v>
      </c>
      <c r="I579" s="7"/>
      <c r="J579" s="7"/>
      <c r="K579" s="7"/>
      <c r="L579" s="7"/>
      <c r="M579" s="7"/>
      <c r="N579" s="7"/>
      <c r="O579" s="7"/>
    </row>
    <row r="580" spans="1:15" x14ac:dyDescent="0.35">
      <c r="A580" s="6" t="str">
        <f t="shared" si="18"/>
        <v>CONSUMO PER CAPITA (kg ó litros por individuo)Patatas Fritas + Otros Aperitivos SaladosNORTE-CENTRO</v>
      </c>
      <c r="B580">
        <v>0</v>
      </c>
      <c r="C580" s="6">
        <v>0</v>
      </c>
      <c r="D580" s="6" t="s">
        <v>7</v>
      </c>
      <c r="E580" s="84">
        <v>1.1741100643946119</v>
      </c>
      <c r="F580" s="84">
        <v>0.89629678082703257</v>
      </c>
      <c r="G580" s="84">
        <v>0.87929074150103648</v>
      </c>
      <c r="H580" s="7">
        <v>0</v>
      </c>
      <c r="I580" s="7"/>
      <c r="J580" s="7"/>
      <c r="K580" s="7"/>
      <c r="L580" s="7"/>
      <c r="M580" s="7"/>
      <c r="N580" s="7"/>
      <c r="O580" s="7"/>
    </row>
    <row r="581" spans="1:15" x14ac:dyDescent="0.35">
      <c r="A581" s="6" t="str">
        <f t="shared" si="18"/>
        <v>CONSUMO PER CAPITA (kg ó litros por individuo)Patatas Fritas + Otros Aperitivos SaladosNOROESTE</v>
      </c>
      <c r="B581">
        <v>0</v>
      </c>
      <c r="C581" s="6">
        <v>0</v>
      </c>
      <c r="D581" s="6" t="s">
        <v>8</v>
      </c>
      <c r="E581" s="84">
        <v>0.73811367981637688</v>
      </c>
      <c r="F581" s="84">
        <v>0.82425912852120398</v>
      </c>
      <c r="G581" s="84">
        <v>0.63137339733293341</v>
      </c>
      <c r="H581" s="7">
        <v>0</v>
      </c>
      <c r="I581" s="7"/>
      <c r="J581" s="7"/>
      <c r="K581" s="7"/>
      <c r="L581" s="7"/>
      <c r="M581" s="7"/>
      <c r="N581" s="7"/>
      <c r="O581" s="7"/>
    </row>
    <row r="582" spans="1:15" x14ac:dyDescent="0.35">
      <c r="A582" s="6" t="str">
        <f t="shared" si="18"/>
        <v>CONSUMO PER CAPITA (kg ó litros por individuo)Patatas Fritas + Otros Aperitivos Salados&lt;2MIL</v>
      </c>
      <c r="B582">
        <v>0</v>
      </c>
      <c r="C582" s="6">
        <v>0</v>
      </c>
      <c r="D582" s="6" t="s">
        <v>9</v>
      </c>
      <c r="E582" s="84">
        <v>1.1782764570702966</v>
      </c>
      <c r="F582" s="84">
        <v>0.92125672193660857</v>
      </c>
      <c r="G582" s="84">
        <v>0.77577476042050553</v>
      </c>
      <c r="H582" s="7">
        <v>0</v>
      </c>
      <c r="I582" s="7"/>
      <c r="J582" s="7"/>
      <c r="K582" s="7"/>
      <c r="L582" s="7"/>
      <c r="M582" s="7"/>
      <c r="N582" s="7"/>
      <c r="O582" s="7"/>
    </row>
    <row r="583" spans="1:15" x14ac:dyDescent="0.35">
      <c r="A583" s="6" t="str">
        <f t="shared" si="18"/>
        <v>CONSUMO PER CAPITA (kg ó litros por individuo)Patatas Fritas + Otros Aperitivos Salados2-5MIL</v>
      </c>
      <c r="B583">
        <v>0</v>
      </c>
      <c r="C583" s="6">
        <v>0</v>
      </c>
      <c r="D583" s="6" t="s">
        <v>10</v>
      </c>
      <c r="E583" s="84">
        <v>0.82696798269909388</v>
      </c>
      <c r="F583" s="84">
        <v>0.68683826689249383</v>
      </c>
      <c r="G583" s="84">
        <v>0.66831362163319263</v>
      </c>
      <c r="H583" s="7">
        <v>0</v>
      </c>
      <c r="I583" s="7"/>
      <c r="J583" s="7"/>
      <c r="K583" s="7"/>
      <c r="L583" s="7"/>
      <c r="M583" s="7"/>
      <c r="N583" s="7"/>
      <c r="O583" s="7"/>
    </row>
    <row r="584" spans="1:15" x14ac:dyDescent="0.35">
      <c r="A584" s="6" t="str">
        <f t="shared" si="18"/>
        <v>CONSUMO PER CAPITA (kg ó litros por individuo)Patatas Fritas + Otros Aperitivos Salados5-10MIL</v>
      </c>
      <c r="B584">
        <v>0</v>
      </c>
      <c r="C584" s="6">
        <v>0</v>
      </c>
      <c r="D584" s="6" t="s">
        <v>11</v>
      </c>
      <c r="E584" s="84">
        <v>0.7520811798873408</v>
      </c>
      <c r="F584" s="84">
        <v>0.93493690000918461</v>
      </c>
      <c r="G584" s="84">
        <v>0.51693305692656</v>
      </c>
      <c r="H584" s="7">
        <v>0</v>
      </c>
      <c r="I584" s="7"/>
      <c r="J584" s="7"/>
      <c r="K584" s="7"/>
      <c r="L584" s="7"/>
      <c r="M584" s="7"/>
      <c r="N584" s="7"/>
      <c r="O584" s="7"/>
    </row>
    <row r="585" spans="1:15" x14ac:dyDescent="0.35">
      <c r="A585" s="6" t="str">
        <f t="shared" si="18"/>
        <v>CONSUMO PER CAPITA (kg ó litros por individuo)Patatas Fritas + Otros Aperitivos Salados10-30MIL</v>
      </c>
      <c r="B585">
        <v>0</v>
      </c>
      <c r="C585" s="6">
        <v>0</v>
      </c>
      <c r="D585" s="6" t="s">
        <v>12</v>
      </c>
      <c r="E585" s="84">
        <v>1.0435467917810006</v>
      </c>
      <c r="F585" s="84">
        <v>1.1760156889741267</v>
      </c>
      <c r="G585" s="84">
        <v>1.0047885886510801</v>
      </c>
      <c r="H585" s="7">
        <v>0</v>
      </c>
      <c r="I585" s="7"/>
      <c r="J585" s="7"/>
      <c r="K585" s="7"/>
      <c r="L585" s="7"/>
      <c r="M585" s="7"/>
      <c r="N585" s="7"/>
      <c r="O585" s="7"/>
    </row>
    <row r="586" spans="1:15" x14ac:dyDescent="0.35">
      <c r="A586" s="6" t="str">
        <f t="shared" si="18"/>
        <v>CONSUMO PER CAPITA (kg ó litros por individuo)Patatas Fritas + Otros Aperitivos Salados30-100MIL</v>
      </c>
      <c r="B586">
        <v>0</v>
      </c>
      <c r="C586" s="6">
        <v>0</v>
      </c>
      <c r="D586" s="6" t="s">
        <v>13</v>
      </c>
      <c r="E586" s="84">
        <v>0.93712845822891688</v>
      </c>
      <c r="F586" s="84">
        <v>0.88900668776268532</v>
      </c>
      <c r="G586" s="84">
        <v>0.91303305903795673</v>
      </c>
      <c r="H586" s="7">
        <v>0</v>
      </c>
      <c r="I586" s="7"/>
      <c r="J586" s="7"/>
      <c r="K586" s="7"/>
      <c r="L586" s="7"/>
      <c r="M586" s="7"/>
      <c r="N586" s="7"/>
      <c r="O586" s="7"/>
    </row>
    <row r="587" spans="1:15" x14ac:dyDescent="0.35">
      <c r="A587" s="6" t="str">
        <f t="shared" si="18"/>
        <v>CONSUMO PER CAPITA (kg ó litros por individuo)Patatas Fritas + Otros Aperitivos Salados100-200MIL</v>
      </c>
      <c r="B587">
        <v>0</v>
      </c>
      <c r="C587" s="6">
        <v>0</v>
      </c>
      <c r="D587" s="6" t="s">
        <v>14</v>
      </c>
      <c r="E587" s="84">
        <v>0.74668829258058433</v>
      </c>
      <c r="F587" s="84">
        <v>0.64861387009820737</v>
      </c>
      <c r="G587" s="84">
        <v>0.73858411898700305</v>
      </c>
      <c r="H587" s="7">
        <v>0</v>
      </c>
      <c r="I587" s="7"/>
      <c r="J587" s="7"/>
      <c r="K587" s="7"/>
      <c r="L587" s="7"/>
      <c r="M587" s="7"/>
      <c r="N587" s="7"/>
      <c r="O587" s="7"/>
    </row>
    <row r="588" spans="1:15" x14ac:dyDescent="0.35">
      <c r="A588" s="6" t="str">
        <f t="shared" si="18"/>
        <v>CONSUMO PER CAPITA (kg ó litros por individuo)Patatas Fritas + Otros Aperitivos Salados200-500MIL</v>
      </c>
      <c r="B588">
        <v>0</v>
      </c>
      <c r="C588" s="6">
        <v>0</v>
      </c>
      <c r="D588" s="6" t="s">
        <v>15</v>
      </c>
      <c r="E588" s="84">
        <v>1.0559549528299883</v>
      </c>
      <c r="F588" s="84">
        <v>0.82333450852579648</v>
      </c>
      <c r="G588" s="84">
        <v>0.73286134046162899</v>
      </c>
      <c r="H588" s="7">
        <v>0</v>
      </c>
      <c r="I588" s="7"/>
      <c r="J588" s="7"/>
      <c r="K588" s="7"/>
      <c r="L588" s="7"/>
      <c r="M588" s="7"/>
      <c r="N588" s="7"/>
      <c r="O588" s="7"/>
    </row>
    <row r="589" spans="1:15" x14ac:dyDescent="0.35">
      <c r="A589" s="6" t="str">
        <f t="shared" si="18"/>
        <v>CONSUMO PER CAPITA (kg ó litros por individuo)Patatas Fritas + Otros Aperitivos Salados&gt;500MIL</v>
      </c>
      <c r="B589">
        <v>0</v>
      </c>
      <c r="C589" s="6">
        <v>0</v>
      </c>
      <c r="D589" s="6" t="s">
        <v>16</v>
      </c>
      <c r="E589" s="84">
        <v>0.79786173723495746</v>
      </c>
      <c r="F589" s="84">
        <v>0.75581526955616751</v>
      </c>
      <c r="G589" s="84">
        <v>0.84772759925400964</v>
      </c>
      <c r="H589" s="7">
        <v>0</v>
      </c>
      <c r="I589" s="7"/>
      <c r="J589" s="7"/>
      <c r="K589" s="7"/>
      <c r="L589" s="7"/>
      <c r="M589" s="7"/>
      <c r="N589" s="7"/>
      <c r="O589" s="7"/>
    </row>
    <row r="590" spans="1:15" x14ac:dyDescent="0.35">
      <c r="A590" s="6" t="str">
        <f t="shared" si="18"/>
        <v>CONSUMO PER CAPITA (kg ó litros por individuo)Patatas Fritas + Otros Aperitivos SaladosDE 15 A 19 AÑOS</v>
      </c>
      <c r="B590">
        <v>0</v>
      </c>
      <c r="C590" s="6">
        <v>0</v>
      </c>
      <c r="D590" s="6" t="s">
        <v>48</v>
      </c>
      <c r="E590" s="84">
        <v>0.82709671210111113</v>
      </c>
      <c r="F590" s="84">
        <v>1.1380024250603584</v>
      </c>
      <c r="G590" s="84">
        <v>0.75556755201146486</v>
      </c>
      <c r="H590" s="7">
        <v>0</v>
      </c>
      <c r="I590" s="7"/>
      <c r="J590" s="7"/>
      <c r="K590" s="7"/>
      <c r="L590" s="7"/>
      <c r="M590" s="7"/>
      <c r="N590" s="7"/>
      <c r="O590" s="7"/>
    </row>
    <row r="591" spans="1:15" x14ac:dyDescent="0.35">
      <c r="A591" s="6" t="str">
        <f t="shared" si="18"/>
        <v>CONSUMO PER CAPITA (kg ó litros por individuo)Patatas Fritas + Otros Aperitivos SaladosDE 20 A 24 AÑOS</v>
      </c>
      <c r="B591">
        <v>0</v>
      </c>
      <c r="C591" s="6">
        <v>0</v>
      </c>
      <c r="D591" s="6" t="s">
        <v>49</v>
      </c>
      <c r="E591" s="84">
        <v>0.6583556969097496</v>
      </c>
      <c r="F591" s="84">
        <v>0.53781309271780486</v>
      </c>
      <c r="G591" s="84">
        <v>0.62336908434229599</v>
      </c>
      <c r="H591" s="7">
        <v>0</v>
      </c>
      <c r="I591" s="7"/>
      <c r="J591" s="7"/>
      <c r="K591" s="7"/>
      <c r="L591" s="7"/>
      <c r="M591" s="7"/>
      <c r="N591" s="7"/>
      <c r="O591" s="7"/>
    </row>
    <row r="592" spans="1:15" x14ac:dyDescent="0.35">
      <c r="A592" s="6" t="str">
        <f t="shared" si="18"/>
        <v>CONSUMO PER CAPITA (kg ó litros por individuo)Patatas Fritas + Otros Aperitivos SaladosDE 25 A 34 AÑOS</v>
      </c>
      <c r="B592">
        <v>0</v>
      </c>
      <c r="C592" s="6">
        <v>0</v>
      </c>
      <c r="D592" s="6" t="s">
        <v>50</v>
      </c>
      <c r="E592" s="84">
        <v>0.6054231783492674</v>
      </c>
      <c r="F592" s="84">
        <v>0.65782679309116832</v>
      </c>
      <c r="G592" s="84">
        <v>0.55493663411486516</v>
      </c>
      <c r="H592" s="7">
        <v>0</v>
      </c>
      <c r="I592" s="7"/>
      <c r="J592" s="7"/>
      <c r="K592" s="7"/>
      <c r="L592" s="7"/>
      <c r="M592" s="7"/>
      <c r="N592" s="7"/>
      <c r="O592" s="7"/>
    </row>
    <row r="593" spans="1:15" x14ac:dyDescent="0.35">
      <c r="A593" s="6" t="str">
        <f t="shared" si="18"/>
        <v>CONSUMO PER CAPITA (kg ó litros por individuo)Patatas Fritas + Otros Aperitivos SaladosDE 35 A 49 AÑOS</v>
      </c>
      <c r="B593">
        <v>0</v>
      </c>
      <c r="C593" s="6">
        <v>0</v>
      </c>
      <c r="D593" s="6" t="s">
        <v>51</v>
      </c>
      <c r="E593" s="84">
        <v>0.98299816405721196</v>
      </c>
      <c r="F593" s="84">
        <v>0.8498054354661696</v>
      </c>
      <c r="G593" s="84">
        <v>0.73620876497195065</v>
      </c>
      <c r="H593" s="7">
        <v>0</v>
      </c>
      <c r="I593" s="7"/>
      <c r="J593" s="7"/>
      <c r="K593" s="7"/>
      <c r="L593" s="7"/>
      <c r="M593" s="7"/>
      <c r="N593" s="7"/>
      <c r="O593" s="7"/>
    </row>
    <row r="594" spans="1:15" x14ac:dyDescent="0.35">
      <c r="A594" s="6" t="str">
        <f t="shared" si="18"/>
        <v>CONSUMO PER CAPITA (kg ó litros por individuo)Patatas Fritas + Otros Aperitivos SaladosDE 50 A 59 AÑOS</v>
      </c>
      <c r="B594">
        <v>0</v>
      </c>
      <c r="C594" s="6">
        <v>0</v>
      </c>
      <c r="D594" s="6" t="s">
        <v>52</v>
      </c>
      <c r="E594" s="84">
        <v>0.97309479057935744</v>
      </c>
      <c r="F594" s="84">
        <v>0.94887326249788451</v>
      </c>
      <c r="G594" s="84">
        <v>0.88153933651721728</v>
      </c>
      <c r="H594" s="7">
        <v>0</v>
      </c>
      <c r="I594" s="7"/>
      <c r="J594" s="7"/>
      <c r="K594" s="7"/>
      <c r="L594" s="7"/>
      <c r="M594" s="7"/>
      <c r="N594" s="7"/>
      <c r="O594" s="7"/>
    </row>
    <row r="595" spans="1:15" x14ac:dyDescent="0.35">
      <c r="A595" s="6" t="str">
        <f t="shared" si="18"/>
        <v>CONSUMO PER CAPITA (kg ó litros por individuo)Patatas Fritas + Otros Aperitivos SaladosDE 60 A 75 AÑOS</v>
      </c>
      <c r="B595">
        <v>0</v>
      </c>
      <c r="C595" s="6">
        <v>0</v>
      </c>
      <c r="D595" s="6" t="s">
        <v>53</v>
      </c>
      <c r="E595" s="84">
        <v>1.0982736203815091</v>
      </c>
      <c r="F595" s="84">
        <v>1.0150230810165131</v>
      </c>
      <c r="G595" s="84">
        <v>1.1191168610741846</v>
      </c>
      <c r="H595" s="7">
        <v>0</v>
      </c>
      <c r="I595" s="7"/>
      <c r="J595" s="7"/>
      <c r="K595" s="7"/>
      <c r="L595" s="7"/>
      <c r="M595" s="7"/>
      <c r="N595" s="7"/>
      <c r="O595" s="7"/>
    </row>
    <row r="596" spans="1:15" x14ac:dyDescent="0.35">
      <c r="A596" s="6" t="str">
        <f t="shared" si="18"/>
        <v>CONSUMO PER CAPITA (kg ó litros por individuo)Patatas Fritas + Otros Aperitivos SaladosNIVEL ALTO</v>
      </c>
      <c r="B596">
        <v>0</v>
      </c>
      <c r="C596" s="6">
        <v>0</v>
      </c>
      <c r="D596" s="6" t="s">
        <v>156</v>
      </c>
      <c r="E596" s="84">
        <v>0.79399073450593993</v>
      </c>
      <c r="F596" s="84">
        <v>0.8274395123872309</v>
      </c>
      <c r="G596" s="84">
        <v>0.83175616348352266</v>
      </c>
      <c r="H596" s="7">
        <v>0</v>
      </c>
      <c r="I596" s="7"/>
      <c r="J596" s="7"/>
      <c r="K596" s="7"/>
      <c r="L596" s="7"/>
      <c r="M596" s="7"/>
      <c r="N596" s="7"/>
      <c r="O596" s="7"/>
    </row>
    <row r="597" spans="1:15" x14ac:dyDescent="0.35">
      <c r="A597" s="6" t="str">
        <f t="shared" si="18"/>
        <v>CONSUMO PER CAPITA (kg ó litros por individuo)Patatas Fritas + Otros Aperitivos SaladosNIVEL MEDIO ALTO</v>
      </c>
      <c r="B597">
        <v>0</v>
      </c>
      <c r="C597" s="6">
        <v>0</v>
      </c>
      <c r="D597" s="6" t="s">
        <v>157</v>
      </c>
      <c r="E597" s="84">
        <v>0.73396551425986456</v>
      </c>
      <c r="F597" s="84">
        <v>0.79763605706741025</v>
      </c>
      <c r="G597" s="84">
        <v>0.62050161872449017</v>
      </c>
      <c r="H597" s="7">
        <v>0</v>
      </c>
      <c r="I597" s="7"/>
      <c r="J597" s="7"/>
      <c r="K597" s="7"/>
      <c r="L597" s="7"/>
      <c r="M597" s="7"/>
      <c r="N597" s="7"/>
      <c r="O597" s="7"/>
    </row>
    <row r="598" spans="1:15" x14ac:dyDescent="0.35">
      <c r="A598" s="6" t="str">
        <f t="shared" si="18"/>
        <v>CONSUMO PER CAPITA (kg ó litros por individuo)Patatas Fritas + Otros Aperitivos SaladosNIVEL MEDIO</v>
      </c>
      <c r="B598">
        <v>0</v>
      </c>
      <c r="C598" s="6">
        <v>0</v>
      </c>
      <c r="D598" s="6" t="s">
        <v>158</v>
      </c>
      <c r="E598" s="84">
        <v>0.97091320828794658</v>
      </c>
      <c r="F598" s="84">
        <v>1.0420152510229208</v>
      </c>
      <c r="G598" s="84">
        <v>0.91413546691186709</v>
      </c>
      <c r="H598" s="7">
        <v>0</v>
      </c>
      <c r="I598" s="7"/>
      <c r="J598" s="7"/>
      <c r="K598" s="7"/>
      <c r="L598" s="7"/>
      <c r="M598" s="7"/>
      <c r="N598" s="7"/>
      <c r="O598" s="7"/>
    </row>
    <row r="599" spans="1:15" x14ac:dyDescent="0.35">
      <c r="A599" s="6" t="str">
        <f t="shared" si="18"/>
        <v>CONSUMO PER CAPITA (kg ó litros por individuo)Patatas Fritas + Otros Aperitivos SaladosNIVEL MEDIO BAJO</v>
      </c>
      <c r="B599">
        <v>0</v>
      </c>
      <c r="C599" s="6">
        <v>0</v>
      </c>
      <c r="D599" s="6" t="s">
        <v>159</v>
      </c>
      <c r="E599" s="84">
        <v>0.81836601460758085</v>
      </c>
      <c r="F599" s="84">
        <v>0.77236775839321203</v>
      </c>
      <c r="G599" s="84">
        <v>0.68861600800291467</v>
      </c>
      <c r="H599" s="7">
        <v>0</v>
      </c>
      <c r="I599" s="7"/>
      <c r="J599" s="7"/>
      <c r="K599" s="7"/>
      <c r="L599" s="7"/>
      <c r="M599" s="7"/>
      <c r="N599" s="7"/>
      <c r="O599" s="7"/>
    </row>
    <row r="600" spans="1:15" x14ac:dyDescent="0.35">
      <c r="A600" s="6" t="str">
        <f t="shared" si="18"/>
        <v>CONSUMO PER CAPITA (kg ó litros por individuo)Patatas Fritas + Otros Aperitivos SaladosNIVEL BAJO</v>
      </c>
      <c r="B600">
        <v>0</v>
      </c>
      <c r="C600" s="6">
        <v>0</v>
      </c>
      <c r="D600" s="6" t="s">
        <v>160</v>
      </c>
      <c r="E600" s="84">
        <v>1.1841102135519277</v>
      </c>
      <c r="F600" s="84">
        <v>0.87194759152515011</v>
      </c>
      <c r="G600" s="84">
        <v>0.938130543954801</v>
      </c>
      <c r="H600" s="7">
        <v>0</v>
      </c>
      <c r="I600" s="7"/>
      <c r="J600" s="7"/>
      <c r="K600" s="7"/>
      <c r="L600" s="7"/>
      <c r="M600" s="7"/>
      <c r="N600" s="7"/>
      <c r="O600" s="7"/>
    </row>
    <row r="601" spans="1:15" x14ac:dyDescent="0.35">
      <c r="A601" s="6" t="str">
        <f t="shared" si="18"/>
        <v>CONSUMO PER CAPITA (kg ó litros por individuo)Patatas Fritas + Otros Aperitivos SaladosHOMBRE</v>
      </c>
      <c r="B601">
        <v>0</v>
      </c>
      <c r="C601" s="6">
        <v>0</v>
      </c>
      <c r="D601" s="6" t="s">
        <v>21</v>
      </c>
      <c r="E601" s="84">
        <v>0.69929620681325333</v>
      </c>
      <c r="F601" s="84">
        <v>0.74584214844941032</v>
      </c>
      <c r="G601" s="84">
        <v>0.68646365960552402</v>
      </c>
      <c r="H601" s="7">
        <v>0</v>
      </c>
      <c r="I601" s="7"/>
      <c r="J601" s="7"/>
      <c r="K601" s="7"/>
      <c r="L601" s="7"/>
      <c r="M601" s="7"/>
      <c r="N601" s="7"/>
      <c r="O601" s="7"/>
    </row>
    <row r="602" spans="1:15" x14ac:dyDescent="0.35">
      <c r="A602" s="6" t="str">
        <f t="shared" si="18"/>
        <v>CONSUMO PER CAPITA (kg ó litros por individuo)Patatas Fritas + Otros Aperitivos SaladosMUJER</v>
      </c>
      <c r="B602">
        <v>0</v>
      </c>
      <c r="C602" s="6">
        <v>0</v>
      </c>
      <c r="D602" s="6" t="s">
        <v>22</v>
      </c>
      <c r="E602" s="84">
        <v>1.140598561412727</v>
      </c>
      <c r="F602" s="84">
        <v>1.0094275954191159</v>
      </c>
      <c r="G602" s="84">
        <v>0.95316463654132744</v>
      </c>
      <c r="H602" s="7">
        <v>0</v>
      </c>
      <c r="I602" s="7"/>
      <c r="J602" s="7"/>
      <c r="K602" s="7"/>
      <c r="L602" s="7"/>
      <c r="M602" s="7"/>
      <c r="N602" s="7"/>
      <c r="O602" s="7"/>
    </row>
    <row r="603" spans="1:15" x14ac:dyDescent="0.35">
      <c r="A603" s="6" t="str">
        <f>$B$543&amp;$C$603&amp;D603</f>
        <v>CONSUMO PER CAPITA (kg ó litros por individuo)Patatas FritasT.ESPAÑA</v>
      </c>
      <c r="B603">
        <v>0</v>
      </c>
      <c r="C603" s="6" t="s">
        <v>34</v>
      </c>
      <c r="D603" s="6" t="s">
        <v>45</v>
      </c>
      <c r="E603" s="84">
        <v>0.53117520263550211</v>
      </c>
      <c r="F603" s="84">
        <v>0.53457939429430479</v>
      </c>
      <c r="G603" s="84">
        <v>0.49244899490375565</v>
      </c>
      <c r="H603" s="7">
        <v>0</v>
      </c>
      <c r="I603" s="7"/>
      <c r="J603" s="7"/>
      <c r="K603" s="7"/>
      <c r="L603" s="7"/>
      <c r="M603" s="7"/>
      <c r="N603" s="7"/>
      <c r="O603" s="7"/>
    </row>
    <row r="604" spans="1:15" x14ac:dyDescent="0.35">
      <c r="A604" s="6" t="str">
        <f t="shared" ref="A604:A632" si="19">$B$543&amp;$C$603&amp;D604</f>
        <v>CONSUMO PER CAPITA (kg ó litros por individuo)Patatas FritasBCN AM</v>
      </c>
      <c r="B604">
        <v>0</v>
      </c>
      <c r="C604" s="6">
        <v>0</v>
      </c>
      <c r="D604" s="6" t="s">
        <v>1</v>
      </c>
      <c r="E604" s="84">
        <v>0.60305037700985098</v>
      </c>
      <c r="F604" s="84">
        <v>0.46007507458396441</v>
      </c>
      <c r="G604" s="84">
        <v>0.49061880684881742</v>
      </c>
      <c r="H604" s="7">
        <v>0</v>
      </c>
      <c r="I604" s="7"/>
      <c r="J604" s="7"/>
      <c r="K604" s="7"/>
      <c r="L604" s="7"/>
      <c r="M604" s="7"/>
      <c r="N604" s="7"/>
      <c r="O604" s="7"/>
    </row>
    <row r="605" spans="1:15" x14ac:dyDescent="0.35">
      <c r="A605" s="6" t="str">
        <f t="shared" si="19"/>
        <v>CONSUMO PER CAPITA (kg ó litros por individuo)Patatas FritasREST.CAT ARAGON</v>
      </c>
      <c r="B605">
        <v>0</v>
      </c>
      <c r="C605" s="6">
        <v>0</v>
      </c>
      <c r="D605" s="6" t="s">
        <v>2</v>
      </c>
      <c r="E605" s="84">
        <v>0.47491020016883995</v>
      </c>
      <c r="F605" s="84">
        <v>0.64700127950605901</v>
      </c>
      <c r="G605" s="84">
        <v>0.53023544406126755</v>
      </c>
      <c r="H605" s="7">
        <v>0</v>
      </c>
      <c r="I605" s="7"/>
      <c r="J605" s="7"/>
      <c r="K605" s="7"/>
      <c r="L605" s="7"/>
      <c r="M605" s="7"/>
      <c r="N605" s="7"/>
      <c r="O605" s="7"/>
    </row>
    <row r="606" spans="1:15" x14ac:dyDescent="0.35">
      <c r="A606" s="6" t="str">
        <f t="shared" si="19"/>
        <v>CONSUMO PER CAPITA (kg ó litros por individuo)Patatas FritasLEVANTE</v>
      </c>
      <c r="B606">
        <v>0</v>
      </c>
      <c r="C606" s="6">
        <v>0</v>
      </c>
      <c r="D606" s="6" t="s">
        <v>3</v>
      </c>
      <c r="E606" s="84">
        <v>0.51361084881458485</v>
      </c>
      <c r="F606" s="84">
        <v>0.58667131834296471</v>
      </c>
      <c r="G606" s="84">
        <v>0.42465902712092096</v>
      </c>
      <c r="H606" s="7">
        <v>0</v>
      </c>
      <c r="I606" s="7"/>
      <c r="J606" s="7"/>
      <c r="K606" s="7"/>
      <c r="L606" s="7"/>
      <c r="M606" s="7"/>
      <c r="N606" s="7"/>
      <c r="O606" s="7"/>
    </row>
    <row r="607" spans="1:15" x14ac:dyDescent="0.35">
      <c r="A607" s="6" t="str">
        <f t="shared" si="19"/>
        <v>CONSUMO PER CAPITA (kg ó litros por individuo)Patatas FritasANDALUCIA</v>
      </c>
      <c r="B607">
        <v>0</v>
      </c>
      <c r="C607" s="6">
        <v>0</v>
      </c>
      <c r="D607" s="6" t="s">
        <v>4</v>
      </c>
      <c r="E607" s="84">
        <v>0.64064139793250396</v>
      </c>
      <c r="F607" s="84">
        <v>0.56601358358231935</v>
      </c>
      <c r="G607" s="84">
        <v>0.58033273715474964</v>
      </c>
      <c r="H607" s="7">
        <v>0</v>
      </c>
      <c r="I607" s="7"/>
      <c r="J607" s="7"/>
      <c r="K607" s="7"/>
      <c r="L607" s="7"/>
      <c r="M607" s="7"/>
      <c r="N607" s="7"/>
      <c r="O607" s="7"/>
    </row>
    <row r="608" spans="1:15" x14ac:dyDescent="0.35">
      <c r="A608" s="6" t="str">
        <f t="shared" si="19"/>
        <v>CONSUMO PER CAPITA (kg ó litros por individuo)Patatas FritasMDD AM</v>
      </c>
      <c r="B608">
        <v>0</v>
      </c>
      <c r="C608" s="6">
        <v>0</v>
      </c>
      <c r="D608" s="6" t="s">
        <v>5</v>
      </c>
      <c r="E608" s="84">
        <v>0.42945959456704724</v>
      </c>
      <c r="F608" s="84">
        <v>0.42285459438077805</v>
      </c>
      <c r="G608" s="84">
        <v>0.4495077024300464</v>
      </c>
      <c r="H608" s="7">
        <v>0</v>
      </c>
      <c r="I608" s="7"/>
      <c r="J608" s="7"/>
      <c r="K608" s="7"/>
      <c r="L608" s="7"/>
      <c r="M608" s="7"/>
      <c r="N608" s="7"/>
      <c r="O608" s="7"/>
    </row>
    <row r="609" spans="1:15" x14ac:dyDescent="0.35">
      <c r="A609" s="6" t="str">
        <f t="shared" si="19"/>
        <v>CONSUMO PER CAPITA (kg ó litros por individuo)Patatas FritasRTO CENTRO</v>
      </c>
      <c r="B609">
        <v>0</v>
      </c>
      <c r="C609" s="6">
        <v>0</v>
      </c>
      <c r="D609" s="6" t="s">
        <v>6</v>
      </c>
      <c r="E609" s="84">
        <v>0.52408814775151091</v>
      </c>
      <c r="F609" s="84">
        <v>0.52862120779123201</v>
      </c>
      <c r="G609" s="84">
        <v>0.47464969642905785</v>
      </c>
      <c r="H609" s="7">
        <v>0</v>
      </c>
      <c r="I609" s="7"/>
      <c r="J609" s="7"/>
      <c r="K609" s="7"/>
      <c r="L609" s="7"/>
      <c r="M609" s="7"/>
      <c r="N609" s="7"/>
      <c r="O609" s="7"/>
    </row>
    <row r="610" spans="1:15" x14ac:dyDescent="0.35">
      <c r="A610" s="6" t="str">
        <f t="shared" si="19"/>
        <v>CONSUMO PER CAPITA (kg ó litros por individuo)Patatas FritasNORTE-CENTRO</v>
      </c>
      <c r="B610">
        <v>0</v>
      </c>
      <c r="C610" s="6">
        <v>0</v>
      </c>
      <c r="D610" s="6" t="s">
        <v>7</v>
      </c>
      <c r="E610" s="84">
        <v>0.57226315133672945</v>
      </c>
      <c r="F610" s="84">
        <v>0.46117427862426946</v>
      </c>
      <c r="G610" s="84">
        <v>0.50809646503057893</v>
      </c>
      <c r="H610" s="7">
        <v>0</v>
      </c>
      <c r="I610" s="7"/>
      <c r="J610" s="7"/>
      <c r="K610" s="7"/>
      <c r="L610" s="7"/>
      <c r="M610" s="7"/>
      <c r="N610" s="7"/>
      <c r="O610" s="7"/>
    </row>
    <row r="611" spans="1:15" x14ac:dyDescent="0.35">
      <c r="A611" s="6" t="str">
        <f t="shared" si="19"/>
        <v>CONSUMO PER CAPITA (kg ó litros por individuo)Patatas FritasNOROESTE</v>
      </c>
      <c r="B611">
        <v>0</v>
      </c>
      <c r="C611" s="6">
        <v>0</v>
      </c>
      <c r="D611" s="6" t="s">
        <v>8</v>
      </c>
      <c r="E611" s="84">
        <v>0.43497529079117447</v>
      </c>
      <c r="F611" s="84">
        <v>0.53530958111024052</v>
      </c>
      <c r="G611" s="84">
        <v>0.42477352809653784</v>
      </c>
      <c r="H611" s="7">
        <v>0</v>
      </c>
      <c r="I611" s="7"/>
      <c r="J611" s="7"/>
      <c r="K611" s="7"/>
      <c r="L611" s="7"/>
      <c r="M611" s="7"/>
      <c r="N611" s="7"/>
      <c r="O611" s="7"/>
    </row>
    <row r="612" spans="1:15" x14ac:dyDescent="0.35">
      <c r="A612" s="6" t="str">
        <f t="shared" si="19"/>
        <v>CONSUMO PER CAPITA (kg ó litros por individuo)Patatas Fritas&lt;2MIL</v>
      </c>
      <c r="B612">
        <v>0</v>
      </c>
      <c r="C612" s="6">
        <v>0</v>
      </c>
      <c r="D612" s="6" t="s">
        <v>9</v>
      </c>
      <c r="E612" s="84">
        <v>0.62119523698379087</v>
      </c>
      <c r="F612" s="84">
        <v>0.52355517477335412</v>
      </c>
      <c r="G612" s="84">
        <v>0.49417492143746289</v>
      </c>
      <c r="H612" s="7">
        <v>0</v>
      </c>
      <c r="I612" s="7"/>
      <c r="J612" s="7"/>
      <c r="K612" s="7"/>
      <c r="L612" s="7"/>
      <c r="M612" s="7"/>
      <c r="N612" s="7"/>
      <c r="O612" s="7"/>
    </row>
    <row r="613" spans="1:15" x14ac:dyDescent="0.35">
      <c r="A613" s="6" t="str">
        <f t="shared" si="19"/>
        <v>CONSUMO PER CAPITA (kg ó litros por individuo)Patatas Fritas2-5MIL</v>
      </c>
      <c r="B613">
        <v>0</v>
      </c>
      <c r="C613" s="6">
        <v>0</v>
      </c>
      <c r="D613" s="6" t="s">
        <v>10</v>
      </c>
      <c r="E613" s="84">
        <v>0.4752904391931484</v>
      </c>
      <c r="F613" s="84">
        <v>0.39465677129914006</v>
      </c>
      <c r="G613" s="84">
        <v>0.34595193606158714</v>
      </c>
      <c r="H613" s="7">
        <v>0</v>
      </c>
      <c r="I613" s="7"/>
      <c r="J613" s="7"/>
      <c r="K613" s="7"/>
      <c r="L613" s="7"/>
      <c r="M613" s="7"/>
      <c r="N613" s="7"/>
      <c r="O613" s="7"/>
    </row>
    <row r="614" spans="1:15" x14ac:dyDescent="0.35">
      <c r="A614" s="6" t="str">
        <f t="shared" si="19"/>
        <v>CONSUMO PER CAPITA (kg ó litros por individuo)Patatas Fritas5-10MIL</v>
      </c>
      <c r="B614">
        <v>0</v>
      </c>
      <c r="C614" s="6">
        <v>0</v>
      </c>
      <c r="D614" s="6" t="s">
        <v>11</v>
      </c>
      <c r="E614" s="84">
        <v>0.43881849357359837</v>
      </c>
      <c r="F614" s="84">
        <v>0.58278025361331387</v>
      </c>
      <c r="G614" s="84">
        <v>0.32418081134887</v>
      </c>
      <c r="H614" s="7">
        <v>0</v>
      </c>
      <c r="I614" s="7"/>
      <c r="J614" s="7"/>
      <c r="K614" s="7"/>
      <c r="L614" s="7"/>
      <c r="M614" s="7"/>
      <c r="N614" s="7"/>
      <c r="O614" s="7"/>
    </row>
    <row r="615" spans="1:15" x14ac:dyDescent="0.35">
      <c r="A615" s="6" t="str">
        <f t="shared" si="19"/>
        <v>CONSUMO PER CAPITA (kg ó litros por individuo)Patatas Fritas10-30MIL</v>
      </c>
      <c r="B615">
        <v>0</v>
      </c>
      <c r="C615" s="6">
        <v>0</v>
      </c>
      <c r="D615" s="6" t="s">
        <v>12</v>
      </c>
      <c r="E615" s="84">
        <v>0.54790987544842962</v>
      </c>
      <c r="F615" s="84">
        <v>0.71717708922207035</v>
      </c>
      <c r="G615" s="84">
        <v>0.55730594844515557</v>
      </c>
      <c r="H615" s="7">
        <v>0</v>
      </c>
      <c r="I615" s="7"/>
      <c r="J615" s="7"/>
      <c r="K615" s="7"/>
      <c r="L615" s="7"/>
      <c r="M615" s="7"/>
      <c r="N615" s="7"/>
      <c r="O615" s="7"/>
    </row>
    <row r="616" spans="1:15" x14ac:dyDescent="0.35">
      <c r="A616" s="6" t="str">
        <f t="shared" si="19"/>
        <v>CONSUMO PER CAPITA (kg ó litros por individuo)Patatas Fritas30-100MIL</v>
      </c>
      <c r="B616">
        <v>0</v>
      </c>
      <c r="C616" s="6">
        <v>0</v>
      </c>
      <c r="D616" s="6" t="s">
        <v>13</v>
      </c>
      <c r="E616" s="84">
        <v>0.63044083735404788</v>
      </c>
      <c r="F616" s="84">
        <v>0.59024555238794818</v>
      </c>
      <c r="G616" s="84">
        <v>0.6020406594877491</v>
      </c>
      <c r="H616" s="7">
        <v>0</v>
      </c>
      <c r="I616" s="7"/>
      <c r="J616" s="7"/>
      <c r="K616" s="7"/>
      <c r="L616" s="7"/>
      <c r="M616" s="7"/>
      <c r="N616" s="7"/>
      <c r="O616" s="7"/>
    </row>
    <row r="617" spans="1:15" x14ac:dyDescent="0.35">
      <c r="A617" s="6" t="str">
        <f t="shared" si="19"/>
        <v>CONSUMO PER CAPITA (kg ó litros por individuo)Patatas Fritas100-200MIL</v>
      </c>
      <c r="B617">
        <v>0</v>
      </c>
      <c r="C617" s="6">
        <v>0</v>
      </c>
      <c r="D617" s="6" t="s">
        <v>14</v>
      </c>
      <c r="E617" s="84">
        <v>0.3837026338091522</v>
      </c>
      <c r="F617" s="84">
        <v>0.30380677944600931</v>
      </c>
      <c r="G617" s="84">
        <v>0.41536261012560244</v>
      </c>
      <c r="H617" s="7">
        <v>0</v>
      </c>
      <c r="I617" s="7"/>
      <c r="J617" s="7"/>
      <c r="K617" s="7"/>
      <c r="L617" s="7"/>
      <c r="M617" s="7"/>
      <c r="N617" s="7"/>
      <c r="O617" s="7"/>
    </row>
    <row r="618" spans="1:15" x14ac:dyDescent="0.35">
      <c r="A618" s="6" t="str">
        <f t="shared" si="19"/>
        <v>CONSUMO PER CAPITA (kg ó litros por individuo)Patatas Fritas200-500MIL</v>
      </c>
      <c r="B618">
        <v>0</v>
      </c>
      <c r="C618" s="6">
        <v>0</v>
      </c>
      <c r="D618" s="6" t="s">
        <v>15</v>
      </c>
      <c r="E618" s="84">
        <v>0.583063959516956</v>
      </c>
      <c r="F618" s="84">
        <v>0.49116179106139857</v>
      </c>
      <c r="G618" s="84">
        <v>0.40482699276064188</v>
      </c>
      <c r="H618" s="7">
        <v>0</v>
      </c>
      <c r="I618" s="7"/>
      <c r="J618" s="7"/>
      <c r="K618" s="7"/>
      <c r="L618" s="7"/>
      <c r="M618" s="7"/>
      <c r="N618" s="7"/>
      <c r="O618" s="7"/>
    </row>
    <row r="619" spans="1:15" x14ac:dyDescent="0.35">
      <c r="A619" s="6" t="str">
        <f t="shared" si="19"/>
        <v>CONSUMO PER CAPITA (kg ó litros por individuo)Patatas Fritas&gt;500MIL</v>
      </c>
      <c r="B619">
        <v>0</v>
      </c>
      <c r="C619" s="6">
        <v>0</v>
      </c>
      <c r="D619" s="6" t="s">
        <v>16</v>
      </c>
      <c r="E619" s="84">
        <v>0.47341985682771071</v>
      </c>
      <c r="F619" s="84">
        <v>0.47336784904779139</v>
      </c>
      <c r="G619" s="84">
        <v>0.53959656615882878</v>
      </c>
      <c r="H619" s="7">
        <v>0</v>
      </c>
      <c r="I619" s="7"/>
      <c r="J619" s="7"/>
      <c r="K619" s="7"/>
      <c r="L619" s="7"/>
      <c r="M619" s="7"/>
      <c r="N619" s="7"/>
      <c r="O619" s="7"/>
    </row>
    <row r="620" spans="1:15" x14ac:dyDescent="0.35">
      <c r="A620" s="6" t="str">
        <f t="shared" si="19"/>
        <v>CONSUMO PER CAPITA (kg ó litros por individuo)Patatas FritasDE 15 A 19 AÑOS</v>
      </c>
      <c r="B620">
        <v>0</v>
      </c>
      <c r="C620" s="6">
        <v>0</v>
      </c>
      <c r="D620" s="6" t="s">
        <v>48</v>
      </c>
      <c r="E620" s="84">
        <v>0.51031208668983064</v>
      </c>
      <c r="F620" s="84">
        <v>0.61404042302709416</v>
      </c>
      <c r="G620" s="84">
        <v>0.42270626227721075</v>
      </c>
      <c r="H620" s="7">
        <v>0</v>
      </c>
      <c r="I620" s="7"/>
      <c r="J620" s="7"/>
      <c r="K620" s="7"/>
      <c r="L620" s="7"/>
      <c r="M620" s="7"/>
      <c r="N620" s="7"/>
      <c r="O620" s="7"/>
    </row>
    <row r="621" spans="1:15" x14ac:dyDescent="0.35">
      <c r="A621" s="6" t="str">
        <f t="shared" si="19"/>
        <v>CONSUMO PER CAPITA (kg ó litros por individuo)Patatas FritasDE 20 A 24 AÑOS</v>
      </c>
      <c r="B621">
        <v>0</v>
      </c>
      <c r="C621" s="6">
        <v>0</v>
      </c>
      <c r="D621" s="6" t="s">
        <v>49</v>
      </c>
      <c r="E621" s="84">
        <v>0.40500148056969493</v>
      </c>
      <c r="F621" s="84">
        <v>0.29479010314214271</v>
      </c>
      <c r="G621" s="84">
        <v>0.37642119691849035</v>
      </c>
      <c r="H621" s="7">
        <v>0</v>
      </c>
      <c r="I621" s="7"/>
      <c r="J621" s="7"/>
      <c r="K621" s="7"/>
      <c r="L621" s="7"/>
      <c r="M621" s="7"/>
      <c r="N621" s="7"/>
      <c r="O621" s="7"/>
    </row>
    <row r="622" spans="1:15" x14ac:dyDescent="0.35">
      <c r="A622" s="6" t="str">
        <f t="shared" si="19"/>
        <v>CONSUMO PER CAPITA (kg ó litros por individuo)Patatas FritasDE 25 A 34 AÑOS</v>
      </c>
      <c r="B622">
        <v>0</v>
      </c>
      <c r="C622" s="6">
        <v>0</v>
      </c>
      <c r="D622" s="6" t="s">
        <v>50</v>
      </c>
      <c r="E622" s="84">
        <v>0.30691234428372638</v>
      </c>
      <c r="F622" s="84">
        <v>0.33392759773693365</v>
      </c>
      <c r="G622" s="84">
        <v>0.26447713307298432</v>
      </c>
      <c r="H622" s="7">
        <v>0</v>
      </c>
      <c r="I622" s="7"/>
      <c r="J622" s="7"/>
      <c r="K622" s="7"/>
      <c r="L622" s="7"/>
      <c r="M622" s="7"/>
      <c r="N622" s="7"/>
      <c r="O622" s="7"/>
    </row>
    <row r="623" spans="1:15" x14ac:dyDescent="0.35">
      <c r="A623" s="6" t="str">
        <f t="shared" si="19"/>
        <v>CONSUMO PER CAPITA (kg ó litros por individuo)Patatas FritasDE 35 A 49 AÑOS</v>
      </c>
      <c r="B623">
        <v>0</v>
      </c>
      <c r="C623" s="6">
        <v>0</v>
      </c>
      <c r="D623" s="6" t="s">
        <v>51</v>
      </c>
      <c r="E623" s="84">
        <v>0.50356315667133877</v>
      </c>
      <c r="F623" s="84">
        <v>0.47581907387122102</v>
      </c>
      <c r="G623" s="84">
        <v>0.38191107532748841</v>
      </c>
      <c r="H623" s="7">
        <v>0</v>
      </c>
      <c r="I623" s="7"/>
      <c r="J623" s="7"/>
      <c r="K623" s="7"/>
      <c r="L623" s="7"/>
      <c r="M623" s="7"/>
      <c r="N623" s="7"/>
      <c r="O623" s="7"/>
    </row>
    <row r="624" spans="1:15" x14ac:dyDescent="0.35">
      <c r="A624" s="6" t="str">
        <f t="shared" si="19"/>
        <v>CONSUMO PER CAPITA (kg ó litros por individuo)Patatas FritasDE 50 A 59 AÑOS</v>
      </c>
      <c r="B624">
        <v>0</v>
      </c>
      <c r="C624" s="6">
        <v>0</v>
      </c>
      <c r="D624" s="6" t="s">
        <v>52</v>
      </c>
      <c r="E624" s="84">
        <v>0.56018121610423099</v>
      </c>
      <c r="F624" s="84">
        <v>0.57983401488846764</v>
      </c>
      <c r="G624" s="84">
        <v>0.52863114735964067</v>
      </c>
      <c r="H624" s="7">
        <v>0</v>
      </c>
      <c r="I624" s="7"/>
      <c r="J624" s="7"/>
      <c r="K624" s="7"/>
      <c r="L624" s="7"/>
      <c r="M624" s="7"/>
      <c r="N624" s="7"/>
      <c r="O624" s="7"/>
    </row>
    <row r="625" spans="1:15" x14ac:dyDescent="0.35">
      <c r="A625" s="6" t="str">
        <f t="shared" si="19"/>
        <v>CONSUMO PER CAPITA (kg ó litros por individuo)Patatas FritasDE 60 A 75 AÑOS</v>
      </c>
      <c r="B625">
        <v>0</v>
      </c>
      <c r="C625" s="6">
        <v>0</v>
      </c>
      <c r="D625" s="6" t="s">
        <v>53</v>
      </c>
      <c r="E625" s="84">
        <v>0.72886218007445647</v>
      </c>
      <c r="F625" s="84">
        <v>0.74427007123390165</v>
      </c>
      <c r="G625" s="84">
        <v>0.79878824027730877</v>
      </c>
      <c r="H625" s="7">
        <v>0</v>
      </c>
      <c r="I625" s="7"/>
      <c r="J625" s="7"/>
      <c r="K625" s="7"/>
      <c r="L625" s="7"/>
      <c r="M625" s="7"/>
      <c r="N625" s="7"/>
      <c r="O625" s="7"/>
    </row>
    <row r="626" spans="1:15" x14ac:dyDescent="0.35">
      <c r="A626" s="6" t="str">
        <f t="shared" si="19"/>
        <v>CONSUMO PER CAPITA (kg ó litros por individuo)Patatas FritasNIVEL ALTO</v>
      </c>
      <c r="B626">
        <v>0</v>
      </c>
      <c r="C626" s="6">
        <v>0</v>
      </c>
      <c r="D626" s="6" t="s">
        <v>156</v>
      </c>
      <c r="E626" s="84">
        <v>0.41500364493979364</v>
      </c>
      <c r="F626" s="84">
        <v>0.49503869014330787</v>
      </c>
      <c r="G626" s="84">
        <v>0.48926061557334649</v>
      </c>
      <c r="H626" s="7">
        <v>0</v>
      </c>
      <c r="I626" s="7"/>
      <c r="J626" s="7"/>
      <c r="K626" s="7"/>
      <c r="L626" s="7"/>
      <c r="M626" s="7"/>
      <c r="N626" s="7"/>
      <c r="O626" s="7"/>
    </row>
    <row r="627" spans="1:15" x14ac:dyDescent="0.35">
      <c r="A627" s="6" t="str">
        <f t="shared" si="19"/>
        <v>CONSUMO PER CAPITA (kg ó litros por individuo)Patatas FritasNIVEL MEDIO ALTO</v>
      </c>
      <c r="B627">
        <v>0</v>
      </c>
      <c r="C627" s="6">
        <v>0</v>
      </c>
      <c r="D627" s="6" t="s">
        <v>157</v>
      </c>
      <c r="E627" s="84">
        <v>0.50895926865745034</v>
      </c>
      <c r="F627" s="84">
        <v>0.50035463039478034</v>
      </c>
      <c r="G627" s="84">
        <v>0.37001381250349274</v>
      </c>
      <c r="H627" s="7">
        <v>0</v>
      </c>
      <c r="I627" s="7"/>
      <c r="J627" s="7"/>
      <c r="K627" s="7"/>
      <c r="L627" s="7"/>
      <c r="M627" s="7"/>
      <c r="N627" s="7"/>
      <c r="O627" s="7"/>
    </row>
    <row r="628" spans="1:15" x14ac:dyDescent="0.35">
      <c r="A628" s="6" t="str">
        <f t="shared" si="19"/>
        <v>CONSUMO PER CAPITA (kg ó litros por individuo)Patatas FritasNIVEL MEDIO</v>
      </c>
      <c r="B628">
        <v>0</v>
      </c>
      <c r="C628" s="6">
        <v>0</v>
      </c>
      <c r="D628" s="6" t="s">
        <v>158</v>
      </c>
      <c r="E628" s="84">
        <v>0.60934363521348689</v>
      </c>
      <c r="F628" s="84">
        <v>0.65427125555118071</v>
      </c>
      <c r="G628" s="84">
        <v>0.5546222122050195</v>
      </c>
      <c r="H628" s="7">
        <v>0</v>
      </c>
      <c r="I628" s="7"/>
      <c r="J628" s="7"/>
      <c r="K628" s="7"/>
      <c r="L628" s="7"/>
      <c r="M628" s="7"/>
      <c r="N628" s="7"/>
      <c r="O628" s="7"/>
    </row>
    <row r="629" spans="1:15" x14ac:dyDescent="0.35">
      <c r="A629" s="6" t="str">
        <f t="shared" si="19"/>
        <v>CONSUMO PER CAPITA (kg ó litros por individuo)Patatas FritasNIVEL MEDIO BAJO</v>
      </c>
      <c r="B629">
        <v>0</v>
      </c>
      <c r="C629" s="6">
        <v>0</v>
      </c>
      <c r="D629" s="6" t="s">
        <v>159</v>
      </c>
      <c r="E629" s="84">
        <v>0.49141173713551073</v>
      </c>
      <c r="F629" s="84">
        <v>0.45716716603052665</v>
      </c>
      <c r="G629" s="84">
        <v>0.42473353251081208</v>
      </c>
      <c r="H629" s="7">
        <v>0</v>
      </c>
      <c r="I629" s="7"/>
      <c r="J629" s="7"/>
      <c r="K629" s="7"/>
      <c r="L629" s="7"/>
      <c r="M629" s="7"/>
      <c r="N629" s="7"/>
      <c r="O629" s="7"/>
    </row>
    <row r="630" spans="1:15" x14ac:dyDescent="0.35">
      <c r="A630" s="6" t="str">
        <f t="shared" si="19"/>
        <v>CONSUMO PER CAPITA (kg ó litros por individuo)Patatas FritasNIVEL BAJO</v>
      </c>
      <c r="B630">
        <v>0</v>
      </c>
      <c r="C630" s="6">
        <v>0</v>
      </c>
      <c r="D630" s="6" t="s">
        <v>160</v>
      </c>
      <c r="E630" s="84">
        <v>0.60087810322154178</v>
      </c>
      <c r="F630" s="84">
        <v>0.51542000111562147</v>
      </c>
      <c r="G630" s="84">
        <v>0.55942425516887884</v>
      </c>
      <c r="H630" s="7">
        <v>0</v>
      </c>
      <c r="I630" s="7"/>
      <c r="J630" s="7"/>
      <c r="K630" s="7"/>
      <c r="L630" s="7"/>
      <c r="M630" s="7"/>
      <c r="N630" s="7"/>
      <c r="O630" s="7"/>
    </row>
    <row r="631" spans="1:15" x14ac:dyDescent="0.35">
      <c r="A631" s="6" t="str">
        <f t="shared" si="19"/>
        <v>CONSUMO PER CAPITA (kg ó litros por individuo)Patatas FritasHOMBRE</v>
      </c>
      <c r="B631">
        <v>0</v>
      </c>
      <c r="C631" s="6">
        <v>0</v>
      </c>
      <c r="D631" s="6" t="s">
        <v>21</v>
      </c>
      <c r="E631" s="84">
        <v>0.42697014223494839</v>
      </c>
      <c r="F631" s="84">
        <v>0.4894380318059533</v>
      </c>
      <c r="G631" s="84">
        <v>0.42340595995600894</v>
      </c>
      <c r="H631" s="7">
        <v>0</v>
      </c>
      <c r="I631" s="7"/>
      <c r="J631" s="7"/>
      <c r="K631" s="7"/>
      <c r="L631" s="7"/>
      <c r="M631" s="7"/>
      <c r="N631" s="7"/>
      <c r="O631" s="7"/>
    </row>
    <row r="632" spans="1:15" x14ac:dyDescent="0.35">
      <c r="A632" s="6" t="str">
        <f t="shared" si="19"/>
        <v>CONSUMO PER CAPITA (kg ó litros por individuo)Patatas FritasMUJER</v>
      </c>
      <c r="B632">
        <v>0</v>
      </c>
      <c r="C632" s="6">
        <v>0</v>
      </c>
      <c r="D632" s="6" t="s">
        <v>22</v>
      </c>
      <c r="E632" s="84">
        <v>0.63430557705741275</v>
      </c>
      <c r="F632" s="84">
        <v>0.57918282737761284</v>
      </c>
      <c r="G632" s="84">
        <v>0.56060604538129521</v>
      </c>
      <c r="H632" s="7">
        <v>0</v>
      </c>
      <c r="I632" s="7"/>
      <c r="J632" s="7"/>
      <c r="K632" s="7"/>
      <c r="L632" s="7"/>
      <c r="M632" s="7"/>
      <c r="N632" s="7"/>
      <c r="O632" s="7"/>
    </row>
    <row r="633" spans="1:15" x14ac:dyDescent="0.35">
      <c r="A633" s="6" t="str">
        <f>$B$543&amp;$C$633&amp;D633</f>
        <v>CONSUMO PER CAPITA (kg ó litros por individuo)Otros Snacks SaladosT.ESPAÑA</v>
      </c>
      <c r="B633">
        <v>0</v>
      </c>
      <c r="C633" s="6" t="s">
        <v>35</v>
      </c>
      <c r="D633" s="6" t="s">
        <v>45</v>
      </c>
      <c r="E633" s="84">
        <v>0.38991615552419295</v>
      </c>
      <c r="F633" s="84">
        <v>0.34384546688726653</v>
      </c>
      <c r="G633" s="84">
        <v>0.32822631826408993</v>
      </c>
      <c r="H633" s="7">
        <v>0</v>
      </c>
      <c r="I633" s="7"/>
      <c r="J633" s="7"/>
      <c r="K633" s="7"/>
      <c r="L633" s="7"/>
      <c r="M633" s="7"/>
      <c r="N633" s="7"/>
      <c r="O633" s="7"/>
    </row>
    <row r="634" spans="1:15" x14ac:dyDescent="0.35">
      <c r="A634" s="6" t="str">
        <f t="shared" ref="A634:A662" si="20">$B$543&amp;$C$633&amp;D634</f>
        <v>CONSUMO PER CAPITA (kg ó litros por individuo)Otros Snacks SaladosBCN AM</v>
      </c>
      <c r="B634">
        <v>0</v>
      </c>
      <c r="C634" s="6">
        <v>0</v>
      </c>
      <c r="D634" s="6" t="s">
        <v>1</v>
      </c>
      <c r="E634" s="84">
        <v>0.22379825959509328</v>
      </c>
      <c r="F634" s="84">
        <v>0.2654160820621515</v>
      </c>
      <c r="G634" s="84">
        <v>0.32316443833175496</v>
      </c>
      <c r="H634" s="7">
        <v>0</v>
      </c>
      <c r="I634" s="7"/>
      <c r="J634" s="8"/>
      <c r="K634" s="7"/>
      <c r="L634" s="7"/>
      <c r="M634" s="7"/>
      <c r="N634" s="7"/>
      <c r="O634" s="7"/>
    </row>
    <row r="635" spans="1:15" x14ac:dyDescent="0.35">
      <c r="A635" s="6" t="str">
        <f t="shared" si="20"/>
        <v>CONSUMO PER CAPITA (kg ó litros por individuo)Otros Snacks SaladosREST.CAT ARAGON</v>
      </c>
      <c r="B635">
        <v>0</v>
      </c>
      <c r="C635" s="6">
        <v>0</v>
      </c>
      <c r="D635" s="6" t="s">
        <v>2</v>
      </c>
      <c r="E635" s="84">
        <v>0.22183870950642923</v>
      </c>
      <c r="F635" s="84">
        <v>0.31377905321524918</v>
      </c>
      <c r="G635" s="84">
        <v>0.37376750854906587</v>
      </c>
      <c r="H635" s="7">
        <v>0</v>
      </c>
      <c r="I635" s="7"/>
      <c r="J635" s="7"/>
      <c r="K635" s="7"/>
      <c r="L635" s="7"/>
      <c r="M635" s="7"/>
      <c r="N635" s="7"/>
      <c r="O635" s="7"/>
    </row>
    <row r="636" spans="1:15" x14ac:dyDescent="0.35">
      <c r="A636" s="6" t="str">
        <f t="shared" si="20"/>
        <v>CONSUMO PER CAPITA (kg ó litros por individuo)Otros Snacks SaladosLEVANTE</v>
      </c>
      <c r="B636">
        <v>0</v>
      </c>
      <c r="C636" s="6">
        <v>0</v>
      </c>
      <c r="D636" s="6" t="s">
        <v>3</v>
      </c>
      <c r="E636" s="84">
        <v>0.43010825052980162</v>
      </c>
      <c r="F636" s="84">
        <v>0.32200306091599595</v>
      </c>
      <c r="G636" s="84">
        <v>0.26891277452654849</v>
      </c>
      <c r="H636" s="7">
        <v>0</v>
      </c>
      <c r="I636" s="7"/>
      <c r="J636" s="7"/>
      <c r="K636" s="7"/>
      <c r="L636" s="7"/>
      <c r="M636" s="7"/>
      <c r="N636" s="7"/>
      <c r="O636" s="7"/>
    </row>
    <row r="637" spans="1:15" x14ac:dyDescent="0.35">
      <c r="A637" s="6" t="str">
        <f t="shared" si="20"/>
        <v>CONSUMO PER CAPITA (kg ó litros por individuo)Otros Snacks SaladosANDALUCIA</v>
      </c>
      <c r="B637">
        <v>0</v>
      </c>
      <c r="C637" s="6">
        <v>0</v>
      </c>
      <c r="D637" s="6" t="s">
        <v>4</v>
      </c>
      <c r="E637" s="84">
        <v>0.37121769816497902</v>
      </c>
      <c r="F637" s="84">
        <v>0.31623242843295818</v>
      </c>
      <c r="G637" s="84">
        <v>0.27222053495053361</v>
      </c>
      <c r="H637" s="7">
        <v>0</v>
      </c>
      <c r="I637" s="7"/>
      <c r="J637" s="7"/>
      <c r="K637" s="7"/>
      <c r="L637" s="7"/>
      <c r="M637" s="7"/>
      <c r="N637" s="7"/>
      <c r="O637" s="7"/>
    </row>
    <row r="638" spans="1:15" x14ac:dyDescent="0.35">
      <c r="A638" s="6" t="str">
        <f t="shared" si="20"/>
        <v>CONSUMO PER CAPITA (kg ó litros por individuo)Otros Snacks SaladosMDD AM</v>
      </c>
      <c r="B638">
        <v>0</v>
      </c>
      <c r="C638" s="6">
        <v>0</v>
      </c>
      <c r="D638" s="6" t="s">
        <v>5</v>
      </c>
      <c r="E638" s="84">
        <v>0.33375900854879204</v>
      </c>
      <c r="F638" s="84">
        <v>0.31527847762731237</v>
      </c>
      <c r="G638" s="84">
        <v>0.355571946991869</v>
      </c>
      <c r="H638" s="7">
        <v>0</v>
      </c>
      <c r="I638" s="7"/>
      <c r="J638" s="7"/>
      <c r="K638" s="7"/>
      <c r="L638" s="7"/>
      <c r="M638" s="7"/>
      <c r="N638" s="7"/>
      <c r="O638" s="7"/>
    </row>
    <row r="639" spans="1:15" x14ac:dyDescent="0.35">
      <c r="A639" s="6" t="str">
        <f t="shared" si="20"/>
        <v>CONSUMO PER CAPITA (kg ó litros por individuo)Otros Snacks SaladosRTO CENTRO</v>
      </c>
      <c r="B639">
        <v>0</v>
      </c>
      <c r="C639" s="6">
        <v>0</v>
      </c>
      <c r="D639" s="6" t="s">
        <v>6</v>
      </c>
      <c r="E639" s="84">
        <v>0.71266378044861611</v>
      </c>
      <c r="F639" s="84">
        <v>0.55831844139533005</v>
      </c>
      <c r="G639" s="84">
        <v>0.5171622258751295</v>
      </c>
      <c r="H639" s="7">
        <v>0</v>
      </c>
      <c r="I639" s="7"/>
      <c r="J639" s="7"/>
      <c r="K639" s="7"/>
      <c r="L639" s="7"/>
      <c r="M639" s="7"/>
      <c r="N639" s="7"/>
      <c r="O639" s="7"/>
    </row>
    <row r="640" spans="1:15" x14ac:dyDescent="0.35">
      <c r="A640" s="6" t="str">
        <f t="shared" si="20"/>
        <v>CONSUMO PER CAPITA (kg ó litros por individuo)Otros Snacks SaladosNORTE-CENTRO</v>
      </c>
      <c r="B640">
        <v>0</v>
      </c>
      <c r="C640" s="6">
        <v>0</v>
      </c>
      <c r="D640" s="6" t="s">
        <v>7</v>
      </c>
      <c r="E640" s="84">
        <v>0.6018468917068589</v>
      </c>
      <c r="F640" s="84">
        <v>0.43512263611428037</v>
      </c>
      <c r="G640" s="84">
        <v>0.37119407644420427</v>
      </c>
      <c r="H640" s="7">
        <v>0</v>
      </c>
      <c r="I640" s="7"/>
      <c r="J640" s="7"/>
      <c r="K640" s="7"/>
      <c r="L640" s="7"/>
      <c r="M640" s="7"/>
      <c r="N640" s="7"/>
      <c r="O640" s="7"/>
    </row>
    <row r="641" spans="1:15" x14ac:dyDescent="0.35">
      <c r="A641" s="6" t="str">
        <f t="shared" si="20"/>
        <v>CONSUMO PER CAPITA (kg ó litros por individuo)Otros Snacks SaladosNOROESTE</v>
      </c>
      <c r="B641">
        <v>0</v>
      </c>
      <c r="C641" s="6">
        <v>0</v>
      </c>
      <c r="D641" s="6" t="s">
        <v>8</v>
      </c>
      <c r="E641" s="84">
        <v>0.30313844013189656</v>
      </c>
      <c r="F641" s="84">
        <v>0.28894940202049663</v>
      </c>
      <c r="G641" s="84">
        <v>0.2065997914662589</v>
      </c>
      <c r="H641" s="7">
        <v>0</v>
      </c>
      <c r="I641" s="7"/>
      <c r="J641" s="7"/>
      <c r="K641" s="7"/>
      <c r="L641" s="7"/>
      <c r="M641" s="7"/>
      <c r="N641" s="7"/>
      <c r="O641" s="7"/>
    </row>
    <row r="642" spans="1:15" x14ac:dyDescent="0.35">
      <c r="A642" s="6" t="str">
        <f t="shared" si="20"/>
        <v>CONSUMO PER CAPITA (kg ó litros por individuo)Otros Snacks Salados&lt;2MIL</v>
      </c>
      <c r="B642">
        <v>0</v>
      </c>
      <c r="C642" s="6">
        <v>0</v>
      </c>
      <c r="D642" s="6" t="s">
        <v>9</v>
      </c>
      <c r="E642" s="84">
        <v>0.55708149469021562</v>
      </c>
      <c r="F642" s="84">
        <v>0.39770136720006383</v>
      </c>
      <c r="G642" s="84">
        <v>0.28159980986055799</v>
      </c>
      <c r="H642" s="8">
        <v>0</v>
      </c>
      <c r="I642" s="7"/>
      <c r="J642" s="7"/>
      <c r="K642" s="7"/>
      <c r="L642" s="8"/>
      <c r="M642" s="7"/>
      <c r="N642" s="7"/>
      <c r="O642" s="7"/>
    </row>
    <row r="643" spans="1:15" x14ac:dyDescent="0.35">
      <c r="A643" s="6" t="str">
        <f t="shared" si="20"/>
        <v>CONSUMO PER CAPITA (kg ó litros por individuo)Otros Snacks Salados2-5MIL</v>
      </c>
      <c r="B643">
        <v>0</v>
      </c>
      <c r="C643" s="6">
        <v>0</v>
      </c>
      <c r="D643" s="6" t="s">
        <v>10</v>
      </c>
      <c r="E643" s="84">
        <v>0.35167751815267412</v>
      </c>
      <c r="F643" s="84">
        <v>0.29218139677945792</v>
      </c>
      <c r="G643" s="84">
        <v>0.3223617528244721</v>
      </c>
      <c r="H643" s="7">
        <v>0</v>
      </c>
      <c r="I643" s="7"/>
      <c r="J643" s="7"/>
      <c r="K643" s="7"/>
      <c r="L643" s="7"/>
      <c r="M643" s="7"/>
      <c r="N643" s="7"/>
      <c r="O643" s="7"/>
    </row>
    <row r="644" spans="1:15" x14ac:dyDescent="0.35">
      <c r="A644" s="6" t="str">
        <f t="shared" si="20"/>
        <v>CONSUMO PER CAPITA (kg ó litros por individuo)Otros Snacks Salados5-10MIL</v>
      </c>
      <c r="B644">
        <v>0</v>
      </c>
      <c r="C644" s="6">
        <v>0</v>
      </c>
      <c r="D644" s="6" t="s">
        <v>11</v>
      </c>
      <c r="E644" s="84">
        <v>0.31326229965333646</v>
      </c>
      <c r="F644" s="84">
        <v>0.35215671926118292</v>
      </c>
      <c r="G644" s="84">
        <v>0.19275240860535786</v>
      </c>
      <c r="H644" s="7">
        <v>0</v>
      </c>
      <c r="I644" s="7"/>
      <c r="J644" s="7"/>
      <c r="K644" s="7"/>
      <c r="L644" s="7"/>
      <c r="M644" s="7"/>
      <c r="N644" s="7"/>
      <c r="O644" s="7"/>
    </row>
    <row r="645" spans="1:15" x14ac:dyDescent="0.35">
      <c r="A645" s="6" t="str">
        <f t="shared" si="20"/>
        <v>CONSUMO PER CAPITA (kg ó litros por individuo)Otros Snacks Salados10-30MIL</v>
      </c>
      <c r="B645">
        <v>0</v>
      </c>
      <c r="C645" s="6">
        <v>0</v>
      </c>
      <c r="D645" s="6" t="s">
        <v>12</v>
      </c>
      <c r="E645" s="84">
        <v>0.49563647421026996</v>
      </c>
      <c r="F645" s="84">
        <v>0.45883848118678228</v>
      </c>
      <c r="G645" s="84">
        <v>0.4474828363355392</v>
      </c>
      <c r="H645" s="7">
        <v>0</v>
      </c>
      <c r="I645" s="7"/>
      <c r="J645" s="7"/>
      <c r="K645" s="7"/>
      <c r="L645" s="7"/>
      <c r="M645" s="7"/>
      <c r="N645" s="7"/>
      <c r="O645" s="7"/>
    </row>
    <row r="646" spans="1:15" x14ac:dyDescent="0.35">
      <c r="A646" s="6" t="str">
        <f t="shared" si="20"/>
        <v>CONSUMO PER CAPITA (kg ó litros por individuo)Otros Snacks Salados30-100MIL</v>
      </c>
      <c r="B646">
        <v>0</v>
      </c>
      <c r="C646" s="6">
        <v>0</v>
      </c>
      <c r="D646" s="6" t="s">
        <v>13</v>
      </c>
      <c r="E646" s="84">
        <v>0.3066875810380611</v>
      </c>
      <c r="F646" s="84">
        <v>0.29876109104910131</v>
      </c>
      <c r="G646" s="84">
        <v>0.31099205457342438</v>
      </c>
      <c r="H646" s="7">
        <v>0</v>
      </c>
      <c r="I646" s="7"/>
      <c r="J646" s="7"/>
      <c r="K646" s="7"/>
      <c r="L646" s="7"/>
      <c r="M646" s="7"/>
      <c r="N646" s="7"/>
      <c r="O646" s="7"/>
    </row>
    <row r="647" spans="1:15" x14ac:dyDescent="0.35">
      <c r="A647" s="6" t="str">
        <f t="shared" si="20"/>
        <v>CONSUMO PER CAPITA (kg ó litros por individuo)Otros Snacks Salados100-200MIL</v>
      </c>
      <c r="B647">
        <v>0</v>
      </c>
      <c r="C647" s="6">
        <v>0</v>
      </c>
      <c r="D647" s="6" t="s">
        <v>14</v>
      </c>
      <c r="E647" s="84">
        <v>0.36298581474524094</v>
      </c>
      <c r="F647" s="84">
        <v>0.34480715708511139</v>
      </c>
      <c r="G647" s="84">
        <v>0.32322143653662366</v>
      </c>
      <c r="H647" s="7">
        <v>0</v>
      </c>
      <c r="I647" s="7"/>
      <c r="J647" s="7"/>
      <c r="K647" s="7"/>
      <c r="L647" s="7"/>
      <c r="M647" s="7"/>
      <c r="N647" s="7"/>
      <c r="O647" s="7"/>
    </row>
    <row r="648" spans="1:15" x14ac:dyDescent="0.35">
      <c r="A648" s="6" t="str">
        <f t="shared" si="20"/>
        <v>CONSUMO PER CAPITA (kg ó litros por individuo)Otros Snacks Salados200-500MIL</v>
      </c>
      <c r="B648">
        <v>0</v>
      </c>
      <c r="C648" s="6">
        <v>0</v>
      </c>
      <c r="D648" s="6" t="s">
        <v>15</v>
      </c>
      <c r="E648" s="84">
        <v>0.47289094652361813</v>
      </c>
      <c r="F648" s="84">
        <v>0.33217275125374202</v>
      </c>
      <c r="G648" s="84">
        <v>0.32803422438524438</v>
      </c>
      <c r="H648" s="7">
        <v>0</v>
      </c>
      <c r="I648" s="7"/>
      <c r="J648" s="7"/>
      <c r="K648" s="7"/>
      <c r="L648" s="7"/>
      <c r="M648" s="7"/>
      <c r="N648" s="7"/>
      <c r="O648" s="7"/>
    </row>
    <row r="649" spans="1:15" x14ac:dyDescent="0.35">
      <c r="A649" s="6" t="str">
        <f t="shared" si="20"/>
        <v>CONSUMO PER CAPITA (kg ó litros por individuo)Otros Snacks Salados&gt;500MIL</v>
      </c>
      <c r="B649">
        <v>0</v>
      </c>
      <c r="C649" s="6">
        <v>0</v>
      </c>
      <c r="D649" s="6" t="s">
        <v>16</v>
      </c>
      <c r="E649" s="84">
        <v>0.32444163305503038</v>
      </c>
      <c r="F649" s="84">
        <v>0.28244761137806595</v>
      </c>
      <c r="G649" s="84">
        <v>0.30813099402253485</v>
      </c>
      <c r="H649" s="7">
        <v>0</v>
      </c>
      <c r="I649" s="7"/>
      <c r="J649" s="7"/>
      <c r="K649" s="7"/>
      <c r="L649" s="7"/>
      <c r="M649" s="7"/>
      <c r="N649" s="7"/>
      <c r="O649" s="7"/>
    </row>
    <row r="650" spans="1:15" x14ac:dyDescent="0.35">
      <c r="A650" s="6" t="str">
        <f t="shared" si="20"/>
        <v>CONSUMO PER CAPITA (kg ó litros por individuo)Otros Snacks SaladosDE 15 A 19 AÑOS</v>
      </c>
      <c r="B650">
        <v>0</v>
      </c>
      <c r="C650" s="6">
        <v>0</v>
      </c>
      <c r="D650" s="6" t="s">
        <v>48</v>
      </c>
      <c r="E650" s="84">
        <v>0.31678416896408551</v>
      </c>
      <c r="F650" s="84">
        <v>0.5239620532515854</v>
      </c>
      <c r="G650" s="84">
        <v>0.33286110523133011</v>
      </c>
      <c r="H650" s="8">
        <v>0</v>
      </c>
      <c r="I650" s="7"/>
      <c r="J650" s="8"/>
      <c r="K650" s="8"/>
      <c r="L650" s="7"/>
      <c r="M650" s="7"/>
      <c r="N650" s="7"/>
      <c r="O650" s="7"/>
    </row>
    <row r="651" spans="1:15" x14ac:dyDescent="0.35">
      <c r="A651" s="6" t="str">
        <f t="shared" si="20"/>
        <v>CONSUMO PER CAPITA (kg ó litros por individuo)Otros Snacks SaladosDE 20 A 24 AÑOS</v>
      </c>
      <c r="B651">
        <v>0</v>
      </c>
      <c r="C651" s="6">
        <v>0</v>
      </c>
      <c r="D651" s="6" t="s">
        <v>49</v>
      </c>
      <c r="E651" s="84">
        <v>0.25335391820838943</v>
      </c>
      <c r="F651" s="84">
        <v>0.24302303922017304</v>
      </c>
      <c r="G651" s="84">
        <v>0.24694758425025332</v>
      </c>
      <c r="H651" s="7">
        <v>0</v>
      </c>
      <c r="I651" s="7"/>
      <c r="J651" s="7"/>
      <c r="K651" s="7"/>
      <c r="L651" s="7"/>
      <c r="M651" s="7"/>
      <c r="N651" s="7"/>
      <c r="O651" s="7"/>
    </row>
    <row r="652" spans="1:15" x14ac:dyDescent="0.35">
      <c r="A652" s="6" t="str">
        <f t="shared" si="20"/>
        <v>CONSUMO PER CAPITA (kg ó litros por individuo)Otros Snacks SaladosDE 25 A 34 AÑOS</v>
      </c>
      <c r="B652">
        <v>0</v>
      </c>
      <c r="C652" s="6">
        <v>0</v>
      </c>
      <c r="D652" s="6" t="s">
        <v>50</v>
      </c>
      <c r="E652" s="84">
        <v>0.29851097897592971</v>
      </c>
      <c r="F652" s="84">
        <v>0.32389923627525902</v>
      </c>
      <c r="G652" s="84">
        <v>0.29045954704852034</v>
      </c>
      <c r="H652" s="7">
        <v>0</v>
      </c>
      <c r="I652" s="7"/>
      <c r="J652" s="7"/>
      <c r="K652" s="7"/>
      <c r="L652" s="7"/>
      <c r="M652" s="7"/>
      <c r="N652" s="7"/>
      <c r="O652" s="7"/>
    </row>
    <row r="653" spans="1:15" x14ac:dyDescent="0.35">
      <c r="A653" s="6" t="str">
        <f t="shared" si="20"/>
        <v>CONSUMO PER CAPITA (kg ó litros por individuo)Otros Snacks SaladosDE 35 A 49 AÑOS</v>
      </c>
      <c r="B653">
        <v>0</v>
      </c>
      <c r="C653" s="6">
        <v>0</v>
      </c>
      <c r="D653" s="6" t="s">
        <v>51</v>
      </c>
      <c r="E653" s="84">
        <v>0.47943493283523331</v>
      </c>
      <c r="F653" s="84">
        <v>0.3739862782397958</v>
      </c>
      <c r="G653" s="84">
        <v>0.3542977957073446</v>
      </c>
      <c r="H653" s="7">
        <v>0</v>
      </c>
      <c r="I653" s="7"/>
      <c r="J653" s="7"/>
      <c r="K653" s="7"/>
      <c r="L653" s="7"/>
      <c r="M653" s="7"/>
      <c r="N653" s="7"/>
      <c r="O653" s="7"/>
    </row>
    <row r="654" spans="1:15" x14ac:dyDescent="0.35">
      <c r="A654" s="6" t="str">
        <f t="shared" si="20"/>
        <v>CONSUMO PER CAPITA (kg ó litros por individuo)Otros Snacks SaladosDE 50 A 59 AÑOS</v>
      </c>
      <c r="B654">
        <v>0</v>
      </c>
      <c r="C654" s="6">
        <v>0</v>
      </c>
      <c r="D654" s="6" t="s">
        <v>52</v>
      </c>
      <c r="E654" s="84">
        <v>0.41291320611598287</v>
      </c>
      <c r="F654" s="84">
        <v>0.36903923748847911</v>
      </c>
      <c r="G654" s="84">
        <v>0.35290803419181194</v>
      </c>
      <c r="H654" s="7">
        <v>0</v>
      </c>
      <c r="I654" s="7"/>
      <c r="J654" s="7"/>
      <c r="K654" s="7"/>
      <c r="L654" s="7"/>
      <c r="M654" s="7"/>
      <c r="N654" s="7"/>
      <c r="O654" s="7"/>
    </row>
    <row r="655" spans="1:15" x14ac:dyDescent="0.35">
      <c r="A655" s="6" t="str">
        <f t="shared" si="20"/>
        <v>CONSUMO PER CAPITA (kg ó litros por individuo)Otros Snacks SaladosDE 60 A 75 AÑOS</v>
      </c>
      <c r="B655">
        <v>0</v>
      </c>
      <c r="C655" s="6">
        <v>0</v>
      </c>
      <c r="D655" s="6" t="s">
        <v>53</v>
      </c>
      <c r="E655" s="84">
        <v>0.36941134059057379</v>
      </c>
      <c r="F655" s="84">
        <v>0.27075296945083166</v>
      </c>
      <c r="G655" s="84">
        <v>0.32032875463623939</v>
      </c>
      <c r="H655" s="7">
        <v>0</v>
      </c>
      <c r="I655" s="7"/>
      <c r="J655" s="7"/>
      <c r="K655" s="7"/>
      <c r="L655" s="7"/>
      <c r="M655" s="7"/>
      <c r="N655" s="7"/>
      <c r="O655" s="7"/>
    </row>
    <row r="656" spans="1:15" x14ac:dyDescent="0.35">
      <c r="A656" s="6" t="str">
        <f t="shared" si="20"/>
        <v>CONSUMO PER CAPITA (kg ó litros por individuo)Otros Snacks SaladosNIVEL ALTO</v>
      </c>
      <c r="B656">
        <v>0</v>
      </c>
      <c r="C656" s="6">
        <v>0</v>
      </c>
      <c r="D656" s="6" t="s">
        <v>156</v>
      </c>
      <c r="E656" s="84">
        <v>0.37898700631464599</v>
      </c>
      <c r="F656" s="84">
        <v>0.33240097485227571</v>
      </c>
      <c r="G656" s="84">
        <v>0.34249537261168939</v>
      </c>
      <c r="H656" s="7">
        <v>0</v>
      </c>
      <c r="I656" s="7"/>
      <c r="J656" s="7"/>
      <c r="K656" s="7"/>
      <c r="L656" s="7"/>
      <c r="M656" s="7"/>
      <c r="N656" s="7"/>
      <c r="O656" s="7"/>
    </row>
    <row r="657" spans="1:15" x14ac:dyDescent="0.35">
      <c r="A657" s="6" t="str">
        <f t="shared" si="20"/>
        <v>CONSUMO PER CAPITA (kg ó litros por individuo)Otros Snacks SaladosNIVEL MEDIO ALTO</v>
      </c>
      <c r="B657">
        <v>0</v>
      </c>
      <c r="C657" s="6">
        <v>0</v>
      </c>
      <c r="D657" s="6" t="s">
        <v>157</v>
      </c>
      <c r="E657" s="84">
        <v>0.22500630574881547</v>
      </c>
      <c r="F657" s="84">
        <v>0.29728141947657166</v>
      </c>
      <c r="G657" s="84">
        <v>0.25048768788236897</v>
      </c>
      <c r="H657" s="7">
        <v>0</v>
      </c>
      <c r="I657" s="7"/>
      <c r="J657" s="7"/>
      <c r="K657" s="7"/>
      <c r="L657" s="7"/>
      <c r="M657" s="7"/>
      <c r="N657" s="7"/>
      <c r="O657" s="7"/>
    </row>
    <row r="658" spans="1:15" x14ac:dyDescent="0.35">
      <c r="A658" s="6" t="str">
        <f t="shared" si="20"/>
        <v>CONSUMO PER CAPITA (kg ó litros por individuo)Otros Snacks SaladosNIVEL MEDIO</v>
      </c>
      <c r="B658">
        <v>0</v>
      </c>
      <c r="C658" s="6">
        <v>0</v>
      </c>
      <c r="D658" s="6" t="s">
        <v>158</v>
      </c>
      <c r="E658" s="84">
        <v>0.36156942918849577</v>
      </c>
      <c r="F658" s="84">
        <v>0.38774394958754682</v>
      </c>
      <c r="G658" s="84">
        <v>0.35951346072637558</v>
      </c>
      <c r="H658" s="8">
        <v>0</v>
      </c>
      <c r="I658" s="7"/>
      <c r="J658" s="8"/>
      <c r="K658" s="8"/>
      <c r="L658" s="8"/>
      <c r="M658" s="8"/>
      <c r="N658" s="7"/>
      <c r="O658" s="7"/>
    </row>
    <row r="659" spans="1:15" x14ac:dyDescent="0.35">
      <c r="A659" s="6" t="str">
        <f t="shared" si="20"/>
        <v>CONSUMO PER CAPITA (kg ó litros por individuo)Otros Snacks SaladosNIVEL MEDIO BAJO</v>
      </c>
      <c r="B659">
        <v>0</v>
      </c>
      <c r="C659" s="6">
        <v>0</v>
      </c>
      <c r="D659" s="6" t="s">
        <v>159</v>
      </c>
      <c r="E659" s="84">
        <v>0.32695443416256298</v>
      </c>
      <c r="F659" s="84">
        <v>0.31520057290937098</v>
      </c>
      <c r="G659" s="84">
        <v>0.26388248013299825</v>
      </c>
      <c r="H659" s="7">
        <v>0</v>
      </c>
      <c r="I659" s="7"/>
      <c r="J659" s="7"/>
      <c r="K659" s="7"/>
      <c r="L659" s="7"/>
      <c r="M659" s="7"/>
      <c r="N659" s="7"/>
      <c r="O659" s="7"/>
    </row>
    <row r="660" spans="1:15" x14ac:dyDescent="0.35">
      <c r="A660" s="6" t="str">
        <f t="shared" si="20"/>
        <v>CONSUMO PER CAPITA (kg ó litros por individuo)Otros Snacks SaladosNIVEL BAJO</v>
      </c>
      <c r="B660">
        <v>0</v>
      </c>
      <c r="C660" s="6">
        <v>0</v>
      </c>
      <c r="D660" s="6" t="s">
        <v>160</v>
      </c>
      <c r="E660" s="84">
        <v>0.58323211011121223</v>
      </c>
      <c r="F660" s="84">
        <v>0.35652747589504846</v>
      </c>
      <c r="G660" s="84">
        <v>0.37870620313098347</v>
      </c>
      <c r="H660" s="7">
        <v>0</v>
      </c>
      <c r="I660" s="7"/>
      <c r="J660" s="7"/>
      <c r="K660" s="7"/>
      <c r="L660" s="7"/>
      <c r="M660" s="7"/>
      <c r="N660" s="7"/>
      <c r="O660" s="7"/>
    </row>
    <row r="661" spans="1:15" x14ac:dyDescent="0.35">
      <c r="A661" s="6" t="str">
        <f t="shared" si="20"/>
        <v>CONSUMO PER CAPITA (kg ó litros por individuo)Otros Snacks SaladosHOMBRE</v>
      </c>
      <c r="B661">
        <v>0</v>
      </c>
      <c r="C661" s="6">
        <v>0</v>
      </c>
      <c r="D661" s="6" t="s">
        <v>21</v>
      </c>
      <c r="E661" s="84">
        <v>0.27232613819225754</v>
      </c>
      <c r="F661" s="84">
        <v>0.25640406266599952</v>
      </c>
      <c r="G661" s="84">
        <v>0.26305769995080058</v>
      </c>
      <c r="H661" s="7">
        <v>0</v>
      </c>
      <c r="I661" s="7"/>
      <c r="J661" s="7"/>
      <c r="K661" s="7"/>
      <c r="L661" s="7"/>
      <c r="M661" s="7"/>
      <c r="N661" s="7"/>
      <c r="O661" s="7"/>
    </row>
    <row r="662" spans="1:15" x14ac:dyDescent="0.35">
      <c r="A662" s="6" t="str">
        <f t="shared" si="20"/>
        <v>CONSUMO PER CAPITA (kg ó litros por individuo)Otros Snacks SaladosMUJER</v>
      </c>
      <c r="B662">
        <v>0</v>
      </c>
      <c r="C662" s="6">
        <v>0</v>
      </c>
      <c r="D662" s="6" t="s">
        <v>22</v>
      </c>
      <c r="E662" s="84">
        <v>0.50629293938695019</v>
      </c>
      <c r="F662" s="84">
        <v>0.43024478806585131</v>
      </c>
      <c r="G662" s="84">
        <v>0.39255853450175465</v>
      </c>
      <c r="H662" s="7">
        <v>0</v>
      </c>
      <c r="I662" s="7"/>
      <c r="J662" s="7"/>
      <c r="K662" s="7"/>
      <c r="L662" s="7"/>
      <c r="M662" s="7"/>
      <c r="N662" s="7"/>
      <c r="O662" s="7"/>
    </row>
    <row r="663" spans="1:15" x14ac:dyDescent="0.35">
      <c r="A663" s="6" t="str">
        <f>$B$543&amp;$C$663&amp;D663</f>
        <v>CONSUMO PER CAPITA (kg ó litros por individuo)Frutos SecosT.ESPAÑA</v>
      </c>
      <c r="B663">
        <v>0</v>
      </c>
      <c r="C663" s="6" t="s">
        <v>36</v>
      </c>
      <c r="D663" s="6" t="s">
        <v>45</v>
      </c>
      <c r="E663" s="84">
        <v>0.31788065058794962</v>
      </c>
      <c r="F663" s="84">
        <v>0.33630694383250159</v>
      </c>
      <c r="G663" s="84">
        <v>0.2981559530619623</v>
      </c>
      <c r="H663" s="7">
        <v>0</v>
      </c>
      <c r="I663" s="7"/>
      <c r="J663" s="7"/>
      <c r="K663" s="7"/>
      <c r="L663" s="7"/>
      <c r="M663" s="7"/>
      <c r="N663" s="7"/>
      <c r="O663" s="7"/>
    </row>
    <row r="664" spans="1:15" x14ac:dyDescent="0.35">
      <c r="A664" s="6" t="str">
        <f t="shared" ref="A664:A692" si="21">$B$543&amp;$C$663&amp;D664</f>
        <v>CONSUMO PER CAPITA (kg ó litros por individuo)Frutos SecosBCN AM</v>
      </c>
      <c r="B664">
        <v>0</v>
      </c>
      <c r="C664" s="6">
        <v>0</v>
      </c>
      <c r="D664" s="6" t="s">
        <v>1</v>
      </c>
      <c r="E664" s="84">
        <v>0.33554977126016178</v>
      </c>
      <c r="F664" s="84">
        <v>0.60146391292594448</v>
      </c>
      <c r="G664" s="84">
        <v>0.33245152076387924</v>
      </c>
      <c r="H664" s="7">
        <v>0</v>
      </c>
      <c r="I664" s="7"/>
      <c r="J664" s="7"/>
      <c r="K664" s="7"/>
      <c r="L664" s="7"/>
      <c r="M664" s="7"/>
      <c r="N664" s="7"/>
      <c r="O664" s="7"/>
    </row>
    <row r="665" spans="1:15" x14ac:dyDescent="0.35">
      <c r="A665" s="6" t="str">
        <f t="shared" si="21"/>
        <v>CONSUMO PER CAPITA (kg ó litros por individuo)Frutos SecosREST.CAT ARAGON</v>
      </c>
      <c r="B665">
        <v>0</v>
      </c>
      <c r="C665" s="6">
        <v>0</v>
      </c>
      <c r="D665" s="6" t="s">
        <v>2</v>
      </c>
      <c r="E665" s="84">
        <v>0.23645342790688442</v>
      </c>
      <c r="F665" s="84">
        <v>0.28913635275559507</v>
      </c>
      <c r="G665" s="84">
        <v>0.48387500218115548</v>
      </c>
      <c r="H665" s="7">
        <v>0</v>
      </c>
      <c r="I665" s="7"/>
      <c r="J665" s="7"/>
      <c r="K665" s="7"/>
      <c r="L665" s="7"/>
      <c r="M665" s="7"/>
      <c r="N665" s="7"/>
      <c r="O665" s="7"/>
    </row>
    <row r="666" spans="1:15" x14ac:dyDescent="0.35">
      <c r="A666" s="6" t="str">
        <f t="shared" si="21"/>
        <v>CONSUMO PER CAPITA (kg ó litros por individuo)Frutos SecosLEVANTE</v>
      </c>
      <c r="B666">
        <v>0</v>
      </c>
      <c r="C666" s="6">
        <v>0</v>
      </c>
      <c r="D666" s="6" t="s">
        <v>3</v>
      </c>
      <c r="E666" s="84">
        <v>0.2251068850668104</v>
      </c>
      <c r="F666" s="84">
        <v>0.23469298544986639</v>
      </c>
      <c r="G666" s="84">
        <v>0.1400394236493199</v>
      </c>
      <c r="H666" s="7">
        <v>0</v>
      </c>
      <c r="I666" s="7"/>
      <c r="J666" s="7"/>
      <c r="K666" s="7"/>
      <c r="L666" s="7"/>
      <c r="M666" s="7"/>
      <c r="N666" s="7"/>
      <c r="O666" s="7"/>
    </row>
    <row r="667" spans="1:15" x14ac:dyDescent="0.35">
      <c r="A667" s="6" t="str">
        <f t="shared" si="21"/>
        <v>CONSUMO PER CAPITA (kg ó litros por individuo)Frutos SecosANDALUCIA</v>
      </c>
      <c r="B667">
        <v>0</v>
      </c>
      <c r="C667" s="6">
        <v>0</v>
      </c>
      <c r="D667" s="6" t="s">
        <v>4</v>
      </c>
      <c r="E667" s="84">
        <v>0.31098484084994038</v>
      </c>
      <c r="F667" s="84">
        <v>0.31988043800003196</v>
      </c>
      <c r="G667" s="84">
        <v>0.28754958688799764</v>
      </c>
      <c r="H667" s="7">
        <v>0</v>
      </c>
      <c r="I667" s="7"/>
      <c r="J667" s="7"/>
      <c r="K667" s="7"/>
      <c r="L667" s="7"/>
      <c r="M667" s="7"/>
      <c r="N667" s="7"/>
      <c r="O667" s="7"/>
    </row>
    <row r="668" spans="1:15" x14ac:dyDescent="0.35">
      <c r="A668" s="6" t="str">
        <f t="shared" si="21"/>
        <v>CONSUMO PER CAPITA (kg ó litros por individuo)Frutos SecosMDD AM</v>
      </c>
      <c r="B668">
        <v>0</v>
      </c>
      <c r="C668" s="6">
        <v>0</v>
      </c>
      <c r="D668" s="6" t="s">
        <v>5</v>
      </c>
      <c r="E668" s="84">
        <v>0.2249450185234084</v>
      </c>
      <c r="F668" s="84">
        <v>0.2277772293800282</v>
      </c>
      <c r="G668" s="84">
        <v>0.1950168308137919</v>
      </c>
      <c r="H668" s="7">
        <v>0</v>
      </c>
      <c r="I668" s="7"/>
      <c r="J668" s="7"/>
      <c r="K668" s="7"/>
      <c r="L668" s="7"/>
      <c r="M668" s="7"/>
      <c r="N668" s="7"/>
      <c r="O668" s="7"/>
    </row>
    <row r="669" spans="1:15" x14ac:dyDescent="0.35">
      <c r="A669" s="6" t="str">
        <f t="shared" si="21"/>
        <v>CONSUMO PER CAPITA (kg ó litros por individuo)Frutos SecosRTO CENTRO</v>
      </c>
      <c r="B669">
        <v>0</v>
      </c>
      <c r="C669" s="6">
        <v>0</v>
      </c>
      <c r="D669" s="6" t="s">
        <v>6</v>
      </c>
      <c r="E669" s="84">
        <v>0.60015693752797206</v>
      </c>
      <c r="F669" s="84">
        <v>0.3954103355252277</v>
      </c>
      <c r="G669" s="84">
        <v>0.38615933856547791</v>
      </c>
      <c r="H669" s="7">
        <v>0</v>
      </c>
      <c r="I669" s="7"/>
      <c r="J669" s="7"/>
      <c r="K669" s="7"/>
      <c r="L669" s="7"/>
      <c r="M669" s="7"/>
      <c r="N669" s="7"/>
      <c r="O669" s="7"/>
    </row>
    <row r="670" spans="1:15" x14ac:dyDescent="0.35">
      <c r="A670" s="6" t="str">
        <f t="shared" si="21"/>
        <v>CONSUMO PER CAPITA (kg ó litros por individuo)Frutos SecosNORTE-CENTRO</v>
      </c>
      <c r="B670">
        <v>0</v>
      </c>
      <c r="C670" s="6">
        <v>0</v>
      </c>
      <c r="D670" s="6" t="s">
        <v>7</v>
      </c>
      <c r="E670" s="84">
        <v>0.47014257065880044</v>
      </c>
      <c r="F670" s="84">
        <v>0.50031177974646635</v>
      </c>
      <c r="G670" s="84">
        <v>0.36198254027164417</v>
      </c>
      <c r="H670" s="7">
        <v>0</v>
      </c>
      <c r="I670" s="7"/>
      <c r="J670" s="7"/>
      <c r="K670" s="7"/>
      <c r="L670" s="7"/>
      <c r="M670" s="7"/>
      <c r="N670" s="7"/>
      <c r="O670" s="7"/>
    </row>
    <row r="671" spans="1:15" x14ac:dyDescent="0.35">
      <c r="A671" s="6" t="str">
        <f t="shared" si="21"/>
        <v>CONSUMO PER CAPITA (kg ó litros por individuo)Frutos SecosNOROESTE</v>
      </c>
      <c r="B671">
        <v>0</v>
      </c>
      <c r="C671" s="6">
        <v>0</v>
      </c>
      <c r="D671" s="6" t="s">
        <v>8</v>
      </c>
      <c r="E671" s="84">
        <v>0.27394603151752867</v>
      </c>
      <c r="F671" s="84">
        <v>0.26721246977592389</v>
      </c>
      <c r="G671" s="84">
        <v>0.27959930660059767</v>
      </c>
      <c r="H671" s="7">
        <v>0</v>
      </c>
      <c r="I671" s="7"/>
      <c r="J671" s="7"/>
      <c r="K671" s="7"/>
      <c r="L671" s="7"/>
      <c r="M671" s="7"/>
      <c r="N671" s="7"/>
      <c r="O671" s="7"/>
    </row>
    <row r="672" spans="1:15" x14ac:dyDescent="0.35">
      <c r="A672" s="6" t="str">
        <f t="shared" si="21"/>
        <v>CONSUMO PER CAPITA (kg ó litros por individuo)Frutos Secos&lt;2MIL</v>
      </c>
      <c r="B672">
        <v>0</v>
      </c>
      <c r="C672" s="6">
        <v>0</v>
      </c>
      <c r="D672" s="6" t="s">
        <v>9</v>
      </c>
      <c r="E672" s="84">
        <v>0.2945591463133122</v>
      </c>
      <c r="F672" s="84">
        <v>0.29056175134045248</v>
      </c>
      <c r="G672" s="84">
        <v>0.3436921573350914</v>
      </c>
      <c r="H672" s="7">
        <v>0</v>
      </c>
      <c r="I672" s="7"/>
      <c r="J672" s="7"/>
      <c r="K672" s="7"/>
      <c r="L672" s="7"/>
      <c r="M672" s="7"/>
      <c r="N672" s="7"/>
      <c r="O672" s="7"/>
    </row>
    <row r="673" spans="1:15" x14ac:dyDescent="0.35">
      <c r="A673" s="6" t="str">
        <f t="shared" si="21"/>
        <v>CONSUMO PER CAPITA (kg ó litros por individuo)Frutos Secos2-5MIL</v>
      </c>
      <c r="B673">
        <v>0</v>
      </c>
      <c r="C673" s="6">
        <v>0</v>
      </c>
      <c r="D673" s="6" t="s">
        <v>10</v>
      </c>
      <c r="E673" s="84">
        <v>0.21223633816007637</v>
      </c>
      <c r="F673" s="84">
        <v>0.22755752565796086</v>
      </c>
      <c r="G673" s="84">
        <v>0.23203108826140767</v>
      </c>
      <c r="H673" s="7">
        <v>0</v>
      </c>
      <c r="I673" s="7"/>
      <c r="J673" s="7"/>
      <c r="K673" s="7"/>
      <c r="L673" s="7"/>
      <c r="M673" s="7"/>
      <c r="N673" s="7"/>
      <c r="O673" s="7"/>
    </row>
    <row r="674" spans="1:15" x14ac:dyDescent="0.35">
      <c r="A674" s="6" t="str">
        <f t="shared" si="21"/>
        <v>CONSUMO PER CAPITA (kg ó litros por individuo)Frutos Secos5-10MIL</v>
      </c>
      <c r="B674">
        <v>0</v>
      </c>
      <c r="C674" s="6">
        <v>0</v>
      </c>
      <c r="D674" s="6" t="s">
        <v>11</v>
      </c>
      <c r="E674" s="84">
        <v>0.21128994669477641</v>
      </c>
      <c r="F674" s="84">
        <v>0.2293719278343361</v>
      </c>
      <c r="G674" s="84">
        <v>0.17389432328284302</v>
      </c>
      <c r="H674" s="7">
        <v>0</v>
      </c>
      <c r="I674" s="7"/>
      <c r="J674" s="7"/>
      <c r="K674" s="7"/>
      <c r="L674" s="7"/>
      <c r="M674" s="7"/>
      <c r="N674" s="7"/>
      <c r="O674" s="7"/>
    </row>
    <row r="675" spans="1:15" x14ac:dyDescent="0.35">
      <c r="A675" s="6" t="str">
        <f t="shared" si="21"/>
        <v>CONSUMO PER CAPITA (kg ó litros por individuo)Frutos Secos10-30MIL</v>
      </c>
      <c r="B675">
        <v>0</v>
      </c>
      <c r="C675" s="6">
        <v>0</v>
      </c>
      <c r="D675" s="6" t="s">
        <v>12</v>
      </c>
      <c r="E675" s="84">
        <v>0.43031971154368653</v>
      </c>
      <c r="F675" s="84">
        <v>0.3232265859060226</v>
      </c>
      <c r="G675" s="84">
        <v>0.29852095148846469</v>
      </c>
      <c r="H675" s="7">
        <v>0</v>
      </c>
      <c r="I675" s="7"/>
      <c r="J675" s="7"/>
      <c r="K675" s="7"/>
      <c r="L675" s="7"/>
      <c r="M675" s="7"/>
      <c r="N675" s="7"/>
      <c r="O675" s="7"/>
    </row>
    <row r="676" spans="1:15" x14ac:dyDescent="0.35">
      <c r="A676" s="6" t="str">
        <f t="shared" si="21"/>
        <v>CONSUMO PER CAPITA (kg ó litros por individuo)Frutos Secos30-100MIL</v>
      </c>
      <c r="B676">
        <v>0</v>
      </c>
      <c r="C676" s="6">
        <v>0</v>
      </c>
      <c r="D676" s="6" t="s">
        <v>13</v>
      </c>
      <c r="E676" s="84">
        <v>0.30012210764895053</v>
      </c>
      <c r="F676" s="84">
        <v>0.33511512517480785</v>
      </c>
      <c r="G676" s="84">
        <v>0.33531024743963822</v>
      </c>
      <c r="H676" s="7">
        <v>0</v>
      </c>
      <c r="I676" s="7"/>
      <c r="J676" s="7"/>
      <c r="K676" s="7"/>
      <c r="L676" s="7"/>
      <c r="M676" s="7"/>
      <c r="N676" s="7"/>
      <c r="O676" s="7"/>
    </row>
    <row r="677" spans="1:15" x14ac:dyDescent="0.35">
      <c r="A677" s="6" t="str">
        <f t="shared" si="21"/>
        <v>CONSUMO PER CAPITA (kg ó litros por individuo)Frutos Secos100-200MIL</v>
      </c>
      <c r="B677">
        <v>0</v>
      </c>
      <c r="C677" s="6">
        <v>0</v>
      </c>
      <c r="D677" s="6" t="s">
        <v>14</v>
      </c>
      <c r="E677" s="84">
        <v>0.21258210602812613</v>
      </c>
      <c r="F677" s="84">
        <v>0.26956119481410529</v>
      </c>
      <c r="G677" s="84">
        <v>0.32177274130186406</v>
      </c>
      <c r="H677" s="7">
        <v>0</v>
      </c>
      <c r="I677" s="7"/>
      <c r="J677" s="7"/>
      <c r="K677" s="7"/>
      <c r="L677" s="7"/>
      <c r="M677" s="7"/>
      <c r="N677" s="7"/>
      <c r="O677" s="7"/>
    </row>
    <row r="678" spans="1:15" x14ac:dyDescent="0.35">
      <c r="A678" s="6" t="str">
        <f t="shared" si="21"/>
        <v>CONSUMO PER CAPITA (kg ó litros por individuo)Frutos Secos200-500MIL</v>
      </c>
      <c r="B678">
        <v>0</v>
      </c>
      <c r="C678" s="6">
        <v>0</v>
      </c>
      <c r="D678" s="6" t="s">
        <v>15</v>
      </c>
      <c r="E678" s="84">
        <v>0.46799645851986404</v>
      </c>
      <c r="F678" s="84">
        <v>0.67569682466561853</v>
      </c>
      <c r="G678" s="84">
        <v>0.43693356855388588</v>
      </c>
      <c r="H678" s="7">
        <v>0</v>
      </c>
      <c r="I678" s="7"/>
      <c r="J678" s="7"/>
      <c r="K678" s="7"/>
      <c r="L678" s="7"/>
      <c r="M678" s="7"/>
      <c r="N678" s="7"/>
      <c r="O678" s="7"/>
    </row>
    <row r="679" spans="1:15" x14ac:dyDescent="0.35">
      <c r="A679" s="6" t="str">
        <f t="shared" si="21"/>
        <v>CONSUMO PER CAPITA (kg ó litros por individuo)Frutos Secos&gt;500MIL</v>
      </c>
      <c r="B679">
        <v>0</v>
      </c>
      <c r="C679" s="6">
        <v>0</v>
      </c>
      <c r="D679" s="6" t="s">
        <v>16</v>
      </c>
      <c r="E679" s="84">
        <v>0.26567246765536989</v>
      </c>
      <c r="F679" s="84">
        <v>0.23974853365385015</v>
      </c>
      <c r="G679" s="84">
        <v>0.20546188846925884</v>
      </c>
      <c r="H679" s="7">
        <v>0</v>
      </c>
      <c r="I679" s="8"/>
      <c r="J679" s="8"/>
      <c r="K679" s="8"/>
      <c r="L679" s="8"/>
      <c r="M679" s="8"/>
      <c r="N679" s="7"/>
      <c r="O679" s="7"/>
    </row>
    <row r="680" spans="1:15" x14ac:dyDescent="0.35">
      <c r="A680" s="6" t="str">
        <f t="shared" si="21"/>
        <v>CONSUMO PER CAPITA (kg ó litros por individuo)Frutos SecosDE 15 A 19 AÑOS</v>
      </c>
      <c r="B680">
        <v>0</v>
      </c>
      <c r="C680" s="6">
        <v>0</v>
      </c>
      <c r="D680" s="6" t="s">
        <v>48</v>
      </c>
      <c r="E680" s="84">
        <v>0.14769734076379165</v>
      </c>
      <c r="F680" s="84">
        <v>0.16420448643882513</v>
      </c>
      <c r="G680" s="84">
        <v>0.23967020289375748</v>
      </c>
      <c r="H680" s="7">
        <v>0</v>
      </c>
      <c r="I680" s="7"/>
      <c r="J680" s="7"/>
      <c r="K680" s="7"/>
      <c r="L680" s="7"/>
      <c r="M680" s="8"/>
      <c r="N680" s="7"/>
      <c r="O680" s="7"/>
    </row>
    <row r="681" spans="1:15" x14ac:dyDescent="0.35">
      <c r="A681" s="6" t="str">
        <f t="shared" si="21"/>
        <v>CONSUMO PER CAPITA (kg ó litros por individuo)Frutos SecosDE 20 A 24 AÑOS</v>
      </c>
      <c r="B681">
        <v>0</v>
      </c>
      <c r="C681" s="6">
        <v>0</v>
      </c>
      <c r="D681" s="6" t="s">
        <v>49</v>
      </c>
      <c r="E681" s="84">
        <v>0.10982701791030094</v>
      </c>
      <c r="F681" s="84">
        <v>5.3676516796841676E-2</v>
      </c>
      <c r="G681" s="84">
        <v>7.447665806091773E-2</v>
      </c>
      <c r="H681" s="7">
        <v>0</v>
      </c>
      <c r="I681" s="7"/>
      <c r="J681" s="7"/>
      <c r="K681" s="7"/>
      <c r="L681" s="7"/>
      <c r="M681" s="7"/>
      <c r="N681" s="7"/>
      <c r="O681" s="7"/>
    </row>
    <row r="682" spans="1:15" x14ac:dyDescent="0.35">
      <c r="A682" s="6" t="str">
        <f t="shared" si="21"/>
        <v>CONSUMO PER CAPITA (kg ó litros por individuo)Frutos SecosDE 25 A 34 AÑOS</v>
      </c>
      <c r="B682">
        <v>0</v>
      </c>
      <c r="C682" s="6">
        <v>0</v>
      </c>
      <c r="D682" s="6" t="s">
        <v>50</v>
      </c>
      <c r="E682" s="84">
        <v>0.14153005656951734</v>
      </c>
      <c r="F682" s="84">
        <v>0.13494690772686724</v>
      </c>
      <c r="G682" s="84">
        <v>0.11923584335460219</v>
      </c>
      <c r="H682" s="7">
        <v>0</v>
      </c>
      <c r="I682" s="7"/>
      <c r="J682" s="7"/>
      <c r="K682" s="7"/>
      <c r="L682" s="7"/>
      <c r="M682" s="7"/>
      <c r="N682" s="7"/>
      <c r="O682" s="7"/>
    </row>
    <row r="683" spans="1:15" x14ac:dyDescent="0.35">
      <c r="A683" s="6" t="str">
        <f t="shared" si="21"/>
        <v>CONSUMO PER CAPITA (kg ó litros por individuo)Frutos SecosDE 35 A 49 AÑOS</v>
      </c>
      <c r="B683">
        <v>0</v>
      </c>
      <c r="C683" s="6">
        <v>0</v>
      </c>
      <c r="D683" s="6" t="s">
        <v>51</v>
      </c>
      <c r="E683" s="84">
        <v>0.27487355442386163</v>
      </c>
      <c r="F683" s="84">
        <v>0.31110829798883816</v>
      </c>
      <c r="G683" s="84">
        <v>0.15554513168052014</v>
      </c>
      <c r="H683" s="7">
        <v>0</v>
      </c>
      <c r="I683" s="7"/>
      <c r="J683" s="7"/>
      <c r="K683" s="7"/>
      <c r="L683" s="7"/>
      <c r="M683" s="7"/>
      <c r="N683" s="7"/>
      <c r="O683" s="7"/>
    </row>
    <row r="684" spans="1:15" x14ac:dyDescent="0.35">
      <c r="A684" s="6" t="str">
        <f t="shared" si="21"/>
        <v>CONSUMO PER CAPITA (kg ó litros por individuo)Frutos SecosDE 50 A 59 AÑOS</v>
      </c>
      <c r="B684">
        <v>0</v>
      </c>
      <c r="C684" s="6">
        <v>0</v>
      </c>
      <c r="D684" s="6" t="s">
        <v>52</v>
      </c>
      <c r="E684" s="84">
        <v>0.38042158725784087</v>
      </c>
      <c r="F684" s="84">
        <v>0.36759585034046338</v>
      </c>
      <c r="G684" s="84">
        <v>0.31483913949262099</v>
      </c>
      <c r="H684" s="7">
        <v>0</v>
      </c>
      <c r="I684" s="7"/>
      <c r="J684" s="7"/>
      <c r="K684" s="7"/>
      <c r="L684" s="7"/>
      <c r="M684" s="7"/>
      <c r="N684" s="7"/>
      <c r="O684" s="7"/>
    </row>
    <row r="685" spans="1:15" x14ac:dyDescent="0.35">
      <c r="A685" s="6" t="str">
        <f t="shared" si="21"/>
        <v>CONSUMO PER CAPITA (kg ó litros por individuo)Frutos SecosDE 60 A 75 AÑOS</v>
      </c>
      <c r="B685">
        <v>0</v>
      </c>
      <c r="C685" s="6">
        <v>0</v>
      </c>
      <c r="D685" s="6" t="s">
        <v>53</v>
      </c>
      <c r="E685" s="84">
        <v>0.54430426707618851</v>
      </c>
      <c r="F685" s="84">
        <v>0.60277856994977808</v>
      </c>
      <c r="G685" s="84">
        <v>0.65934358064862475</v>
      </c>
      <c r="H685" s="7">
        <v>0</v>
      </c>
      <c r="I685" s="7"/>
      <c r="J685" s="7"/>
      <c r="K685" s="7"/>
      <c r="L685" s="7"/>
      <c r="M685" s="7"/>
      <c r="N685" s="7"/>
      <c r="O685" s="7"/>
    </row>
    <row r="686" spans="1:15" x14ac:dyDescent="0.35">
      <c r="A686" s="6" t="str">
        <f t="shared" si="21"/>
        <v>CONSUMO PER CAPITA (kg ó litros por individuo)Frutos SecosNIVEL ALTO</v>
      </c>
      <c r="B686">
        <v>0</v>
      </c>
      <c r="C686" s="6">
        <v>0</v>
      </c>
      <c r="D686" s="6" t="s">
        <v>156</v>
      </c>
      <c r="E686" s="84">
        <v>0.2236103223352168</v>
      </c>
      <c r="F686" s="84">
        <v>0.18331842908902007</v>
      </c>
      <c r="G686" s="84">
        <v>0.18300453282840401</v>
      </c>
      <c r="H686" s="7">
        <v>0</v>
      </c>
      <c r="I686" s="7"/>
      <c r="J686" s="7"/>
      <c r="K686" s="7"/>
      <c r="L686" s="7"/>
      <c r="M686" s="7"/>
      <c r="N686" s="7"/>
      <c r="O686" s="7"/>
    </row>
    <row r="687" spans="1:15" x14ac:dyDescent="0.35">
      <c r="A687" s="6" t="str">
        <f t="shared" si="21"/>
        <v>CONSUMO PER CAPITA (kg ó litros por individuo)Frutos SecosNIVEL MEDIO ALTO</v>
      </c>
      <c r="B687">
        <v>0</v>
      </c>
      <c r="C687" s="6">
        <v>0</v>
      </c>
      <c r="D687" s="6" t="s">
        <v>157</v>
      </c>
      <c r="E687" s="84">
        <v>0.24711152625067997</v>
      </c>
      <c r="F687" s="84">
        <v>0.21540957951671888</v>
      </c>
      <c r="G687" s="84">
        <v>0.1405634038170723</v>
      </c>
      <c r="H687" s="7">
        <v>0</v>
      </c>
      <c r="I687" s="7"/>
      <c r="J687" s="7"/>
      <c r="K687" s="8"/>
      <c r="L687" s="8"/>
      <c r="M687" s="8"/>
      <c r="N687" s="7"/>
      <c r="O687" s="7"/>
    </row>
    <row r="688" spans="1:15" x14ac:dyDescent="0.35">
      <c r="A688" s="6" t="str">
        <f t="shared" si="21"/>
        <v>CONSUMO PER CAPITA (kg ó litros por individuo)Frutos SecosNIVEL MEDIO</v>
      </c>
      <c r="B688">
        <v>0</v>
      </c>
      <c r="C688" s="6">
        <v>0</v>
      </c>
      <c r="D688" s="6" t="s">
        <v>158</v>
      </c>
      <c r="E688" s="84">
        <v>0.45267620206124892</v>
      </c>
      <c r="F688" s="84">
        <v>0.52552524167520542</v>
      </c>
      <c r="G688" s="84">
        <v>0.40790710819965686</v>
      </c>
      <c r="H688" s="7">
        <v>0</v>
      </c>
      <c r="I688" s="7"/>
      <c r="J688" s="7"/>
      <c r="K688" s="7"/>
      <c r="L688" s="7"/>
      <c r="M688" s="7"/>
      <c r="N688" s="7"/>
      <c r="O688" s="7"/>
    </row>
    <row r="689" spans="1:15" x14ac:dyDescent="0.35">
      <c r="A689" s="6" t="str">
        <f t="shared" si="21"/>
        <v>CONSUMO PER CAPITA (kg ó litros por individuo)Frutos SecosNIVEL MEDIO BAJO</v>
      </c>
      <c r="B689">
        <v>0</v>
      </c>
      <c r="C689" s="6">
        <v>0</v>
      </c>
      <c r="D689" s="6" t="s">
        <v>159</v>
      </c>
      <c r="E689" s="84">
        <v>0.24901031434333343</v>
      </c>
      <c r="F689" s="84">
        <v>0.2574628772801561</v>
      </c>
      <c r="G689" s="84">
        <v>0.31762614133426664</v>
      </c>
      <c r="H689" s="7">
        <v>0</v>
      </c>
      <c r="I689" s="7"/>
      <c r="J689" s="7"/>
      <c r="K689" s="7"/>
      <c r="L689" s="7"/>
      <c r="M689" s="7"/>
      <c r="N689" s="7"/>
      <c r="O689" s="7"/>
    </row>
    <row r="690" spans="1:15" x14ac:dyDescent="0.35">
      <c r="A690" s="6" t="str">
        <f t="shared" si="21"/>
        <v>CONSUMO PER CAPITA (kg ó litros por individuo)Frutos SecosNIVEL BAJO</v>
      </c>
      <c r="B690">
        <v>0</v>
      </c>
      <c r="C690" s="6">
        <v>0</v>
      </c>
      <c r="D690" s="6" t="s">
        <v>160</v>
      </c>
      <c r="E690" s="84">
        <v>0.35508944854703434</v>
      </c>
      <c r="F690" s="84">
        <v>0.41072367696377704</v>
      </c>
      <c r="G690" s="84">
        <v>0.38780166203957522</v>
      </c>
      <c r="H690" s="7">
        <v>0</v>
      </c>
      <c r="I690" s="7"/>
      <c r="J690" s="7"/>
      <c r="K690" s="7"/>
      <c r="L690" s="7"/>
      <c r="M690" s="7"/>
      <c r="N690" s="7"/>
      <c r="O690" s="7"/>
    </row>
    <row r="691" spans="1:15" x14ac:dyDescent="0.35">
      <c r="A691" s="6" t="str">
        <f t="shared" si="21"/>
        <v>CONSUMO PER CAPITA (kg ó litros por individuo)Frutos SecosHOMBRE</v>
      </c>
      <c r="B691">
        <v>0</v>
      </c>
      <c r="C691" s="6">
        <v>0</v>
      </c>
      <c r="D691" s="6" t="s">
        <v>21</v>
      </c>
      <c r="E691" s="84">
        <v>0.29299919055710422</v>
      </c>
      <c r="F691" s="84">
        <v>0.25887992922529429</v>
      </c>
      <c r="G691" s="84">
        <v>0.2864042067844445</v>
      </c>
      <c r="H691" s="7">
        <v>0</v>
      </c>
      <c r="I691" s="7"/>
      <c r="J691" s="7"/>
      <c r="K691" s="7"/>
      <c r="L691" s="7"/>
      <c r="M691" s="7"/>
      <c r="N691" s="7"/>
      <c r="O691" s="7"/>
    </row>
    <row r="692" spans="1:15" x14ac:dyDescent="0.35">
      <c r="A692" s="6" t="str">
        <f t="shared" si="21"/>
        <v>CONSUMO PER CAPITA (kg ó litros por individuo)Frutos SecosMUJER</v>
      </c>
      <c r="B692">
        <v>0</v>
      </c>
      <c r="C692" s="6">
        <v>0</v>
      </c>
      <c r="D692" s="6" t="s">
        <v>22</v>
      </c>
      <c r="E692" s="84">
        <v>0.34250545080984807</v>
      </c>
      <c r="F692" s="84">
        <v>0.41281127293128989</v>
      </c>
      <c r="G692" s="84">
        <v>0.30975675937779956</v>
      </c>
      <c r="H692" s="7">
        <v>0</v>
      </c>
      <c r="I692" s="7"/>
      <c r="J692" s="7"/>
      <c r="K692" s="7"/>
      <c r="L692" s="7"/>
      <c r="M692" s="7"/>
      <c r="N692" s="7"/>
      <c r="O692" s="7"/>
    </row>
    <row r="693" spans="1:15" x14ac:dyDescent="0.35">
      <c r="A693" s="6" t="str">
        <f>$B$543&amp;$C$693&amp;D693</f>
        <v>CONSUMO PER CAPITA (kg ó litros por individuo)Chocolatinas/Chocolate/BombonesT.ESPAÑA</v>
      </c>
      <c r="B693">
        <v>0</v>
      </c>
      <c r="C693" s="6" t="s">
        <v>42</v>
      </c>
      <c r="D693" s="6" t="s">
        <v>45</v>
      </c>
      <c r="E693" s="84">
        <v>0.22938239451262069</v>
      </c>
      <c r="F693" s="84">
        <v>0.16500449333245093</v>
      </c>
      <c r="G693" s="84">
        <v>0.16074950420240594</v>
      </c>
      <c r="H693" s="7">
        <v>0</v>
      </c>
      <c r="I693" s="7"/>
      <c r="J693" s="7"/>
      <c r="K693" s="7"/>
      <c r="L693" s="7"/>
      <c r="M693" s="7"/>
      <c r="N693" s="7"/>
      <c r="O693" s="7"/>
    </row>
    <row r="694" spans="1:15" x14ac:dyDescent="0.35">
      <c r="A694" s="6" t="str">
        <f t="shared" ref="A694:A722" si="22">$B$543&amp;$C$693&amp;D694</f>
        <v>CONSUMO PER CAPITA (kg ó litros por individuo)Chocolatinas/Chocolate/BombonesBCN AM</v>
      </c>
      <c r="B694">
        <v>0</v>
      </c>
      <c r="C694" s="6">
        <v>0</v>
      </c>
      <c r="D694" s="6" t="s">
        <v>1</v>
      </c>
      <c r="E694" s="84">
        <v>0.21063059395763051</v>
      </c>
      <c r="F694" s="84">
        <v>0.2038427462678514</v>
      </c>
      <c r="G694" s="84">
        <v>0.16709512966134485</v>
      </c>
      <c r="H694" s="7">
        <v>0</v>
      </c>
      <c r="I694" s="7"/>
      <c r="J694" s="7"/>
      <c r="K694" s="7"/>
      <c r="L694" s="7"/>
      <c r="M694" s="7"/>
      <c r="N694" s="7"/>
      <c r="O694" s="7"/>
    </row>
    <row r="695" spans="1:15" x14ac:dyDescent="0.35">
      <c r="A695" s="6" t="str">
        <f t="shared" si="22"/>
        <v>CONSUMO PER CAPITA (kg ó litros por individuo)Chocolatinas/Chocolate/BombonesREST.CAT ARAGON</v>
      </c>
      <c r="B695">
        <v>0</v>
      </c>
      <c r="C695" s="6">
        <v>0</v>
      </c>
      <c r="D695" s="6" t="s">
        <v>2</v>
      </c>
      <c r="E695" s="84">
        <v>0.1979595188684237</v>
      </c>
      <c r="F695" s="84">
        <v>0.19258525036225022</v>
      </c>
      <c r="G695" s="84">
        <v>0.21258319058961478</v>
      </c>
      <c r="H695" s="7">
        <v>0</v>
      </c>
      <c r="I695" s="7"/>
      <c r="J695" s="7"/>
      <c r="K695" s="7"/>
      <c r="L695" s="7"/>
      <c r="M695" s="7"/>
      <c r="N695" s="7"/>
      <c r="O695" s="7"/>
    </row>
    <row r="696" spans="1:15" x14ac:dyDescent="0.35">
      <c r="A696" s="6" t="str">
        <f t="shared" si="22"/>
        <v>CONSUMO PER CAPITA (kg ó litros por individuo)Chocolatinas/Chocolate/BombonesLEVANTE</v>
      </c>
      <c r="B696">
        <v>0</v>
      </c>
      <c r="C696" s="6">
        <v>0</v>
      </c>
      <c r="D696" s="6" t="s">
        <v>3</v>
      </c>
      <c r="E696" s="84">
        <v>0.18585252110395761</v>
      </c>
      <c r="F696" s="84">
        <v>0.14615028558551202</v>
      </c>
      <c r="G696" s="84">
        <v>0.15508132356081364</v>
      </c>
      <c r="H696" s="7">
        <v>0</v>
      </c>
      <c r="I696" s="7"/>
      <c r="J696" s="7"/>
      <c r="K696" s="7"/>
      <c r="L696" s="7"/>
      <c r="M696" s="7"/>
      <c r="N696" s="7"/>
      <c r="O696" s="7"/>
    </row>
    <row r="697" spans="1:15" x14ac:dyDescent="0.35">
      <c r="A697" s="6" t="str">
        <f t="shared" si="22"/>
        <v>CONSUMO PER CAPITA (kg ó litros por individuo)Chocolatinas/Chocolate/BombonesANDALUCIA</v>
      </c>
      <c r="B697">
        <v>0</v>
      </c>
      <c r="C697" s="6">
        <v>0</v>
      </c>
      <c r="D697" s="6" t="s">
        <v>4</v>
      </c>
      <c r="E697" s="84">
        <v>0.20478410412627018</v>
      </c>
      <c r="F697" s="84">
        <v>0.12455059616715526</v>
      </c>
      <c r="G697" s="84">
        <v>0.12809600486195169</v>
      </c>
      <c r="H697" s="7">
        <v>0</v>
      </c>
      <c r="I697" s="7"/>
      <c r="J697" s="7"/>
      <c r="K697" s="7"/>
      <c r="L697" s="7"/>
      <c r="M697" s="7"/>
      <c r="N697" s="7"/>
      <c r="O697" s="7"/>
    </row>
    <row r="698" spans="1:15" x14ac:dyDescent="0.35">
      <c r="A698" s="6" t="str">
        <f t="shared" si="22"/>
        <v>CONSUMO PER CAPITA (kg ó litros por individuo)Chocolatinas/Chocolate/BombonesMDD AM</v>
      </c>
      <c r="B698">
        <v>0</v>
      </c>
      <c r="C698" s="6">
        <v>0</v>
      </c>
      <c r="D698" s="6" t="s">
        <v>5</v>
      </c>
      <c r="E698" s="84">
        <v>0.19077886035547534</v>
      </c>
      <c r="F698" s="84">
        <v>0.14138644440945927</v>
      </c>
      <c r="G698" s="84">
        <v>0.11042191216910406</v>
      </c>
      <c r="H698" s="7">
        <v>0</v>
      </c>
      <c r="I698" s="7"/>
      <c r="J698" s="7"/>
      <c r="K698" s="7"/>
      <c r="L698" s="7"/>
      <c r="M698" s="7"/>
      <c r="N698" s="7"/>
      <c r="O698" s="7"/>
    </row>
    <row r="699" spans="1:15" x14ac:dyDescent="0.35">
      <c r="A699" s="6" t="str">
        <f t="shared" si="22"/>
        <v>CONSUMO PER CAPITA (kg ó litros por individuo)Chocolatinas/Chocolate/BombonesRTO CENTRO</v>
      </c>
      <c r="B699">
        <v>0</v>
      </c>
      <c r="C699" s="6">
        <v>0</v>
      </c>
      <c r="D699" s="6" t="s">
        <v>6</v>
      </c>
      <c r="E699" s="84">
        <v>0.2394743297066885</v>
      </c>
      <c r="F699" s="84">
        <v>0.16375952014014869</v>
      </c>
      <c r="G699" s="84">
        <v>0.11420010139801361</v>
      </c>
      <c r="H699" s="7">
        <v>0</v>
      </c>
      <c r="I699" s="7"/>
      <c r="J699" s="7"/>
      <c r="K699" s="7"/>
      <c r="L699" s="7"/>
      <c r="M699" s="7"/>
      <c r="N699" s="7"/>
      <c r="O699" s="7"/>
    </row>
    <row r="700" spans="1:15" x14ac:dyDescent="0.35">
      <c r="A700" s="6" t="str">
        <f t="shared" si="22"/>
        <v>CONSUMO PER CAPITA (kg ó litros por individuo)Chocolatinas/Chocolate/BombonesNORTE-CENTRO</v>
      </c>
      <c r="B700">
        <v>0</v>
      </c>
      <c r="C700" s="6">
        <v>0</v>
      </c>
      <c r="D700" s="6" t="s">
        <v>7</v>
      </c>
      <c r="E700" s="84">
        <v>0.52388321760175049</v>
      </c>
      <c r="F700" s="84">
        <v>0.27730803234569279</v>
      </c>
      <c r="G700" s="84">
        <v>0.28082372799575106</v>
      </c>
      <c r="H700" s="8">
        <v>0</v>
      </c>
      <c r="I700" s="8"/>
      <c r="J700" s="8"/>
      <c r="K700" s="8"/>
      <c r="L700" s="8"/>
      <c r="M700" s="8"/>
      <c r="N700" s="7"/>
      <c r="O700" s="7"/>
    </row>
    <row r="701" spans="1:15" x14ac:dyDescent="0.35">
      <c r="A701" s="6" t="str">
        <f t="shared" si="22"/>
        <v>CONSUMO PER CAPITA (kg ó litros por individuo)Chocolatinas/Chocolate/BombonesNOROESTE</v>
      </c>
      <c r="B701">
        <v>0</v>
      </c>
      <c r="C701" s="6">
        <v>0</v>
      </c>
      <c r="D701" s="6" t="s">
        <v>8</v>
      </c>
      <c r="E701" s="84">
        <v>0.16457071888689404</v>
      </c>
      <c r="F701" s="84">
        <v>0.12791580650070344</v>
      </c>
      <c r="G701" s="84">
        <v>0.16127583765685233</v>
      </c>
      <c r="H701" s="7">
        <v>0</v>
      </c>
      <c r="I701" s="7"/>
      <c r="J701" s="8"/>
      <c r="K701" s="8"/>
      <c r="L701" s="7"/>
      <c r="M701" s="7"/>
      <c r="N701" s="7"/>
      <c r="O701" s="7"/>
    </row>
    <row r="702" spans="1:15" x14ac:dyDescent="0.35">
      <c r="A702" s="6" t="str">
        <f t="shared" si="22"/>
        <v>CONSUMO PER CAPITA (kg ó litros por individuo)Chocolatinas/Chocolate/Bombones&lt;2MIL</v>
      </c>
      <c r="B702">
        <v>0</v>
      </c>
      <c r="C702" s="6">
        <v>0</v>
      </c>
      <c r="D702" s="6" t="s">
        <v>9</v>
      </c>
      <c r="E702" s="84">
        <v>0.20804151586568215</v>
      </c>
      <c r="F702" s="84">
        <v>0.15220949855798674</v>
      </c>
      <c r="G702" s="84">
        <v>0.13966648719681532</v>
      </c>
      <c r="H702" s="7">
        <v>0</v>
      </c>
      <c r="I702" s="7"/>
      <c r="J702" s="7"/>
      <c r="K702" s="7"/>
      <c r="L702" s="7"/>
      <c r="M702" s="7"/>
      <c r="N702" s="7"/>
      <c r="O702" s="7"/>
    </row>
    <row r="703" spans="1:15" x14ac:dyDescent="0.35">
      <c r="A703" s="6" t="str">
        <f t="shared" si="22"/>
        <v>CONSUMO PER CAPITA (kg ó litros por individuo)Chocolatinas/Chocolate/Bombones2-5MIL</v>
      </c>
      <c r="B703">
        <v>0</v>
      </c>
      <c r="C703" s="6">
        <v>0</v>
      </c>
      <c r="D703" s="6" t="s">
        <v>10</v>
      </c>
      <c r="E703" s="84">
        <v>0.16993726232805437</v>
      </c>
      <c r="F703" s="84">
        <v>0.12496194296572533</v>
      </c>
      <c r="G703" s="84">
        <v>0.12485824527161732</v>
      </c>
      <c r="H703" s="7">
        <v>0</v>
      </c>
      <c r="I703" s="7"/>
      <c r="J703" s="7"/>
      <c r="K703" s="7"/>
      <c r="L703" s="7"/>
      <c r="M703" s="7"/>
      <c r="N703" s="7"/>
      <c r="O703" s="7"/>
    </row>
    <row r="704" spans="1:15" x14ac:dyDescent="0.35">
      <c r="A704" s="6" t="str">
        <f t="shared" si="22"/>
        <v>CONSUMO PER CAPITA (kg ó litros por individuo)Chocolatinas/Chocolate/Bombones5-10MIL</v>
      </c>
      <c r="B704">
        <v>0</v>
      </c>
      <c r="C704" s="6">
        <v>0</v>
      </c>
      <c r="D704" s="6" t="s">
        <v>11</v>
      </c>
      <c r="E704" s="84">
        <v>0.12983739330753363</v>
      </c>
      <c r="F704" s="84">
        <v>0.13270048643249588</v>
      </c>
      <c r="G704" s="84">
        <v>8.4374046181647358E-2</v>
      </c>
      <c r="H704" s="7">
        <v>0</v>
      </c>
      <c r="I704" s="7"/>
      <c r="J704" s="7"/>
      <c r="K704" s="7"/>
      <c r="L704" s="7"/>
      <c r="M704" s="7"/>
      <c r="N704" s="7"/>
      <c r="O704" s="7"/>
    </row>
    <row r="705" spans="1:15" x14ac:dyDescent="0.35">
      <c r="A705" s="6" t="str">
        <f t="shared" si="22"/>
        <v>CONSUMO PER CAPITA (kg ó litros por individuo)Chocolatinas/Chocolate/Bombones10-30MIL</v>
      </c>
      <c r="B705">
        <v>0</v>
      </c>
      <c r="C705" s="6">
        <v>0</v>
      </c>
      <c r="D705" s="6" t="s">
        <v>12</v>
      </c>
      <c r="E705" s="84">
        <v>0.26997994815104365</v>
      </c>
      <c r="F705" s="84">
        <v>0.13899629800139915</v>
      </c>
      <c r="G705" s="84">
        <v>0.167001276519674</v>
      </c>
      <c r="H705" s="7">
        <v>0</v>
      </c>
      <c r="I705" s="7"/>
      <c r="J705" s="7"/>
      <c r="K705" s="7"/>
      <c r="L705" s="7"/>
      <c r="M705" s="7"/>
      <c r="N705" s="7"/>
      <c r="O705" s="7"/>
    </row>
    <row r="706" spans="1:15" x14ac:dyDescent="0.35">
      <c r="A706" s="6" t="str">
        <f t="shared" si="22"/>
        <v>CONSUMO PER CAPITA (kg ó litros por individuo)Chocolatinas/Chocolate/Bombones30-100MIL</v>
      </c>
      <c r="B706">
        <v>0</v>
      </c>
      <c r="C706" s="6">
        <v>0</v>
      </c>
      <c r="D706" s="6" t="s">
        <v>13</v>
      </c>
      <c r="E706" s="84">
        <v>0.26679467922657252</v>
      </c>
      <c r="F706" s="84">
        <v>0.15966330386114111</v>
      </c>
      <c r="G706" s="84">
        <v>0.17544567580562848</v>
      </c>
      <c r="H706" s="7">
        <v>0</v>
      </c>
      <c r="I706" s="7"/>
      <c r="J706" s="8"/>
      <c r="K706" s="8"/>
      <c r="L706" s="7"/>
      <c r="M706" s="7"/>
      <c r="N706" s="7"/>
      <c r="O706" s="7"/>
    </row>
    <row r="707" spans="1:15" x14ac:dyDescent="0.35">
      <c r="A707" s="6" t="str">
        <f t="shared" si="22"/>
        <v>CONSUMO PER CAPITA (kg ó litros por individuo)Chocolatinas/Chocolate/Bombones100-200MIL</v>
      </c>
      <c r="B707">
        <v>0</v>
      </c>
      <c r="C707" s="6">
        <v>0</v>
      </c>
      <c r="D707" s="6" t="s">
        <v>14</v>
      </c>
      <c r="E707" s="84">
        <v>0.16560357461589012</v>
      </c>
      <c r="F707" s="84">
        <v>0.11722898552968564</v>
      </c>
      <c r="G707" s="84">
        <v>0.10220540472040472</v>
      </c>
      <c r="H707" s="7">
        <v>0</v>
      </c>
      <c r="I707" s="7"/>
      <c r="J707" s="7"/>
      <c r="K707" s="7"/>
      <c r="L707" s="7"/>
      <c r="M707" s="7"/>
      <c r="N707" s="7"/>
      <c r="O707" s="7"/>
    </row>
    <row r="708" spans="1:15" x14ac:dyDescent="0.35">
      <c r="A708" s="6" t="str">
        <f t="shared" si="22"/>
        <v>CONSUMO PER CAPITA (kg ó litros por individuo)Chocolatinas/Chocolate/Bombones200-500MIL</v>
      </c>
      <c r="B708">
        <v>0</v>
      </c>
      <c r="C708" s="6">
        <v>0</v>
      </c>
      <c r="D708" s="6" t="s">
        <v>15</v>
      </c>
      <c r="E708" s="84">
        <v>0.27621486587701649</v>
      </c>
      <c r="F708" s="84">
        <v>0.26934496301811839</v>
      </c>
      <c r="G708" s="84">
        <v>0.25481419325552807</v>
      </c>
      <c r="H708" s="8">
        <v>0</v>
      </c>
      <c r="I708" s="8"/>
      <c r="J708" s="8"/>
      <c r="K708" s="8"/>
      <c r="L708" s="8"/>
      <c r="M708" s="8"/>
      <c r="N708" s="7"/>
      <c r="O708" s="7"/>
    </row>
    <row r="709" spans="1:15" x14ac:dyDescent="0.35">
      <c r="A709" s="6" t="str">
        <f t="shared" si="22"/>
        <v>CONSUMO PER CAPITA (kg ó litros por individuo)Chocolatinas/Chocolate/Bombones&gt;500MIL</v>
      </c>
      <c r="B709">
        <v>0</v>
      </c>
      <c r="C709" s="6">
        <v>0</v>
      </c>
      <c r="D709" s="6" t="s">
        <v>16</v>
      </c>
      <c r="E709" s="84">
        <v>0.21983475569644959</v>
      </c>
      <c r="F709" s="84">
        <v>0.18271808813235763</v>
      </c>
      <c r="G709" s="84">
        <v>0.16141731532314671</v>
      </c>
      <c r="H709" s="8">
        <v>0</v>
      </c>
      <c r="I709" s="7"/>
      <c r="J709" s="8"/>
      <c r="K709" s="8"/>
      <c r="L709" s="8"/>
      <c r="M709" s="8"/>
      <c r="N709" s="7"/>
      <c r="O709" s="7"/>
    </row>
    <row r="710" spans="1:15" x14ac:dyDescent="0.35">
      <c r="A710" s="6" t="str">
        <f t="shared" si="22"/>
        <v>CONSUMO PER CAPITA (kg ó litros por individuo)Chocolatinas/Chocolate/BombonesDE 15 A 19 AÑOS</v>
      </c>
      <c r="B710">
        <v>0</v>
      </c>
      <c r="C710" s="6">
        <v>0</v>
      </c>
      <c r="D710" s="6" t="s">
        <v>48</v>
      </c>
      <c r="E710" s="84">
        <v>0.17258462785621898</v>
      </c>
      <c r="F710" s="84">
        <v>0.11809767208845119</v>
      </c>
      <c r="G710" s="84">
        <v>0.15085248677293869</v>
      </c>
      <c r="H710" s="7">
        <v>0</v>
      </c>
      <c r="I710" s="7"/>
      <c r="J710" s="8"/>
      <c r="K710" s="8"/>
      <c r="L710" s="8"/>
      <c r="M710" s="8"/>
      <c r="N710" s="7"/>
      <c r="O710" s="7"/>
    </row>
    <row r="711" spans="1:15" x14ac:dyDescent="0.35">
      <c r="A711" s="6" t="str">
        <f t="shared" si="22"/>
        <v>CONSUMO PER CAPITA (kg ó litros por individuo)Chocolatinas/Chocolate/BombonesDE 20 A 24 AÑOS</v>
      </c>
      <c r="B711">
        <v>0</v>
      </c>
      <c r="C711" s="6">
        <v>0</v>
      </c>
      <c r="D711" s="6" t="s">
        <v>49</v>
      </c>
      <c r="E711" s="84">
        <v>0.20211870622445152</v>
      </c>
      <c r="F711" s="84">
        <v>0.10987022384370028</v>
      </c>
      <c r="G711" s="84">
        <v>9.0772643155858423E-2</v>
      </c>
      <c r="H711" s="7">
        <v>0</v>
      </c>
      <c r="I711" s="7"/>
      <c r="J711" s="7"/>
      <c r="K711" s="7"/>
      <c r="L711" s="7"/>
      <c r="M711" s="7"/>
      <c r="N711" s="7"/>
      <c r="O711" s="7"/>
    </row>
    <row r="712" spans="1:15" x14ac:dyDescent="0.35">
      <c r="A712" s="6" t="str">
        <f t="shared" si="22"/>
        <v>CONSUMO PER CAPITA (kg ó litros por individuo)Chocolatinas/Chocolate/BombonesDE 25 A 34 AÑOS</v>
      </c>
      <c r="B712">
        <v>0</v>
      </c>
      <c r="C712" s="6">
        <v>0</v>
      </c>
      <c r="D712" s="6" t="s">
        <v>50</v>
      </c>
      <c r="E712" s="84">
        <v>0.23777108996866025</v>
      </c>
      <c r="F712" s="84">
        <v>0.10917719915807977</v>
      </c>
      <c r="G712" s="84">
        <v>0.11344501570007441</v>
      </c>
      <c r="H712" s="7">
        <v>0</v>
      </c>
      <c r="I712" s="7"/>
      <c r="J712" s="7"/>
      <c r="K712" s="7"/>
      <c r="L712" s="7"/>
      <c r="M712" s="7"/>
      <c r="N712" s="7"/>
      <c r="O712" s="7"/>
    </row>
    <row r="713" spans="1:15" x14ac:dyDescent="0.35">
      <c r="A713" s="6" t="str">
        <f t="shared" si="22"/>
        <v>CONSUMO PER CAPITA (kg ó litros por individuo)Chocolatinas/Chocolate/BombonesDE 35 A 49 AÑOS</v>
      </c>
      <c r="B713">
        <v>0</v>
      </c>
      <c r="C713" s="6">
        <v>0</v>
      </c>
      <c r="D713" s="6" t="s">
        <v>51</v>
      </c>
      <c r="E713" s="84">
        <v>0.16837806929905552</v>
      </c>
      <c r="F713" s="84">
        <v>0.17603781896955509</v>
      </c>
      <c r="G713" s="84">
        <v>0.1185719753898014</v>
      </c>
      <c r="H713" s="7">
        <v>0</v>
      </c>
      <c r="I713" s="7"/>
      <c r="J713" s="7"/>
      <c r="K713" s="7"/>
      <c r="L713" s="7"/>
      <c r="M713" s="7"/>
      <c r="N713" s="7"/>
      <c r="O713" s="7"/>
    </row>
    <row r="714" spans="1:15" x14ac:dyDescent="0.35">
      <c r="A714" s="6" t="str">
        <f t="shared" si="22"/>
        <v>CONSUMO PER CAPITA (kg ó litros por individuo)Chocolatinas/Chocolate/BombonesDE 50 A 59 AÑOS</v>
      </c>
      <c r="B714">
        <v>0</v>
      </c>
      <c r="C714" s="6">
        <v>0</v>
      </c>
      <c r="D714" s="6" t="s">
        <v>52</v>
      </c>
      <c r="E714" s="84">
        <v>0.21665231448707065</v>
      </c>
      <c r="F714" s="84">
        <v>0.16946964336281498</v>
      </c>
      <c r="G714" s="84">
        <v>0.14955576325906667</v>
      </c>
      <c r="H714" s="7">
        <v>0</v>
      </c>
      <c r="I714" s="7"/>
      <c r="J714" s="7"/>
      <c r="K714" s="7"/>
      <c r="L714" s="7"/>
      <c r="M714" s="7"/>
      <c r="N714" s="7"/>
      <c r="O714" s="7"/>
    </row>
    <row r="715" spans="1:15" x14ac:dyDescent="0.35">
      <c r="A715" s="6" t="str">
        <f t="shared" si="22"/>
        <v>CONSUMO PER CAPITA (kg ó litros por individuo)Chocolatinas/Chocolate/BombonesDE 60 A 75 AÑOS</v>
      </c>
      <c r="B715">
        <v>0</v>
      </c>
      <c r="C715" s="6">
        <v>0</v>
      </c>
      <c r="D715" s="6" t="s">
        <v>53</v>
      </c>
      <c r="E715" s="84">
        <v>0.34162348490365396</v>
      </c>
      <c r="F715" s="84">
        <v>0.21210173476269717</v>
      </c>
      <c r="G715" s="84">
        <v>0.27686688048178765</v>
      </c>
      <c r="H715" s="7">
        <v>0</v>
      </c>
      <c r="I715" s="7"/>
      <c r="J715" s="7"/>
      <c r="K715" s="7"/>
      <c r="L715" s="7"/>
      <c r="M715" s="7"/>
      <c r="N715" s="7"/>
      <c r="O715" s="7"/>
    </row>
    <row r="716" spans="1:15" x14ac:dyDescent="0.35">
      <c r="A716" s="6" t="str">
        <f t="shared" si="22"/>
        <v>CONSUMO PER CAPITA (kg ó litros por individuo)Chocolatinas/Chocolate/BombonesNIVEL ALTO</v>
      </c>
      <c r="B716">
        <v>0</v>
      </c>
      <c r="C716" s="6">
        <v>0</v>
      </c>
      <c r="D716" s="6" t="s">
        <v>156</v>
      </c>
      <c r="E716" s="84">
        <v>0.20874058058807077</v>
      </c>
      <c r="F716" s="84">
        <v>0.17269759789878306</v>
      </c>
      <c r="G716" s="84">
        <v>0.1449841580438874</v>
      </c>
      <c r="H716" s="8">
        <v>0</v>
      </c>
      <c r="I716" s="8"/>
      <c r="J716" s="8"/>
      <c r="K716" s="8"/>
      <c r="L716" s="8"/>
      <c r="M716" s="8"/>
      <c r="N716" s="7"/>
      <c r="O716" s="7"/>
    </row>
    <row r="717" spans="1:15" x14ac:dyDescent="0.35">
      <c r="A717" s="6" t="str">
        <f t="shared" si="22"/>
        <v>CONSUMO PER CAPITA (kg ó litros por individuo)Chocolatinas/Chocolate/BombonesNIVEL MEDIO ALTO</v>
      </c>
      <c r="B717">
        <v>0</v>
      </c>
      <c r="C717" s="6">
        <v>0</v>
      </c>
      <c r="D717" s="6" t="s">
        <v>157</v>
      </c>
      <c r="E717" s="84">
        <v>0.10213793367884876</v>
      </c>
      <c r="F717" s="84">
        <v>0.11363775289746246</v>
      </c>
      <c r="G717" s="84">
        <v>0.10453104123044937</v>
      </c>
      <c r="H717" s="7">
        <v>0</v>
      </c>
      <c r="I717" s="7"/>
      <c r="J717" s="8"/>
      <c r="K717" s="8"/>
      <c r="L717" s="8"/>
      <c r="M717" s="7"/>
      <c r="N717" s="7"/>
      <c r="O717" s="7"/>
    </row>
    <row r="718" spans="1:15" x14ac:dyDescent="0.35">
      <c r="A718" s="6" t="str">
        <f t="shared" si="22"/>
        <v>CONSUMO PER CAPITA (kg ó litros por individuo)Chocolatinas/Chocolate/BombonesNIVEL MEDIO</v>
      </c>
      <c r="B718">
        <v>0</v>
      </c>
      <c r="C718" s="6">
        <v>0</v>
      </c>
      <c r="D718" s="6" t="s">
        <v>158</v>
      </c>
      <c r="E718" s="84">
        <v>0.22155575787408929</v>
      </c>
      <c r="F718" s="84">
        <v>0.18688260651682628</v>
      </c>
      <c r="G718" s="84">
        <v>0.17283612003727389</v>
      </c>
      <c r="H718" s="7">
        <v>0</v>
      </c>
      <c r="I718" s="7"/>
      <c r="J718" s="7"/>
      <c r="K718" s="7"/>
      <c r="L718" s="7"/>
      <c r="M718" s="7"/>
      <c r="N718" s="7"/>
      <c r="O718" s="7"/>
    </row>
    <row r="719" spans="1:15" x14ac:dyDescent="0.35">
      <c r="A719" s="6" t="str">
        <f t="shared" si="22"/>
        <v>CONSUMO PER CAPITA (kg ó litros por individuo)Chocolatinas/Chocolate/BombonesNIVEL MEDIO BAJO</v>
      </c>
      <c r="B719">
        <v>0</v>
      </c>
      <c r="C719" s="6">
        <v>0</v>
      </c>
      <c r="D719" s="6" t="s">
        <v>159</v>
      </c>
      <c r="E719" s="84">
        <v>0.16463713209086039</v>
      </c>
      <c r="F719" s="84">
        <v>0.10639368921415172</v>
      </c>
      <c r="G719" s="84">
        <v>0.16204062258779048</v>
      </c>
      <c r="H719" s="7">
        <v>0</v>
      </c>
      <c r="I719" s="7"/>
      <c r="J719" s="7"/>
      <c r="K719" s="7"/>
      <c r="L719" s="7"/>
      <c r="M719" s="7"/>
      <c r="N719" s="7"/>
      <c r="O719" s="7"/>
    </row>
    <row r="720" spans="1:15" x14ac:dyDescent="0.35">
      <c r="A720" s="6" t="str">
        <f t="shared" si="22"/>
        <v>CONSUMO PER CAPITA (kg ó litros por individuo)Chocolatinas/Chocolate/BombonesNIVEL BAJO</v>
      </c>
      <c r="B720">
        <v>0</v>
      </c>
      <c r="C720" s="6">
        <v>0</v>
      </c>
      <c r="D720" s="6" t="s">
        <v>160</v>
      </c>
      <c r="E720" s="84">
        <v>0.385806842514616</v>
      </c>
      <c r="F720" s="84">
        <v>0.20611761247094718</v>
      </c>
      <c r="G720" s="84">
        <v>0.20198370092847834</v>
      </c>
      <c r="H720" s="7">
        <v>0</v>
      </c>
      <c r="I720" s="7"/>
      <c r="J720" s="7"/>
      <c r="K720" s="7"/>
      <c r="L720" s="7"/>
      <c r="M720" s="7"/>
      <c r="N720" s="7"/>
      <c r="O720" s="7"/>
    </row>
    <row r="721" spans="1:15" x14ac:dyDescent="0.35">
      <c r="A721" s="6" t="str">
        <f t="shared" si="22"/>
        <v>CONSUMO PER CAPITA (kg ó litros por individuo)Chocolatinas/Chocolate/BombonesHOMBRE</v>
      </c>
      <c r="B721">
        <v>0</v>
      </c>
      <c r="C721" s="6">
        <v>0</v>
      </c>
      <c r="D721" s="6" t="s">
        <v>21</v>
      </c>
      <c r="E721" s="84">
        <v>0.12116635375571606</v>
      </c>
      <c r="F721" s="84">
        <v>0.10576537579754405</v>
      </c>
      <c r="G721" s="84">
        <v>0.11474322730015607</v>
      </c>
      <c r="H721" s="8">
        <v>0</v>
      </c>
      <c r="I721" s="7"/>
      <c r="J721" s="7"/>
      <c r="K721" s="7"/>
      <c r="L721" s="7"/>
      <c r="M721" s="7"/>
      <c r="N721" s="7"/>
      <c r="O721" s="7"/>
    </row>
    <row r="722" spans="1:15" x14ac:dyDescent="0.35">
      <c r="A722" s="6" t="str">
        <f t="shared" si="22"/>
        <v>CONSUMO PER CAPITA (kg ó litros por individuo)Chocolatinas/Chocolate/BombonesMUJER</v>
      </c>
      <c r="B722">
        <v>0</v>
      </c>
      <c r="C722" s="6">
        <v>0</v>
      </c>
      <c r="D722" s="6" t="s">
        <v>22</v>
      </c>
      <c r="E722" s="84">
        <v>0.33648196980991363</v>
      </c>
      <c r="F722" s="84">
        <v>0.22353763316775618</v>
      </c>
      <c r="G722" s="84">
        <v>0.20616540053634758</v>
      </c>
      <c r="H722" s="7">
        <v>0</v>
      </c>
      <c r="I722" s="7"/>
      <c r="J722" s="7"/>
      <c r="K722" s="7"/>
      <c r="L722" s="7"/>
      <c r="M722" s="7"/>
      <c r="N722" s="7"/>
      <c r="O722" s="7"/>
    </row>
    <row r="723" spans="1:15" x14ac:dyDescent="0.35">
      <c r="A723" s="6" t="str">
        <f>$B$543&amp;$C$723&amp;D723</f>
        <v>CONSUMO PER CAPITA (kg ó litros por individuo)ChiclesT.ESPAÑA</v>
      </c>
      <c r="B723">
        <v>0</v>
      </c>
      <c r="C723" s="6" t="s">
        <v>37</v>
      </c>
      <c r="D723" s="6" t="s">
        <v>45</v>
      </c>
      <c r="E723" s="84">
        <v>4.9064758091209748E-2</v>
      </c>
      <c r="F723" s="84">
        <v>3.5025043826663056E-2</v>
      </c>
      <c r="G723" s="84">
        <v>3.0412244366380847E-2</v>
      </c>
      <c r="H723" s="7">
        <v>0</v>
      </c>
      <c r="I723" s="7"/>
      <c r="J723" s="7"/>
      <c r="K723" s="7"/>
      <c r="L723" s="7"/>
      <c r="M723" s="7"/>
      <c r="N723" s="7"/>
      <c r="O723" s="7"/>
    </row>
    <row r="724" spans="1:15" x14ac:dyDescent="0.35">
      <c r="A724" s="6" t="str">
        <f t="shared" ref="A724:A752" si="23">$B$543&amp;$C$723&amp;D724</f>
        <v>CONSUMO PER CAPITA (kg ó litros por individuo)ChiclesBCN AM</v>
      </c>
      <c r="B724">
        <v>0</v>
      </c>
      <c r="C724" s="6">
        <v>0</v>
      </c>
      <c r="D724" s="6" t="s">
        <v>1</v>
      </c>
      <c r="E724" s="84">
        <v>2.7433130097278578E-2</v>
      </c>
      <c r="F724" s="84">
        <v>2.0536794531278456E-2</v>
      </c>
      <c r="G724" s="84">
        <v>2.1698998329031539E-2</v>
      </c>
      <c r="H724" s="7">
        <v>0</v>
      </c>
      <c r="I724" s="7"/>
      <c r="J724" s="7"/>
      <c r="K724" s="7"/>
      <c r="L724" s="7"/>
      <c r="M724" s="7"/>
      <c r="N724" s="7"/>
      <c r="O724" s="7"/>
    </row>
    <row r="725" spans="1:15" x14ac:dyDescent="0.35">
      <c r="A725" s="6" t="str">
        <f t="shared" si="23"/>
        <v>CONSUMO PER CAPITA (kg ó litros por individuo)ChiclesREST.CAT ARAGON</v>
      </c>
      <c r="B725">
        <v>0</v>
      </c>
      <c r="C725" s="6">
        <v>0</v>
      </c>
      <c r="D725" s="6" t="s">
        <v>2</v>
      </c>
      <c r="E725" s="84">
        <v>9.9090508823571719E-2</v>
      </c>
      <c r="F725" s="84">
        <v>6.7397518544056942E-2</v>
      </c>
      <c r="G725" s="84">
        <v>7.6585194017763009E-2</v>
      </c>
      <c r="H725" s="8">
        <v>0</v>
      </c>
      <c r="I725" s="7"/>
      <c r="J725" s="7"/>
      <c r="K725" s="7"/>
      <c r="L725" s="7"/>
      <c r="M725" s="7"/>
      <c r="N725" s="7"/>
      <c r="O725" s="7"/>
    </row>
    <row r="726" spans="1:15" x14ac:dyDescent="0.35">
      <c r="A726" s="6" t="str">
        <f t="shared" si="23"/>
        <v>CONSUMO PER CAPITA (kg ó litros por individuo)ChiclesLEVANTE</v>
      </c>
      <c r="B726">
        <v>0</v>
      </c>
      <c r="C726" s="6">
        <v>0</v>
      </c>
      <c r="D726" s="6" t="s">
        <v>3</v>
      </c>
      <c r="E726" s="84">
        <v>2.9545766213576935E-2</v>
      </c>
      <c r="F726" s="84">
        <v>2.8975046968707247E-2</v>
      </c>
      <c r="G726" s="84">
        <v>1.7555233526493318E-2</v>
      </c>
      <c r="H726" s="7">
        <v>0</v>
      </c>
      <c r="I726" s="7"/>
      <c r="J726" s="7"/>
      <c r="K726" s="7"/>
      <c r="L726" s="7"/>
      <c r="M726" s="7"/>
      <c r="N726" s="7"/>
      <c r="O726" s="7"/>
    </row>
    <row r="727" spans="1:15" x14ac:dyDescent="0.35">
      <c r="A727" s="6" t="str">
        <f t="shared" si="23"/>
        <v>CONSUMO PER CAPITA (kg ó litros por individuo)ChiclesANDALUCIA</v>
      </c>
      <c r="B727">
        <v>0</v>
      </c>
      <c r="C727" s="6">
        <v>0</v>
      </c>
      <c r="D727" s="6" t="s">
        <v>4</v>
      </c>
      <c r="E727" s="84">
        <v>3.699419768854894E-2</v>
      </c>
      <c r="F727" s="84">
        <v>3.3655464900215461E-2</v>
      </c>
      <c r="G727" s="84">
        <v>2.1752470257743937E-2</v>
      </c>
      <c r="H727" s="7">
        <v>0</v>
      </c>
      <c r="I727" s="7"/>
      <c r="J727" s="7"/>
      <c r="K727" s="7"/>
      <c r="L727" s="7"/>
      <c r="M727" s="7"/>
      <c r="N727" s="7"/>
      <c r="O727" s="7"/>
    </row>
    <row r="728" spans="1:15" x14ac:dyDescent="0.35">
      <c r="A728" s="6" t="str">
        <f t="shared" si="23"/>
        <v>CONSUMO PER CAPITA (kg ó litros por individuo)ChiclesMDD AM</v>
      </c>
      <c r="B728">
        <v>0</v>
      </c>
      <c r="C728" s="6">
        <v>0</v>
      </c>
      <c r="D728" s="6" t="s">
        <v>5</v>
      </c>
      <c r="E728" s="84">
        <v>3.1383955100286423E-2</v>
      </c>
      <c r="F728" s="84">
        <v>3.3950595213065968E-2</v>
      </c>
      <c r="G728" s="84">
        <v>4.2697193895061131E-2</v>
      </c>
      <c r="H728" s="7">
        <v>0</v>
      </c>
      <c r="I728" s="7"/>
      <c r="J728" s="7"/>
      <c r="K728" s="7"/>
      <c r="L728" s="7"/>
      <c r="M728" s="7"/>
      <c r="N728" s="7"/>
      <c r="O728" s="7"/>
    </row>
    <row r="729" spans="1:15" x14ac:dyDescent="0.35">
      <c r="A729" s="6" t="str">
        <f t="shared" si="23"/>
        <v>CONSUMO PER CAPITA (kg ó litros por individuo)ChiclesRTO CENTRO</v>
      </c>
      <c r="B729">
        <v>0</v>
      </c>
      <c r="C729" s="6">
        <v>0</v>
      </c>
      <c r="D729" s="6" t="s">
        <v>6</v>
      </c>
      <c r="E729" s="84">
        <v>6.0948346592403613E-2</v>
      </c>
      <c r="F729" s="84">
        <v>3.6557847553628495E-2</v>
      </c>
      <c r="G729" s="84">
        <v>2.0302749455547265E-2</v>
      </c>
      <c r="H729" s="7">
        <v>0</v>
      </c>
      <c r="I729" s="7"/>
      <c r="J729" s="8"/>
      <c r="K729" s="8"/>
      <c r="L729" s="8"/>
      <c r="M729" s="7"/>
      <c r="N729" s="7"/>
      <c r="O729" s="7"/>
    </row>
    <row r="730" spans="1:15" x14ac:dyDescent="0.35">
      <c r="A730" s="6" t="str">
        <f t="shared" si="23"/>
        <v>CONSUMO PER CAPITA (kg ó litros por individuo)ChiclesNORTE-CENTRO</v>
      </c>
      <c r="B730">
        <v>0</v>
      </c>
      <c r="C730" s="6">
        <v>0</v>
      </c>
      <c r="D730" s="6" t="s">
        <v>7</v>
      </c>
      <c r="E730" s="84">
        <v>4.7432129816118877E-2</v>
      </c>
      <c r="F730" s="84">
        <v>2.3915825631612913E-2</v>
      </c>
      <c r="G730" s="84">
        <v>1.7431984531045705E-2</v>
      </c>
      <c r="H730" s="7">
        <v>0</v>
      </c>
      <c r="I730" s="7"/>
      <c r="J730" s="7"/>
      <c r="K730" s="8"/>
      <c r="L730" s="7"/>
      <c r="M730" s="8"/>
      <c r="N730" s="7"/>
      <c r="O730" s="7"/>
    </row>
    <row r="731" spans="1:15" x14ac:dyDescent="0.35">
      <c r="A731" s="6" t="str">
        <f t="shared" si="23"/>
        <v>CONSUMO PER CAPITA (kg ó litros por individuo)ChiclesNOROESTE</v>
      </c>
      <c r="B731">
        <v>0</v>
      </c>
      <c r="C731" s="6">
        <v>0</v>
      </c>
      <c r="D731" s="6" t="s">
        <v>8</v>
      </c>
      <c r="E731" s="84">
        <v>7.5913801440326029E-2</v>
      </c>
      <c r="F731" s="84">
        <v>2.8247386655181894E-2</v>
      </c>
      <c r="G731" s="84">
        <v>1.9636435379164277E-2</v>
      </c>
      <c r="H731" s="7">
        <v>0</v>
      </c>
      <c r="I731" s="7"/>
      <c r="J731" s="7"/>
      <c r="K731" s="7"/>
      <c r="L731" s="8"/>
      <c r="M731" s="7"/>
      <c r="N731" s="7"/>
      <c r="O731" s="7"/>
    </row>
    <row r="732" spans="1:15" x14ac:dyDescent="0.35">
      <c r="A732" s="6" t="str">
        <f t="shared" si="23"/>
        <v>CONSUMO PER CAPITA (kg ó litros por individuo)Chicles&lt;2MIL</v>
      </c>
      <c r="B732">
        <v>0</v>
      </c>
      <c r="C732" s="6">
        <v>0</v>
      </c>
      <c r="D732" s="6" t="s">
        <v>9</v>
      </c>
      <c r="E732" s="84">
        <v>2.9286158325532347E-2</v>
      </c>
      <c r="F732" s="84">
        <v>4.0458299827574457E-2</v>
      </c>
      <c r="G732" s="84">
        <v>2.2080255924408803E-2</v>
      </c>
      <c r="H732" s="7">
        <v>0</v>
      </c>
      <c r="I732" s="7"/>
      <c r="J732" s="7"/>
      <c r="K732" s="7"/>
      <c r="L732" s="7"/>
      <c r="M732" s="7"/>
      <c r="N732" s="7"/>
      <c r="O732" s="7"/>
    </row>
    <row r="733" spans="1:15" x14ac:dyDescent="0.35">
      <c r="A733" s="6" t="str">
        <f t="shared" si="23"/>
        <v>CONSUMO PER CAPITA (kg ó litros por individuo)Chicles2-5MIL</v>
      </c>
      <c r="B733">
        <v>0</v>
      </c>
      <c r="C733" s="6">
        <v>0</v>
      </c>
      <c r="D733" s="6" t="s">
        <v>10</v>
      </c>
      <c r="E733" s="84">
        <v>3.1949655155682793E-2</v>
      </c>
      <c r="F733" s="84">
        <v>3.0630116242805736E-2</v>
      </c>
      <c r="G733" s="84">
        <v>2.239859515644604E-2</v>
      </c>
      <c r="H733" s="7">
        <v>0</v>
      </c>
      <c r="I733" s="7"/>
      <c r="J733" s="7"/>
      <c r="K733" s="8"/>
      <c r="L733" s="7"/>
      <c r="M733" s="7"/>
      <c r="N733" s="7"/>
      <c r="O733" s="7"/>
    </row>
    <row r="734" spans="1:15" x14ac:dyDescent="0.35">
      <c r="A734" s="6" t="str">
        <f t="shared" si="23"/>
        <v>CONSUMO PER CAPITA (kg ó litros por individuo)Chicles5-10MIL</v>
      </c>
      <c r="B734">
        <v>0</v>
      </c>
      <c r="C734" s="6">
        <v>0</v>
      </c>
      <c r="D734" s="6" t="s">
        <v>11</v>
      </c>
      <c r="E734" s="84">
        <v>2.6944976633011205E-2</v>
      </c>
      <c r="F734" s="84">
        <v>3.1472222688593274E-2</v>
      </c>
      <c r="G734" s="84">
        <v>1.6274186212844727E-2</v>
      </c>
      <c r="H734" s="7">
        <v>0</v>
      </c>
      <c r="I734" s="7"/>
      <c r="J734" s="7"/>
      <c r="K734" s="7"/>
      <c r="L734" s="7"/>
      <c r="M734" s="7"/>
      <c r="N734" s="7"/>
      <c r="O734" s="7"/>
    </row>
    <row r="735" spans="1:15" x14ac:dyDescent="0.35">
      <c r="A735" s="6" t="str">
        <f t="shared" si="23"/>
        <v>CONSUMO PER CAPITA (kg ó litros por individuo)Chicles10-30MIL</v>
      </c>
      <c r="B735">
        <v>0</v>
      </c>
      <c r="C735" s="6">
        <v>0</v>
      </c>
      <c r="D735" s="6" t="s">
        <v>12</v>
      </c>
      <c r="E735" s="84">
        <v>8.9942503441764077E-2</v>
      </c>
      <c r="F735" s="84">
        <v>5.9580808886423815E-2</v>
      </c>
      <c r="G735" s="84">
        <v>4.949164592080893E-2</v>
      </c>
      <c r="H735" s="7">
        <v>0</v>
      </c>
      <c r="I735" s="8"/>
      <c r="J735" s="8"/>
      <c r="K735" s="7"/>
      <c r="L735" s="8"/>
      <c r="M735" s="8"/>
      <c r="N735" s="7"/>
      <c r="O735" s="7"/>
    </row>
    <row r="736" spans="1:15" x14ac:dyDescent="0.35">
      <c r="A736" s="6" t="str">
        <f t="shared" si="23"/>
        <v>CONSUMO PER CAPITA (kg ó litros por individuo)Chicles30-100MIL</v>
      </c>
      <c r="B736">
        <v>0</v>
      </c>
      <c r="C736" s="6">
        <v>0</v>
      </c>
      <c r="D736" s="6" t="s">
        <v>13</v>
      </c>
      <c r="E736" s="84">
        <v>4.3071980735330501E-2</v>
      </c>
      <c r="F736" s="84">
        <v>2.7466590690975085E-2</v>
      </c>
      <c r="G736" s="84">
        <v>2.1253357317202477E-2</v>
      </c>
      <c r="H736" s="7">
        <v>0</v>
      </c>
      <c r="I736" s="7"/>
      <c r="J736" s="7"/>
      <c r="K736" s="7"/>
      <c r="L736" s="7"/>
      <c r="M736" s="8"/>
      <c r="N736" s="7"/>
      <c r="O736" s="7"/>
    </row>
    <row r="737" spans="1:15" x14ac:dyDescent="0.35">
      <c r="A737" s="6" t="str">
        <f t="shared" si="23"/>
        <v>CONSUMO PER CAPITA (kg ó litros por individuo)Chicles100-200MIL</v>
      </c>
      <c r="B737">
        <v>0</v>
      </c>
      <c r="C737" s="6">
        <v>0</v>
      </c>
      <c r="D737" s="6" t="s">
        <v>14</v>
      </c>
      <c r="E737" s="84">
        <v>2.8721206598058224E-2</v>
      </c>
      <c r="F737" s="84">
        <v>2.2904530716648136E-2</v>
      </c>
      <c r="G737" s="84">
        <v>1.6249533132616754E-2</v>
      </c>
      <c r="H737" s="8">
        <v>0</v>
      </c>
      <c r="I737" s="8"/>
      <c r="J737" s="8"/>
      <c r="K737" s="8"/>
      <c r="L737" s="8"/>
      <c r="M737" s="8"/>
      <c r="N737" s="7"/>
      <c r="O737" s="7"/>
    </row>
    <row r="738" spans="1:15" x14ac:dyDescent="0.35">
      <c r="A738" s="6" t="str">
        <f t="shared" si="23"/>
        <v>CONSUMO PER CAPITA (kg ó litros por individuo)Chicles200-500MIL</v>
      </c>
      <c r="B738">
        <v>0</v>
      </c>
      <c r="C738" s="6">
        <v>0</v>
      </c>
      <c r="D738" s="6" t="s">
        <v>15</v>
      </c>
      <c r="E738" s="84">
        <v>5.5200923417427668E-2</v>
      </c>
      <c r="F738" s="84">
        <v>2.8330338230345704E-2</v>
      </c>
      <c r="G738" s="84">
        <v>2.7930374229185727E-2</v>
      </c>
      <c r="H738" s="8">
        <v>0</v>
      </c>
      <c r="I738" s="8"/>
      <c r="J738" s="8"/>
      <c r="K738" s="8"/>
      <c r="L738" s="8"/>
      <c r="M738" s="8"/>
      <c r="N738" s="7"/>
      <c r="O738" s="7"/>
    </row>
    <row r="739" spans="1:15" x14ac:dyDescent="0.35">
      <c r="A739" s="6" t="str">
        <f t="shared" si="23"/>
        <v>CONSUMO PER CAPITA (kg ó litros por individuo)Chicles&gt;500MIL</v>
      </c>
      <c r="B739">
        <v>0</v>
      </c>
      <c r="C739" s="6">
        <v>0</v>
      </c>
      <c r="D739" s="6" t="s">
        <v>16</v>
      </c>
      <c r="E739" s="84">
        <v>4.4047780421166166E-2</v>
      </c>
      <c r="F739" s="84">
        <v>3.1967407400552962E-2</v>
      </c>
      <c r="G739" s="84">
        <v>4.4562914363766262E-2</v>
      </c>
      <c r="H739" s="8">
        <v>0</v>
      </c>
      <c r="I739" s="8"/>
      <c r="J739" s="8"/>
      <c r="K739" s="8"/>
      <c r="L739" s="8"/>
      <c r="M739" s="8"/>
      <c r="N739" s="7"/>
      <c r="O739" s="7"/>
    </row>
    <row r="740" spans="1:15" x14ac:dyDescent="0.35">
      <c r="A740" s="6" t="str">
        <f t="shared" si="23"/>
        <v>CONSUMO PER CAPITA (kg ó litros por individuo)ChiclesDE 15 A 19 AÑOS</v>
      </c>
      <c r="B740">
        <v>0</v>
      </c>
      <c r="C740" s="6">
        <v>0</v>
      </c>
      <c r="D740" s="6" t="s">
        <v>48</v>
      </c>
      <c r="E740" s="84">
        <v>5.5215130523547332E-2</v>
      </c>
      <c r="F740" s="84">
        <v>3.9461773723055142E-2</v>
      </c>
      <c r="G740" s="84">
        <v>1.1062250545794216E-2</v>
      </c>
      <c r="H740" s="7">
        <v>0</v>
      </c>
      <c r="I740" s="7"/>
      <c r="J740" s="7"/>
      <c r="K740" s="7"/>
      <c r="L740" s="7"/>
      <c r="M740" s="7"/>
      <c r="N740" s="7"/>
      <c r="O740" s="7"/>
    </row>
    <row r="741" spans="1:15" x14ac:dyDescent="0.35">
      <c r="A741" s="6" t="str">
        <f t="shared" si="23"/>
        <v>CONSUMO PER CAPITA (kg ó litros por individuo)ChiclesDE 20 A 24 AÑOS</v>
      </c>
      <c r="B741">
        <v>0</v>
      </c>
      <c r="C741" s="6">
        <v>0</v>
      </c>
      <c r="D741" s="6" t="s">
        <v>49</v>
      </c>
      <c r="E741" s="84">
        <v>3.3789574434972519E-2</v>
      </c>
      <c r="F741" s="84">
        <v>1.0482405567780595E-2</v>
      </c>
      <c r="G741" s="84">
        <v>4.2941404214711255E-3</v>
      </c>
      <c r="H741" s="7">
        <v>0</v>
      </c>
      <c r="I741" s="7"/>
      <c r="J741" s="7"/>
      <c r="K741" s="7"/>
      <c r="L741" s="7"/>
      <c r="M741" s="7"/>
      <c r="N741" s="7"/>
      <c r="O741" s="7"/>
    </row>
    <row r="742" spans="1:15" x14ac:dyDescent="0.35">
      <c r="A742" s="6" t="str">
        <f t="shared" si="23"/>
        <v>CONSUMO PER CAPITA (kg ó litros por individuo)ChiclesDE 25 A 34 AÑOS</v>
      </c>
      <c r="B742">
        <v>0</v>
      </c>
      <c r="C742" s="6">
        <v>0</v>
      </c>
      <c r="D742" s="6" t="s">
        <v>50</v>
      </c>
      <c r="E742" s="84">
        <v>6.5309382759713236E-2</v>
      </c>
      <c r="F742" s="84">
        <v>4.5941394206211759E-2</v>
      </c>
      <c r="G742" s="84">
        <v>4.370490276509132E-2</v>
      </c>
      <c r="H742" s="7">
        <v>0</v>
      </c>
      <c r="I742" s="7"/>
      <c r="J742" s="7"/>
      <c r="K742" s="7"/>
      <c r="L742" s="7"/>
      <c r="M742" s="7"/>
      <c r="N742" s="7"/>
      <c r="O742" s="7"/>
    </row>
    <row r="743" spans="1:15" x14ac:dyDescent="0.35">
      <c r="A743" s="6" t="str">
        <f t="shared" si="23"/>
        <v>CONSUMO PER CAPITA (kg ó litros por individuo)ChiclesDE 35 A 49 AÑOS</v>
      </c>
      <c r="B743">
        <v>0</v>
      </c>
      <c r="C743" s="6">
        <v>0</v>
      </c>
      <c r="D743" s="6" t="s">
        <v>51</v>
      </c>
      <c r="E743" s="84">
        <v>2.6073985296659507E-2</v>
      </c>
      <c r="F743" s="84">
        <v>2.8495384755252987E-2</v>
      </c>
      <c r="G743" s="84">
        <v>2.3707912591949605E-2</v>
      </c>
      <c r="H743" s="7">
        <v>0</v>
      </c>
      <c r="I743" s="7"/>
      <c r="J743" s="7"/>
      <c r="K743" s="7"/>
      <c r="L743" s="7"/>
      <c r="M743" s="7"/>
      <c r="N743" s="7"/>
      <c r="O743" s="7"/>
    </row>
    <row r="744" spans="1:15" x14ac:dyDescent="0.35">
      <c r="A744" s="6" t="str">
        <f t="shared" si="23"/>
        <v>CONSUMO PER CAPITA (kg ó litros por individuo)ChiclesDE 50 A 59 AÑOS</v>
      </c>
      <c r="B744">
        <v>0</v>
      </c>
      <c r="C744" s="6">
        <v>0</v>
      </c>
      <c r="D744" s="6" t="s">
        <v>52</v>
      </c>
      <c r="E744" s="84">
        <v>4.4604169800322988E-2</v>
      </c>
      <c r="F744" s="84">
        <v>2.9464867745489592E-2</v>
      </c>
      <c r="G744" s="84">
        <v>3.6448258929135467E-2</v>
      </c>
      <c r="H744" s="7">
        <v>0</v>
      </c>
      <c r="I744" s="7"/>
      <c r="J744" s="7"/>
      <c r="K744" s="7"/>
      <c r="L744" s="7"/>
      <c r="M744" s="7"/>
      <c r="N744" s="7"/>
      <c r="O744" s="7"/>
    </row>
    <row r="745" spans="1:15" x14ac:dyDescent="0.35">
      <c r="A745" s="6" t="str">
        <f t="shared" si="23"/>
        <v>CONSUMO PER CAPITA (kg ó litros por individuo)ChiclesDE 60 A 75 AÑOS</v>
      </c>
      <c r="B745">
        <v>0</v>
      </c>
      <c r="C745" s="6">
        <v>0</v>
      </c>
      <c r="D745" s="6" t="s">
        <v>53</v>
      </c>
      <c r="E745" s="84">
        <v>7.5995507809765592E-2</v>
      </c>
      <c r="F745" s="84">
        <v>4.7267720821329337E-2</v>
      </c>
      <c r="G745" s="84">
        <v>3.8865962259162813E-2</v>
      </c>
      <c r="H745" s="8">
        <v>0</v>
      </c>
      <c r="I745" s="8"/>
      <c r="J745" s="8"/>
      <c r="K745" s="8"/>
      <c r="L745" s="8"/>
      <c r="M745" s="8"/>
      <c r="N745" s="7"/>
      <c r="O745" s="7"/>
    </row>
    <row r="746" spans="1:15" x14ac:dyDescent="0.35">
      <c r="A746" s="6" t="str">
        <f t="shared" si="23"/>
        <v>CONSUMO PER CAPITA (kg ó litros por individuo)ChiclesNIVEL ALTO</v>
      </c>
      <c r="B746">
        <v>0</v>
      </c>
      <c r="C746" s="6">
        <v>0</v>
      </c>
      <c r="D746" s="6" t="s">
        <v>156</v>
      </c>
      <c r="E746" s="84">
        <v>4.7907390620809329E-2</v>
      </c>
      <c r="F746" s="84">
        <v>5.1269951166003462E-2</v>
      </c>
      <c r="G746" s="84">
        <v>4.0841387895472446E-2</v>
      </c>
      <c r="H746" s="8">
        <v>0</v>
      </c>
      <c r="I746" s="8"/>
      <c r="J746" s="8"/>
      <c r="K746" s="8"/>
      <c r="L746" s="8"/>
      <c r="M746" s="8"/>
      <c r="N746" s="7"/>
      <c r="O746" s="7"/>
    </row>
    <row r="747" spans="1:15" x14ac:dyDescent="0.35">
      <c r="A747" s="6" t="str">
        <f t="shared" si="23"/>
        <v>CONSUMO PER CAPITA (kg ó litros por individuo)ChiclesNIVEL MEDIO ALTO</v>
      </c>
      <c r="B747">
        <v>0</v>
      </c>
      <c r="C747" s="6">
        <v>0</v>
      </c>
      <c r="D747" s="6" t="s">
        <v>157</v>
      </c>
      <c r="E747" s="84">
        <v>4.0073156772350356E-2</v>
      </c>
      <c r="F747" s="84">
        <v>2.818538131095441E-2</v>
      </c>
      <c r="G747" s="84">
        <v>2.3980646489300213E-2</v>
      </c>
      <c r="H747" s="7">
        <v>0</v>
      </c>
      <c r="I747" s="7"/>
      <c r="J747" s="7"/>
      <c r="K747" s="7"/>
      <c r="L747" s="7"/>
      <c r="M747" s="7"/>
      <c r="N747" s="7"/>
      <c r="O747" s="7"/>
    </row>
    <row r="748" spans="1:15" x14ac:dyDescent="0.35">
      <c r="A748" s="6" t="str">
        <f t="shared" si="23"/>
        <v>CONSUMO PER CAPITA (kg ó litros por individuo)ChiclesNIVEL MEDIO</v>
      </c>
      <c r="B748">
        <v>0</v>
      </c>
      <c r="C748" s="6">
        <v>0</v>
      </c>
      <c r="D748" s="6" t="s">
        <v>158</v>
      </c>
      <c r="E748" s="84">
        <v>2.732924085883481E-2</v>
      </c>
      <c r="F748" s="84">
        <v>3.5253584135432663E-2</v>
      </c>
      <c r="G748" s="84">
        <v>3.4905691000235488E-2</v>
      </c>
      <c r="H748" s="7">
        <v>0</v>
      </c>
      <c r="I748" s="7"/>
      <c r="J748" s="7"/>
      <c r="K748" s="7"/>
      <c r="L748" s="7"/>
      <c r="M748" s="7"/>
      <c r="N748" s="7"/>
      <c r="O748" s="7"/>
    </row>
    <row r="749" spans="1:15" x14ac:dyDescent="0.35">
      <c r="A749" s="6" t="str">
        <f t="shared" si="23"/>
        <v>CONSUMO PER CAPITA (kg ó litros por individuo)ChiclesNIVEL MEDIO BAJO</v>
      </c>
      <c r="B749">
        <v>0</v>
      </c>
      <c r="C749" s="6">
        <v>0</v>
      </c>
      <c r="D749" s="6" t="s">
        <v>159</v>
      </c>
      <c r="E749" s="84">
        <v>3.191528506453447E-2</v>
      </c>
      <c r="F749" s="84">
        <v>1.9972762257780441E-2</v>
      </c>
      <c r="G749" s="84">
        <v>2.4129544441634506E-2</v>
      </c>
      <c r="H749" s="7">
        <v>0</v>
      </c>
      <c r="I749" s="7"/>
      <c r="J749" s="7"/>
      <c r="K749" s="7"/>
      <c r="L749" s="7"/>
      <c r="M749" s="7"/>
      <c r="N749" s="7"/>
      <c r="O749" s="7"/>
    </row>
    <row r="750" spans="1:15" x14ac:dyDescent="0.35">
      <c r="A750" s="6" t="str">
        <f t="shared" si="23"/>
        <v>CONSUMO PER CAPITA (kg ó litros por individuo)ChiclesNIVEL BAJO</v>
      </c>
      <c r="B750">
        <v>0</v>
      </c>
      <c r="C750" s="6">
        <v>0</v>
      </c>
      <c r="D750" s="6" t="s">
        <v>160</v>
      </c>
      <c r="E750" s="84">
        <v>9.1456435759101257E-2</v>
      </c>
      <c r="F750" s="84">
        <v>3.3248871427727873E-2</v>
      </c>
      <c r="G750" s="84">
        <v>2.3628231402183651E-2</v>
      </c>
      <c r="H750" s="7">
        <v>0</v>
      </c>
      <c r="I750" s="7"/>
      <c r="J750" s="7"/>
      <c r="K750" s="7"/>
      <c r="L750" s="7"/>
      <c r="M750" s="7"/>
      <c r="N750" s="7"/>
      <c r="O750" s="7"/>
    </row>
    <row r="751" spans="1:15" x14ac:dyDescent="0.35">
      <c r="A751" s="6" t="str">
        <f t="shared" si="23"/>
        <v>CONSUMO PER CAPITA (kg ó litros por individuo)ChiclesHOMBRE</v>
      </c>
      <c r="B751">
        <v>0</v>
      </c>
      <c r="C751" s="6">
        <v>0</v>
      </c>
      <c r="D751" s="6" t="s">
        <v>21</v>
      </c>
      <c r="E751" s="84">
        <v>3.4225238023236522E-2</v>
      </c>
      <c r="F751" s="84">
        <v>2.1636930106791134E-2</v>
      </c>
      <c r="G751" s="84">
        <v>2.0320819684584355E-2</v>
      </c>
      <c r="H751" s="7">
        <v>0</v>
      </c>
      <c r="I751" s="7"/>
      <c r="J751" s="7"/>
      <c r="K751" s="7"/>
      <c r="L751" s="7"/>
      <c r="M751" s="7"/>
      <c r="N751" s="7"/>
      <c r="O751" s="7"/>
    </row>
    <row r="752" spans="1:15" x14ac:dyDescent="0.35">
      <c r="A752" s="6" t="str">
        <f t="shared" si="23"/>
        <v>CONSUMO PER CAPITA (kg ó litros por individuo)ChiclesMUJER</v>
      </c>
      <c r="B752">
        <v>0</v>
      </c>
      <c r="C752" s="6">
        <v>0</v>
      </c>
      <c r="D752" s="6" t="s">
        <v>22</v>
      </c>
      <c r="E752" s="84">
        <v>6.3751164599317026E-2</v>
      </c>
      <c r="F752" s="84">
        <v>4.8253563345828157E-2</v>
      </c>
      <c r="G752" s="84">
        <v>4.0374170216563261E-2</v>
      </c>
      <c r="H752" s="7">
        <v>0</v>
      </c>
      <c r="I752" s="7"/>
      <c r="J752" s="7"/>
      <c r="K752" s="7"/>
      <c r="L752" s="7"/>
      <c r="M752" s="7"/>
      <c r="N752" s="7"/>
      <c r="O752" s="7"/>
    </row>
    <row r="753" spans="1:15" x14ac:dyDescent="0.35">
      <c r="A753" s="6" t="str">
        <f>$B$543&amp;$C$753&amp;D753</f>
        <v>CONSUMO PER CAPITA (kg ó litros por individuo)CaramelosT.ESPAÑA</v>
      </c>
      <c r="B753">
        <v>0</v>
      </c>
      <c r="C753" s="6" t="s">
        <v>38</v>
      </c>
      <c r="D753" s="6" t="s">
        <v>45</v>
      </c>
      <c r="E753" s="84">
        <v>5.1024691821904153E-2</v>
      </c>
      <c r="F753" s="84">
        <v>4.6580970458265585E-2</v>
      </c>
      <c r="G753" s="84">
        <v>4.6596449498404038E-2</v>
      </c>
      <c r="H753" s="7">
        <v>0</v>
      </c>
      <c r="I753" s="7"/>
      <c r="J753" s="7"/>
      <c r="K753" s="7"/>
      <c r="L753" s="7"/>
      <c r="M753" s="7"/>
      <c r="N753" s="7"/>
      <c r="O753" s="7"/>
    </row>
    <row r="754" spans="1:15" x14ac:dyDescent="0.35">
      <c r="A754" s="6" t="str">
        <f t="shared" ref="A754:A782" si="24">$B$543&amp;$C$753&amp;D754</f>
        <v>CONSUMO PER CAPITA (kg ó litros por individuo)CaramelosBCN AM</v>
      </c>
      <c r="B754">
        <v>0</v>
      </c>
      <c r="C754" s="6">
        <v>0</v>
      </c>
      <c r="D754" s="6" t="s">
        <v>1</v>
      </c>
      <c r="E754" s="84">
        <v>6.6721113481654798E-2</v>
      </c>
      <c r="F754" s="84">
        <v>8.4739873328705917E-2</v>
      </c>
      <c r="G754" s="84">
        <v>8.2748029834245201E-2</v>
      </c>
      <c r="H754" s="7">
        <v>0</v>
      </c>
      <c r="I754" s="7"/>
      <c r="J754" s="7"/>
      <c r="K754" s="7"/>
      <c r="L754" s="7"/>
      <c r="M754" s="7"/>
      <c r="N754" s="7"/>
      <c r="O754" s="7"/>
    </row>
    <row r="755" spans="1:15" x14ac:dyDescent="0.35">
      <c r="A755" s="6" t="str">
        <f t="shared" si="24"/>
        <v>CONSUMO PER CAPITA (kg ó litros por individuo)CaramelosREST.CAT ARAGON</v>
      </c>
      <c r="B755">
        <v>0</v>
      </c>
      <c r="C755" s="6">
        <v>0</v>
      </c>
      <c r="D755" s="6" t="s">
        <v>2</v>
      </c>
      <c r="E755" s="84">
        <v>5.5899387251976192E-2</v>
      </c>
      <c r="F755" s="84">
        <v>6.7314373563555199E-2</v>
      </c>
      <c r="G755" s="84">
        <v>9.5620727839500222E-2</v>
      </c>
      <c r="H755" s="7">
        <v>0</v>
      </c>
      <c r="I755" s="7"/>
      <c r="J755" s="7"/>
      <c r="K755" s="7"/>
      <c r="L755" s="7"/>
      <c r="M755" s="7"/>
      <c r="N755" s="7"/>
      <c r="O755" s="7"/>
    </row>
    <row r="756" spans="1:15" x14ac:dyDescent="0.35">
      <c r="A756" s="6" t="str">
        <f t="shared" si="24"/>
        <v>CONSUMO PER CAPITA (kg ó litros por individuo)CaramelosLEVANTE</v>
      </c>
      <c r="B756">
        <v>0</v>
      </c>
      <c r="C756" s="6">
        <v>0</v>
      </c>
      <c r="D756" s="6" t="s">
        <v>3</v>
      </c>
      <c r="E756" s="84">
        <v>3.3171508961141849E-2</v>
      </c>
      <c r="F756" s="84">
        <v>2.3967195900877016E-2</v>
      </c>
      <c r="G756" s="84">
        <v>2.6592282211862092E-2</v>
      </c>
      <c r="H756" s="7">
        <v>0</v>
      </c>
      <c r="I756" s="7"/>
      <c r="J756" s="7"/>
      <c r="K756" s="7"/>
      <c r="L756" s="7"/>
      <c r="M756" s="7"/>
      <c r="N756" s="7"/>
      <c r="O756" s="7"/>
    </row>
    <row r="757" spans="1:15" x14ac:dyDescent="0.35">
      <c r="A757" s="6" t="str">
        <f t="shared" si="24"/>
        <v>CONSUMO PER CAPITA (kg ó litros por individuo)CaramelosANDALUCIA</v>
      </c>
      <c r="B757">
        <v>0</v>
      </c>
      <c r="C757" s="6">
        <v>0</v>
      </c>
      <c r="D757" s="6" t="s">
        <v>4</v>
      </c>
      <c r="E757" s="84">
        <v>4.2232938314441693E-2</v>
      </c>
      <c r="F757" s="84">
        <v>6.0403988687263585E-2</v>
      </c>
      <c r="G757" s="84">
        <v>5.4975273786798416E-2</v>
      </c>
      <c r="H757" s="7">
        <v>0</v>
      </c>
      <c r="I757" s="7"/>
      <c r="J757" s="7"/>
      <c r="K757" s="7"/>
      <c r="L757" s="7"/>
      <c r="M757" s="7"/>
      <c r="N757" s="7"/>
      <c r="O757" s="7"/>
    </row>
    <row r="758" spans="1:15" x14ac:dyDescent="0.35">
      <c r="A758" s="6" t="str">
        <f t="shared" si="24"/>
        <v>CONSUMO PER CAPITA (kg ó litros por individuo)CaramelosMDD AM</v>
      </c>
      <c r="B758">
        <v>0</v>
      </c>
      <c r="C758" s="6">
        <v>0</v>
      </c>
      <c r="D758" s="6" t="s">
        <v>5</v>
      </c>
      <c r="E758" s="84">
        <v>3.88523053200788E-2</v>
      </c>
      <c r="F758" s="84">
        <v>2.7503048586600014E-2</v>
      </c>
      <c r="G758" s="84">
        <v>2.5352851424125408E-2</v>
      </c>
      <c r="H758" s="7">
        <v>0</v>
      </c>
      <c r="I758" s="8"/>
      <c r="J758" s="7"/>
      <c r="K758" s="8"/>
      <c r="L758" s="8"/>
      <c r="M758" s="8"/>
      <c r="N758" s="7"/>
      <c r="O758" s="7"/>
    </row>
    <row r="759" spans="1:15" x14ac:dyDescent="0.35">
      <c r="A759" s="6" t="str">
        <f t="shared" si="24"/>
        <v>CONSUMO PER CAPITA (kg ó litros por individuo)CaramelosRTO CENTRO</v>
      </c>
      <c r="B759">
        <v>0</v>
      </c>
      <c r="C759" s="6">
        <v>0</v>
      </c>
      <c r="D759" s="6" t="s">
        <v>6</v>
      </c>
      <c r="E759" s="84">
        <v>5.5199961711802734E-2</v>
      </c>
      <c r="F759" s="84">
        <v>3.2416525842107635E-2</v>
      </c>
      <c r="G759" s="84">
        <v>2.4648263711056072E-2</v>
      </c>
      <c r="H759" s="7">
        <v>0</v>
      </c>
      <c r="I759" s="7"/>
      <c r="J759" s="7"/>
      <c r="K759" s="7"/>
      <c r="L759" s="7"/>
      <c r="M759" s="7"/>
      <c r="N759" s="7"/>
      <c r="O759" s="7"/>
    </row>
    <row r="760" spans="1:15" x14ac:dyDescent="0.35">
      <c r="A760" s="6" t="str">
        <f t="shared" si="24"/>
        <v>CONSUMO PER CAPITA (kg ó litros por individuo)CaramelosNORTE-CENTRO</v>
      </c>
      <c r="B760">
        <v>0</v>
      </c>
      <c r="C760" s="6">
        <v>0</v>
      </c>
      <c r="D760" s="6" t="s">
        <v>7</v>
      </c>
      <c r="E760" s="84">
        <v>0.10424488751070589</v>
      </c>
      <c r="F760" s="84">
        <v>3.3182023247462313E-2</v>
      </c>
      <c r="G760" s="84">
        <v>2.1423660826027254E-2</v>
      </c>
      <c r="H760" s="7">
        <v>0</v>
      </c>
      <c r="I760" s="7"/>
      <c r="J760" s="7"/>
      <c r="K760" s="7"/>
      <c r="L760" s="7"/>
      <c r="M760" s="7"/>
      <c r="N760" s="7"/>
      <c r="O760" s="7"/>
    </row>
    <row r="761" spans="1:15" x14ac:dyDescent="0.35">
      <c r="A761" s="6" t="str">
        <f t="shared" si="24"/>
        <v>CONSUMO PER CAPITA (kg ó litros por individuo)CaramelosNOROESTE</v>
      </c>
      <c r="B761">
        <v>0</v>
      </c>
      <c r="C761" s="6">
        <v>0</v>
      </c>
      <c r="D761" s="6" t="s">
        <v>8</v>
      </c>
      <c r="E761" s="84">
        <v>3.6319092760269497E-2</v>
      </c>
      <c r="F761" s="84">
        <v>4.1585961574586584E-2</v>
      </c>
      <c r="G761" s="84">
        <v>3.3426354111886075E-2</v>
      </c>
      <c r="H761" s="7">
        <v>0</v>
      </c>
      <c r="I761" s="7"/>
      <c r="J761" s="7"/>
      <c r="K761" s="7"/>
      <c r="L761" s="7"/>
      <c r="M761" s="7"/>
      <c r="N761" s="7"/>
      <c r="O761" s="7"/>
    </row>
    <row r="762" spans="1:15" x14ac:dyDescent="0.35">
      <c r="A762" s="6" t="str">
        <f t="shared" si="24"/>
        <v>CONSUMO PER CAPITA (kg ó litros por individuo)Caramelos&lt;2MIL</v>
      </c>
      <c r="B762">
        <v>0</v>
      </c>
      <c r="C762" s="6">
        <v>0</v>
      </c>
      <c r="D762" s="6" t="s">
        <v>9</v>
      </c>
      <c r="E762" s="84">
        <v>3.2797372707993669E-2</v>
      </c>
      <c r="F762" s="84">
        <v>2.1425271756452903E-2</v>
      </c>
      <c r="G762" s="84">
        <v>1.77135819301854E-2</v>
      </c>
      <c r="H762" s="7">
        <v>0</v>
      </c>
      <c r="I762" s="7"/>
      <c r="J762" s="7"/>
      <c r="K762" s="7"/>
      <c r="L762" s="7"/>
      <c r="M762" s="7"/>
      <c r="N762" s="7"/>
      <c r="O762" s="7"/>
    </row>
    <row r="763" spans="1:15" x14ac:dyDescent="0.35">
      <c r="A763" s="6" t="str">
        <f t="shared" si="24"/>
        <v>CONSUMO PER CAPITA (kg ó litros por individuo)Caramelos2-5MIL</v>
      </c>
      <c r="B763">
        <v>0</v>
      </c>
      <c r="C763" s="6">
        <v>0</v>
      </c>
      <c r="D763" s="6" t="s">
        <v>10</v>
      </c>
      <c r="E763" s="84">
        <v>2.5452066201748044E-2</v>
      </c>
      <c r="F763" s="84">
        <v>3.5200976384782333E-2</v>
      </c>
      <c r="G763" s="84">
        <v>1.4504436076254179E-2</v>
      </c>
      <c r="H763" s="7">
        <v>0</v>
      </c>
      <c r="I763" s="7"/>
      <c r="J763" s="7"/>
      <c r="K763" s="7"/>
      <c r="L763" s="7"/>
      <c r="M763" s="7"/>
      <c r="N763" s="7"/>
      <c r="O763" s="7"/>
    </row>
    <row r="764" spans="1:15" x14ac:dyDescent="0.35">
      <c r="A764" s="6" t="str">
        <f t="shared" si="24"/>
        <v>CONSUMO PER CAPITA (kg ó litros por individuo)Caramelos5-10MIL</v>
      </c>
      <c r="B764">
        <v>0</v>
      </c>
      <c r="C764" s="6">
        <v>0</v>
      </c>
      <c r="D764" s="6" t="s">
        <v>11</v>
      </c>
      <c r="E764" s="84">
        <v>4.0701406341488236E-2</v>
      </c>
      <c r="F764" s="84">
        <v>3.0226537526882369E-2</v>
      </c>
      <c r="G764" s="84">
        <v>2.6308899594463919E-2</v>
      </c>
      <c r="H764" s="7">
        <v>0</v>
      </c>
      <c r="I764" s="7"/>
      <c r="J764" s="7"/>
      <c r="K764" s="7"/>
      <c r="L764" s="7"/>
      <c r="M764" s="7"/>
      <c r="N764" s="7"/>
      <c r="O764" s="7"/>
    </row>
    <row r="765" spans="1:15" x14ac:dyDescent="0.35">
      <c r="A765" s="6" t="str">
        <f t="shared" si="24"/>
        <v>CONSUMO PER CAPITA (kg ó litros por individuo)Caramelos10-30MIL</v>
      </c>
      <c r="B765">
        <v>0</v>
      </c>
      <c r="C765" s="6">
        <v>0</v>
      </c>
      <c r="D765" s="6" t="s">
        <v>12</v>
      </c>
      <c r="E765" s="84">
        <v>9.2793049297934735E-2</v>
      </c>
      <c r="F765" s="84">
        <v>3.9167066060099308E-2</v>
      </c>
      <c r="G765" s="84">
        <v>4.9801598596743192E-2</v>
      </c>
      <c r="H765" s="7">
        <v>0</v>
      </c>
      <c r="I765" s="7"/>
      <c r="J765" s="7"/>
      <c r="K765" s="7"/>
      <c r="L765" s="7"/>
      <c r="M765" s="7"/>
      <c r="N765" s="7"/>
      <c r="O765" s="7"/>
    </row>
    <row r="766" spans="1:15" x14ac:dyDescent="0.35">
      <c r="A766" s="6" t="str">
        <f t="shared" si="24"/>
        <v>CONSUMO PER CAPITA (kg ó litros por individuo)Caramelos30-100MIL</v>
      </c>
      <c r="B766">
        <v>0</v>
      </c>
      <c r="C766" s="6">
        <v>0</v>
      </c>
      <c r="D766" s="6" t="s">
        <v>13</v>
      </c>
      <c r="E766" s="84">
        <v>3.7069757512247337E-2</v>
      </c>
      <c r="F766" s="84">
        <v>4.0505556716127794E-2</v>
      </c>
      <c r="G766" s="84">
        <v>4.6193970160549727E-2</v>
      </c>
      <c r="H766" s="8">
        <v>0</v>
      </c>
      <c r="I766" s="8"/>
      <c r="J766" s="8"/>
      <c r="K766" s="8"/>
      <c r="L766" s="8"/>
      <c r="M766" s="7"/>
      <c r="N766" s="7"/>
      <c r="O766" s="7"/>
    </row>
    <row r="767" spans="1:15" x14ac:dyDescent="0.35">
      <c r="A767" s="6" t="str">
        <f t="shared" si="24"/>
        <v>CONSUMO PER CAPITA (kg ó litros por individuo)Caramelos100-200MIL</v>
      </c>
      <c r="B767">
        <v>0</v>
      </c>
      <c r="C767" s="6">
        <v>0</v>
      </c>
      <c r="D767" s="6" t="s">
        <v>14</v>
      </c>
      <c r="E767" s="84">
        <v>4.6680910309133232E-2</v>
      </c>
      <c r="F767" s="84">
        <v>2.0570706760950169E-2</v>
      </c>
      <c r="G767" s="84">
        <v>2.6772831024351663E-2</v>
      </c>
      <c r="H767" s="7">
        <v>0</v>
      </c>
      <c r="I767" s="8"/>
      <c r="J767" s="7"/>
      <c r="K767" s="8"/>
      <c r="L767" s="8"/>
      <c r="M767" s="7"/>
      <c r="N767" s="7"/>
      <c r="O767" s="7"/>
    </row>
    <row r="768" spans="1:15" x14ac:dyDescent="0.35">
      <c r="A768" s="6" t="str">
        <f t="shared" si="24"/>
        <v>CONSUMO PER CAPITA (kg ó litros por individuo)Caramelos200-500MIL</v>
      </c>
      <c r="B768">
        <v>0</v>
      </c>
      <c r="C768" s="6">
        <v>0</v>
      </c>
      <c r="D768" s="6" t="s">
        <v>15</v>
      </c>
      <c r="E768" s="84">
        <v>3.618264097577812E-2</v>
      </c>
      <c r="F768" s="84">
        <v>8.3616184883295683E-2</v>
      </c>
      <c r="G768" s="84">
        <v>7.3940342957535862E-2</v>
      </c>
      <c r="H768" s="7">
        <v>0</v>
      </c>
      <c r="I768" s="7"/>
      <c r="J768" s="7"/>
      <c r="K768" s="7"/>
      <c r="L768" s="7"/>
      <c r="M768" s="7"/>
      <c r="N768" s="7"/>
      <c r="O768" s="7"/>
    </row>
    <row r="769" spans="1:15" x14ac:dyDescent="0.35">
      <c r="A769" s="6" t="str">
        <f t="shared" si="24"/>
        <v>CONSUMO PER CAPITA (kg ó litros por individuo)Caramelos&gt;500MIL</v>
      </c>
      <c r="B769">
        <v>0</v>
      </c>
      <c r="C769" s="6">
        <v>0</v>
      </c>
      <c r="D769" s="6" t="s">
        <v>16</v>
      </c>
      <c r="E769" s="84">
        <v>5.8539721629640024E-2</v>
      </c>
      <c r="F769" s="84">
        <v>6.9866165212726081E-2</v>
      </c>
      <c r="G769" s="84">
        <v>6.8123778504804527E-2</v>
      </c>
      <c r="H769" s="7">
        <v>0</v>
      </c>
      <c r="I769" s="7"/>
      <c r="J769" s="7"/>
      <c r="K769" s="7"/>
      <c r="L769" s="7"/>
      <c r="M769" s="7"/>
      <c r="N769" s="7"/>
      <c r="O769" s="7"/>
    </row>
    <row r="770" spans="1:15" x14ac:dyDescent="0.35">
      <c r="A770" s="6" t="str">
        <f t="shared" si="24"/>
        <v>CONSUMO PER CAPITA (kg ó litros por individuo)CaramelosDE 15 A 19 AÑOS</v>
      </c>
      <c r="B770">
        <v>0</v>
      </c>
      <c r="C770" s="6">
        <v>0</v>
      </c>
      <c r="D770" s="6" t="s">
        <v>48</v>
      </c>
      <c r="E770" s="84">
        <v>1.5739221721756354E-2</v>
      </c>
      <c r="F770" s="84">
        <v>2.4491406527867146E-2</v>
      </c>
      <c r="G770" s="84">
        <v>1.7596558135369682E-2</v>
      </c>
      <c r="H770" s="7">
        <v>0</v>
      </c>
      <c r="I770" s="7"/>
      <c r="J770" s="7"/>
      <c r="K770" s="7"/>
      <c r="L770" s="7"/>
      <c r="M770" s="7"/>
      <c r="N770" s="7"/>
      <c r="O770" s="7"/>
    </row>
    <row r="771" spans="1:15" x14ac:dyDescent="0.35">
      <c r="A771" s="6" t="str">
        <f t="shared" si="24"/>
        <v>CONSUMO PER CAPITA (kg ó litros por individuo)CaramelosDE 20 A 24 AÑOS</v>
      </c>
      <c r="B771">
        <v>0</v>
      </c>
      <c r="C771" s="6">
        <v>0</v>
      </c>
      <c r="D771" s="6" t="s">
        <v>49</v>
      </c>
      <c r="E771" s="84">
        <v>1.4095563979871346E-2</v>
      </c>
      <c r="F771" s="84">
        <v>7.6600385042371859E-3</v>
      </c>
      <c r="G771" s="84">
        <v>1.481540510833422E-2</v>
      </c>
      <c r="H771" s="7">
        <v>0</v>
      </c>
      <c r="I771" s="7"/>
      <c r="J771" s="7"/>
      <c r="K771" s="7"/>
      <c r="L771" s="7"/>
      <c r="M771" s="7"/>
      <c r="N771" s="7"/>
      <c r="O771" s="7"/>
    </row>
    <row r="772" spans="1:15" x14ac:dyDescent="0.35">
      <c r="A772" s="6" t="str">
        <f t="shared" si="24"/>
        <v>CONSUMO PER CAPITA (kg ó litros por individuo)CaramelosDE 25 A 34 AÑOS</v>
      </c>
      <c r="B772">
        <v>0</v>
      </c>
      <c r="C772" s="6">
        <v>0</v>
      </c>
      <c r="D772" s="6" t="s">
        <v>50</v>
      </c>
      <c r="E772" s="84">
        <v>8.2759877452216413E-2</v>
      </c>
      <c r="F772" s="84">
        <v>2.3506751264809816E-2</v>
      </c>
      <c r="G772" s="84">
        <v>3.2902442274211068E-2</v>
      </c>
      <c r="H772" s="7">
        <v>0</v>
      </c>
      <c r="I772" s="7"/>
      <c r="J772" s="7"/>
      <c r="K772" s="7"/>
      <c r="L772" s="7"/>
      <c r="M772" s="7"/>
      <c r="N772" s="7"/>
      <c r="O772" s="7"/>
    </row>
    <row r="773" spans="1:15" x14ac:dyDescent="0.35">
      <c r="A773" s="6" t="str">
        <f t="shared" si="24"/>
        <v>CONSUMO PER CAPITA (kg ó litros por individuo)CaramelosDE 35 A 49 AÑOS</v>
      </c>
      <c r="B773">
        <v>0</v>
      </c>
      <c r="C773" s="6">
        <v>0</v>
      </c>
      <c r="D773" s="6" t="s">
        <v>51</v>
      </c>
      <c r="E773" s="84">
        <v>2.9771634440580515E-2</v>
      </c>
      <c r="F773" s="84">
        <v>4.5880910913538769E-2</v>
      </c>
      <c r="G773" s="84">
        <v>1.8657686888060084E-2</v>
      </c>
      <c r="H773" s="7">
        <v>0</v>
      </c>
      <c r="I773" s="7"/>
      <c r="J773" s="7"/>
      <c r="K773" s="7"/>
      <c r="L773" s="7"/>
      <c r="M773" s="7"/>
      <c r="N773" s="7"/>
      <c r="O773" s="7"/>
    </row>
    <row r="774" spans="1:15" x14ac:dyDescent="0.35">
      <c r="A774" s="6" t="str">
        <f t="shared" si="24"/>
        <v>CONSUMO PER CAPITA (kg ó litros por individuo)CaramelosDE 50 A 59 AÑOS</v>
      </c>
      <c r="B774">
        <v>0</v>
      </c>
      <c r="C774" s="6">
        <v>0</v>
      </c>
      <c r="D774" s="6" t="s">
        <v>52</v>
      </c>
      <c r="E774" s="84">
        <v>6.0596781865346623E-2</v>
      </c>
      <c r="F774" s="84">
        <v>4.3462752726386861E-2</v>
      </c>
      <c r="G774" s="84">
        <v>5.8351099657550892E-2</v>
      </c>
      <c r="H774" s="7">
        <v>0</v>
      </c>
      <c r="I774" s="7"/>
      <c r="J774" s="7"/>
      <c r="K774" s="8"/>
      <c r="L774" s="8"/>
      <c r="M774" s="8"/>
      <c r="N774" s="7"/>
      <c r="O774" s="7"/>
    </row>
    <row r="775" spans="1:15" x14ac:dyDescent="0.35">
      <c r="A775" s="6" t="str">
        <f t="shared" si="24"/>
        <v>CONSUMO PER CAPITA (kg ó litros por individuo)CaramelosDE 60 A 75 AÑOS</v>
      </c>
      <c r="B775">
        <v>0</v>
      </c>
      <c r="C775" s="6">
        <v>0</v>
      </c>
      <c r="D775" s="6" t="s">
        <v>53</v>
      </c>
      <c r="E775" s="84">
        <v>7.2042320405498711E-2</v>
      </c>
      <c r="F775" s="84">
        <v>8.2698044295132778E-2</v>
      </c>
      <c r="G775" s="84">
        <v>9.8383909480752416E-2</v>
      </c>
      <c r="H775" s="7">
        <v>0</v>
      </c>
      <c r="I775" s="7"/>
      <c r="J775" s="7"/>
      <c r="K775" s="7"/>
      <c r="L775" s="7"/>
      <c r="M775" s="7"/>
      <c r="N775" s="7"/>
      <c r="O775" s="7"/>
    </row>
    <row r="776" spans="1:15" x14ac:dyDescent="0.35">
      <c r="A776" s="6" t="str">
        <f t="shared" si="24"/>
        <v>CONSUMO PER CAPITA (kg ó litros por individuo)CaramelosNIVEL ALTO</v>
      </c>
      <c r="B776">
        <v>0</v>
      </c>
      <c r="C776" s="6">
        <v>0</v>
      </c>
      <c r="D776" s="6" t="s">
        <v>156</v>
      </c>
      <c r="E776" s="84">
        <v>5.7326373750951232E-2</v>
      </c>
      <c r="F776" s="84">
        <v>3.7286140734102906E-2</v>
      </c>
      <c r="G776" s="84">
        <v>4.431488936588418E-2</v>
      </c>
      <c r="H776" s="7">
        <v>0</v>
      </c>
      <c r="I776" s="7"/>
      <c r="J776" s="7"/>
      <c r="K776" s="7"/>
      <c r="L776" s="7"/>
      <c r="M776" s="7"/>
      <c r="N776" s="7"/>
      <c r="O776" s="7"/>
    </row>
    <row r="777" spans="1:15" x14ac:dyDescent="0.35">
      <c r="A777" s="6" t="str">
        <f t="shared" si="24"/>
        <v>CONSUMO PER CAPITA (kg ó litros por individuo)CaramelosNIVEL MEDIO ALTO</v>
      </c>
      <c r="B777">
        <v>0</v>
      </c>
      <c r="C777" s="6">
        <v>0</v>
      </c>
      <c r="D777" s="6" t="s">
        <v>157</v>
      </c>
      <c r="E777" s="84">
        <v>4.8508506551408884E-2</v>
      </c>
      <c r="F777" s="84">
        <v>3.1735357952526154E-2</v>
      </c>
      <c r="G777" s="84">
        <v>2.5616480518058576E-2</v>
      </c>
      <c r="H777" s="7">
        <v>0</v>
      </c>
      <c r="I777" s="7"/>
      <c r="J777" s="7"/>
      <c r="K777" s="7"/>
      <c r="L777" s="7"/>
      <c r="M777" s="7"/>
      <c r="N777" s="7"/>
      <c r="O777" s="7"/>
    </row>
    <row r="778" spans="1:15" x14ac:dyDescent="0.35">
      <c r="A778" s="6" t="str">
        <f t="shared" si="24"/>
        <v>CONSUMO PER CAPITA (kg ó litros por individuo)CaramelosNIVEL MEDIO</v>
      </c>
      <c r="B778">
        <v>0</v>
      </c>
      <c r="C778" s="6">
        <v>0</v>
      </c>
      <c r="D778" s="6" t="s">
        <v>158</v>
      </c>
      <c r="E778" s="84">
        <v>3.2255495349564234E-2</v>
      </c>
      <c r="F778" s="84">
        <v>4.918905658544824E-2</v>
      </c>
      <c r="G778" s="84">
        <v>5.7122203400060488E-2</v>
      </c>
      <c r="H778" s="7">
        <v>0</v>
      </c>
      <c r="I778" s="7"/>
      <c r="J778" s="7"/>
      <c r="K778" s="7"/>
      <c r="L778" s="7"/>
      <c r="M778" s="7"/>
      <c r="N778" s="7"/>
      <c r="O778" s="7"/>
    </row>
    <row r="779" spans="1:15" x14ac:dyDescent="0.35">
      <c r="A779" s="6" t="str">
        <f t="shared" si="24"/>
        <v>CONSUMO PER CAPITA (kg ó litros por individuo)CaramelosNIVEL MEDIO BAJO</v>
      </c>
      <c r="B779">
        <v>0</v>
      </c>
      <c r="C779" s="6">
        <v>0</v>
      </c>
      <c r="D779" s="6" t="s">
        <v>159</v>
      </c>
      <c r="E779" s="84">
        <v>3.6023938140925103E-2</v>
      </c>
      <c r="F779" s="84">
        <v>2.7042540695213155E-2</v>
      </c>
      <c r="G779" s="84">
        <v>3.549391049169081E-2</v>
      </c>
      <c r="H779" s="8">
        <v>0</v>
      </c>
      <c r="I779" s="8"/>
      <c r="J779" s="8"/>
      <c r="K779" s="8"/>
      <c r="L779" s="8"/>
      <c r="M779" s="8"/>
      <c r="N779" s="7"/>
      <c r="O779" s="7"/>
    </row>
    <row r="780" spans="1:15" x14ac:dyDescent="0.35">
      <c r="A780" s="6" t="str">
        <f t="shared" si="24"/>
        <v>CONSUMO PER CAPITA (kg ó litros por individuo)CaramelosNIVEL BAJO</v>
      </c>
      <c r="B780">
        <v>0</v>
      </c>
      <c r="C780" s="6">
        <v>0</v>
      </c>
      <c r="D780" s="6" t="s">
        <v>160</v>
      </c>
      <c r="E780" s="84">
        <v>7.7052402758678681E-2</v>
      </c>
      <c r="F780" s="84">
        <v>7.5636850096673827E-2</v>
      </c>
      <c r="G780" s="84">
        <v>5.9637309789340461E-2</v>
      </c>
      <c r="H780" s="7">
        <v>0</v>
      </c>
      <c r="I780" s="7"/>
      <c r="J780" s="7"/>
      <c r="K780" s="7"/>
      <c r="L780" s="7"/>
      <c r="M780" s="7"/>
      <c r="N780" s="7"/>
      <c r="O780" s="7"/>
    </row>
    <row r="781" spans="1:15" x14ac:dyDescent="0.35">
      <c r="A781" s="6" t="str">
        <f t="shared" si="24"/>
        <v>CONSUMO PER CAPITA (kg ó litros por individuo)CaramelosHOMBRE</v>
      </c>
      <c r="B781">
        <v>0</v>
      </c>
      <c r="C781" s="6">
        <v>0</v>
      </c>
      <c r="D781" s="6" t="s">
        <v>21</v>
      </c>
      <c r="E781" s="84">
        <v>3.8833952138694124E-2</v>
      </c>
      <c r="F781" s="84">
        <v>3.7326301456430427E-2</v>
      </c>
      <c r="G781" s="84">
        <v>4.455327086036686E-2</v>
      </c>
      <c r="H781" s="7">
        <v>0</v>
      </c>
      <c r="I781" s="7"/>
      <c r="J781" s="7"/>
      <c r="K781" s="7"/>
      <c r="L781" s="7"/>
      <c r="M781" s="7"/>
      <c r="N781" s="7"/>
      <c r="O781" s="7"/>
    </row>
    <row r="782" spans="1:15" x14ac:dyDescent="0.35">
      <c r="A782" s="6" t="str">
        <f t="shared" si="24"/>
        <v>CONSUMO PER CAPITA (kg ó litros por individuo)CaramelosMUJER</v>
      </c>
      <c r="B782">
        <v>0</v>
      </c>
      <c r="C782" s="6">
        <v>0</v>
      </c>
      <c r="D782" s="6" t="s">
        <v>22</v>
      </c>
      <c r="E782" s="84">
        <v>6.3089680822400032E-2</v>
      </c>
      <c r="F782" s="84">
        <v>5.572535751214059E-2</v>
      </c>
      <c r="G782" s="84">
        <v>4.8613434368596345E-2</v>
      </c>
      <c r="H782" s="7">
        <v>0</v>
      </c>
      <c r="I782" s="7"/>
      <c r="J782" s="7"/>
      <c r="K782" s="7"/>
      <c r="L782" s="7"/>
      <c r="M782" s="7"/>
      <c r="N782" s="7"/>
      <c r="O782" s="7"/>
    </row>
    <row r="783" spans="1:15" x14ac:dyDescent="0.35">
      <c r="A783" s="6" t="str">
        <f>$B$543&amp;$C$783&amp;D783</f>
        <v>CONSUMO PER CAPITA (kg ó litros por individuo)GolosinasT.ESPAÑA</v>
      </c>
      <c r="B783">
        <v>0</v>
      </c>
      <c r="C783" s="6" t="s">
        <v>39</v>
      </c>
      <c r="D783" s="6" t="s">
        <v>45</v>
      </c>
      <c r="E783" s="84">
        <v>8.6566561270877987E-2</v>
      </c>
      <c r="F783" s="84">
        <v>7.3052954429585495E-2</v>
      </c>
      <c r="G783" s="84">
        <v>6.7387232447885165E-2</v>
      </c>
      <c r="H783" s="7">
        <v>0</v>
      </c>
      <c r="I783" s="7"/>
      <c r="J783" s="7"/>
      <c r="K783" s="7"/>
      <c r="L783" s="7"/>
      <c r="M783" s="7"/>
      <c r="N783" s="7"/>
      <c r="O783" s="7"/>
    </row>
    <row r="784" spans="1:15" x14ac:dyDescent="0.35">
      <c r="A784" s="6" t="str">
        <f t="shared" ref="A784:A812" si="25">$B$543&amp;$C$783&amp;D784</f>
        <v>CONSUMO PER CAPITA (kg ó litros por individuo)GolosinasBCN AM</v>
      </c>
      <c r="B784">
        <v>0</v>
      </c>
      <c r="C784" s="6">
        <v>0</v>
      </c>
      <c r="D784" s="6" t="s">
        <v>1</v>
      </c>
      <c r="E784" s="84">
        <v>0.10233739255238065</v>
      </c>
      <c r="F784" s="84">
        <v>9.5188613377712089E-2</v>
      </c>
      <c r="G784" s="84">
        <v>9.8712038226284562E-2</v>
      </c>
      <c r="H784" s="7">
        <v>0</v>
      </c>
      <c r="I784" s="7"/>
      <c r="J784" s="7"/>
      <c r="K784" s="7"/>
      <c r="L784" s="7"/>
      <c r="M784" s="7"/>
      <c r="N784" s="7"/>
      <c r="O784" s="7"/>
    </row>
    <row r="785" spans="1:15" x14ac:dyDescent="0.35">
      <c r="A785" s="6" t="str">
        <f t="shared" si="25"/>
        <v>CONSUMO PER CAPITA (kg ó litros por individuo)GolosinasREST.CAT ARAGON</v>
      </c>
      <c r="B785">
        <v>0</v>
      </c>
      <c r="C785" s="6">
        <v>0</v>
      </c>
      <c r="D785" s="6" t="s">
        <v>2</v>
      </c>
      <c r="E785" s="84">
        <v>6.8347906094388108E-2</v>
      </c>
      <c r="F785" s="84">
        <v>0.12102744826654092</v>
      </c>
      <c r="G785" s="84">
        <v>7.9092637891555073E-2</v>
      </c>
      <c r="H785" s="7">
        <v>0</v>
      </c>
      <c r="I785" s="7"/>
      <c r="J785" s="7"/>
      <c r="K785" s="7"/>
      <c r="L785" s="7"/>
      <c r="M785" s="7"/>
      <c r="N785" s="7"/>
      <c r="O785" s="7"/>
    </row>
    <row r="786" spans="1:15" x14ac:dyDescent="0.35">
      <c r="A786" s="6" t="str">
        <f t="shared" si="25"/>
        <v>CONSUMO PER CAPITA (kg ó litros por individuo)GolosinasLEVANTE</v>
      </c>
      <c r="B786">
        <v>0</v>
      </c>
      <c r="C786" s="6">
        <v>0</v>
      </c>
      <c r="D786" s="6" t="s">
        <v>3</v>
      </c>
      <c r="E786" s="84">
        <v>6.4093948160121039E-2</v>
      </c>
      <c r="F786" s="84">
        <v>3.5815347048378181E-2</v>
      </c>
      <c r="G786" s="84">
        <v>5.463961280237515E-2</v>
      </c>
    </row>
    <row r="787" spans="1:15" x14ac:dyDescent="0.35">
      <c r="A787" s="6" t="str">
        <f t="shared" si="25"/>
        <v>CONSUMO PER CAPITA (kg ó litros por individuo)GolosinasANDALUCIA</v>
      </c>
      <c r="B787">
        <v>0</v>
      </c>
      <c r="C787" s="6">
        <v>0</v>
      </c>
      <c r="D787" s="6" t="s">
        <v>4</v>
      </c>
      <c r="E787" s="84">
        <v>7.0382345894637793E-2</v>
      </c>
      <c r="F787" s="84">
        <v>4.9580678688190195E-2</v>
      </c>
      <c r="G787" s="84">
        <v>4.2188887782556438E-2</v>
      </c>
    </row>
    <row r="788" spans="1:15" x14ac:dyDescent="0.35">
      <c r="A788" s="6" t="str">
        <f t="shared" si="25"/>
        <v>CONSUMO PER CAPITA (kg ó litros por individuo)GolosinasMDD AM</v>
      </c>
      <c r="B788">
        <v>0</v>
      </c>
      <c r="C788" s="6">
        <v>0</v>
      </c>
      <c r="D788" s="6" t="s">
        <v>5</v>
      </c>
      <c r="E788" s="84">
        <v>5.5276031339631798E-2</v>
      </c>
      <c r="F788" s="84">
        <v>6.1651738015246968E-2</v>
      </c>
      <c r="G788" s="84">
        <v>4.9717254309872123E-2</v>
      </c>
    </row>
    <row r="789" spans="1:15" x14ac:dyDescent="0.35">
      <c r="A789" s="6" t="str">
        <f t="shared" si="25"/>
        <v>CONSUMO PER CAPITA (kg ó litros por individuo)GolosinasRTO CENTRO</v>
      </c>
      <c r="B789">
        <v>0</v>
      </c>
      <c r="C789" s="6">
        <v>0</v>
      </c>
      <c r="D789" s="6" t="s">
        <v>6</v>
      </c>
      <c r="E789" s="84">
        <v>0.11393293803591714</v>
      </c>
      <c r="F789" s="84">
        <v>7.3969051091976809E-2</v>
      </c>
      <c r="G789" s="84">
        <v>7.6874975842737184E-2</v>
      </c>
    </row>
    <row r="790" spans="1:15" x14ac:dyDescent="0.35">
      <c r="A790" s="6" t="str">
        <f t="shared" si="25"/>
        <v>CONSUMO PER CAPITA (kg ó litros por individuo)GolosinasNORTE-CENTRO</v>
      </c>
      <c r="B790">
        <v>0</v>
      </c>
      <c r="C790" s="6">
        <v>0</v>
      </c>
      <c r="D790" s="6" t="s">
        <v>7</v>
      </c>
      <c r="E790" s="84">
        <v>0.18076272828341525</v>
      </c>
      <c r="F790" s="84">
        <v>0.1308023904765209</v>
      </c>
      <c r="G790" s="84">
        <v>8.6092745131481158E-2</v>
      </c>
    </row>
    <row r="791" spans="1:15" x14ac:dyDescent="0.35">
      <c r="A791" s="6" t="str">
        <f t="shared" si="25"/>
        <v>CONSUMO PER CAPITA (kg ó litros por individuo)GolosinasNOROESTE</v>
      </c>
      <c r="B791">
        <v>0</v>
      </c>
      <c r="C791" s="6">
        <v>0</v>
      </c>
      <c r="D791" s="6" t="s">
        <v>8</v>
      </c>
      <c r="E791" s="84">
        <v>9.0587150813482578E-2</v>
      </c>
      <c r="F791" s="84">
        <v>5.3674747888162448E-2</v>
      </c>
      <c r="G791" s="84">
        <v>9.3064085157122431E-2</v>
      </c>
    </row>
    <row r="792" spans="1:15" x14ac:dyDescent="0.35">
      <c r="A792" s="6" t="str">
        <f t="shared" si="25"/>
        <v>CONSUMO PER CAPITA (kg ó litros por individuo)Golosinas&lt;2MIL</v>
      </c>
      <c r="B792">
        <v>0</v>
      </c>
      <c r="C792" s="6">
        <v>0</v>
      </c>
      <c r="D792" s="6" t="s">
        <v>9</v>
      </c>
      <c r="E792" s="84">
        <v>0.11360773840429296</v>
      </c>
      <c r="F792" s="84">
        <v>6.1801912663095315E-2</v>
      </c>
      <c r="G792" s="84">
        <v>5.2455741801325374E-2</v>
      </c>
    </row>
    <row r="793" spans="1:15" x14ac:dyDescent="0.35">
      <c r="A793" s="6" t="str">
        <f t="shared" si="25"/>
        <v>CONSUMO PER CAPITA (kg ó litros por individuo)Golosinas2-5MIL</v>
      </c>
      <c r="B793">
        <v>0</v>
      </c>
      <c r="C793" s="6">
        <v>0</v>
      </c>
      <c r="D793" s="6" t="s">
        <v>10</v>
      </c>
      <c r="E793" s="84">
        <v>5.9506411413124169E-2</v>
      </c>
      <c r="F793" s="84">
        <v>7.6575827755308343E-2</v>
      </c>
      <c r="G793" s="84">
        <v>6.6414676851090274E-2</v>
      </c>
    </row>
    <row r="794" spans="1:15" x14ac:dyDescent="0.35">
      <c r="A794" s="6" t="str">
        <f t="shared" si="25"/>
        <v>CONSUMO PER CAPITA (kg ó litros por individuo)Golosinas5-10MIL</v>
      </c>
      <c r="B794">
        <v>0</v>
      </c>
      <c r="C794" s="6">
        <v>0</v>
      </c>
      <c r="D794" s="6" t="s">
        <v>11</v>
      </c>
      <c r="E794" s="84">
        <v>8.9724311473342352E-2</v>
      </c>
      <c r="F794" s="84">
        <v>6.8904873973864925E-2</v>
      </c>
      <c r="G794" s="84">
        <v>4.9439501208281951E-2</v>
      </c>
    </row>
    <row r="795" spans="1:15" x14ac:dyDescent="0.35">
      <c r="A795" s="6" t="str">
        <f t="shared" si="25"/>
        <v>CONSUMO PER CAPITA (kg ó litros por individuo)Golosinas10-30MIL</v>
      </c>
      <c r="B795">
        <v>0</v>
      </c>
      <c r="C795" s="6">
        <v>0</v>
      </c>
      <c r="D795" s="6" t="s">
        <v>12</v>
      </c>
      <c r="E795" s="84">
        <v>0.12340120100052712</v>
      </c>
      <c r="F795" s="84">
        <v>9.9157573086028752E-2</v>
      </c>
      <c r="G795" s="84">
        <v>8.0748933674374163E-2</v>
      </c>
    </row>
    <row r="796" spans="1:15" x14ac:dyDescent="0.35">
      <c r="A796" s="6" t="str">
        <f t="shared" si="25"/>
        <v>CONSUMO PER CAPITA (kg ó litros por individuo)Golosinas30-100MIL</v>
      </c>
      <c r="B796">
        <v>0</v>
      </c>
      <c r="C796" s="6">
        <v>0</v>
      </c>
      <c r="D796" s="6" t="s">
        <v>13</v>
      </c>
      <c r="E796" s="84">
        <v>7.3546101031843669E-2</v>
      </c>
      <c r="F796" s="84">
        <v>6.1386096388854249E-2</v>
      </c>
      <c r="G796" s="84">
        <v>5.8284985695774269E-2</v>
      </c>
    </row>
    <row r="797" spans="1:15" x14ac:dyDescent="0.35">
      <c r="A797" s="6" t="str">
        <f t="shared" si="25"/>
        <v>CONSUMO PER CAPITA (kg ó litros por individuo)Golosinas100-200MIL</v>
      </c>
      <c r="B797">
        <v>0</v>
      </c>
      <c r="C797" s="6">
        <v>0</v>
      </c>
      <c r="D797" s="6" t="s">
        <v>14</v>
      </c>
      <c r="E797" s="84">
        <v>9.1629237602441502E-2</v>
      </c>
      <c r="F797" s="84">
        <v>6.1070570727373624E-2</v>
      </c>
      <c r="G797" s="84">
        <v>5.4874302234746986E-2</v>
      </c>
    </row>
    <row r="798" spans="1:15" x14ac:dyDescent="0.35">
      <c r="A798" s="6" t="str">
        <f t="shared" si="25"/>
        <v>CONSUMO PER CAPITA (kg ó litros por individuo)Golosinas200-500MIL</v>
      </c>
      <c r="B798">
        <v>0</v>
      </c>
      <c r="C798" s="6">
        <v>0</v>
      </c>
      <c r="D798" s="6" t="s">
        <v>15</v>
      </c>
      <c r="E798" s="84">
        <v>9.6613634702555379E-2</v>
      </c>
      <c r="F798" s="84">
        <v>9.5481986423582119E-2</v>
      </c>
      <c r="G798" s="84">
        <v>0.12796255420298361</v>
      </c>
    </row>
    <row r="799" spans="1:15" x14ac:dyDescent="0.35">
      <c r="A799" s="6" t="str">
        <f t="shared" si="25"/>
        <v>CONSUMO PER CAPITA (kg ó litros por individuo)Golosinas&gt;500MIL</v>
      </c>
      <c r="B799">
        <v>0</v>
      </c>
      <c r="C799" s="6">
        <v>0</v>
      </c>
      <c r="D799" s="6" t="s">
        <v>16</v>
      </c>
      <c r="E799" s="84">
        <v>5.2142787994804707E-2</v>
      </c>
      <c r="F799" s="84">
        <v>5.3925716871787141E-2</v>
      </c>
      <c r="G799" s="84">
        <v>4.1247932855828028E-2</v>
      </c>
    </row>
    <row r="800" spans="1:15" x14ac:dyDescent="0.35">
      <c r="A800" s="6" t="str">
        <f t="shared" si="25"/>
        <v>CONSUMO PER CAPITA (kg ó litros por individuo)GolosinasDE 15 A 19 AÑOS</v>
      </c>
      <c r="B800">
        <v>0</v>
      </c>
      <c r="C800" s="6">
        <v>0</v>
      </c>
      <c r="D800" s="6" t="s">
        <v>48</v>
      </c>
      <c r="E800" s="84">
        <v>8.5573307936480533E-2</v>
      </c>
      <c r="F800" s="84">
        <v>3.9348199856542233E-2</v>
      </c>
      <c r="G800" s="84">
        <v>9.8388941343486788E-2</v>
      </c>
    </row>
    <row r="801" spans="1:7" x14ac:dyDescent="0.35">
      <c r="A801" s="6" t="str">
        <f t="shared" si="25"/>
        <v>CONSUMO PER CAPITA (kg ó litros por individuo)GolosinasDE 20 A 24 AÑOS</v>
      </c>
      <c r="B801">
        <v>0</v>
      </c>
      <c r="C801" s="6">
        <v>0</v>
      </c>
      <c r="D801" s="6" t="s">
        <v>49</v>
      </c>
      <c r="E801" s="84">
        <v>8.0539933419801618E-2</v>
      </c>
      <c r="F801" s="84">
        <v>3.3300992365843371E-2</v>
      </c>
      <c r="G801" s="84">
        <v>4.8532458456649621E-2</v>
      </c>
    </row>
    <row r="802" spans="1:7" x14ac:dyDescent="0.35">
      <c r="A802" s="6" t="str">
        <f t="shared" si="25"/>
        <v>CONSUMO PER CAPITA (kg ó litros por individuo)GolosinasDE 25 A 34 AÑOS</v>
      </c>
      <c r="B802">
        <v>0</v>
      </c>
      <c r="C802" s="6">
        <v>0</v>
      </c>
      <c r="D802" s="6" t="s">
        <v>50</v>
      </c>
      <c r="E802" s="84">
        <v>0.10957691307299795</v>
      </c>
      <c r="F802" s="84">
        <v>9.6211416417760279E-2</v>
      </c>
      <c r="G802" s="84">
        <v>7.3145863920705934E-2</v>
      </c>
    </row>
    <row r="803" spans="1:7" x14ac:dyDescent="0.35">
      <c r="A803" s="6" t="str">
        <f t="shared" si="25"/>
        <v>CONSUMO PER CAPITA (kg ó litros por individuo)GolosinasDE 35 A 49 AÑOS</v>
      </c>
      <c r="B803">
        <v>0</v>
      </c>
      <c r="C803" s="6">
        <v>0</v>
      </c>
      <c r="D803" s="6" t="s">
        <v>51</v>
      </c>
      <c r="E803" s="84">
        <v>0.10377680425306601</v>
      </c>
      <c r="F803" s="84">
        <v>7.4043618705421685E-2</v>
      </c>
      <c r="G803" s="84">
        <v>6.4509479353279386E-2</v>
      </c>
    </row>
    <row r="804" spans="1:7" x14ac:dyDescent="0.35">
      <c r="A804" s="6" t="str">
        <f t="shared" si="25"/>
        <v>CONSUMO PER CAPITA (kg ó litros por individuo)GolosinasDE 50 A 59 AÑOS</v>
      </c>
      <c r="B804">
        <v>0</v>
      </c>
      <c r="C804" s="6">
        <v>0</v>
      </c>
      <c r="D804" s="6" t="s">
        <v>52</v>
      </c>
      <c r="E804" s="84">
        <v>7.8568228465282858E-2</v>
      </c>
      <c r="F804" s="84">
        <v>8.2399089628564071E-2</v>
      </c>
      <c r="G804" s="84">
        <v>8.5472445168104719E-2</v>
      </c>
    </row>
    <row r="805" spans="1:7" x14ac:dyDescent="0.35">
      <c r="A805" s="6" t="str">
        <f t="shared" si="25"/>
        <v>CONSUMO PER CAPITA (kg ó litros por individuo)GolosinasDE 60 A 75 AÑOS</v>
      </c>
      <c r="B805">
        <v>0</v>
      </c>
      <c r="C805" s="6">
        <v>0</v>
      </c>
      <c r="D805" s="6" t="s">
        <v>53</v>
      </c>
      <c r="E805" s="84">
        <v>5.7798960049340091E-2</v>
      </c>
      <c r="F805" s="84">
        <v>7.0725392407064172E-2</v>
      </c>
      <c r="G805" s="84">
        <v>4.7987136481759667E-2</v>
      </c>
    </row>
    <row r="806" spans="1:7" x14ac:dyDescent="0.35">
      <c r="A806" s="6" t="str">
        <f t="shared" si="25"/>
        <v>CONSUMO PER CAPITA (kg ó litros por individuo)GolosinasNIVEL ALTO</v>
      </c>
      <c r="B806">
        <v>0</v>
      </c>
      <c r="C806" s="6">
        <v>0</v>
      </c>
      <c r="D806" s="6" t="s">
        <v>156</v>
      </c>
      <c r="E806" s="84">
        <v>7.9333052912297947E-2</v>
      </c>
      <c r="F806" s="84">
        <v>7.3552845691478561E-2</v>
      </c>
      <c r="G806" s="84">
        <v>7.8104118867048905E-2</v>
      </c>
    </row>
    <row r="807" spans="1:7" x14ac:dyDescent="0.35">
      <c r="A807" s="6" t="str">
        <f t="shared" si="25"/>
        <v>CONSUMO PER CAPITA (kg ó litros por individuo)GolosinasNIVEL MEDIO ALTO</v>
      </c>
      <c r="B807">
        <v>0</v>
      </c>
      <c r="C807" s="6">
        <v>0</v>
      </c>
      <c r="D807" s="6" t="s">
        <v>157</v>
      </c>
      <c r="E807" s="84">
        <v>8.4187574944472307E-2</v>
      </c>
      <c r="F807" s="84">
        <v>5.8621847320812763E-2</v>
      </c>
      <c r="G807" s="84">
        <v>4.7978351704445102E-2</v>
      </c>
    </row>
    <row r="808" spans="1:7" x14ac:dyDescent="0.35">
      <c r="A808" s="6" t="str">
        <f t="shared" si="25"/>
        <v>CONSUMO PER CAPITA (kg ó litros por individuo)GolosinasNIVEL MEDIO</v>
      </c>
      <c r="B808">
        <v>0</v>
      </c>
      <c r="C808" s="6">
        <v>0</v>
      </c>
      <c r="D808" s="6" t="s">
        <v>158</v>
      </c>
      <c r="E808" s="84">
        <v>8.6695998512243397E-2</v>
      </c>
      <c r="F808" s="84">
        <v>7.7548170947444817E-2</v>
      </c>
      <c r="G808" s="84">
        <v>6.6701911561975052E-2</v>
      </c>
    </row>
    <row r="809" spans="1:7" x14ac:dyDescent="0.35">
      <c r="A809" s="6" t="str">
        <f t="shared" si="25"/>
        <v>CONSUMO PER CAPITA (kg ó litros por individuo)GolosinasNIVEL MEDIO BAJO</v>
      </c>
      <c r="B809">
        <v>0</v>
      </c>
      <c r="C809" s="6">
        <v>0</v>
      </c>
      <c r="D809" s="6" t="s">
        <v>159</v>
      </c>
      <c r="E809" s="84">
        <v>7.9464532600868748E-2</v>
      </c>
      <c r="F809" s="84">
        <v>6.7634932003350398E-2</v>
      </c>
      <c r="G809" s="84">
        <v>6.1174593151925145E-2</v>
      </c>
    </row>
    <row r="810" spans="1:7" x14ac:dyDescent="0.35">
      <c r="A810" s="6" t="str">
        <f t="shared" si="25"/>
        <v>CONSUMO PER CAPITA (kg ó litros por individuo)GolosinasNIVEL BAJO</v>
      </c>
      <c r="B810">
        <v>0</v>
      </c>
      <c r="C810" s="6">
        <v>0</v>
      </c>
      <c r="D810" s="6" t="s">
        <v>160</v>
      </c>
      <c r="E810" s="84">
        <v>9.9842411437973025E-2</v>
      </c>
      <c r="F810" s="84">
        <v>8.0755397777065974E-2</v>
      </c>
      <c r="G810" s="84">
        <v>7.5427706687314564E-2</v>
      </c>
    </row>
    <row r="811" spans="1:7" x14ac:dyDescent="0.35">
      <c r="A811" s="6" t="str">
        <f t="shared" si="25"/>
        <v>CONSUMO PER CAPITA (kg ó litros por individuo)GolosinasHOMBRE</v>
      </c>
      <c r="B811">
        <v>0</v>
      </c>
      <c r="C811" s="6">
        <v>0</v>
      </c>
      <c r="D811" s="6" t="s">
        <v>21</v>
      </c>
      <c r="E811" s="84">
        <v>5.2944722536785019E-2</v>
      </c>
      <c r="F811" s="84">
        <v>5.024526410667262E-2</v>
      </c>
      <c r="G811" s="84">
        <v>4.7811572181130746E-2</v>
      </c>
    </row>
    <row r="812" spans="1:7" x14ac:dyDescent="0.35">
      <c r="A812" s="6" t="str">
        <f t="shared" si="25"/>
        <v>CONSUMO PER CAPITA (kg ó litros por individuo)GolosinasMUJER</v>
      </c>
      <c r="B812">
        <v>0</v>
      </c>
      <c r="C812" s="6">
        <v>0</v>
      </c>
      <c r="D812" s="6" t="s">
        <v>22</v>
      </c>
      <c r="E812" s="84">
        <v>0.11984154544307804</v>
      </c>
      <c r="F812" s="84">
        <v>9.558885512886281E-2</v>
      </c>
      <c r="G812" s="84">
        <v>8.6711735067907372E-2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O140"/>
  <sheetViews>
    <sheetView zoomScale="60" zoomScaleNormal="60" workbookViewId="0">
      <selection activeCell="G9" sqref="G9"/>
    </sheetView>
  </sheetViews>
  <sheetFormatPr baseColWidth="10" defaultColWidth="11.453125" defaultRowHeight="14.5" x14ac:dyDescent="0.35"/>
  <cols>
    <col min="1" max="1" width="45.6328125" style="6" customWidth="1"/>
    <col min="2" max="2" width="68.36328125" style="6" customWidth="1"/>
    <col min="3" max="3" width="24.90625" style="6" customWidth="1"/>
    <col min="4" max="4" width="37.26953125" style="6" customWidth="1"/>
    <col min="5" max="5" width="12" style="6" bestFit="1" customWidth="1"/>
    <col min="6" max="6" width="11.453125" style="6"/>
    <col min="7" max="9" width="12" style="6" bestFit="1" customWidth="1"/>
    <col min="10" max="13" width="11.453125" style="6"/>
    <col min="14" max="14" width="12" style="6" bestFit="1" customWidth="1"/>
    <col min="15" max="16384" width="11.453125" style="6"/>
  </cols>
  <sheetData>
    <row r="2" spans="1:15" x14ac:dyDescent="0.35">
      <c r="E2" t="s">
        <v>161</v>
      </c>
      <c r="F2" t="s">
        <v>162</v>
      </c>
      <c r="G2" t="s">
        <v>163</v>
      </c>
      <c r="H2">
        <v>0</v>
      </c>
      <c r="I2"/>
      <c r="J2"/>
      <c r="K2"/>
      <c r="L2"/>
      <c r="M2"/>
    </row>
    <row r="3" spans="1:15" x14ac:dyDescent="0.35">
      <c r="A3" s="6" t="str">
        <f>B3&amp;C3&amp;D3</f>
        <v>DISTRIBUCION VOLUMEN X CRITERIO (Consumiciones)Total AperitivosT.ESPAÑA</v>
      </c>
      <c r="B3" s="6" t="s">
        <v>135</v>
      </c>
      <c r="C3" s="6" t="s">
        <v>40</v>
      </c>
      <c r="D3" s="6" t="s">
        <v>45</v>
      </c>
      <c r="E3" s="7">
        <v>100</v>
      </c>
      <c r="F3" s="7">
        <v>100</v>
      </c>
      <c r="G3" s="7">
        <v>100</v>
      </c>
      <c r="H3" s="7">
        <v>0</v>
      </c>
      <c r="I3" s="7"/>
      <c r="J3" s="7"/>
      <c r="K3" s="7"/>
      <c r="L3" s="7"/>
      <c r="M3" s="7"/>
      <c r="N3" s="7"/>
      <c r="O3" s="7"/>
    </row>
    <row r="4" spans="1:15" x14ac:dyDescent="0.35">
      <c r="A4" s="6" t="str">
        <f t="shared" ref="A4:A67" si="0">B4&amp;C4&amp;D4</f>
        <v>DISTRIBUCION VOLUMEN X CRITERIO (Consumiciones)Total AperitivosHiper+Super+Discount+G.A</v>
      </c>
      <c r="B4" s="6" t="s">
        <v>135</v>
      </c>
      <c r="C4" s="6" t="s">
        <v>40</v>
      </c>
      <c r="D4" s="6" t="s">
        <v>23</v>
      </c>
      <c r="E4" s="7">
        <v>37.168197083540989</v>
      </c>
      <c r="F4" s="7">
        <v>39.321418292362665</v>
      </c>
      <c r="G4" s="7">
        <v>40.814788435651451</v>
      </c>
      <c r="H4" s="7">
        <v>0</v>
      </c>
      <c r="I4" s="7"/>
      <c r="J4" s="7"/>
      <c r="K4" s="7"/>
      <c r="L4" s="7"/>
      <c r="M4" s="7"/>
      <c r="N4" s="7"/>
      <c r="O4" s="7"/>
    </row>
    <row r="5" spans="1:15" x14ac:dyDescent="0.35">
      <c r="A5" s="6" t="str">
        <f t="shared" si="0"/>
        <v>DISTRIBUCION VOLUMEN X CRITERIO (Consumiciones)Total AperitivosRestaurantes</v>
      </c>
      <c r="B5" s="6" t="s">
        <v>135</v>
      </c>
      <c r="C5" s="6" t="s">
        <v>40</v>
      </c>
      <c r="D5" s="6" t="s">
        <v>24</v>
      </c>
      <c r="E5" s="7">
        <v>1.6237976431047578</v>
      </c>
      <c r="F5" s="7">
        <v>1.6375601913719804</v>
      </c>
      <c r="G5" s="7">
        <v>2.5027202617805204</v>
      </c>
      <c r="H5" s="7">
        <v>0</v>
      </c>
      <c r="I5" s="7"/>
      <c r="J5" s="7"/>
      <c r="K5" s="7"/>
      <c r="L5" s="7"/>
      <c r="M5" s="7"/>
      <c r="N5" s="7"/>
      <c r="O5" s="7"/>
    </row>
    <row r="6" spans="1:15" x14ac:dyDescent="0.35">
      <c r="A6" s="6" t="str">
        <f t="shared" si="0"/>
        <v>DISTRIBUCION VOLUMEN X CRITERIO (Consumiciones)Total AperitivosRestaurantes Fast Food</v>
      </c>
      <c r="B6" s="6" t="s">
        <v>135</v>
      </c>
      <c r="C6" s="6" t="s">
        <v>40</v>
      </c>
      <c r="D6" s="6" t="s">
        <v>25</v>
      </c>
      <c r="E6" s="7">
        <v>2.1071925727753293</v>
      </c>
      <c r="F6" s="7">
        <v>1.8673026997326334</v>
      </c>
      <c r="G6" s="7">
        <v>1.8530290160541059</v>
      </c>
      <c r="H6" s="7">
        <v>0</v>
      </c>
      <c r="I6" s="7"/>
      <c r="J6" s="7"/>
      <c r="K6" s="7"/>
      <c r="L6" s="7"/>
      <c r="M6" s="7"/>
      <c r="N6" s="7"/>
      <c r="O6" s="7"/>
    </row>
    <row r="7" spans="1:15" x14ac:dyDescent="0.35">
      <c r="A7" s="6" t="str">
        <f t="shared" si="0"/>
        <v>DISTRIBUCION VOLUMEN X CRITERIO (Consumiciones)Total AperitivosBares/Cafeterias/Cervecerias</v>
      </c>
      <c r="B7" s="6" t="s">
        <v>135</v>
      </c>
      <c r="C7" s="6" t="s">
        <v>40</v>
      </c>
      <c r="D7" s="6" t="s">
        <v>26</v>
      </c>
      <c r="E7" s="7">
        <v>10.393675410752481</v>
      </c>
      <c r="F7" s="7">
        <v>10.099870435316019</v>
      </c>
      <c r="G7" s="7">
        <v>10.054965494694819</v>
      </c>
      <c r="H7" s="7">
        <v>0</v>
      </c>
      <c r="I7" s="7"/>
      <c r="J7" s="7"/>
      <c r="K7" s="7"/>
      <c r="L7" s="7"/>
      <c r="M7" s="7"/>
      <c r="N7" s="7"/>
      <c r="O7" s="7"/>
    </row>
    <row r="8" spans="1:15" x14ac:dyDescent="0.35">
      <c r="A8" s="6" t="str">
        <f t="shared" si="0"/>
        <v>DISTRIBUCION VOLUMEN X CRITERIO (Consumiciones)Total AperitivosPanaderias/Pastelerias</v>
      </c>
      <c r="B8" s="6" t="s">
        <v>135</v>
      </c>
      <c r="C8" s="6" t="s">
        <v>40</v>
      </c>
      <c r="D8" s="6" t="s">
        <v>27</v>
      </c>
      <c r="E8" s="7">
        <v>1.8669093069308289</v>
      </c>
      <c r="F8" s="7">
        <v>1.5330601201453218</v>
      </c>
      <c r="G8" s="7">
        <v>1.1438062714242752</v>
      </c>
      <c r="H8" s="7">
        <v>0</v>
      </c>
      <c r="I8" s="7"/>
      <c r="J8" s="7"/>
      <c r="K8" s="7"/>
      <c r="L8" s="7"/>
      <c r="M8" s="7"/>
      <c r="N8" s="7"/>
      <c r="O8" s="7"/>
    </row>
    <row r="9" spans="1:15" x14ac:dyDescent="0.35">
      <c r="A9" s="6" t="str">
        <f t="shared" si="0"/>
        <v>DISTRIBUCION VOLUMEN X CRITERIO (Consumiciones)Total AperitivosTda.Alimentacion/Delicatesen</v>
      </c>
      <c r="B9" s="6" t="s">
        <v>135</v>
      </c>
      <c r="C9" s="6" t="s">
        <v>40</v>
      </c>
      <c r="D9" s="6" t="s">
        <v>148</v>
      </c>
      <c r="E9" s="7">
        <v>7.4287759602663677</v>
      </c>
      <c r="F9" s="7">
        <v>7.4804620914278956</v>
      </c>
      <c r="G9" s="7">
        <v>7.4475497680720579</v>
      </c>
      <c r="H9" s="7">
        <v>0</v>
      </c>
      <c r="I9" s="7"/>
      <c r="J9" s="7"/>
      <c r="K9" s="7"/>
      <c r="L9" s="7"/>
      <c r="M9" s="7"/>
      <c r="N9" s="7"/>
      <c r="O9" s="7"/>
    </row>
    <row r="10" spans="1:15" x14ac:dyDescent="0.35">
      <c r="A10" s="6" t="str">
        <f t="shared" si="0"/>
        <v>DISTRIBUCION VOLUMEN X CRITERIO (Consumiciones)Total AperitivosCanal Conveniencia/24h</v>
      </c>
      <c r="B10" s="6" t="s">
        <v>135</v>
      </c>
      <c r="C10" s="6" t="s">
        <v>40</v>
      </c>
      <c r="D10" s="6" t="s">
        <v>149</v>
      </c>
      <c r="E10" s="7">
        <v>25.081846423005949</v>
      </c>
      <c r="F10" s="7">
        <v>22.02872905475925</v>
      </c>
      <c r="G10" s="7">
        <v>18.891655123397598</v>
      </c>
      <c r="H10" s="7">
        <v>0</v>
      </c>
      <c r="I10" s="7"/>
      <c r="J10" s="7"/>
      <c r="K10" s="7"/>
      <c r="L10" s="7"/>
      <c r="M10" s="7"/>
      <c r="N10" s="7"/>
      <c r="O10" s="7"/>
    </row>
    <row r="11" spans="1:15" x14ac:dyDescent="0.35">
      <c r="A11" s="6" t="str">
        <f t="shared" si="0"/>
        <v>DISTRIBUCION VOLUMEN X CRITERIO (Consumiciones)Total AperitivosHoteles</v>
      </c>
      <c r="B11" s="6" t="s">
        <v>135</v>
      </c>
      <c r="C11" s="6" t="s">
        <v>40</v>
      </c>
      <c r="D11" s="6" t="s">
        <v>29</v>
      </c>
      <c r="E11" s="7">
        <v>0.17564688179601895</v>
      </c>
      <c r="F11" s="7">
        <v>0.15075497351046643</v>
      </c>
      <c r="G11" s="7">
        <v>0.40847008699471232</v>
      </c>
      <c r="H11" s="7">
        <v>0</v>
      </c>
      <c r="I11" s="7"/>
      <c r="J11" s="7"/>
      <c r="K11" s="7"/>
      <c r="L11" s="7"/>
      <c r="M11" s="7"/>
      <c r="N11" s="7"/>
      <c r="O11" s="7"/>
    </row>
    <row r="12" spans="1:15" x14ac:dyDescent="0.35">
      <c r="A12" s="6" t="str">
        <f t="shared" si="0"/>
        <v>DISTRIBUCION VOLUMEN X CRITERIO (Consumiciones)Total AperitivosEstaciones de servicio</v>
      </c>
      <c r="B12" s="6" t="s">
        <v>135</v>
      </c>
      <c r="C12" s="6" t="s">
        <v>40</v>
      </c>
      <c r="D12" s="6" t="s">
        <v>30</v>
      </c>
      <c r="E12" s="7">
        <v>2.9920925455117993</v>
      </c>
      <c r="F12" s="7">
        <v>2.9974503763384073</v>
      </c>
      <c r="G12" s="7">
        <v>2.9479330410970435</v>
      </c>
      <c r="H12" s="7">
        <v>0</v>
      </c>
      <c r="I12" s="7"/>
      <c r="J12" s="7"/>
      <c r="K12" s="7"/>
      <c r="L12" s="7"/>
      <c r="M12" s="7"/>
      <c r="N12" s="7"/>
      <c r="O12" s="7"/>
    </row>
    <row r="13" spans="1:15" x14ac:dyDescent="0.35">
      <c r="A13" s="6" t="str">
        <f t="shared" si="0"/>
        <v>DISTRIBUCION VOLUMEN X CRITERIO (Consumiciones)Total AperitivosMaquinas dispensadoras</v>
      </c>
      <c r="B13" s="6" t="s">
        <v>135</v>
      </c>
      <c r="C13" s="6" t="s">
        <v>40</v>
      </c>
      <c r="D13" s="6" t="s">
        <v>31</v>
      </c>
      <c r="E13" s="7">
        <v>3.9939989311046982</v>
      </c>
      <c r="F13" s="7">
        <v>5.2222552782830398</v>
      </c>
      <c r="G13" s="7">
        <v>6.1750811785361091</v>
      </c>
      <c r="H13" s="7">
        <v>0</v>
      </c>
      <c r="I13" s="7"/>
      <c r="J13" s="7"/>
      <c r="K13" s="7"/>
      <c r="L13" s="7"/>
      <c r="M13" s="7"/>
      <c r="N13" s="7"/>
      <c r="O13" s="7"/>
    </row>
    <row r="14" spans="1:15" x14ac:dyDescent="0.35">
      <c r="A14" s="6" t="str">
        <f t="shared" si="0"/>
        <v>DISTRIBUCION VOLUMEN X CRITERIO (Consumiciones)Total AperitivosServicio en la empresa</v>
      </c>
      <c r="B14" s="6" t="s">
        <v>135</v>
      </c>
      <c r="C14" s="6" t="s">
        <v>40</v>
      </c>
      <c r="D14" s="6" t="s">
        <v>32</v>
      </c>
      <c r="E14" s="7">
        <v>1.0780044470304999</v>
      </c>
      <c r="F14" s="7">
        <v>0.90646360123924685</v>
      </c>
      <c r="G14" s="7">
        <v>0.5526653198982775</v>
      </c>
      <c r="H14" s="7">
        <v>0</v>
      </c>
      <c r="I14" s="7"/>
      <c r="J14" s="7"/>
      <c r="K14" s="7"/>
      <c r="L14" s="7"/>
      <c r="M14" s="7"/>
      <c r="N14" s="7"/>
      <c r="O14" s="7"/>
    </row>
    <row r="15" spans="1:15" x14ac:dyDescent="0.35">
      <c r="A15" s="6" t="str">
        <f t="shared" si="0"/>
        <v>DISTRIBUCION VOLUMEN X CRITERIO (Consumiciones)Total AperitivosResto de canales</v>
      </c>
      <c r="B15" s="6" t="s">
        <v>135</v>
      </c>
      <c r="C15" s="6" t="s">
        <v>40</v>
      </c>
      <c r="D15" s="6" t="s">
        <v>33</v>
      </c>
      <c r="E15" s="7">
        <v>6.0898497379213712</v>
      </c>
      <c r="F15" s="7">
        <v>6.7546730987085191</v>
      </c>
      <c r="G15" s="7">
        <v>7.207342442158617</v>
      </c>
      <c r="H15" s="7">
        <v>0</v>
      </c>
      <c r="I15" s="7"/>
      <c r="J15" s="7"/>
      <c r="K15" s="7"/>
      <c r="L15" s="7"/>
      <c r="M15" s="7"/>
      <c r="N15" s="7"/>
      <c r="O15" s="7"/>
    </row>
    <row r="16" spans="1:15" x14ac:dyDescent="0.35">
      <c r="A16" s="6" t="str">
        <f t="shared" si="0"/>
        <v>DISTRIBUCION VOLUMEN X CRITERIO (Consumiciones)Total AperitivosEN LA CALLE</v>
      </c>
      <c r="B16" s="6" t="s">
        <v>135</v>
      </c>
      <c r="C16" s="6" t="s">
        <v>40</v>
      </c>
      <c r="D16" s="6" t="s">
        <v>164</v>
      </c>
      <c r="E16" s="7">
        <v>42.741621961864382</v>
      </c>
      <c r="F16" s="7">
        <v>39.433636619999476</v>
      </c>
      <c r="G16" s="7">
        <v>34.721852830456797</v>
      </c>
      <c r="H16" s="7">
        <v>0</v>
      </c>
      <c r="I16" s="7"/>
      <c r="J16" s="7"/>
      <c r="K16" s="7"/>
      <c r="L16" s="7"/>
      <c r="M16" s="7"/>
      <c r="N16" s="7"/>
      <c r="O16" s="7"/>
    </row>
    <row r="17" spans="1:15" x14ac:dyDescent="0.35">
      <c r="A17" s="6" t="str">
        <f t="shared" si="0"/>
        <v>DISTRIBUCION VOLUMEN X CRITERIO (Consumiciones)Total AperitivosEN CASA DE OTROS</v>
      </c>
      <c r="B17" s="6" t="s">
        <v>135</v>
      </c>
      <c r="C17" s="6" t="s">
        <v>40</v>
      </c>
      <c r="D17" s="6" t="s">
        <v>165</v>
      </c>
      <c r="E17" s="7">
        <v>14.256214993979516</v>
      </c>
      <c r="F17" s="7">
        <v>15.366487808612513</v>
      </c>
      <c r="G17" s="7">
        <v>16.662779198460296</v>
      </c>
      <c r="H17" s="7">
        <v>0</v>
      </c>
      <c r="I17" s="7"/>
      <c r="J17" s="7"/>
      <c r="K17" s="7"/>
      <c r="L17" s="7"/>
      <c r="M17" s="7"/>
      <c r="N17" s="7"/>
      <c r="O17" s="7"/>
    </row>
    <row r="18" spans="1:15" x14ac:dyDescent="0.35">
      <c r="A18" s="6" t="str">
        <f t="shared" si="0"/>
        <v>DISTRIBUCION VOLUMEN X CRITERIO (Consumiciones)Total AperitivosEN EL ESTABLECIMIENTO</v>
      </c>
      <c r="B18" s="6" t="s">
        <v>135</v>
      </c>
      <c r="C18" s="6" t="s">
        <v>40</v>
      </c>
      <c r="D18" s="6" t="s">
        <v>166</v>
      </c>
      <c r="E18" s="7">
        <v>17.121869697505375</v>
      </c>
      <c r="F18" s="7">
        <v>16.933613846850086</v>
      </c>
      <c r="G18" s="7">
        <v>16.634392738183632</v>
      </c>
      <c r="H18" s="7">
        <v>0</v>
      </c>
      <c r="I18" s="7"/>
      <c r="J18" s="7"/>
      <c r="K18" s="7"/>
      <c r="L18" s="7"/>
      <c r="M18" s="7"/>
      <c r="N18" s="7"/>
      <c r="O18" s="7"/>
    </row>
    <row r="19" spans="1:15" x14ac:dyDescent="0.35">
      <c r="A19" s="6" t="str">
        <f t="shared" si="0"/>
        <v>DISTRIBUCION VOLUMEN X CRITERIO (Consumiciones)Total AperitivosEN EL TRABAJO</v>
      </c>
      <c r="B19" s="6" t="s">
        <v>135</v>
      </c>
      <c r="C19" s="6" t="s">
        <v>40</v>
      </c>
      <c r="D19" s="6" t="s">
        <v>167</v>
      </c>
      <c r="E19" s="7">
        <v>9.1202349164562637</v>
      </c>
      <c r="F19" s="7">
        <v>9.2666638886654642</v>
      </c>
      <c r="G19" s="7">
        <v>10.556931875285898</v>
      </c>
      <c r="H19" s="7">
        <v>0</v>
      </c>
      <c r="I19" s="7"/>
      <c r="J19" s="7"/>
      <c r="K19" s="7"/>
      <c r="L19" s="7"/>
      <c r="M19" s="7"/>
      <c r="N19" s="7"/>
      <c r="O19" s="7"/>
    </row>
    <row r="20" spans="1:15" x14ac:dyDescent="0.35">
      <c r="A20" s="6" t="str">
        <f t="shared" si="0"/>
        <v>DISTRIBUCION VOLUMEN X CRITERIO (Consumiciones)Total AperitivosEN COLEGIO/INSTITUTO/UNIV.</v>
      </c>
      <c r="B20" s="6" t="s">
        <v>135</v>
      </c>
      <c r="C20" s="6" t="s">
        <v>40</v>
      </c>
      <c r="D20" s="6" t="s">
        <v>168</v>
      </c>
      <c r="E20" s="7">
        <v>1.5548245195855048</v>
      </c>
      <c r="F20" s="7">
        <v>2.1329506152142081</v>
      </c>
      <c r="G20" s="7">
        <v>1.532047141616109</v>
      </c>
      <c r="H20" s="7">
        <v>0</v>
      </c>
      <c r="I20" s="7"/>
      <c r="J20" s="7"/>
      <c r="K20" s="7"/>
      <c r="L20" s="7"/>
      <c r="M20" s="7"/>
      <c r="N20" s="7"/>
      <c r="O20" s="7"/>
    </row>
    <row r="21" spans="1:15" x14ac:dyDescent="0.35">
      <c r="A21" s="6" t="str">
        <f t="shared" si="0"/>
        <v>DISTRIBUCION VOLUMEN X CRITERIO (Consumiciones)Total AperitivosEN MI CASA</v>
      </c>
      <c r="B21" s="6" t="s">
        <v>135</v>
      </c>
      <c r="C21" s="6" t="s">
        <v>40</v>
      </c>
      <c r="D21" s="6" t="s">
        <v>169</v>
      </c>
      <c r="E21" s="7">
        <v>4.0754785763111698</v>
      </c>
      <c r="F21" s="7">
        <v>4.4204601726689257</v>
      </c>
      <c r="G21" s="7">
        <v>5.1235993791213117</v>
      </c>
      <c r="H21" s="7">
        <v>0</v>
      </c>
      <c r="I21" s="7"/>
      <c r="J21" s="7"/>
      <c r="K21" s="7"/>
      <c r="L21" s="7"/>
      <c r="M21" s="7"/>
      <c r="N21" s="7"/>
      <c r="O21" s="7"/>
    </row>
    <row r="22" spans="1:15" x14ac:dyDescent="0.35">
      <c r="A22" s="6" t="str">
        <f t="shared" si="0"/>
        <v>DISTRIBUCION VOLUMEN X CRITERIO (Consumiciones)Total AperitivosEN M.TRANSP.(AVION,TREN,AUTOC,E</v>
      </c>
      <c r="B22" s="6" t="s">
        <v>135</v>
      </c>
      <c r="C22" s="6" t="s">
        <v>40</v>
      </c>
      <c r="D22" s="6" t="s">
        <v>170</v>
      </c>
      <c r="E22" s="7">
        <v>1.3792848365468049</v>
      </c>
      <c r="F22" s="7">
        <v>0.4763871512922066</v>
      </c>
      <c r="G22" s="7">
        <v>0.52329550833208283</v>
      </c>
      <c r="H22" s="7">
        <v>0</v>
      </c>
      <c r="I22" s="7"/>
      <c r="J22" s="7"/>
      <c r="K22" s="7"/>
      <c r="L22" s="7"/>
      <c r="M22" s="7"/>
      <c r="N22" s="7"/>
      <c r="O22" s="7"/>
    </row>
    <row r="23" spans="1:15" x14ac:dyDescent="0.35">
      <c r="A23" s="6" t="str">
        <f t="shared" si="0"/>
        <v>DISTRIBUCION VOLUMEN X CRITERIO (Consumiciones)Total AperitivosEN OTRO LUGAR</v>
      </c>
      <c r="B23" s="6" t="s">
        <v>135</v>
      </c>
      <c r="C23" s="6" t="s">
        <v>40</v>
      </c>
      <c r="D23" s="6" t="s">
        <v>171</v>
      </c>
      <c r="E23" s="7">
        <v>9.750450226191095</v>
      </c>
      <c r="F23" s="7">
        <v>11.969794082275996</v>
      </c>
      <c r="G23" s="7">
        <v>14.245104548423665</v>
      </c>
      <c r="H23" s="7">
        <v>0</v>
      </c>
      <c r="I23" s="7"/>
      <c r="J23" s="7"/>
      <c r="K23" s="7"/>
      <c r="L23" s="7"/>
      <c r="M23" s="7"/>
      <c r="N23" s="7"/>
      <c r="O23" s="7"/>
    </row>
    <row r="24" spans="1:15" x14ac:dyDescent="0.35">
      <c r="A24" s="6" t="str">
        <f t="shared" si="0"/>
        <v>DISTRIBUCION VOLUMEN X CRITERIO (Consumiciones)Total AperitivosDESAYUNO</v>
      </c>
      <c r="B24" s="6" t="s">
        <v>135</v>
      </c>
      <c r="C24" s="6" t="s">
        <v>40</v>
      </c>
      <c r="D24" s="6" t="s">
        <v>172</v>
      </c>
      <c r="E24" s="7">
        <v>4.4090969140329523</v>
      </c>
      <c r="F24" s="7">
        <v>5.3192301318807615</v>
      </c>
      <c r="G24" s="7">
        <v>4.2471373658678573</v>
      </c>
      <c r="H24" s="7">
        <v>0</v>
      </c>
      <c r="I24" s="7"/>
      <c r="J24" s="7"/>
      <c r="K24" s="7"/>
      <c r="L24" s="7"/>
      <c r="M24" s="7"/>
      <c r="N24" s="7"/>
      <c r="O24" s="7"/>
    </row>
    <row r="25" spans="1:15" x14ac:dyDescent="0.35">
      <c r="A25" s="6" t="str">
        <f t="shared" si="0"/>
        <v>DISTRIBUCION VOLUMEN X CRITERIO (Consumiciones)Total AperitivosAPERITIVO/ANTES DE COMER</v>
      </c>
      <c r="B25" s="6" t="s">
        <v>135</v>
      </c>
      <c r="C25" s="6" t="s">
        <v>40</v>
      </c>
      <c r="D25" s="6" t="s">
        <v>173</v>
      </c>
      <c r="E25" s="7">
        <v>20.916367274624488</v>
      </c>
      <c r="F25" s="7">
        <v>20.243604863569455</v>
      </c>
      <c r="G25" s="7">
        <v>20.472111655127691</v>
      </c>
      <c r="H25" s="7">
        <v>0</v>
      </c>
      <c r="I25" s="7"/>
      <c r="J25" s="7"/>
      <c r="K25" s="7"/>
      <c r="L25" s="7"/>
      <c r="M25" s="7"/>
      <c r="N25" s="7"/>
      <c r="O25" s="7"/>
    </row>
    <row r="26" spans="1:15" x14ac:dyDescent="0.35">
      <c r="A26" s="6" t="str">
        <f t="shared" si="0"/>
        <v>DISTRIBUCION VOLUMEN X CRITERIO (Consumiciones)Total AperitivosCOMIDA</v>
      </c>
      <c r="B26" s="6" t="s">
        <v>135</v>
      </c>
      <c r="C26" s="6" t="s">
        <v>40</v>
      </c>
      <c r="D26" s="6" t="s">
        <v>174</v>
      </c>
      <c r="E26" s="7">
        <v>7.9190676869102239</v>
      </c>
      <c r="F26" s="7">
        <v>7.2484066063452772</v>
      </c>
      <c r="G26" s="7">
        <v>8.7020836271473634</v>
      </c>
      <c r="H26" s="7">
        <v>0</v>
      </c>
      <c r="I26" s="7"/>
      <c r="J26" s="7"/>
      <c r="K26" s="7"/>
      <c r="L26" s="7"/>
      <c r="M26" s="7"/>
      <c r="N26" s="7"/>
      <c r="O26" s="7"/>
    </row>
    <row r="27" spans="1:15" x14ac:dyDescent="0.35">
      <c r="A27" s="6" t="str">
        <f t="shared" si="0"/>
        <v>DISTRIBUCION VOLUMEN X CRITERIO (Consumiciones)Total AperitivosTARDE/MERIENDA</v>
      </c>
      <c r="B27" s="6" t="s">
        <v>135</v>
      </c>
      <c r="C27" s="6" t="s">
        <v>40</v>
      </c>
      <c r="D27" s="6" t="s">
        <v>175</v>
      </c>
      <c r="E27" s="7">
        <v>33.813700585281161</v>
      </c>
      <c r="F27" s="7">
        <v>34.529404981214576</v>
      </c>
      <c r="G27" s="7">
        <v>33.27535403114998</v>
      </c>
      <c r="H27" s="7">
        <v>0</v>
      </c>
      <c r="I27" s="7"/>
      <c r="J27" s="7"/>
      <c r="K27" s="7"/>
      <c r="L27" s="7"/>
      <c r="M27" s="7"/>
      <c r="N27" s="7"/>
      <c r="O27" s="7"/>
    </row>
    <row r="28" spans="1:15" x14ac:dyDescent="0.35">
      <c r="A28" s="6" t="str">
        <f t="shared" si="0"/>
        <v>DISTRIBUCION VOLUMEN X CRITERIO (Consumiciones)Total AperitivosANTES DE CENAR</v>
      </c>
      <c r="B28" s="6" t="s">
        <v>135</v>
      </c>
      <c r="C28" s="6" t="s">
        <v>40</v>
      </c>
      <c r="D28" s="6" t="s">
        <v>176</v>
      </c>
      <c r="E28" s="7">
        <v>7.5019614452110401</v>
      </c>
      <c r="F28" s="7">
        <v>7.0903047435016573</v>
      </c>
      <c r="G28" s="7">
        <v>7.6896010118150269</v>
      </c>
      <c r="H28" s="7">
        <v>0</v>
      </c>
      <c r="I28" s="7"/>
      <c r="J28" s="7"/>
      <c r="K28" s="7"/>
      <c r="L28" s="7"/>
      <c r="M28" s="7"/>
      <c r="N28" s="7"/>
      <c r="O28" s="7"/>
    </row>
    <row r="29" spans="1:15" x14ac:dyDescent="0.35">
      <c r="A29" s="6" t="str">
        <f t="shared" si="0"/>
        <v>DISTRIBUCION VOLUMEN X CRITERIO (Consumiciones)Total AperitivosCENA</v>
      </c>
      <c r="B29" s="6" t="s">
        <v>135</v>
      </c>
      <c r="C29" s="6" t="s">
        <v>40</v>
      </c>
      <c r="D29" s="6" t="s">
        <v>177</v>
      </c>
      <c r="E29" s="7">
        <v>4.5795137333805425</v>
      </c>
      <c r="F29" s="7">
        <v>4.7961570552670416</v>
      </c>
      <c r="G29" s="7">
        <v>4.6992707401580613</v>
      </c>
      <c r="H29" s="7">
        <v>0</v>
      </c>
      <c r="I29" s="7"/>
      <c r="J29" s="7"/>
      <c r="K29" s="7"/>
      <c r="L29" s="7"/>
      <c r="M29" s="7"/>
      <c r="N29" s="7"/>
      <c r="O29" s="7"/>
    </row>
    <row r="30" spans="1:15" x14ac:dyDescent="0.35">
      <c r="A30" s="6" t="str">
        <f t="shared" si="0"/>
        <v>DISTRIBUCION VOLUMEN X CRITERIO (Consumiciones)Total AperitivosDESPUES DE LA CENA</v>
      </c>
      <c r="B30" s="6" t="s">
        <v>135</v>
      </c>
      <c r="C30" s="6" t="s">
        <v>40</v>
      </c>
      <c r="D30" s="6" t="s">
        <v>178</v>
      </c>
      <c r="E30" s="7">
        <v>2.6384672089480725</v>
      </c>
      <c r="F30" s="7">
        <v>1.9180779074286014</v>
      </c>
      <c r="G30" s="7">
        <v>3.4128493381751737</v>
      </c>
      <c r="H30" s="7">
        <v>0</v>
      </c>
      <c r="I30" s="7"/>
      <c r="J30" s="7"/>
      <c r="K30" s="7"/>
      <c r="L30" s="7"/>
      <c r="M30" s="7"/>
      <c r="N30" s="7"/>
      <c r="O30" s="7"/>
    </row>
    <row r="31" spans="1:15" x14ac:dyDescent="0.35">
      <c r="A31" s="6" t="str">
        <f t="shared" si="0"/>
        <v>DISTRIBUCION VOLUMEN X CRITERIO (Consumiciones)Total AperitivosDURANTE EL DIA</v>
      </c>
      <c r="B31" s="6" t="s">
        <v>135</v>
      </c>
      <c r="C31" s="6" t="s">
        <v>40</v>
      </c>
      <c r="D31" s="6" t="s">
        <v>179</v>
      </c>
      <c r="E31" s="7">
        <v>18.221795946821857</v>
      </c>
      <c r="F31" s="7">
        <v>18.854820688097977</v>
      </c>
      <c r="G31" s="7">
        <v>17.501585790799258</v>
      </c>
      <c r="H31" s="7">
        <v>0</v>
      </c>
      <c r="I31" s="7"/>
      <c r="J31" s="7"/>
      <c r="K31" s="7"/>
      <c r="L31" s="7"/>
      <c r="M31" s="7"/>
      <c r="N31" s="7"/>
      <c r="O31" s="7"/>
    </row>
    <row r="32" spans="1:15" x14ac:dyDescent="0.35">
      <c r="A32" s="6" t="str">
        <f t="shared" si="0"/>
        <v>DISTRIBUCION VOLUMEN X CRITERIO (Consumiciones)Total AperitivosCON AMIGOS</v>
      </c>
      <c r="B32" s="6" t="s">
        <v>135</v>
      </c>
      <c r="C32" s="6" t="s">
        <v>40</v>
      </c>
      <c r="D32" s="6" t="s">
        <v>180</v>
      </c>
      <c r="E32" s="7">
        <v>21.149180986032722</v>
      </c>
      <c r="F32" s="7">
        <v>19.852100508083499</v>
      </c>
      <c r="G32" s="7">
        <v>18.403083442755584</v>
      </c>
      <c r="H32" s="7">
        <v>0</v>
      </c>
      <c r="I32" s="7"/>
      <c r="J32" s="7"/>
      <c r="K32" s="7"/>
      <c r="L32" s="7"/>
      <c r="M32" s="7"/>
      <c r="N32" s="7"/>
      <c r="O32" s="7"/>
    </row>
    <row r="33" spans="1:15" x14ac:dyDescent="0.35">
      <c r="A33" s="6" t="str">
        <f t="shared" si="0"/>
        <v>DISTRIBUCION VOLUMEN X CRITERIO (Consumiciones)Total AperitivosCON CLIENTES</v>
      </c>
      <c r="B33" s="6" t="s">
        <v>135</v>
      </c>
      <c r="C33" s="6" t="s">
        <v>40</v>
      </c>
      <c r="D33" s="6" t="s">
        <v>181</v>
      </c>
      <c r="E33" s="7">
        <v>0.30664548116866575</v>
      </c>
      <c r="F33" s="7">
        <v>0.57744527902922427</v>
      </c>
      <c r="G33" s="7">
        <v>0.21663115139252284</v>
      </c>
      <c r="H33" s="7">
        <v>0</v>
      </c>
      <c r="I33" s="7"/>
      <c r="J33" s="7"/>
      <c r="K33" s="7"/>
      <c r="L33" s="7"/>
      <c r="M33" s="7"/>
      <c r="N33" s="7"/>
      <c r="O33" s="7"/>
    </row>
    <row r="34" spans="1:15" x14ac:dyDescent="0.35">
      <c r="A34" s="6" t="str">
        <f t="shared" si="0"/>
        <v>DISTRIBUCION VOLUMEN X CRITERIO (Consumiciones)Total AperitivosCON COMPAÑEROS DE TRABAJO</v>
      </c>
      <c r="B34" s="6" t="s">
        <v>135</v>
      </c>
      <c r="C34" s="6" t="s">
        <v>40</v>
      </c>
      <c r="D34" s="6" t="s">
        <v>182</v>
      </c>
      <c r="E34" s="7">
        <v>3.7842415421640712</v>
      </c>
      <c r="F34" s="7">
        <v>4.4136999390454852</v>
      </c>
      <c r="G34" s="7">
        <v>4.4050338312770112</v>
      </c>
      <c r="H34" s="7">
        <v>0</v>
      </c>
      <c r="I34" s="7"/>
      <c r="J34" s="7"/>
      <c r="K34" s="7"/>
      <c r="L34" s="7"/>
      <c r="M34" s="7"/>
      <c r="N34" s="7"/>
      <c r="O34" s="7"/>
    </row>
    <row r="35" spans="1:15" x14ac:dyDescent="0.35">
      <c r="A35" s="6" t="str">
        <f t="shared" si="0"/>
        <v>DISTRIBUCION VOLUMEN X CRITERIO (Consumiciones)Total AperitivosCON COMPAÑEROS DE CLASE</v>
      </c>
      <c r="B35" s="6" t="s">
        <v>135</v>
      </c>
      <c r="C35" s="6" t="s">
        <v>40</v>
      </c>
      <c r="D35" s="6" t="s">
        <v>183</v>
      </c>
      <c r="E35" s="7">
        <v>1.4066416501874346</v>
      </c>
      <c r="F35" s="7">
        <v>1.4127283492761531</v>
      </c>
      <c r="G35" s="7">
        <v>1.162376391497886</v>
      </c>
      <c r="H35" s="7">
        <v>0</v>
      </c>
      <c r="I35" s="7"/>
      <c r="J35" s="7"/>
      <c r="K35" s="7"/>
      <c r="L35" s="7"/>
      <c r="M35" s="7"/>
      <c r="N35" s="7"/>
      <c r="O35" s="7"/>
    </row>
    <row r="36" spans="1:15" x14ac:dyDescent="0.35">
      <c r="A36" s="6" t="str">
        <f t="shared" si="0"/>
        <v>DISTRIBUCION VOLUMEN X CRITERIO (Consumiciones)Total AperitivosCON FAMILIA</v>
      </c>
      <c r="B36" s="6" t="s">
        <v>135</v>
      </c>
      <c r="C36" s="6" t="s">
        <v>40</v>
      </c>
      <c r="D36" s="6" t="s">
        <v>184</v>
      </c>
      <c r="E36" s="7">
        <v>35.780351120596364</v>
      </c>
      <c r="F36" s="7">
        <v>35.497680530507779</v>
      </c>
      <c r="G36" s="7">
        <v>34.060983235373854</v>
      </c>
      <c r="H36" s="7">
        <v>0</v>
      </c>
      <c r="I36" s="7"/>
      <c r="J36" s="7"/>
      <c r="K36" s="7"/>
      <c r="L36" s="7"/>
      <c r="M36" s="7"/>
      <c r="N36" s="7"/>
      <c r="O36" s="7"/>
    </row>
    <row r="37" spans="1:15" x14ac:dyDescent="0.35">
      <c r="A37" s="6" t="str">
        <f t="shared" si="0"/>
        <v>DISTRIBUCION VOLUMEN X CRITERIO (Consumiciones)Total AperitivosCON LA PAREJA</v>
      </c>
      <c r="B37" s="6" t="s">
        <v>135</v>
      </c>
      <c r="C37" s="6" t="s">
        <v>40</v>
      </c>
      <c r="D37" s="6" t="s">
        <v>185</v>
      </c>
      <c r="E37" s="7">
        <v>8.4936306930657341</v>
      </c>
      <c r="F37" s="7">
        <v>8.4905743388276367</v>
      </c>
      <c r="G37" s="7">
        <v>9.0540443944146674</v>
      </c>
      <c r="H37" s="7">
        <v>0</v>
      </c>
      <c r="I37" s="7"/>
      <c r="J37" s="7"/>
      <c r="K37" s="7"/>
      <c r="L37" s="7"/>
      <c r="M37" s="7"/>
      <c r="N37" s="7"/>
      <c r="O37" s="7"/>
    </row>
    <row r="38" spans="1:15" x14ac:dyDescent="0.35">
      <c r="A38" s="6" t="str">
        <f t="shared" si="0"/>
        <v>DISTRIBUCION VOLUMEN X CRITERIO (Consumiciones)Total AperitivosESTABA SOLO/A</v>
      </c>
      <c r="B38" s="6" t="s">
        <v>135</v>
      </c>
      <c r="C38" s="6" t="s">
        <v>40</v>
      </c>
      <c r="D38" s="6" t="s">
        <v>186</v>
      </c>
      <c r="E38" s="7">
        <v>27.550819340373746</v>
      </c>
      <c r="F38" s="7">
        <v>27.938622970645898</v>
      </c>
      <c r="G38" s="7">
        <v>31.203296985183616</v>
      </c>
      <c r="H38" s="7">
        <v>0</v>
      </c>
      <c r="I38" s="7"/>
      <c r="J38" s="7"/>
      <c r="K38" s="7"/>
      <c r="L38" s="7"/>
      <c r="M38" s="7"/>
      <c r="N38" s="7"/>
      <c r="O38" s="7"/>
    </row>
    <row r="39" spans="1:15" x14ac:dyDescent="0.35">
      <c r="A39" s="6" t="str">
        <f t="shared" si="0"/>
        <v>DISTRIBUCION VOLUMEN X CRITERIO (Consumiciones)Total AperitivosOTROS</v>
      </c>
      <c r="B39" s="6" t="s">
        <v>135</v>
      </c>
      <c r="C39" s="6" t="s">
        <v>40</v>
      </c>
      <c r="D39" s="6" t="s">
        <v>187</v>
      </c>
      <c r="E39" s="7">
        <v>1.5284921068902173</v>
      </c>
      <c r="F39" s="7">
        <v>1.8171525423071817</v>
      </c>
      <c r="G39" s="7">
        <v>1.4945591544509793</v>
      </c>
      <c r="H39" s="7">
        <v>0</v>
      </c>
      <c r="I39" s="7"/>
      <c r="J39" s="7"/>
      <c r="K39" s="7"/>
      <c r="L39" s="7"/>
      <c r="M39" s="7"/>
      <c r="N39" s="7"/>
      <c r="O39" s="7"/>
    </row>
    <row r="40" spans="1:15" x14ac:dyDescent="0.35">
      <c r="A40" s="6" t="str">
        <f t="shared" si="0"/>
        <v>DISTRIBUCION VOLUMEN X CRITERIO (Consumiciones)Total AperitivosESTAR TRABAJANDO</v>
      </c>
      <c r="B40" s="6" t="s">
        <v>135</v>
      </c>
      <c r="C40" s="6" t="s">
        <v>40</v>
      </c>
      <c r="D40" s="6" t="s">
        <v>188</v>
      </c>
      <c r="E40" s="7">
        <v>6.9850366683313387</v>
      </c>
      <c r="F40" s="7">
        <v>8.4145275249850524</v>
      </c>
      <c r="G40" s="7">
        <v>7.9955196445939611</v>
      </c>
      <c r="H40" s="7">
        <v>0</v>
      </c>
      <c r="I40" s="7"/>
      <c r="J40" s="7"/>
      <c r="K40" s="7"/>
      <c r="L40" s="7"/>
      <c r="M40" s="7"/>
      <c r="N40" s="7"/>
      <c r="O40" s="7"/>
    </row>
    <row r="41" spans="1:15" x14ac:dyDescent="0.35">
      <c r="A41" s="6" t="str">
        <f t="shared" si="0"/>
        <v>DISTRIBUCION VOLUMEN X CRITERIO (Consumiciones)Total AperitivosCOMIDA DE NEGOCIOS</v>
      </c>
      <c r="B41" s="6" t="s">
        <v>135</v>
      </c>
      <c r="C41" s="6" t="s">
        <v>40</v>
      </c>
      <c r="D41" s="6" t="s">
        <v>189</v>
      </c>
      <c r="E41" s="7">
        <v>0.25674050840041412</v>
      </c>
      <c r="F41" s="7">
        <v>0.23017955901492079</v>
      </c>
      <c r="G41" s="7">
        <v>0.27358309726247965</v>
      </c>
      <c r="H41" s="7">
        <v>0</v>
      </c>
      <c r="I41" s="7"/>
      <c r="J41" s="7"/>
      <c r="K41" s="7"/>
      <c r="L41" s="7"/>
      <c r="M41" s="7"/>
      <c r="N41" s="7"/>
      <c r="O41" s="7"/>
    </row>
    <row r="42" spans="1:15" x14ac:dyDescent="0.35">
      <c r="A42" s="6" t="str">
        <f t="shared" si="0"/>
        <v>DISTRIBUCION VOLUMEN X CRITERIO (Consumiciones)Total AperitivosPOR PLACER/RELAX</v>
      </c>
      <c r="B42" s="6" t="s">
        <v>135</v>
      </c>
      <c r="C42" s="6" t="s">
        <v>40</v>
      </c>
      <c r="D42" s="6" t="s">
        <v>190</v>
      </c>
      <c r="E42" s="7">
        <v>18.173109844539468</v>
      </c>
      <c r="F42" s="7">
        <v>17.645198208770665</v>
      </c>
      <c r="G42" s="7">
        <v>19.573106190133043</v>
      </c>
      <c r="H42" s="7">
        <v>0</v>
      </c>
      <c r="I42" s="7"/>
      <c r="J42" s="7"/>
      <c r="K42" s="7"/>
      <c r="L42" s="7"/>
      <c r="M42" s="7"/>
      <c r="N42" s="7"/>
      <c r="O42" s="7"/>
    </row>
    <row r="43" spans="1:15" x14ac:dyDescent="0.35">
      <c r="A43" s="6" t="str">
        <f t="shared" si="0"/>
        <v>DISTRIBUCION VOLUMEN X CRITERIO (Consumiciones)Total AperitivosTENER HAMBRE/SIN PLANIFICAR</v>
      </c>
      <c r="B43" s="6" t="s">
        <v>135</v>
      </c>
      <c r="C43" s="6" t="s">
        <v>40</v>
      </c>
      <c r="D43" s="6" t="s">
        <v>191</v>
      </c>
      <c r="E43" s="7">
        <v>41.28143401701746</v>
      </c>
      <c r="F43" s="7">
        <v>41.483685218869347</v>
      </c>
      <c r="G43" s="7">
        <v>40.457381778356783</v>
      </c>
      <c r="H43" s="7">
        <v>0</v>
      </c>
      <c r="I43" s="7"/>
      <c r="J43" s="7"/>
      <c r="K43" s="7"/>
      <c r="L43" s="7"/>
      <c r="M43" s="7"/>
      <c r="N43" s="7"/>
      <c r="O43" s="7"/>
    </row>
    <row r="44" spans="1:15" x14ac:dyDescent="0.35">
      <c r="A44" s="6" t="str">
        <f t="shared" si="0"/>
        <v>DISTRIBUCION VOLUMEN X CRITERIO (Consumiciones)Total AperitivosESTAR DE COMPRAS</v>
      </c>
      <c r="B44" s="6" t="s">
        <v>135</v>
      </c>
      <c r="C44" s="6" t="s">
        <v>40</v>
      </c>
      <c r="D44" s="6" t="s">
        <v>192</v>
      </c>
      <c r="E44" s="7">
        <v>3.3907722828679723</v>
      </c>
      <c r="F44" s="7">
        <v>3.24297012259707</v>
      </c>
      <c r="G44" s="7">
        <v>2.2720266073693605</v>
      </c>
      <c r="H44" s="7">
        <v>0</v>
      </c>
      <c r="I44" s="7"/>
      <c r="J44" s="7"/>
      <c r="K44" s="7"/>
      <c r="L44" s="7"/>
      <c r="M44" s="7"/>
      <c r="N44" s="7"/>
      <c r="O44" s="7"/>
    </row>
    <row r="45" spans="1:15" x14ac:dyDescent="0.35">
      <c r="A45" s="6" t="str">
        <f t="shared" si="0"/>
        <v>DISTRIBUCION VOLUMEN X CRITERIO (Consumiciones)Total AperitivosNO COCINAR EN CASA</v>
      </c>
      <c r="B45" s="6" t="s">
        <v>135</v>
      </c>
      <c r="C45" s="6" t="s">
        <v>40</v>
      </c>
      <c r="D45" s="6" t="s">
        <v>193</v>
      </c>
      <c r="E45" s="7">
        <v>2.4307352580664054</v>
      </c>
      <c r="F45" s="7">
        <v>2.0953758877894249</v>
      </c>
      <c r="G45" s="7">
        <v>2.4271561227409588</v>
      </c>
      <c r="H45" s="7">
        <v>0</v>
      </c>
      <c r="I45" s="7"/>
      <c r="J45" s="7"/>
      <c r="K45" s="7"/>
      <c r="L45" s="7"/>
      <c r="M45" s="7"/>
      <c r="N45" s="7"/>
      <c r="O45" s="7"/>
    </row>
    <row r="46" spans="1:15" x14ac:dyDescent="0.35">
      <c r="A46" s="6" t="str">
        <f t="shared" si="0"/>
        <v>DISTRIBUCION VOLUMEN X CRITERIO (Consumiciones)Total AperitivosCELEBRACION/FIESTA/SALIR TOMAR</v>
      </c>
      <c r="B46" s="6" t="s">
        <v>135</v>
      </c>
      <c r="C46" s="6" t="s">
        <v>40</v>
      </c>
      <c r="D46" s="6" t="s">
        <v>194</v>
      </c>
      <c r="E46" s="7">
        <v>17.043052841943847</v>
      </c>
      <c r="F46" s="7">
        <v>17.07218313100763</v>
      </c>
      <c r="G46" s="7">
        <v>16.658365816554003</v>
      </c>
      <c r="H46" s="7">
        <v>0</v>
      </c>
      <c r="I46" s="7"/>
      <c r="J46" s="7"/>
      <c r="K46" s="7"/>
      <c r="L46" s="7"/>
      <c r="M46" s="7"/>
      <c r="N46" s="7"/>
      <c r="O46" s="7"/>
    </row>
    <row r="47" spans="1:15" x14ac:dyDescent="0.35">
      <c r="A47" s="6" t="str">
        <f t="shared" si="0"/>
        <v>DISTRIBUCION VOLUMEN X CRITERIO (Consumiciones)Total AperitivosVIENDO DEPORTES</v>
      </c>
      <c r="B47" s="6" t="s">
        <v>135</v>
      </c>
      <c r="C47" s="6" t="s">
        <v>40</v>
      </c>
      <c r="D47" s="6" t="s">
        <v>195</v>
      </c>
      <c r="E47" s="7">
        <v>2.7713644632340042</v>
      </c>
      <c r="F47" s="7">
        <v>2.4044181847958699</v>
      </c>
      <c r="G47" s="7">
        <v>2.0560840809357566</v>
      </c>
      <c r="H47" s="7">
        <v>0</v>
      </c>
      <c r="I47" s="7"/>
      <c r="J47" s="7"/>
      <c r="K47" s="7"/>
      <c r="L47" s="7"/>
      <c r="M47" s="7"/>
      <c r="N47" s="7"/>
      <c r="O47" s="7"/>
    </row>
    <row r="48" spans="1:15" x14ac:dyDescent="0.35">
      <c r="A48" s="6" t="str">
        <f t="shared" si="0"/>
        <v>DISTRIBUCION VOLUMEN X CRITERIO (Consumiciones)Total AperitivosOTROS MOTIVOS</v>
      </c>
      <c r="B48" s="6" t="s">
        <v>135</v>
      </c>
      <c r="C48" s="6" t="s">
        <v>40</v>
      </c>
      <c r="D48" s="6" t="s">
        <v>196</v>
      </c>
      <c r="E48" s="7">
        <v>7.6677518822916397</v>
      </c>
      <c r="F48" s="7">
        <v>7.4114701085455525</v>
      </c>
      <c r="G48" s="7">
        <v>8.2867813845440192</v>
      </c>
      <c r="H48" s="7">
        <v>0</v>
      </c>
      <c r="I48" s="7"/>
      <c r="J48" s="7"/>
      <c r="K48" s="7"/>
      <c r="L48" s="7"/>
      <c r="M48" s="7"/>
      <c r="N48" s="7"/>
      <c r="O48" s="7"/>
    </row>
    <row r="49" spans="1:15" x14ac:dyDescent="0.35">
      <c r="A49" s="6" t="str">
        <f t="shared" si="0"/>
        <v>DISTRIBUCION VOLUMEN X CRITERIO (kg ó litros)Total AperitivosT.ESPAÑA</v>
      </c>
      <c r="B49" s="6" t="s">
        <v>136</v>
      </c>
      <c r="C49" s="6" t="s">
        <v>40</v>
      </c>
      <c r="D49" s="6" t="s">
        <v>45</v>
      </c>
      <c r="E49" s="7">
        <v>100</v>
      </c>
      <c r="F49" s="7">
        <v>100</v>
      </c>
      <c r="G49" s="7">
        <v>100</v>
      </c>
      <c r="H49" s="7">
        <v>0</v>
      </c>
      <c r="I49" s="7"/>
      <c r="J49" s="7"/>
      <c r="K49" s="7"/>
      <c r="L49" s="7"/>
      <c r="M49" s="7"/>
      <c r="N49" s="7"/>
      <c r="O49" s="7"/>
    </row>
    <row r="50" spans="1:15" x14ac:dyDescent="0.35">
      <c r="A50" s="6" t="str">
        <f t="shared" si="0"/>
        <v>DISTRIBUCION VOLUMEN X CRITERIO (kg ó litros)Total AperitivosHiper+Super+Discount+G.A</v>
      </c>
      <c r="B50" s="6" t="s">
        <v>136</v>
      </c>
      <c r="C50" s="6" t="s">
        <v>40</v>
      </c>
      <c r="D50" s="6" t="s">
        <v>23</v>
      </c>
      <c r="E50" s="7">
        <v>47.681009546563743</v>
      </c>
      <c r="F50" s="7">
        <v>49.627046087883571</v>
      </c>
      <c r="G50" s="7">
        <v>52.504091402196217</v>
      </c>
      <c r="H50" s="7">
        <v>0</v>
      </c>
      <c r="I50" s="7"/>
      <c r="J50" s="7"/>
      <c r="K50" s="7"/>
      <c r="L50" s="7"/>
      <c r="M50" s="7"/>
      <c r="N50" s="7"/>
      <c r="O50" s="7"/>
    </row>
    <row r="51" spans="1:15" x14ac:dyDescent="0.35">
      <c r="A51" s="6" t="str">
        <f t="shared" si="0"/>
        <v>DISTRIBUCION VOLUMEN X CRITERIO (kg ó litros)Total AperitivosRestaurantes</v>
      </c>
      <c r="B51" s="6" t="s">
        <v>136</v>
      </c>
      <c r="C51" s="6" t="s">
        <v>40</v>
      </c>
      <c r="D51" s="6" t="s">
        <v>24</v>
      </c>
      <c r="E51" s="7">
        <v>1.8028326033228681</v>
      </c>
      <c r="F51" s="7">
        <v>1.5318329307580769</v>
      </c>
      <c r="G51" s="7">
        <v>2.0467106173448952</v>
      </c>
      <c r="H51" s="7">
        <v>0</v>
      </c>
      <c r="I51" s="7"/>
      <c r="J51" s="7"/>
      <c r="K51" s="7"/>
      <c r="L51" s="7"/>
      <c r="M51" s="7"/>
      <c r="N51" s="7"/>
      <c r="O51" s="7"/>
    </row>
    <row r="52" spans="1:15" x14ac:dyDescent="0.35">
      <c r="A52" s="6" t="str">
        <f t="shared" si="0"/>
        <v>DISTRIBUCION VOLUMEN X CRITERIO (kg ó litros)Total AperitivosRestaurantes Fast Food</v>
      </c>
      <c r="B52" s="6" t="s">
        <v>136</v>
      </c>
      <c r="C52" s="6" t="s">
        <v>40</v>
      </c>
      <c r="D52" s="6" t="s">
        <v>25</v>
      </c>
      <c r="E52" s="7">
        <v>1.832537225871675</v>
      </c>
      <c r="F52" s="7">
        <v>1.9794477381777205</v>
      </c>
      <c r="G52" s="7">
        <v>1.8410527054293129</v>
      </c>
      <c r="H52" s="7">
        <v>0</v>
      </c>
      <c r="I52" s="7"/>
      <c r="J52" s="7"/>
      <c r="K52" s="7"/>
      <c r="L52" s="7"/>
      <c r="M52" s="7"/>
      <c r="N52" s="7"/>
      <c r="O52" s="7"/>
    </row>
    <row r="53" spans="1:15" x14ac:dyDescent="0.35">
      <c r="A53" s="6" t="str">
        <f t="shared" si="0"/>
        <v>DISTRIBUCION VOLUMEN X CRITERIO (kg ó litros)Total AperitivosBares/Cafeterias/Cervecerias</v>
      </c>
      <c r="B53" s="6" t="s">
        <v>136</v>
      </c>
      <c r="C53" s="6" t="s">
        <v>40</v>
      </c>
      <c r="D53" s="6" t="s">
        <v>26</v>
      </c>
      <c r="E53" s="7">
        <v>7.7223293084645759</v>
      </c>
      <c r="F53" s="7">
        <v>8.180824010157572</v>
      </c>
      <c r="G53" s="7">
        <v>7.966990692201402</v>
      </c>
      <c r="H53" s="7">
        <v>0</v>
      </c>
      <c r="I53" s="7"/>
      <c r="J53" s="7"/>
      <c r="K53" s="7"/>
      <c r="L53" s="7"/>
      <c r="M53" s="7"/>
      <c r="N53" s="7"/>
      <c r="O53" s="7"/>
    </row>
    <row r="54" spans="1:15" x14ac:dyDescent="0.35">
      <c r="A54" s="6" t="str">
        <f t="shared" si="0"/>
        <v>DISTRIBUCION VOLUMEN X CRITERIO (kg ó litros)Total AperitivosPanaderias/Pastelerias</v>
      </c>
      <c r="B54" s="6" t="s">
        <v>136</v>
      </c>
      <c r="C54" s="6" t="s">
        <v>40</v>
      </c>
      <c r="D54" s="6" t="s">
        <v>27</v>
      </c>
      <c r="E54" s="7">
        <v>1.6471438332296684</v>
      </c>
      <c r="F54" s="7">
        <v>1.390129838727026</v>
      </c>
      <c r="G54" s="7">
        <v>1.1675582962285669</v>
      </c>
      <c r="H54" s="7">
        <v>0</v>
      </c>
      <c r="I54" s="7"/>
      <c r="J54" s="7"/>
      <c r="K54" s="7"/>
      <c r="L54" s="7"/>
      <c r="M54" s="7"/>
      <c r="N54" s="7"/>
      <c r="O54" s="7"/>
    </row>
    <row r="55" spans="1:15" x14ac:dyDescent="0.35">
      <c r="A55" s="6" t="str">
        <f t="shared" si="0"/>
        <v>DISTRIBUCION VOLUMEN X CRITERIO (kg ó litros)Total AperitivosTda.Alimentacion/Delicatesen</v>
      </c>
      <c r="B55" s="6" t="s">
        <v>136</v>
      </c>
      <c r="C55" s="6" t="s">
        <v>40</v>
      </c>
      <c r="D55" s="6" t="s">
        <v>148</v>
      </c>
      <c r="E55" s="7">
        <v>7.8807667818468277</v>
      </c>
      <c r="F55" s="7">
        <v>7.3690015762344938</v>
      </c>
      <c r="G55" s="7">
        <v>6.4805117234523602</v>
      </c>
      <c r="H55" s="7">
        <v>0</v>
      </c>
      <c r="I55" s="7"/>
      <c r="J55" s="7"/>
      <c r="K55" s="7"/>
      <c r="L55" s="7"/>
      <c r="M55" s="7"/>
      <c r="N55" s="7"/>
      <c r="O55" s="7"/>
    </row>
    <row r="56" spans="1:15" x14ac:dyDescent="0.35">
      <c r="A56" s="6" t="str">
        <f t="shared" si="0"/>
        <v>DISTRIBUCION VOLUMEN X CRITERIO (kg ó litros)Total AperitivosCanal Conveniencia/24h</v>
      </c>
      <c r="B56" s="6" t="s">
        <v>136</v>
      </c>
      <c r="C56" s="6" t="s">
        <v>40</v>
      </c>
      <c r="D56" s="6" t="s">
        <v>149</v>
      </c>
      <c r="E56" s="7">
        <v>18.556177428193578</v>
      </c>
      <c r="F56" s="7">
        <v>15.533608352321405</v>
      </c>
      <c r="G56" s="7">
        <v>14.447510255032899</v>
      </c>
      <c r="H56" s="7">
        <v>0</v>
      </c>
      <c r="I56" s="7"/>
      <c r="J56" s="7"/>
      <c r="K56" s="7"/>
      <c r="L56" s="7"/>
      <c r="M56" s="7"/>
      <c r="N56" s="7"/>
      <c r="O56" s="7"/>
    </row>
    <row r="57" spans="1:15" x14ac:dyDescent="0.35">
      <c r="A57" s="6" t="str">
        <f t="shared" si="0"/>
        <v>DISTRIBUCION VOLUMEN X CRITERIO (kg ó litros)Total AperitivosHoteles</v>
      </c>
      <c r="B57" s="6" t="s">
        <v>136</v>
      </c>
      <c r="C57" s="6" t="s">
        <v>40</v>
      </c>
      <c r="D57" s="6" t="s">
        <v>29</v>
      </c>
      <c r="E57" s="7">
        <v>9.4812496580287092E-2</v>
      </c>
      <c r="F57" s="7">
        <v>0.15610136083545686</v>
      </c>
      <c r="G57" s="7">
        <v>0.21780121551762407</v>
      </c>
      <c r="H57" s="7">
        <v>0</v>
      </c>
      <c r="I57" s="7"/>
      <c r="J57" s="7"/>
      <c r="K57" s="7"/>
      <c r="L57" s="7"/>
      <c r="M57" s="7"/>
      <c r="N57" s="7"/>
      <c r="O57" s="7"/>
    </row>
    <row r="58" spans="1:15" x14ac:dyDescent="0.35">
      <c r="A58" s="6" t="str">
        <f t="shared" si="0"/>
        <v>DISTRIBUCION VOLUMEN X CRITERIO (kg ó litros)Total AperitivosEstaciones de servicio</v>
      </c>
      <c r="B58" s="6" t="s">
        <v>136</v>
      </c>
      <c r="C58" s="6" t="s">
        <v>40</v>
      </c>
      <c r="D58" s="6" t="s">
        <v>30</v>
      </c>
      <c r="E58" s="7">
        <v>2.9838666752821639</v>
      </c>
      <c r="F58" s="7">
        <v>3.1584601638651435</v>
      </c>
      <c r="G58" s="7">
        <v>2.9329670341006762</v>
      </c>
      <c r="H58" s="7">
        <v>0</v>
      </c>
      <c r="I58" s="7"/>
      <c r="J58" s="7"/>
      <c r="K58" s="7"/>
      <c r="L58" s="7"/>
      <c r="M58" s="7"/>
      <c r="N58" s="7"/>
      <c r="O58" s="7"/>
    </row>
    <row r="59" spans="1:15" x14ac:dyDescent="0.35">
      <c r="A59" s="6" t="str">
        <f t="shared" si="0"/>
        <v>DISTRIBUCION VOLUMEN X CRITERIO (kg ó litros)Total AperitivosMaquinas dispensadoras</v>
      </c>
      <c r="B59" s="6" t="s">
        <v>136</v>
      </c>
      <c r="C59" s="6" t="s">
        <v>40</v>
      </c>
      <c r="D59" s="6" t="s">
        <v>31</v>
      </c>
      <c r="E59" s="7">
        <v>2.7045390527305102</v>
      </c>
      <c r="F59" s="7">
        <v>3.6666656971824696</v>
      </c>
      <c r="G59" s="7">
        <v>3.8710354792152195</v>
      </c>
      <c r="H59" s="7">
        <v>0</v>
      </c>
      <c r="I59" s="7"/>
      <c r="J59" s="7"/>
      <c r="K59" s="7"/>
      <c r="L59" s="7"/>
      <c r="M59" s="7"/>
      <c r="N59" s="7"/>
      <c r="O59" s="7"/>
    </row>
    <row r="60" spans="1:15" x14ac:dyDescent="0.35">
      <c r="A60" s="6" t="str">
        <f t="shared" si="0"/>
        <v>DISTRIBUCION VOLUMEN X CRITERIO (kg ó litros)Total AperitivosServicio en la empresa</v>
      </c>
      <c r="B60" s="6" t="s">
        <v>136</v>
      </c>
      <c r="C60" s="6" t="s">
        <v>40</v>
      </c>
      <c r="D60" s="6" t="s">
        <v>32</v>
      </c>
      <c r="E60" s="7">
        <v>0.90524034319205637</v>
      </c>
      <c r="F60" s="7">
        <v>0.50078657744874355</v>
      </c>
      <c r="G60" s="7">
        <v>0.48119156008812586</v>
      </c>
      <c r="H60" s="7">
        <v>0</v>
      </c>
      <c r="I60" s="7"/>
      <c r="J60" s="7"/>
      <c r="K60" s="7"/>
      <c r="L60" s="7"/>
      <c r="M60" s="7"/>
      <c r="N60" s="7"/>
      <c r="O60" s="7"/>
    </row>
    <row r="61" spans="1:15" x14ac:dyDescent="0.35">
      <c r="A61" s="6" t="str">
        <f t="shared" si="0"/>
        <v>DISTRIBUCION VOLUMEN X CRITERIO (kg ó litros)Total AperitivosResto de canales</v>
      </c>
      <c r="B61" s="6" t="s">
        <v>136</v>
      </c>
      <c r="C61" s="6" t="s">
        <v>40</v>
      </c>
      <c r="D61" s="6" t="s">
        <v>33</v>
      </c>
      <c r="E61" s="7">
        <v>6.1887425903001274</v>
      </c>
      <c r="F61" s="7">
        <v>6.9060981988849202</v>
      </c>
      <c r="G61" s="7">
        <v>6.0425767919607454</v>
      </c>
      <c r="H61" s="7">
        <v>0</v>
      </c>
      <c r="I61" s="7"/>
      <c r="J61" s="7"/>
      <c r="K61" s="7"/>
      <c r="L61" s="7"/>
      <c r="M61" s="7"/>
      <c r="N61" s="7"/>
      <c r="O61" s="7"/>
    </row>
    <row r="62" spans="1:15" x14ac:dyDescent="0.35">
      <c r="A62" s="6" t="str">
        <f t="shared" si="0"/>
        <v>DISTRIBUCION VOLUMEN X CRITERIO (kg ó litros)Total AperitivosEN LA CALLE</v>
      </c>
      <c r="B62" s="6" t="s">
        <v>136</v>
      </c>
      <c r="C62" s="6" t="s">
        <v>40</v>
      </c>
      <c r="D62" s="6" t="s">
        <v>164</v>
      </c>
      <c r="E62" s="7">
        <v>38.582579975481046</v>
      </c>
      <c r="F62" s="7">
        <v>35.635422845800484</v>
      </c>
      <c r="G62" s="7">
        <v>32.686354168185019</v>
      </c>
      <c r="H62" s="7">
        <v>0</v>
      </c>
      <c r="I62" s="7"/>
      <c r="J62" s="7"/>
      <c r="K62" s="7"/>
      <c r="L62" s="7"/>
      <c r="M62" s="7"/>
      <c r="N62" s="7"/>
      <c r="O62" s="7"/>
    </row>
    <row r="63" spans="1:15" x14ac:dyDescent="0.35">
      <c r="A63" s="6" t="str">
        <f t="shared" si="0"/>
        <v>DISTRIBUCION VOLUMEN X CRITERIO (kg ó litros)Total AperitivosEN CASA DE OTROS</v>
      </c>
      <c r="B63" s="6" t="s">
        <v>136</v>
      </c>
      <c r="C63" s="6" t="s">
        <v>40</v>
      </c>
      <c r="D63" s="6" t="s">
        <v>165</v>
      </c>
      <c r="E63" s="7">
        <v>19.207800699693252</v>
      </c>
      <c r="F63" s="7">
        <v>19.608202191322409</v>
      </c>
      <c r="G63" s="7">
        <v>22.120829968315324</v>
      </c>
      <c r="H63" s="7">
        <v>0</v>
      </c>
      <c r="I63" s="7"/>
      <c r="J63" s="7"/>
      <c r="K63" s="7"/>
      <c r="L63" s="7"/>
      <c r="M63" s="7"/>
      <c r="N63" s="7"/>
      <c r="O63" s="7"/>
    </row>
    <row r="64" spans="1:15" x14ac:dyDescent="0.35">
      <c r="A64" s="6" t="str">
        <f t="shared" si="0"/>
        <v>DISTRIBUCION VOLUMEN X CRITERIO (kg ó litros)Total AperitivosEN EL ESTABLECIMIENTO</v>
      </c>
      <c r="B64" s="6" t="s">
        <v>136</v>
      </c>
      <c r="C64" s="6" t="s">
        <v>40</v>
      </c>
      <c r="D64" s="6" t="s">
        <v>166</v>
      </c>
      <c r="E64" s="7">
        <v>14.602906610485878</v>
      </c>
      <c r="F64" s="7">
        <v>15.165350770225771</v>
      </c>
      <c r="G64" s="7">
        <v>14.266843517775381</v>
      </c>
      <c r="H64" s="7">
        <v>0</v>
      </c>
      <c r="I64" s="7"/>
      <c r="J64" s="7"/>
      <c r="K64" s="7"/>
      <c r="L64" s="7"/>
      <c r="M64" s="7"/>
      <c r="N64" s="7"/>
      <c r="O64" s="7"/>
    </row>
    <row r="65" spans="1:15" x14ac:dyDescent="0.35">
      <c r="A65" s="6" t="str">
        <f t="shared" si="0"/>
        <v>DISTRIBUCION VOLUMEN X CRITERIO (kg ó litros)Total AperitivosEN EL TRABAJO</v>
      </c>
      <c r="B65" s="6" t="s">
        <v>136</v>
      </c>
      <c r="C65" s="6" t="s">
        <v>40</v>
      </c>
      <c r="D65" s="6" t="s">
        <v>167</v>
      </c>
      <c r="E65" s="7">
        <v>9.3441498175477147</v>
      </c>
      <c r="F65" s="7">
        <v>8.7686457712592905</v>
      </c>
      <c r="G65" s="7">
        <v>9.0289152390767704</v>
      </c>
      <c r="H65" s="7">
        <v>0</v>
      </c>
      <c r="I65" s="7"/>
      <c r="J65" s="7"/>
      <c r="K65" s="7"/>
      <c r="L65" s="7"/>
      <c r="M65" s="7"/>
      <c r="N65" s="7"/>
      <c r="O65" s="7"/>
    </row>
    <row r="66" spans="1:15" x14ac:dyDescent="0.35">
      <c r="A66" s="6" t="str">
        <f t="shared" si="0"/>
        <v>DISTRIBUCION VOLUMEN X CRITERIO (kg ó litros)Total AperitivosEN COLEGIO/INSTITUTO/UNIV.</v>
      </c>
      <c r="B66" s="6" t="s">
        <v>136</v>
      </c>
      <c r="C66" s="6" t="s">
        <v>40</v>
      </c>
      <c r="D66" s="6" t="s">
        <v>168</v>
      </c>
      <c r="E66" s="7">
        <v>1.3400645293075366</v>
      </c>
      <c r="F66" s="7">
        <v>1.4073913015133184</v>
      </c>
      <c r="G66" s="7">
        <v>1.122586590567564</v>
      </c>
      <c r="H66" s="7">
        <v>0</v>
      </c>
      <c r="I66" s="7"/>
      <c r="J66" s="7"/>
      <c r="K66" s="7"/>
      <c r="L66" s="7"/>
      <c r="M66" s="7"/>
      <c r="N66" s="7"/>
      <c r="O66" s="7"/>
    </row>
    <row r="67" spans="1:15" x14ac:dyDescent="0.35">
      <c r="A67" s="6" t="str">
        <f t="shared" si="0"/>
        <v>DISTRIBUCION VOLUMEN X CRITERIO (kg ó litros)Total AperitivosEN MI CASA</v>
      </c>
      <c r="B67" s="6" t="s">
        <v>136</v>
      </c>
      <c r="C67" s="6" t="s">
        <v>40</v>
      </c>
      <c r="D67" s="6" t="s">
        <v>169</v>
      </c>
      <c r="E67" s="7">
        <v>5.5374199582832153</v>
      </c>
      <c r="F67" s="7">
        <v>6.1164530771917125</v>
      </c>
      <c r="G67" s="7">
        <v>7.1340155691716882</v>
      </c>
      <c r="H67" s="7">
        <v>0</v>
      </c>
      <c r="I67" s="7"/>
      <c r="J67" s="7"/>
      <c r="K67" s="7"/>
      <c r="L67" s="7"/>
      <c r="M67" s="7"/>
      <c r="N67" s="7"/>
      <c r="O67" s="7"/>
    </row>
    <row r="68" spans="1:15" x14ac:dyDescent="0.35">
      <c r="A68" s="6" t="str">
        <f t="shared" ref="A68:A131" si="1">B68&amp;C68&amp;D68</f>
        <v>DISTRIBUCION VOLUMEN X CRITERIO (kg ó litros)Total AperitivosEN M.TRANSP.(AVION,TREN,AUTOC,E</v>
      </c>
      <c r="B68" s="6" t="s">
        <v>136</v>
      </c>
      <c r="C68" s="6" t="s">
        <v>40</v>
      </c>
      <c r="D68" s="6" t="s">
        <v>170</v>
      </c>
      <c r="E68" s="7">
        <v>1.2913153111085462</v>
      </c>
      <c r="F68" s="7">
        <v>0.43277217961928971</v>
      </c>
      <c r="G68" s="7">
        <v>0.4216934002702899</v>
      </c>
      <c r="H68" s="7">
        <v>0</v>
      </c>
      <c r="I68" s="7"/>
      <c r="J68" s="7"/>
      <c r="K68" s="7"/>
      <c r="L68" s="7"/>
      <c r="M68" s="7"/>
      <c r="N68" s="7"/>
      <c r="O68" s="7"/>
    </row>
    <row r="69" spans="1:15" x14ac:dyDescent="0.35">
      <c r="A69" s="6" t="str">
        <f t="shared" si="1"/>
        <v>DISTRIBUCION VOLUMEN X CRITERIO (kg ó litros)Total AperitivosEN OTRO LUGAR</v>
      </c>
      <c r="B69" s="6" t="s">
        <v>136</v>
      </c>
      <c r="C69" s="6" t="s">
        <v>40</v>
      </c>
      <c r="D69" s="6" t="s">
        <v>171</v>
      </c>
      <c r="E69" s="7">
        <v>10.093763040551003</v>
      </c>
      <c r="F69" s="7">
        <v>12.865763746507014</v>
      </c>
      <c r="G69" s="7">
        <v>13.218757250544243</v>
      </c>
      <c r="H69" s="7">
        <v>0</v>
      </c>
      <c r="I69" s="7"/>
      <c r="J69" s="7"/>
      <c r="K69" s="7"/>
      <c r="L69" s="7"/>
      <c r="M69" s="7"/>
      <c r="N69" s="7"/>
      <c r="O69" s="7"/>
    </row>
    <row r="70" spans="1:15" x14ac:dyDescent="0.35">
      <c r="A70" s="6" t="str">
        <f t="shared" si="1"/>
        <v>DISTRIBUCION VOLUMEN X CRITERIO (kg ó litros)Total AperitivosDESAYUNO</v>
      </c>
      <c r="B70" s="6" t="s">
        <v>136</v>
      </c>
      <c r="C70" s="6" t="s">
        <v>40</v>
      </c>
      <c r="D70" s="6" t="s">
        <v>172</v>
      </c>
      <c r="E70" s="7">
        <v>4.424081720831408</v>
      </c>
      <c r="F70" s="7">
        <v>5.514681437766086</v>
      </c>
      <c r="G70" s="7">
        <v>3.8108075899359837</v>
      </c>
      <c r="H70" s="7">
        <v>0</v>
      </c>
      <c r="I70" s="7"/>
      <c r="J70" s="7"/>
      <c r="K70" s="7"/>
      <c r="L70" s="7"/>
      <c r="M70" s="7"/>
      <c r="N70" s="7"/>
      <c r="O70" s="7"/>
    </row>
    <row r="71" spans="1:15" x14ac:dyDescent="0.35">
      <c r="A71" s="6" t="str">
        <f t="shared" si="1"/>
        <v>DISTRIBUCION VOLUMEN X CRITERIO (kg ó litros)Total AperitivosAPERITIVO/ANTES DE COMER</v>
      </c>
      <c r="B71" s="6" t="s">
        <v>136</v>
      </c>
      <c r="C71" s="6" t="s">
        <v>40</v>
      </c>
      <c r="D71" s="6" t="s">
        <v>173</v>
      </c>
      <c r="E71" s="7">
        <v>20.847794032897614</v>
      </c>
      <c r="F71" s="7">
        <v>19.996577365705111</v>
      </c>
      <c r="G71" s="7">
        <v>20.810630422549924</v>
      </c>
      <c r="H71" s="7">
        <v>0</v>
      </c>
      <c r="I71" s="7"/>
      <c r="J71" s="7"/>
      <c r="K71" s="7"/>
      <c r="L71" s="7"/>
      <c r="M71" s="7"/>
      <c r="N71" s="7"/>
      <c r="O71" s="7"/>
    </row>
    <row r="72" spans="1:15" x14ac:dyDescent="0.35">
      <c r="A72" s="6" t="str">
        <f t="shared" si="1"/>
        <v>DISTRIBUCION VOLUMEN X CRITERIO (kg ó litros)Total AperitivosCOMIDA</v>
      </c>
      <c r="B72" s="6" t="s">
        <v>136</v>
      </c>
      <c r="C72" s="6" t="s">
        <v>40</v>
      </c>
      <c r="D72" s="6" t="s">
        <v>174</v>
      </c>
      <c r="E72" s="7">
        <v>11.139619758669848</v>
      </c>
      <c r="F72" s="7">
        <v>9.3398987655253389</v>
      </c>
      <c r="G72" s="7">
        <v>10.437471417620605</v>
      </c>
      <c r="H72" s="7">
        <v>0</v>
      </c>
      <c r="I72" s="7"/>
      <c r="J72" s="7"/>
      <c r="K72" s="7"/>
      <c r="L72" s="7"/>
      <c r="M72" s="7"/>
      <c r="N72" s="7"/>
      <c r="O72" s="7"/>
    </row>
    <row r="73" spans="1:15" x14ac:dyDescent="0.35">
      <c r="A73" s="6" t="str">
        <f t="shared" si="1"/>
        <v>DISTRIBUCION VOLUMEN X CRITERIO (kg ó litros)Total AperitivosTARDE/MERIENDA</v>
      </c>
      <c r="B73" s="6" t="s">
        <v>136</v>
      </c>
      <c r="C73" s="6" t="s">
        <v>40</v>
      </c>
      <c r="D73" s="6" t="s">
        <v>175</v>
      </c>
      <c r="E73" s="7">
        <v>31.675144506841168</v>
      </c>
      <c r="F73" s="7">
        <v>33.175653944088559</v>
      </c>
      <c r="G73" s="7">
        <v>32.796396235172104</v>
      </c>
      <c r="H73" s="7">
        <v>0</v>
      </c>
      <c r="I73" s="7"/>
      <c r="J73" s="7"/>
      <c r="K73" s="7"/>
      <c r="L73" s="7"/>
      <c r="M73" s="7"/>
      <c r="N73" s="7"/>
      <c r="O73" s="7"/>
    </row>
    <row r="74" spans="1:15" x14ac:dyDescent="0.35">
      <c r="A74" s="6" t="str">
        <f t="shared" si="1"/>
        <v>DISTRIBUCION VOLUMEN X CRITERIO (kg ó litros)Total AperitivosANTES DE CENAR</v>
      </c>
      <c r="B74" s="6" t="s">
        <v>136</v>
      </c>
      <c r="C74" s="6" t="s">
        <v>40</v>
      </c>
      <c r="D74" s="6" t="s">
        <v>176</v>
      </c>
      <c r="E74" s="7">
        <v>6.9519694841111255</v>
      </c>
      <c r="F74" s="7">
        <v>6.6184810645236025</v>
      </c>
      <c r="G74" s="7">
        <v>7.4141680153860214</v>
      </c>
      <c r="H74" s="7">
        <v>0</v>
      </c>
      <c r="I74" s="7"/>
      <c r="J74" s="7"/>
      <c r="K74" s="7"/>
      <c r="L74" s="7"/>
      <c r="M74" s="7"/>
      <c r="N74" s="7"/>
      <c r="O74" s="7"/>
    </row>
    <row r="75" spans="1:15" x14ac:dyDescent="0.35">
      <c r="A75" s="6" t="str">
        <f t="shared" si="1"/>
        <v>DISTRIBUCION VOLUMEN X CRITERIO (kg ó litros)Total AperitivosCENA</v>
      </c>
      <c r="B75" s="6" t="s">
        <v>136</v>
      </c>
      <c r="C75" s="6" t="s">
        <v>40</v>
      </c>
      <c r="D75" s="6" t="s">
        <v>177</v>
      </c>
      <c r="E75" s="7">
        <v>4.5100506142996375</v>
      </c>
      <c r="F75" s="7">
        <v>5.3970050254940016</v>
      </c>
      <c r="G75" s="7">
        <v>5.1505743715040211</v>
      </c>
      <c r="H75" s="7">
        <v>0</v>
      </c>
      <c r="I75" s="7"/>
      <c r="J75" s="7"/>
      <c r="K75" s="7"/>
      <c r="L75" s="7"/>
      <c r="M75" s="7"/>
      <c r="N75" s="7"/>
      <c r="O75" s="7"/>
    </row>
    <row r="76" spans="1:15" x14ac:dyDescent="0.35">
      <c r="A76" s="6" t="str">
        <f t="shared" si="1"/>
        <v>DISTRIBUCION VOLUMEN X CRITERIO (kg ó litros)Total AperitivosDESPUES DE LA CENA</v>
      </c>
      <c r="B76" s="6" t="s">
        <v>136</v>
      </c>
      <c r="C76" s="6" t="s">
        <v>40</v>
      </c>
      <c r="D76" s="6" t="s">
        <v>178</v>
      </c>
      <c r="E76" s="7">
        <v>2.4010727699652432</v>
      </c>
      <c r="F76" s="7">
        <v>1.8112058265065285</v>
      </c>
      <c r="G76" s="7">
        <v>2.521688732365357</v>
      </c>
      <c r="H76" s="7">
        <v>0</v>
      </c>
      <c r="I76" s="7"/>
      <c r="J76" s="7"/>
      <c r="K76" s="7"/>
      <c r="L76" s="7"/>
      <c r="M76" s="7"/>
      <c r="N76" s="7"/>
      <c r="O76" s="7"/>
    </row>
    <row r="77" spans="1:15" x14ac:dyDescent="0.35">
      <c r="A77" s="6" t="str">
        <f t="shared" si="1"/>
        <v>DISTRIBUCION VOLUMEN X CRITERIO (kg ó litros)Total AperitivosDURANTE EL DIA</v>
      </c>
      <c r="B77" s="6" t="s">
        <v>136</v>
      </c>
      <c r="C77" s="6" t="s">
        <v>40</v>
      </c>
      <c r="D77" s="6" t="s">
        <v>179</v>
      </c>
      <c r="E77" s="7">
        <v>18.05026819671718</v>
      </c>
      <c r="F77" s="7">
        <v>18.14650075547425</v>
      </c>
      <c r="G77" s="7">
        <v>17.058260391687117</v>
      </c>
      <c r="H77" s="7">
        <v>0</v>
      </c>
      <c r="I77" s="7"/>
      <c r="J77" s="7"/>
      <c r="K77" s="7"/>
      <c r="L77" s="7"/>
      <c r="M77" s="7"/>
      <c r="N77" s="7"/>
      <c r="O77" s="7"/>
    </row>
    <row r="78" spans="1:15" x14ac:dyDescent="0.35">
      <c r="A78" s="6" t="str">
        <f t="shared" si="1"/>
        <v>DISTRIBUCION VOLUMEN X CRITERIO (kg ó litros)Total AperitivosCON AMIGOS</v>
      </c>
      <c r="B78" s="6" t="s">
        <v>136</v>
      </c>
      <c r="C78" s="6" t="s">
        <v>40</v>
      </c>
      <c r="D78" s="6" t="s">
        <v>180</v>
      </c>
      <c r="E78" s="7">
        <v>22.444983778353006</v>
      </c>
      <c r="F78" s="7">
        <v>21.371273140442458</v>
      </c>
      <c r="G78" s="7">
        <v>20.420356936650226</v>
      </c>
      <c r="H78" s="7">
        <v>0</v>
      </c>
      <c r="I78" s="7"/>
      <c r="J78" s="7"/>
      <c r="K78" s="7"/>
      <c r="L78" s="7"/>
      <c r="M78" s="7"/>
      <c r="N78" s="7"/>
      <c r="O78" s="7"/>
    </row>
    <row r="79" spans="1:15" x14ac:dyDescent="0.35">
      <c r="A79" s="6" t="str">
        <f t="shared" si="1"/>
        <v>DISTRIBUCION VOLUMEN X CRITERIO (kg ó litros)Total AperitivosCON CLIENTES</v>
      </c>
      <c r="B79" s="6" t="s">
        <v>136</v>
      </c>
      <c r="C79" s="6" t="s">
        <v>40</v>
      </c>
      <c r="D79" s="6" t="s">
        <v>181</v>
      </c>
      <c r="E79" s="7">
        <v>0.38824728071405901</v>
      </c>
      <c r="F79" s="7">
        <v>0.4354950802446198</v>
      </c>
      <c r="G79" s="7">
        <v>0.16881708721724883</v>
      </c>
      <c r="H79" s="7">
        <v>0</v>
      </c>
      <c r="I79" s="7"/>
      <c r="J79" s="7"/>
      <c r="K79" s="7"/>
      <c r="L79" s="7"/>
      <c r="M79" s="7"/>
      <c r="N79" s="7"/>
      <c r="O79" s="7"/>
    </row>
    <row r="80" spans="1:15" x14ac:dyDescent="0.35">
      <c r="A80" s="6" t="str">
        <f t="shared" si="1"/>
        <v>DISTRIBUCION VOLUMEN X CRITERIO (kg ó litros)Total AperitivosCON COMPAÑEROS DE TRABAJO</v>
      </c>
      <c r="B80" s="6" t="s">
        <v>136</v>
      </c>
      <c r="C80" s="6" t="s">
        <v>40</v>
      </c>
      <c r="D80" s="6" t="s">
        <v>182</v>
      </c>
      <c r="E80" s="7">
        <v>4.9529264976043077</v>
      </c>
      <c r="F80" s="7">
        <v>5.0992983004388277</v>
      </c>
      <c r="G80" s="7">
        <v>4.275913679879908</v>
      </c>
      <c r="H80" s="7">
        <v>0</v>
      </c>
      <c r="I80" s="7"/>
      <c r="J80" s="7"/>
      <c r="K80" s="7"/>
      <c r="L80" s="7"/>
      <c r="M80" s="7"/>
      <c r="N80" s="7"/>
      <c r="O80" s="7"/>
    </row>
    <row r="81" spans="1:15" x14ac:dyDescent="0.35">
      <c r="A81" s="6" t="str">
        <f t="shared" si="1"/>
        <v>DISTRIBUCION VOLUMEN X CRITERIO (kg ó litros)Total AperitivosCON COMPAÑEROS DE CLASE</v>
      </c>
      <c r="B81" s="6" t="s">
        <v>136</v>
      </c>
      <c r="C81" s="6" t="s">
        <v>40</v>
      </c>
      <c r="D81" s="6" t="s">
        <v>183</v>
      </c>
      <c r="E81" s="7">
        <v>1.0130009850271711</v>
      </c>
      <c r="F81" s="7">
        <v>0.8427617191458604</v>
      </c>
      <c r="G81" s="7">
        <v>0.94178121797115799</v>
      </c>
      <c r="H81" s="7">
        <v>0</v>
      </c>
      <c r="I81" s="7"/>
      <c r="J81" s="7"/>
      <c r="K81" s="7"/>
      <c r="L81" s="7"/>
      <c r="M81" s="7"/>
      <c r="N81" s="7"/>
      <c r="O81" s="7"/>
    </row>
    <row r="82" spans="1:15" x14ac:dyDescent="0.35">
      <c r="A82" s="6" t="str">
        <f t="shared" si="1"/>
        <v>DISTRIBUCION VOLUMEN X CRITERIO (kg ó litros)Total AperitivosCON FAMILIA</v>
      </c>
      <c r="B82" s="6" t="s">
        <v>136</v>
      </c>
      <c r="C82" s="6" t="s">
        <v>40</v>
      </c>
      <c r="D82" s="6" t="s">
        <v>184</v>
      </c>
      <c r="E82" s="7">
        <v>38.4161887104082</v>
      </c>
      <c r="F82" s="7">
        <v>38.706141478221731</v>
      </c>
      <c r="G82" s="7">
        <v>39.110886616796485</v>
      </c>
      <c r="H82" s="7">
        <v>0</v>
      </c>
      <c r="I82" s="7"/>
      <c r="J82" s="7"/>
      <c r="K82" s="7"/>
      <c r="L82" s="7"/>
      <c r="M82" s="7"/>
      <c r="N82" s="7"/>
      <c r="O82" s="7"/>
    </row>
    <row r="83" spans="1:15" x14ac:dyDescent="0.35">
      <c r="A83" s="6" t="str">
        <f t="shared" si="1"/>
        <v>DISTRIBUCION VOLUMEN X CRITERIO (kg ó litros)Total AperitivosCON LA PAREJA</v>
      </c>
      <c r="B83" s="6" t="s">
        <v>136</v>
      </c>
      <c r="C83" s="6" t="s">
        <v>40</v>
      </c>
      <c r="D83" s="6" t="s">
        <v>185</v>
      </c>
      <c r="E83" s="7">
        <v>8.0957258850421194</v>
      </c>
      <c r="F83" s="7">
        <v>9.1114218834437342</v>
      </c>
      <c r="G83" s="7">
        <v>9.3208076928268095</v>
      </c>
      <c r="H83" s="7">
        <v>0</v>
      </c>
      <c r="I83" s="7"/>
      <c r="J83" s="7"/>
      <c r="K83" s="7"/>
      <c r="L83" s="7"/>
      <c r="M83" s="7"/>
      <c r="N83" s="7"/>
      <c r="O83" s="7"/>
    </row>
    <row r="84" spans="1:15" x14ac:dyDescent="0.35">
      <c r="A84" s="6" t="str">
        <f t="shared" si="1"/>
        <v>DISTRIBUCION VOLUMEN X CRITERIO (kg ó litros)Total AperitivosESTABA SOLO/A</v>
      </c>
      <c r="B84" s="6" t="s">
        <v>136</v>
      </c>
      <c r="C84" s="6" t="s">
        <v>40</v>
      </c>
      <c r="D84" s="6" t="s">
        <v>186</v>
      </c>
      <c r="E84" s="7">
        <v>23.122011027429192</v>
      </c>
      <c r="F84" s="7">
        <v>22.711595111802069</v>
      </c>
      <c r="G84" s="7">
        <v>24.541467388871663</v>
      </c>
      <c r="H84" s="7">
        <v>0</v>
      </c>
      <c r="I84" s="7"/>
      <c r="J84" s="7"/>
      <c r="K84" s="7"/>
      <c r="L84" s="7"/>
      <c r="M84" s="7"/>
      <c r="N84" s="7"/>
      <c r="O84" s="7"/>
    </row>
    <row r="85" spans="1:15" x14ac:dyDescent="0.35">
      <c r="A85" s="6" t="str">
        <f t="shared" si="1"/>
        <v>DISTRIBUCION VOLUMEN X CRITERIO (kg ó litros)Total AperitivosOTROS</v>
      </c>
      <c r="B85" s="6" t="s">
        <v>136</v>
      </c>
      <c r="C85" s="6" t="s">
        <v>40</v>
      </c>
      <c r="D85" s="6" t="s">
        <v>187</v>
      </c>
      <c r="E85" s="7">
        <v>1.5669145779428886</v>
      </c>
      <c r="F85" s="7">
        <v>1.7220133092638492</v>
      </c>
      <c r="G85" s="7">
        <v>1.2199659038898976</v>
      </c>
      <c r="H85" s="7">
        <v>0</v>
      </c>
      <c r="I85" s="7"/>
      <c r="J85" s="7"/>
      <c r="K85" s="7"/>
      <c r="L85" s="7"/>
      <c r="M85" s="7"/>
      <c r="N85" s="7"/>
      <c r="O85" s="7"/>
    </row>
    <row r="86" spans="1:15" x14ac:dyDescent="0.35">
      <c r="A86" s="6" t="str">
        <f t="shared" si="1"/>
        <v>DISTRIBUCION VOLUMEN X CRITERIO (kg ó litros)Total AperitivosESTAR TRABAJANDO</v>
      </c>
      <c r="B86" s="6" t="s">
        <v>136</v>
      </c>
      <c r="C86" s="6" t="s">
        <v>40</v>
      </c>
      <c r="D86" s="6" t="s">
        <v>188</v>
      </c>
      <c r="E86" s="7">
        <v>7.6521749830850219</v>
      </c>
      <c r="F86" s="7">
        <v>7.3687330800036355</v>
      </c>
      <c r="G86" s="7">
        <v>7.0171460993031491</v>
      </c>
      <c r="H86" s="7">
        <v>0</v>
      </c>
      <c r="I86" s="7"/>
      <c r="J86" s="7"/>
      <c r="K86" s="7"/>
      <c r="L86" s="7"/>
      <c r="M86" s="7"/>
      <c r="N86" s="7"/>
      <c r="O86" s="7"/>
    </row>
    <row r="87" spans="1:15" x14ac:dyDescent="0.35">
      <c r="A87" s="6" t="str">
        <f t="shared" si="1"/>
        <v>DISTRIBUCION VOLUMEN X CRITERIO (kg ó litros)Total AperitivosCOMIDA DE NEGOCIOS</v>
      </c>
      <c r="B87" s="6" t="s">
        <v>136</v>
      </c>
      <c r="C87" s="6" t="s">
        <v>40</v>
      </c>
      <c r="D87" s="6" t="s">
        <v>189</v>
      </c>
      <c r="E87" s="7">
        <v>0.48119089092519102</v>
      </c>
      <c r="F87" s="7">
        <v>0.21692048163848926</v>
      </c>
      <c r="G87" s="7">
        <v>0.36833047356881132</v>
      </c>
      <c r="H87" s="7">
        <v>0</v>
      </c>
      <c r="I87" s="7"/>
      <c r="J87" s="7"/>
      <c r="K87" s="7"/>
      <c r="L87" s="7"/>
      <c r="M87" s="7"/>
      <c r="N87" s="7"/>
      <c r="O87" s="7"/>
    </row>
    <row r="88" spans="1:15" x14ac:dyDescent="0.35">
      <c r="A88" s="6" t="str">
        <f t="shared" si="1"/>
        <v>DISTRIBUCION VOLUMEN X CRITERIO (kg ó litros)Total AperitivosPOR PLACER/RELAX</v>
      </c>
      <c r="B88" s="6" t="s">
        <v>136</v>
      </c>
      <c r="C88" s="6" t="s">
        <v>40</v>
      </c>
      <c r="D88" s="6" t="s">
        <v>190</v>
      </c>
      <c r="E88" s="7">
        <v>19.397499814182162</v>
      </c>
      <c r="F88" s="7">
        <v>19.717213093154427</v>
      </c>
      <c r="G88" s="7">
        <v>20.894215496688105</v>
      </c>
      <c r="H88" s="7">
        <v>0</v>
      </c>
      <c r="I88" s="7"/>
      <c r="J88" s="7"/>
      <c r="K88" s="7"/>
      <c r="L88" s="7"/>
      <c r="M88" s="7"/>
      <c r="N88" s="7"/>
      <c r="O88" s="7"/>
    </row>
    <row r="89" spans="1:15" x14ac:dyDescent="0.35">
      <c r="A89" s="6" t="str">
        <f t="shared" si="1"/>
        <v>DISTRIBUCION VOLUMEN X CRITERIO (kg ó litros)Total AperitivosTENER HAMBRE/SIN PLANIFICAR</v>
      </c>
      <c r="B89" s="6" t="s">
        <v>136</v>
      </c>
      <c r="C89" s="6" t="s">
        <v>40</v>
      </c>
      <c r="D89" s="6" t="s">
        <v>191</v>
      </c>
      <c r="E89" s="7">
        <v>36.871470383028104</v>
      </c>
      <c r="F89" s="7">
        <v>38.29570953676383</v>
      </c>
      <c r="G89" s="7">
        <v>39.090916681626027</v>
      </c>
      <c r="H89" s="7">
        <v>0</v>
      </c>
      <c r="I89" s="7"/>
      <c r="J89" s="7"/>
      <c r="K89" s="7"/>
      <c r="L89" s="7"/>
      <c r="M89" s="7"/>
      <c r="N89" s="7"/>
      <c r="O89" s="7"/>
    </row>
    <row r="90" spans="1:15" x14ac:dyDescent="0.35">
      <c r="A90" s="6" t="str">
        <f t="shared" si="1"/>
        <v>DISTRIBUCION VOLUMEN X CRITERIO (kg ó litros)Total AperitivosESTAR DE COMPRAS</v>
      </c>
      <c r="B90" s="6" t="s">
        <v>136</v>
      </c>
      <c r="C90" s="6" t="s">
        <v>40</v>
      </c>
      <c r="D90" s="6" t="s">
        <v>192</v>
      </c>
      <c r="E90" s="7">
        <v>3.1271181323971442</v>
      </c>
      <c r="F90" s="7">
        <v>3.0394486195318362</v>
      </c>
      <c r="G90" s="7">
        <v>2.1936281291750603</v>
      </c>
      <c r="H90" s="7">
        <v>0</v>
      </c>
      <c r="I90" s="7"/>
      <c r="J90" s="7"/>
      <c r="K90" s="7"/>
      <c r="L90" s="7"/>
      <c r="M90" s="7"/>
      <c r="N90" s="7"/>
      <c r="O90" s="7"/>
    </row>
    <row r="91" spans="1:15" x14ac:dyDescent="0.35">
      <c r="A91" s="6" t="str">
        <f t="shared" si="1"/>
        <v>DISTRIBUCION VOLUMEN X CRITERIO (kg ó litros)Total AperitivosNO COCINAR EN CASA</v>
      </c>
      <c r="B91" s="6" t="s">
        <v>136</v>
      </c>
      <c r="C91" s="6" t="s">
        <v>40</v>
      </c>
      <c r="D91" s="6" t="s">
        <v>193</v>
      </c>
      <c r="E91" s="7">
        <v>2.9965621270298297</v>
      </c>
      <c r="F91" s="7">
        <v>3.0443406085497871</v>
      </c>
      <c r="G91" s="7">
        <v>3.3836492763754666</v>
      </c>
      <c r="H91" s="7">
        <v>0</v>
      </c>
      <c r="I91" s="7"/>
      <c r="J91" s="7"/>
      <c r="K91" s="7"/>
      <c r="L91" s="7"/>
      <c r="M91" s="7"/>
      <c r="N91" s="7"/>
      <c r="O91" s="7"/>
    </row>
    <row r="92" spans="1:15" x14ac:dyDescent="0.35">
      <c r="A92" s="6" t="str">
        <f t="shared" si="1"/>
        <v>DISTRIBUCION VOLUMEN X CRITERIO (kg ó litros)Total AperitivosCELEBRACION/FIESTA/SALIR TOMAR</v>
      </c>
      <c r="B92" s="6" t="s">
        <v>136</v>
      </c>
      <c r="C92" s="6" t="s">
        <v>40</v>
      </c>
      <c r="D92" s="6" t="s">
        <v>194</v>
      </c>
      <c r="E92" s="7">
        <v>18.359136994122554</v>
      </c>
      <c r="F92" s="7">
        <v>18.29194962342034</v>
      </c>
      <c r="G92" s="7">
        <v>16.637683629765807</v>
      </c>
      <c r="H92" s="7">
        <v>0</v>
      </c>
      <c r="I92" s="7"/>
      <c r="J92" s="7"/>
      <c r="K92" s="7"/>
      <c r="L92" s="7"/>
      <c r="M92" s="7"/>
      <c r="N92" s="7"/>
      <c r="O92" s="7"/>
    </row>
    <row r="93" spans="1:15" x14ac:dyDescent="0.35">
      <c r="A93" s="6" t="str">
        <f t="shared" si="1"/>
        <v>DISTRIBUCION VOLUMEN X CRITERIO (kg ó litros)Total AperitivosVIENDO DEPORTES</v>
      </c>
      <c r="B93" s="6" t="s">
        <v>136</v>
      </c>
      <c r="C93" s="6" t="s">
        <v>40</v>
      </c>
      <c r="D93" s="6" t="s">
        <v>195</v>
      </c>
      <c r="E93" s="7">
        <v>3.2077998235307894</v>
      </c>
      <c r="F93" s="7">
        <v>2.8237630157373634</v>
      </c>
      <c r="G93" s="7">
        <v>2.6087759471893923</v>
      </c>
      <c r="H93" s="7">
        <v>0</v>
      </c>
      <c r="I93" s="7"/>
      <c r="J93" s="7"/>
      <c r="K93" s="7"/>
      <c r="L93" s="7"/>
      <c r="M93" s="7"/>
      <c r="N93" s="7"/>
      <c r="O93" s="7"/>
    </row>
    <row r="94" spans="1:15" x14ac:dyDescent="0.35">
      <c r="A94" s="6" t="str">
        <f t="shared" si="1"/>
        <v>DISTRIBUCION VOLUMEN X CRITERIO (kg ó litros)Total AperitivosOTROS MOTIVOS</v>
      </c>
      <c r="B94" s="6" t="s">
        <v>136</v>
      </c>
      <c r="C94" s="6" t="s">
        <v>40</v>
      </c>
      <c r="D94" s="6" t="s">
        <v>196</v>
      </c>
      <c r="E94" s="7">
        <v>7.907046971472008</v>
      </c>
      <c r="F94" s="7">
        <v>7.2019250878006078</v>
      </c>
      <c r="G94" s="7">
        <v>7.8056490427075884</v>
      </c>
      <c r="H94" s="7">
        <v>0</v>
      </c>
      <c r="I94" s="7"/>
      <c r="J94" s="7"/>
      <c r="K94" s="7"/>
      <c r="L94" s="7"/>
      <c r="M94" s="7"/>
      <c r="N94" s="7"/>
      <c r="O94" s="7"/>
    </row>
    <row r="95" spans="1:15" x14ac:dyDescent="0.35">
      <c r="A95" s="6" t="str">
        <f t="shared" si="1"/>
        <v>CONSUMO PER CAPITA (kg ó litros por individuo)Total AperitivosT.ESPAÑA</v>
      </c>
      <c r="B95" s="6" t="s">
        <v>130</v>
      </c>
      <c r="C95" s="6" t="s">
        <v>40</v>
      </c>
      <c r="D95" s="6" t="s">
        <v>45</v>
      </c>
      <c r="E95" s="7">
        <v>1.6550107912779268</v>
      </c>
      <c r="F95" s="7">
        <v>1.5343953405644843</v>
      </c>
      <c r="G95" s="7">
        <v>1.4239769381571585</v>
      </c>
      <c r="H95" s="7">
        <v>0</v>
      </c>
      <c r="I95" s="7"/>
      <c r="J95" s="7"/>
      <c r="K95" s="7"/>
      <c r="L95" s="7"/>
      <c r="M95" s="7"/>
      <c r="N95" s="7"/>
      <c r="O95" s="7"/>
    </row>
    <row r="96" spans="1:15" x14ac:dyDescent="0.35">
      <c r="A96" s="6" t="str">
        <f t="shared" si="1"/>
        <v>CONSUMO PER CAPITA (kg ó litros por individuo)Total AperitivosHiper+Super+Discount+G.A</v>
      </c>
      <c r="B96" s="6" t="s">
        <v>130</v>
      </c>
      <c r="C96" s="6" t="s">
        <v>40</v>
      </c>
      <c r="D96" s="6" t="s">
        <v>23</v>
      </c>
      <c r="E96" s="7">
        <v>0.78912591910143248</v>
      </c>
      <c r="F96" s="7">
        <v>0.76147513265248046</v>
      </c>
      <c r="G96" s="7">
        <v>0.74764603274724728</v>
      </c>
      <c r="H96" s="7">
        <v>0</v>
      </c>
      <c r="I96" s="7"/>
      <c r="J96" s="7"/>
      <c r="K96" s="7"/>
      <c r="L96" s="7"/>
      <c r="M96" s="7"/>
      <c r="N96" s="7"/>
      <c r="O96" s="7"/>
    </row>
    <row r="97" spans="1:15" x14ac:dyDescent="0.35">
      <c r="A97" s="6" t="str">
        <f t="shared" si="1"/>
        <v>CONSUMO PER CAPITA (kg ó litros por individuo)Total AperitivosRestaurantes</v>
      </c>
      <c r="B97" s="6" t="s">
        <v>130</v>
      </c>
      <c r="C97" s="6" t="s">
        <v>40</v>
      </c>
      <c r="D97" s="6" t="s">
        <v>24</v>
      </c>
      <c r="E97" s="7">
        <v>2.9837067470850194E-2</v>
      </c>
      <c r="F97" s="7">
        <v>2.3504372328592215E-2</v>
      </c>
      <c r="G97" s="7">
        <v>2.9144688250935778E-2</v>
      </c>
      <c r="H97" s="7">
        <v>0</v>
      </c>
      <c r="I97" s="7"/>
      <c r="J97" s="7"/>
      <c r="K97" s="7"/>
      <c r="L97" s="7"/>
      <c r="M97" s="7"/>
      <c r="N97" s="7"/>
      <c r="O97" s="7"/>
    </row>
    <row r="98" spans="1:15" x14ac:dyDescent="0.35">
      <c r="A98" s="6" t="str">
        <f t="shared" si="1"/>
        <v>CONSUMO PER CAPITA (kg ó litros por individuo)Total AperitivosRestaurantes Fast Food</v>
      </c>
      <c r="B98" s="6" t="s">
        <v>130</v>
      </c>
      <c r="C98" s="6" t="s">
        <v>40</v>
      </c>
      <c r="D98" s="6" t="s">
        <v>25</v>
      </c>
      <c r="E98" s="7">
        <v>3.0328689901687016E-2</v>
      </c>
      <c r="F98" s="7">
        <v>3.0372553248713446E-2</v>
      </c>
      <c r="G98" s="7">
        <v>2.6216166395504725E-2</v>
      </c>
      <c r="H98" s="7">
        <v>0</v>
      </c>
      <c r="I98" s="7"/>
      <c r="J98" s="7"/>
      <c r="K98" s="7"/>
      <c r="L98" s="7"/>
      <c r="M98" s="7"/>
      <c r="N98" s="7"/>
      <c r="O98" s="7"/>
    </row>
    <row r="99" spans="1:15" x14ac:dyDescent="0.35">
      <c r="A99" s="6" t="str">
        <f t="shared" si="1"/>
        <v>CONSUMO PER CAPITA (kg ó litros por individuo)Total AperitivosBares/Cafeterias/Cervecerias</v>
      </c>
      <c r="B99" s="6" t="s">
        <v>130</v>
      </c>
      <c r="C99" s="6" t="s">
        <v>40</v>
      </c>
      <c r="D99" s="6" t="s">
        <v>26</v>
      </c>
      <c r="E99" s="7">
        <v>0.12780534215966902</v>
      </c>
      <c r="F99" s="7">
        <v>0.12552616252595331</v>
      </c>
      <c r="G99" s="7">
        <v>0.11344810644551734</v>
      </c>
      <c r="H99" s="7">
        <v>0</v>
      </c>
      <c r="I99" s="7"/>
      <c r="J99" s="7"/>
      <c r="K99" s="7"/>
      <c r="L99" s="7"/>
      <c r="M99" s="7"/>
      <c r="N99" s="7"/>
      <c r="O99" s="7"/>
    </row>
    <row r="100" spans="1:15" x14ac:dyDescent="0.35">
      <c r="A100" s="6" t="str">
        <f t="shared" si="1"/>
        <v>CONSUMO PER CAPITA (kg ó litros por individuo)Total AperitivosPanaderias/Pastelerias</v>
      </c>
      <c r="B100" s="6" t="s">
        <v>130</v>
      </c>
      <c r="C100" s="6" t="s">
        <v>40</v>
      </c>
      <c r="D100" s="6" t="s">
        <v>27</v>
      </c>
      <c r="E100" s="7">
        <v>2.7260411582119389E-2</v>
      </c>
      <c r="F100" s="7">
        <v>2.1330087392096356E-2</v>
      </c>
      <c r="G100" s="7">
        <v>1.6625762810309915E-2</v>
      </c>
      <c r="H100" s="7">
        <v>0</v>
      </c>
      <c r="I100" s="7"/>
      <c r="J100" s="7"/>
      <c r="K100" s="7"/>
      <c r="L100" s="7"/>
      <c r="M100" s="7"/>
      <c r="N100" s="7"/>
      <c r="O100" s="7"/>
    </row>
    <row r="101" spans="1:15" x14ac:dyDescent="0.35">
      <c r="A101" s="6" t="str">
        <f t="shared" si="1"/>
        <v>CONSUMO PER CAPITA (kg ó litros por individuo)Total AperitivosTda.Alimentacion/Delicatesen</v>
      </c>
      <c r="B101" s="6" t="s">
        <v>130</v>
      </c>
      <c r="C101" s="6" t="s">
        <v>40</v>
      </c>
      <c r="D101" s="6" t="s">
        <v>148</v>
      </c>
      <c r="E101" s="7">
        <v>0.13042753378863989</v>
      </c>
      <c r="F101" s="7">
        <v>0.11306965037573379</v>
      </c>
      <c r="G101" s="7">
        <v>9.2280994220931958E-2</v>
      </c>
      <c r="H101" s="7">
        <v>0</v>
      </c>
      <c r="I101" s="7"/>
      <c r="J101" s="7"/>
      <c r="K101" s="7"/>
      <c r="L101" s="7"/>
      <c r="M101" s="7"/>
      <c r="N101" s="7"/>
      <c r="O101" s="7"/>
    </row>
    <row r="102" spans="1:15" x14ac:dyDescent="0.35">
      <c r="A102" s="6" t="str">
        <f t="shared" si="1"/>
        <v>CONSUMO PER CAPITA (kg ó litros por individuo)Total AperitivosCanal Conveniencia/24h</v>
      </c>
      <c r="B102" s="6" t="s">
        <v>130</v>
      </c>
      <c r="C102" s="6" t="s">
        <v>40</v>
      </c>
      <c r="D102" s="6" t="s">
        <v>149</v>
      </c>
      <c r="E102" s="7">
        <v>0.30710667197830416</v>
      </c>
      <c r="F102" s="7">
        <v>0.23834699140594279</v>
      </c>
      <c r="G102" s="7">
        <v>0.20572917438318195</v>
      </c>
      <c r="H102" s="7">
        <v>0</v>
      </c>
      <c r="I102" s="7"/>
      <c r="J102" s="7"/>
      <c r="K102" s="7"/>
      <c r="L102" s="7"/>
      <c r="M102" s="7"/>
      <c r="N102" s="7"/>
      <c r="O102" s="7"/>
    </row>
    <row r="103" spans="1:15" x14ac:dyDescent="0.35">
      <c r="A103" s="6" t="str">
        <f t="shared" si="1"/>
        <v>CONSUMO PER CAPITA (kg ó litros por individuo)Total AperitivosHoteles</v>
      </c>
      <c r="B103" s="6" t="s">
        <v>130</v>
      </c>
      <c r="C103" s="6" t="s">
        <v>40</v>
      </c>
      <c r="D103" s="6" t="s">
        <v>29</v>
      </c>
      <c r="E103" s="7">
        <v>1.5691563388702801E-3</v>
      </c>
      <c r="F103" s="7">
        <v>2.3952121966884163E-3</v>
      </c>
      <c r="G103" s="7">
        <v>3.1014378273195426E-3</v>
      </c>
      <c r="H103" s="7">
        <v>0</v>
      </c>
      <c r="I103" s="7"/>
      <c r="J103" s="7"/>
      <c r="K103" s="7"/>
      <c r="L103" s="7"/>
      <c r="M103" s="7"/>
      <c r="N103" s="7"/>
      <c r="O103" s="7"/>
    </row>
    <row r="104" spans="1:15" x14ac:dyDescent="0.35">
      <c r="A104" s="6" t="str">
        <f t="shared" si="1"/>
        <v>CONSUMO PER CAPITA (kg ó litros por individuo)Total AperitivosEstaciones de servicio</v>
      </c>
      <c r="B104" s="6" t="s">
        <v>130</v>
      </c>
      <c r="C104" s="6" t="s">
        <v>40</v>
      </c>
      <c r="D104" s="6" t="s">
        <v>30</v>
      </c>
      <c r="E104" s="7">
        <v>4.9383301040229782E-2</v>
      </c>
      <c r="F104" s="7">
        <v>4.8463265947506114E-2</v>
      </c>
      <c r="G104" s="7">
        <v>4.17647669902848E-2</v>
      </c>
      <c r="H104" s="7">
        <v>0</v>
      </c>
      <c r="I104" s="7"/>
      <c r="J104" s="7"/>
      <c r="K104" s="7"/>
      <c r="L104" s="7"/>
      <c r="M104" s="7"/>
      <c r="N104" s="7"/>
      <c r="O104" s="7"/>
    </row>
    <row r="105" spans="1:15" x14ac:dyDescent="0.35">
      <c r="A105" s="6" t="str">
        <f t="shared" si="1"/>
        <v>CONSUMO PER CAPITA (kg ó litros por individuo)Total AperitivosMaquinas dispensadoras</v>
      </c>
      <c r="B105" s="6" t="s">
        <v>130</v>
      </c>
      <c r="C105" s="6" t="s">
        <v>40</v>
      </c>
      <c r="D105" s="6" t="s">
        <v>31</v>
      </c>
      <c r="E105" s="7">
        <v>4.4760412710476892E-2</v>
      </c>
      <c r="F105" s="7">
        <v>5.626115387642041E-2</v>
      </c>
      <c r="G105" s="7">
        <v>5.5122634062249883E-2</v>
      </c>
      <c r="H105" s="7">
        <v>0</v>
      </c>
      <c r="I105" s="7"/>
      <c r="J105" s="7"/>
      <c r="K105" s="7"/>
      <c r="L105" s="7"/>
      <c r="M105" s="7"/>
      <c r="N105" s="7"/>
      <c r="O105" s="7"/>
    </row>
    <row r="106" spans="1:15" x14ac:dyDescent="0.35">
      <c r="A106" s="6" t="str">
        <f t="shared" si="1"/>
        <v>CONSUMO PER CAPITA (kg ó litros por individuo)Total AperitivosServicio en la empresa</v>
      </c>
      <c r="B106" s="6" t="s">
        <v>130</v>
      </c>
      <c r="C106" s="6" t="s">
        <v>40</v>
      </c>
      <c r="D106" s="6" t="s">
        <v>32</v>
      </c>
      <c r="E106" s="7">
        <v>1.4981826547213081E-2</v>
      </c>
      <c r="F106" s="7">
        <v>7.6840461652970364E-3</v>
      </c>
      <c r="G106" s="7">
        <v>6.8520557515193798E-3</v>
      </c>
      <c r="H106" s="7">
        <v>0</v>
      </c>
      <c r="I106" s="7"/>
      <c r="J106" s="7"/>
      <c r="K106" s="7"/>
      <c r="L106" s="7"/>
      <c r="M106" s="7"/>
      <c r="N106" s="7"/>
      <c r="O106" s="7"/>
    </row>
    <row r="107" spans="1:15" x14ac:dyDescent="0.35">
      <c r="A107" s="6" t="str">
        <f t="shared" si="1"/>
        <v>CONSUMO PER CAPITA (kg ó litros por individuo)Total AperitivosResto de canales</v>
      </c>
      <c r="B107" s="6" t="s">
        <v>130</v>
      </c>
      <c r="C107" s="6" t="s">
        <v>40</v>
      </c>
      <c r="D107" s="6" t="s">
        <v>33</v>
      </c>
      <c r="E107" s="7">
        <v>0.10242433745995171</v>
      </c>
      <c r="F107" s="7">
        <v>0.10596684862759354</v>
      </c>
      <c r="G107" s="7">
        <v>8.6044900801611562E-2</v>
      </c>
      <c r="H107" s="7">
        <v>0</v>
      </c>
      <c r="I107" s="7"/>
      <c r="J107" s="7"/>
      <c r="K107" s="7"/>
      <c r="L107" s="7"/>
      <c r="M107" s="7"/>
      <c r="N107" s="7"/>
      <c r="O107" s="7"/>
    </row>
    <row r="108" spans="1:15" x14ac:dyDescent="0.35">
      <c r="A108" s="6" t="str">
        <f t="shared" si="1"/>
        <v>CONSUMO PER CAPITA (kg ó litros por individuo)Total AperitivosEN LA CALLE</v>
      </c>
      <c r="B108" s="6" t="s">
        <v>130</v>
      </c>
      <c r="C108" s="6" t="s">
        <v>40</v>
      </c>
      <c r="D108" s="6" t="s">
        <v>164</v>
      </c>
      <c r="E108" s="7">
        <v>0.63854573603887954</v>
      </c>
      <c r="F108" s="7">
        <v>0.54678829361534853</v>
      </c>
      <c r="G108" s="7">
        <v>0.46544618644425478</v>
      </c>
      <c r="H108" s="7">
        <v>0</v>
      </c>
      <c r="I108" s="7"/>
      <c r="J108" s="7"/>
      <c r="K108" s="7"/>
      <c r="L108" s="7"/>
      <c r="M108" s="7"/>
      <c r="N108" s="7"/>
      <c r="O108" s="7"/>
    </row>
    <row r="109" spans="1:15" x14ac:dyDescent="0.35">
      <c r="A109" s="6" t="str">
        <f t="shared" si="1"/>
        <v>CONSUMO PER CAPITA (kg ó litros por individuo)Total AperitivosEN CASA DE OTROS</v>
      </c>
      <c r="B109" s="6" t="s">
        <v>130</v>
      </c>
      <c r="C109" s="6" t="s">
        <v>40</v>
      </c>
      <c r="D109" s="6" t="s">
        <v>165</v>
      </c>
      <c r="E109" s="7">
        <v>0.31789107043705883</v>
      </c>
      <c r="F109" s="7">
        <v>0.30086728157976866</v>
      </c>
      <c r="G109" s="7">
        <v>0.3149956411963562</v>
      </c>
      <c r="H109" s="7">
        <v>0</v>
      </c>
      <c r="I109" s="7"/>
      <c r="J109" s="7"/>
      <c r="K109" s="7"/>
      <c r="L109" s="7"/>
      <c r="M109" s="7"/>
      <c r="N109" s="7"/>
      <c r="O109" s="7"/>
    </row>
    <row r="110" spans="1:15" x14ac:dyDescent="0.35">
      <c r="A110" s="6" t="str">
        <f t="shared" si="1"/>
        <v>CONSUMO PER CAPITA (kg ó litros por individuo)Total AperitivosEN EL ESTABLECIMIENTO</v>
      </c>
      <c r="B110" s="6" t="s">
        <v>130</v>
      </c>
      <c r="C110" s="6" t="s">
        <v>40</v>
      </c>
      <c r="D110" s="6" t="s">
        <v>166</v>
      </c>
      <c r="E110" s="7">
        <v>0.24167965782583178</v>
      </c>
      <c r="F110" s="7">
        <v>0.23269646002593286</v>
      </c>
      <c r="G110" s="7">
        <v>0.2031565297381982</v>
      </c>
      <c r="H110" s="7">
        <v>0</v>
      </c>
      <c r="I110" s="7"/>
      <c r="J110" s="7"/>
      <c r="K110" s="7"/>
      <c r="L110" s="7"/>
      <c r="M110" s="7"/>
      <c r="N110" s="7"/>
      <c r="O110" s="7"/>
    </row>
    <row r="111" spans="1:15" x14ac:dyDescent="0.35">
      <c r="A111" s="6" t="str">
        <f t="shared" si="1"/>
        <v>CONSUMO PER CAPITA (kg ó litros por individuo)Total AperitivosEN EL TRABAJO</v>
      </c>
      <c r="B111" s="6" t="s">
        <v>130</v>
      </c>
      <c r="C111" s="6" t="s">
        <v>40</v>
      </c>
      <c r="D111" s="6" t="s">
        <v>167</v>
      </c>
      <c r="E111" s="7">
        <v>0.15464662652900146</v>
      </c>
      <c r="F111" s="7">
        <v>0.13454569702569757</v>
      </c>
      <c r="G111" s="7">
        <v>0.12856961636995165</v>
      </c>
      <c r="H111" s="7">
        <v>0</v>
      </c>
      <c r="I111" s="7"/>
      <c r="J111" s="7"/>
      <c r="K111" s="7"/>
      <c r="L111" s="7"/>
      <c r="M111" s="7"/>
      <c r="N111" s="7"/>
      <c r="O111" s="7"/>
    </row>
    <row r="112" spans="1:15" x14ac:dyDescent="0.35">
      <c r="A112" s="6" t="str">
        <f t="shared" si="1"/>
        <v>CONSUMO PER CAPITA (kg ó litros por individuo)Total AperitivosEN COLEGIO/INSTITUTO/UNIV.</v>
      </c>
      <c r="B112" s="6" t="s">
        <v>130</v>
      </c>
      <c r="C112" s="6" t="s">
        <v>40</v>
      </c>
      <c r="D112" s="6" t="s">
        <v>168</v>
      </c>
      <c r="E112" s="7">
        <v>2.2178217402015071E-2</v>
      </c>
      <c r="F112" s="7">
        <v>2.1594951372383812E-2</v>
      </c>
      <c r="G112" s="7">
        <v>1.5985375862838588E-2</v>
      </c>
      <c r="H112" s="7">
        <v>0</v>
      </c>
      <c r="I112" s="7"/>
      <c r="J112" s="7"/>
      <c r="K112" s="7"/>
      <c r="L112" s="7"/>
      <c r="M112" s="7"/>
      <c r="N112" s="7"/>
      <c r="O112" s="7"/>
    </row>
    <row r="113" spans="1:15" x14ac:dyDescent="0.35">
      <c r="A113" s="6" t="str">
        <f t="shared" si="1"/>
        <v>CONSUMO PER CAPITA (kg ó litros por individuo)Total AperitivosEN MI CASA</v>
      </c>
      <c r="B113" s="6" t="s">
        <v>130</v>
      </c>
      <c r="C113" s="6" t="s">
        <v>40</v>
      </c>
      <c r="D113" s="6" t="s">
        <v>169</v>
      </c>
      <c r="E113" s="7">
        <v>9.1644885001894522E-2</v>
      </c>
      <c r="F113" s="7">
        <v>9.3850561776805688E-2</v>
      </c>
      <c r="G113" s="7">
        <v>0.10158671056766203</v>
      </c>
      <c r="H113" s="7">
        <v>0</v>
      </c>
      <c r="I113" s="7"/>
      <c r="J113" s="7"/>
      <c r="K113" s="7"/>
      <c r="L113" s="7"/>
      <c r="M113" s="7"/>
      <c r="N113" s="7"/>
      <c r="O113" s="7"/>
    </row>
    <row r="114" spans="1:15" x14ac:dyDescent="0.35">
      <c r="A114" s="6" t="str">
        <f t="shared" si="1"/>
        <v>CONSUMO PER CAPITA (kg ó litros por individuo)Total AperitivosEN M.TRANSP.(AVION,TREN,AUTOC,E</v>
      </c>
      <c r="B114" s="6" t="s">
        <v>130</v>
      </c>
      <c r="C114" s="6" t="s">
        <v>40</v>
      </c>
      <c r="D114" s="6" t="s">
        <v>170</v>
      </c>
      <c r="E114" s="7">
        <v>2.1371408805320034E-2</v>
      </c>
      <c r="F114" s="7">
        <v>6.6404364532290086E-3</v>
      </c>
      <c r="G114" s="7">
        <v>6.0048165951769828E-3</v>
      </c>
      <c r="H114" s="7">
        <v>0</v>
      </c>
      <c r="I114" s="7"/>
      <c r="J114" s="7"/>
      <c r="K114" s="7"/>
      <c r="L114" s="7"/>
      <c r="M114" s="7"/>
      <c r="N114" s="7"/>
      <c r="O114" s="7"/>
    </row>
    <row r="115" spans="1:15" x14ac:dyDescent="0.35">
      <c r="A115" s="6" t="str">
        <f t="shared" si="1"/>
        <v>CONSUMO PER CAPITA (kg ó litros por individuo)Total AperitivosEN OTRO LUGAR</v>
      </c>
      <c r="B115" s="6" t="s">
        <v>130</v>
      </c>
      <c r="C115" s="6" t="s">
        <v>40</v>
      </c>
      <c r="D115" s="6" t="s">
        <v>171</v>
      </c>
      <c r="E115" s="7">
        <v>0.16705284659452438</v>
      </c>
      <c r="F115" s="7">
        <v>0.19741169775969858</v>
      </c>
      <c r="G115" s="7">
        <v>0.18823208600412217</v>
      </c>
      <c r="H115" s="7">
        <v>0</v>
      </c>
      <c r="I115" s="7"/>
      <c r="J115" s="7"/>
      <c r="K115" s="7"/>
      <c r="L115" s="7"/>
      <c r="M115" s="7"/>
      <c r="N115" s="7"/>
      <c r="O115" s="7"/>
    </row>
    <row r="116" spans="1:15" x14ac:dyDescent="0.35">
      <c r="A116" s="6" t="str">
        <f t="shared" si="1"/>
        <v>CONSUMO PER CAPITA (kg ó litros por individuo)Total AperitivosDESAYUNO</v>
      </c>
      <c r="B116" s="6" t="s">
        <v>130</v>
      </c>
      <c r="C116" s="6" t="s">
        <v>40</v>
      </c>
      <c r="D116" s="6" t="s">
        <v>172</v>
      </c>
      <c r="E116" s="7">
        <v>7.3219011954922475E-2</v>
      </c>
      <c r="F116" s="7">
        <v>8.4617019088146214E-2</v>
      </c>
      <c r="G116" s="7">
        <v>5.4265018586405242E-2</v>
      </c>
      <c r="H116" s="7">
        <v>0</v>
      </c>
      <c r="I116" s="7"/>
      <c r="J116" s="7"/>
      <c r="K116" s="7"/>
      <c r="L116" s="7"/>
      <c r="M116" s="7"/>
      <c r="N116" s="7"/>
      <c r="O116" s="7"/>
    </row>
    <row r="117" spans="1:15" x14ac:dyDescent="0.35">
      <c r="A117" s="6" t="str">
        <f t="shared" si="1"/>
        <v>CONSUMO PER CAPITA (kg ó litros por individuo)Total AperitivosAPERITIVO/ANTES DE COMER</v>
      </c>
      <c r="B117" s="6" t="s">
        <v>130</v>
      </c>
      <c r="C117" s="6" t="s">
        <v>40</v>
      </c>
      <c r="D117" s="6" t="s">
        <v>173</v>
      </c>
      <c r="E117" s="7">
        <v>0.34503325900126081</v>
      </c>
      <c r="F117" s="7">
        <v>0.30682661022574648</v>
      </c>
      <c r="G117" s="7">
        <v>0.29633863004439726</v>
      </c>
      <c r="H117" s="7">
        <v>0</v>
      </c>
      <c r="I117" s="7"/>
      <c r="J117" s="7"/>
      <c r="K117" s="7"/>
      <c r="L117" s="7"/>
      <c r="M117" s="7"/>
      <c r="N117" s="7"/>
      <c r="O117" s="7"/>
    </row>
    <row r="118" spans="1:15" x14ac:dyDescent="0.35">
      <c r="A118" s="6" t="str">
        <f t="shared" si="1"/>
        <v>CONSUMO PER CAPITA (kg ó litros por individuo)Total AperitivosCOMIDA</v>
      </c>
      <c r="B118" s="6" t="s">
        <v>130</v>
      </c>
      <c r="C118" s="6" t="s">
        <v>40</v>
      </c>
      <c r="D118" s="6" t="s">
        <v>174</v>
      </c>
      <c r="E118" s="7">
        <v>0.18436193031031381</v>
      </c>
      <c r="F118" s="7">
        <v>0.14331098362635969</v>
      </c>
      <c r="G118" s="7">
        <v>0.14862716862627265</v>
      </c>
      <c r="H118" s="7">
        <v>0</v>
      </c>
      <c r="I118" s="7"/>
      <c r="J118" s="7"/>
      <c r="K118" s="7"/>
      <c r="L118" s="7"/>
      <c r="M118" s="7"/>
      <c r="N118" s="7"/>
      <c r="O118" s="7"/>
    </row>
    <row r="119" spans="1:15" x14ac:dyDescent="0.35">
      <c r="A119" s="6" t="str">
        <f t="shared" si="1"/>
        <v>CONSUMO PER CAPITA (kg ó litros por individuo)Total AperitivosTARDE/MERIENDA</v>
      </c>
      <c r="B119" s="6" t="s">
        <v>130</v>
      </c>
      <c r="C119" s="6" t="s">
        <v>40</v>
      </c>
      <c r="D119" s="6" t="s">
        <v>175</v>
      </c>
      <c r="E119" s="7">
        <v>0.524227028379327</v>
      </c>
      <c r="F119" s="7">
        <v>0.50904572816761995</v>
      </c>
      <c r="G119" s="7">
        <v>0.46701286026043243</v>
      </c>
      <c r="H119" s="7">
        <v>0</v>
      </c>
      <c r="I119" s="7"/>
      <c r="J119" s="7"/>
      <c r="K119" s="7"/>
      <c r="L119" s="7"/>
      <c r="M119" s="7"/>
      <c r="N119" s="7"/>
      <c r="O119" s="7"/>
    </row>
    <row r="120" spans="1:15" x14ac:dyDescent="0.35">
      <c r="A120" s="6" t="str">
        <f t="shared" si="1"/>
        <v>CONSUMO PER CAPITA (kg ó litros por individuo)Total AperitivosANTES DE CENAR</v>
      </c>
      <c r="B120" s="6" t="s">
        <v>130</v>
      </c>
      <c r="C120" s="6" t="s">
        <v>40</v>
      </c>
      <c r="D120" s="6" t="s">
        <v>176</v>
      </c>
      <c r="E120" s="7">
        <v>0.11505582211936989</v>
      </c>
      <c r="F120" s="7">
        <v>0.10155367119298089</v>
      </c>
      <c r="G120" s="7">
        <v>0.10557606892793191</v>
      </c>
      <c r="H120" s="7">
        <v>0</v>
      </c>
      <c r="I120" s="7"/>
      <c r="J120" s="7"/>
      <c r="K120" s="7"/>
      <c r="L120" s="7"/>
      <c r="M120" s="7"/>
      <c r="N120" s="7"/>
      <c r="O120" s="7"/>
    </row>
    <row r="121" spans="1:15" x14ac:dyDescent="0.35">
      <c r="A121" s="6" t="str">
        <f t="shared" si="1"/>
        <v>CONSUMO PER CAPITA (kg ó litros por individuo)Total AperitivosCENA</v>
      </c>
      <c r="B121" s="6" t="s">
        <v>130</v>
      </c>
      <c r="C121" s="6" t="s">
        <v>40</v>
      </c>
      <c r="D121" s="6" t="s">
        <v>177</v>
      </c>
      <c r="E121" s="7">
        <v>7.4641816075558004E-2</v>
      </c>
      <c r="F121" s="7">
        <v>8.2811362718131373E-2</v>
      </c>
      <c r="G121" s="7">
        <v>7.3343001737916524E-2</v>
      </c>
      <c r="H121" s="7">
        <v>0</v>
      </c>
      <c r="I121" s="7"/>
      <c r="J121" s="7"/>
      <c r="K121" s="7"/>
      <c r="L121" s="7"/>
      <c r="M121" s="7"/>
      <c r="N121" s="7"/>
      <c r="O121" s="7"/>
    </row>
    <row r="122" spans="1:15" x14ac:dyDescent="0.35">
      <c r="A122" s="6" t="str">
        <f t="shared" si="1"/>
        <v>CONSUMO PER CAPITA (kg ó litros por individuo)Total AperitivosDESPUES DE LA CENA</v>
      </c>
      <c r="B122" s="6" t="s">
        <v>130</v>
      </c>
      <c r="C122" s="6" t="s">
        <v>40</v>
      </c>
      <c r="D122" s="6" t="s">
        <v>178</v>
      </c>
      <c r="E122" s="7">
        <v>3.9738011494413299E-2</v>
      </c>
      <c r="F122" s="7">
        <v>2.7791056580117626E-2</v>
      </c>
      <c r="G122" s="7">
        <v>3.5908270340709612E-2</v>
      </c>
      <c r="H122" s="7">
        <v>0</v>
      </c>
      <c r="I122" s="7"/>
      <c r="J122" s="7"/>
      <c r="K122" s="7"/>
      <c r="L122" s="7"/>
      <c r="M122" s="7"/>
      <c r="N122" s="7"/>
      <c r="O122" s="7"/>
    </row>
    <row r="123" spans="1:15" x14ac:dyDescent="0.35">
      <c r="A123" s="6" t="str">
        <f t="shared" si="1"/>
        <v>CONSUMO PER CAPITA (kg ó litros por individuo)Total AperitivosDURANTE EL DIA</v>
      </c>
      <c r="B123" s="6" t="s">
        <v>130</v>
      </c>
      <c r="C123" s="6" t="s">
        <v>40</v>
      </c>
      <c r="D123" s="6" t="s">
        <v>179</v>
      </c>
      <c r="E123" s="7">
        <v>0.2987339149261577</v>
      </c>
      <c r="F123" s="7">
        <v>0.2784390334525832</v>
      </c>
      <c r="G123" s="7">
        <v>0.24290574683463573</v>
      </c>
      <c r="H123" s="7">
        <v>0</v>
      </c>
      <c r="I123" s="7"/>
      <c r="J123" s="7"/>
      <c r="K123" s="7"/>
      <c r="L123" s="7"/>
      <c r="M123" s="7"/>
      <c r="N123" s="7"/>
      <c r="O123" s="7"/>
    </row>
    <row r="124" spans="1:15" x14ac:dyDescent="0.35">
      <c r="A124" s="6" t="str">
        <f t="shared" si="1"/>
        <v>CONSUMO PER CAPITA (kg ó litros por individuo)Total AperitivosCON AMIGOS</v>
      </c>
      <c r="B124" s="6" t="s">
        <v>130</v>
      </c>
      <c r="C124" s="6" t="s">
        <v>40</v>
      </c>
      <c r="D124" s="6" t="s">
        <v>180</v>
      </c>
      <c r="E124" s="7">
        <v>0.37146687506924903</v>
      </c>
      <c r="F124" s="7">
        <v>0.3279198679862666</v>
      </c>
      <c r="G124" s="7">
        <v>0.29078113260041022</v>
      </c>
      <c r="H124" s="7">
        <v>0</v>
      </c>
      <c r="I124" s="7"/>
      <c r="J124" s="7"/>
      <c r="K124" s="7"/>
      <c r="L124" s="7"/>
      <c r="M124" s="7"/>
      <c r="N124" s="7"/>
      <c r="O124" s="7"/>
    </row>
    <row r="125" spans="1:15" x14ac:dyDescent="0.35">
      <c r="A125" s="6" t="str">
        <f t="shared" si="1"/>
        <v>CONSUMO PER CAPITA (kg ó litros por individuo)Total AperitivosCON CLIENTES</v>
      </c>
      <c r="B125" s="6" t="s">
        <v>130</v>
      </c>
      <c r="C125" s="6" t="s">
        <v>40</v>
      </c>
      <c r="D125" s="6" t="s">
        <v>181</v>
      </c>
      <c r="E125" s="7">
        <v>6.4255325543259474E-3</v>
      </c>
      <c r="F125" s="7">
        <v>6.6822149015270376E-3</v>
      </c>
      <c r="G125" s="7">
        <v>2.4039166183929569E-3</v>
      </c>
      <c r="H125" s="7">
        <v>0</v>
      </c>
      <c r="I125" s="7"/>
      <c r="J125" s="7"/>
      <c r="K125" s="7"/>
      <c r="L125" s="7"/>
      <c r="M125" s="7"/>
      <c r="N125" s="7"/>
      <c r="O125" s="7"/>
    </row>
    <row r="126" spans="1:15" x14ac:dyDescent="0.35">
      <c r="A126" s="6" t="str">
        <f t="shared" si="1"/>
        <v>CONSUMO PER CAPITA (kg ó litros por individuo)Total AperitivosCON COMPAÑEROS DE TRABAJO</v>
      </c>
      <c r="B126" s="6" t="s">
        <v>130</v>
      </c>
      <c r="C126" s="6" t="s">
        <v>40</v>
      </c>
      <c r="D126" s="6" t="s">
        <v>182</v>
      </c>
      <c r="E126" s="7">
        <v>8.1971445483720803E-2</v>
      </c>
      <c r="F126" s="7">
        <v>7.8243397648136689E-2</v>
      </c>
      <c r="G126" s="7">
        <v>6.0888014624058587E-2</v>
      </c>
      <c r="H126" s="7">
        <v>0</v>
      </c>
      <c r="I126" s="7"/>
      <c r="J126" s="7"/>
      <c r="K126" s="7"/>
      <c r="L126" s="7"/>
      <c r="M126" s="7"/>
      <c r="N126" s="7"/>
      <c r="O126" s="7"/>
    </row>
    <row r="127" spans="1:15" x14ac:dyDescent="0.35">
      <c r="A127" s="6" t="str">
        <f t="shared" si="1"/>
        <v>CONSUMO PER CAPITA (kg ó litros por individuo)Total AperitivosCON COMPAÑEROS DE CLASE</v>
      </c>
      <c r="B127" s="6" t="s">
        <v>130</v>
      </c>
      <c r="C127" s="6" t="s">
        <v>40</v>
      </c>
      <c r="D127" s="6" t="s">
        <v>183</v>
      </c>
      <c r="E127" s="7">
        <v>1.6765269246251699E-2</v>
      </c>
      <c r="F127" s="7">
        <v>1.2931299767241302E-2</v>
      </c>
      <c r="G127" s="7">
        <v>1.3410742525154843E-2</v>
      </c>
      <c r="H127" s="7">
        <v>0</v>
      </c>
      <c r="I127" s="7"/>
      <c r="J127" s="7"/>
      <c r="K127" s="7"/>
      <c r="L127" s="7"/>
      <c r="M127" s="7"/>
      <c r="N127" s="7"/>
      <c r="O127" s="7"/>
    </row>
    <row r="128" spans="1:15" x14ac:dyDescent="0.35">
      <c r="A128" s="6" t="str">
        <f t="shared" si="1"/>
        <v>CONSUMO PER CAPITA (kg ó litros por individuo)Total AperitivosCON FAMILIA</v>
      </c>
      <c r="B128" s="6" t="s">
        <v>130</v>
      </c>
      <c r="C128" s="6" t="s">
        <v>40</v>
      </c>
      <c r="D128" s="6" t="s">
        <v>184</v>
      </c>
      <c r="E128" s="7">
        <v>0.63579210896368732</v>
      </c>
      <c r="F128" s="7">
        <v>0.59390526582523184</v>
      </c>
      <c r="G128" s="7">
        <v>0.55692991006815484</v>
      </c>
      <c r="H128" s="7">
        <v>0</v>
      </c>
      <c r="I128" s="7"/>
      <c r="J128" s="7"/>
      <c r="K128" s="7"/>
      <c r="L128" s="7"/>
      <c r="M128" s="7"/>
      <c r="N128" s="7"/>
      <c r="O128" s="7"/>
    </row>
    <row r="129" spans="1:15" x14ac:dyDescent="0.35">
      <c r="A129" s="6" t="str">
        <f t="shared" si="1"/>
        <v>CONSUMO PER CAPITA (kg ó litros por individuo)Total AperitivosCON LA PAREJA</v>
      </c>
      <c r="B129" s="6" t="s">
        <v>130</v>
      </c>
      <c r="C129" s="6" t="s">
        <v>40</v>
      </c>
      <c r="D129" s="6" t="s">
        <v>185</v>
      </c>
      <c r="E129" s="7">
        <v>0.13398510121797103</v>
      </c>
      <c r="F129" s="7">
        <v>0.13980523698687794</v>
      </c>
      <c r="G129" s="7">
        <v>0.13272616216775385</v>
      </c>
      <c r="H129" s="7">
        <v>0</v>
      </c>
      <c r="I129" s="7"/>
      <c r="J129" s="7"/>
      <c r="K129" s="7"/>
      <c r="L129" s="7"/>
      <c r="M129" s="7"/>
      <c r="N129" s="7"/>
      <c r="O129" s="7"/>
    </row>
    <row r="130" spans="1:15" x14ac:dyDescent="0.35">
      <c r="A130" s="6" t="str">
        <f t="shared" si="1"/>
        <v>CONSUMO PER CAPITA (kg ó litros por individuo)Total AperitivosESTABA SOLO/A</v>
      </c>
      <c r="B130" s="6" t="s">
        <v>130</v>
      </c>
      <c r="C130" s="6" t="s">
        <v>40</v>
      </c>
      <c r="D130" s="6" t="s">
        <v>186</v>
      </c>
      <c r="E130" s="7">
        <v>0.382671567661164</v>
      </c>
      <c r="F130" s="7">
        <v>0.34848571736201761</v>
      </c>
      <c r="G130" s="7">
        <v>0.34946478774589895</v>
      </c>
      <c r="H130" s="7">
        <v>0</v>
      </c>
      <c r="I130" s="7"/>
      <c r="J130" s="7"/>
      <c r="K130" s="7"/>
      <c r="L130" s="7"/>
      <c r="M130" s="7"/>
      <c r="N130" s="7"/>
      <c r="O130" s="7"/>
    </row>
    <row r="131" spans="1:15" x14ac:dyDescent="0.35">
      <c r="A131" s="6" t="str">
        <f t="shared" si="1"/>
        <v>CONSUMO PER CAPITA (kg ó litros por individuo)Total AperitivosOTROS</v>
      </c>
      <c r="B131" s="6" t="s">
        <v>130</v>
      </c>
      <c r="C131" s="6" t="s">
        <v>40</v>
      </c>
      <c r="D131" s="6" t="s">
        <v>187</v>
      </c>
      <c r="E131" s="7">
        <v>2.5932595821778859E-2</v>
      </c>
      <c r="F131" s="7">
        <v>2.6422502889711173E-2</v>
      </c>
      <c r="G131" s="7">
        <v>1.73720255599942E-2</v>
      </c>
      <c r="H131" s="7">
        <v>0</v>
      </c>
      <c r="I131" s="7"/>
      <c r="J131" s="7"/>
      <c r="K131" s="7"/>
      <c r="L131" s="7"/>
      <c r="M131" s="7"/>
      <c r="N131" s="7"/>
      <c r="O131" s="7"/>
    </row>
    <row r="132" spans="1:15" x14ac:dyDescent="0.35">
      <c r="A132" s="6" t="str">
        <f t="shared" ref="A132:A140" si="2">B132&amp;C132&amp;D132</f>
        <v>CONSUMO PER CAPITA (kg ó litros por individuo)Total AperitivosESTAR TRABAJANDO</v>
      </c>
      <c r="B132" s="6" t="s">
        <v>130</v>
      </c>
      <c r="C132" s="6" t="s">
        <v>40</v>
      </c>
      <c r="D132" s="6" t="s">
        <v>188</v>
      </c>
      <c r="E132" s="7">
        <v>0.12664431063109732</v>
      </c>
      <c r="F132" s="7">
        <v>0.11306549851457193</v>
      </c>
      <c r="G132" s="7">
        <v>9.9922533072912906E-2</v>
      </c>
      <c r="H132" s="7">
        <v>0</v>
      </c>
      <c r="I132" s="7"/>
      <c r="J132" s="7"/>
      <c r="K132" s="7"/>
      <c r="L132" s="7"/>
      <c r="M132" s="7"/>
      <c r="N132" s="7"/>
      <c r="O132" s="7"/>
    </row>
    <row r="133" spans="1:15" x14ac:dyDescent="0.35">
      <c r="A133" s="6" t="str">
        <f t="shared" si="2"/>
        <v>CONSUMO PER CAPITA (kg ó litros por individuo)Total AperitivosCOMIDA DE NEGOCIOS</v>
      </c>
      <c r="B133" s="6" t="s">
        <v>130</v>
      </c>
      <c r="C133" s="6" t="s">
        <v>40</v>
      </c>
      <c r="D133" s="6" t="s">
        <v>189</v>
      </c>
      <c r="E133" s="7">
        <v>7.963762928545056E-3</v>
      </c>
      <c r="F133" s="7">
        <v>3.328417730307735E-3</v>
      </c>
      <c r="G133" s="7">
        <v>5.2449404321397034E-3</v>
      </c>
      <c r="H133" s="7">
        <v>0</v>
      </c>
      <c r="I133" s="7"/>
      <c r="J133" s="7"/>
      <c r="K133" s="7"/>
      <c r="L133" s="7"/>
      <c r="M133" s="7"/>
      <c r="N133" s="7"/>
      <c r="O133" s="7"/>
    </row>
    <row r="134" spans="1:15" x14ac:dyDescent="0.35">
      <c r="A134" s="6" t="str">
        <f t="shared" si="2"/>
        <v>CONSUMO PER CAPITA (kg ó litros por individuo)Total AperitivosPOR PLACER/RELAX</v>
      </c>
      <c r="B134" s="6" t="s">
        <v>130</v>
      </c>
      <c r="C134" s="6" t="s">
        <v>40</v>
      </c>
      <c r="D134" s="6" t="s">
        <v>190</v>
      </c>
      <c r="E134" s="7">
        <v>0.32103068361456866</v>
      </c>
      <c r="F134" s="7">
        <v>0.30254006137102957</v>
      </c>
      <c r="G134" s="7">
        <v>0.29752874987290251</v>
      </c>
      <c r="H134" s="7">
        <v>0</v>
      </c>
      <c r="I134" s="7"/>
      <c r="J134" s="7"/>
      <c r="K134" s="7"/>
      <c r="L134" s="7"/>
      <c r="M134" s="7"/>
      <c r="N134" s="7"/>
      <c r="O134" s="7"/>
    </row>
    <row r="135" spans="1:15" x14ac:dyDescent="0.35">
      <c r="A135" s="6" t="str">
        <f t="shared" si="2"/>
        <v>CONSUMO PER CAPITA (kg ó litros por individuo)Total AperitivosTENER HAMBRE/SIN PLANIFICAR</v>
      </c>
      <c r="B135" s="6" t="s">
        <v>130</v>
      </c>
      <c r="C135" s="6" t="s">
        <v>40</v>
      </c>
      <c r="D135" s="6" t="s">
        <v>191</v>
      </c>
      <c r="E135" s="7">
        <v>0.61022690393300016</v>
      </c>
      <c r="F135" s="7">
        <v>0.58760750344319312</v>
      </c>
      <c r="G135" s="7">
        <v>0.5566457269990347</v>
      </c>
      <c r="H135" s="7">
        <v>0</v>
      </c>
      <c r="I135" s="7"/>
      <c r="J135" s="7"/>
      <c r="K135" s="7"/>
      <c r="L135" s="7"/>
      <c r="M135" s="7"/>
    </row>
    <row r="136" spans="1:15" x14ac:dyDescent="0.35">
      <c r="A136" s="6" t="str">
        <f t="shared" si="2"/>
        <v>CONSUMO PER CAPITA (kg ó litros por individuo)Total AperitivosESTAR DE COMPRAS</v>
      </c>
      <c r="B136" s="6" t="s">
        <v>130</v>
      </c>
      <c r="C136" s="6" t="s">
        <v>40</v>
      </c>
      <c r="D136" s="6" t="s">
        <v>192</v>
      </c>
      <c r="E136" s="7">
        <v>5.1754140408449598E-2</v>
      </c>
      <c r="F136" s="7">
        <v>4.6637168287378801E-2</v>
      </c>
      <c r="G136" s="7">
        <v>3.1236763574873788E-2</v>
      </c>
      <c r="H136" s="7">
        <v>0</v>
      </c>
      <c r="I136" s="7"/>
      <c r="J136" s="7"/>
      <c r="K136" s="7"/>
      <c r="L136" s="7"/>
      <c r="M136" s="7"/>
    </row>
    <row r="137" spans="1:15" x14ac:dyDescent="0.35">
      <c r="A137" s="6" t="str">
        <f t="shared" si="2"/>
        <v>CONSUMO PER CAPITA (kg ó litros por individuo)Total AperitivosNO COCINAR EN CASA</v>
      </c>
      <c r="B137" s="6" t="s">
        <v>130</v>
      </c>
      <c r="C137" s="6" t="s">
        <v>40</v>
      </c>
      <c r="D137" s="6" t="s">
        <v>193</v>
      </c>
      <c r="E137" s="7">
        <v>4.9593423231268897E-2</v>
      </c>
      <c r="F137" s="7">
        <v>4.6712215609211738E-2</v>
      </c>
      <c r="G137" s="7">
        <v>4.8182385430510379E-2</v>
      </c>
      <c r="H137" s="7">
        <v>0</v>
      </c>
      <c r="I137" s="7"/>
      <c r="J137" s="7"/>
      <c r="K137" s="7"/>
      <c r="L137" s="7"/>
      <c r="M137" s="7"/>
    </row>
    <row r="138" spans="1:15" x14ac:dyDescent="0.35">
      <c r="A138" s="6" t="str">
        <f t="shared" si="2"/>
        <v>CONSUMO PER CAPITA (kg ó litros por individuo)Total AperitivosCELEBRACION/FIESTA/SALIR TOMAR</v>
      </c>
      <c r="B138" s="6" t="s">
        <v>130</v>
      </c>
      <c r="C138" s="6" t="s">
        <v>40</v>
      </c>
      <c r="D138" s="6" t="s">
        <v>194</v>
      </c>
      <c r="E138" s="7">
        <v>0.3038456512908061</v>
      </c>
      <c r="F138" s="7">
        <v>0.28067075876498765</v>
      </c>
      <c r="G138" s="7">
        <v>0.23691672951495604</v>
      </c>
      <c r="H138" s="7">
        <v>0</v>
      </c>
      <c r="I138" s="7"/>
      <c r="J138" s="7"/>
      <c r="K138" s="7"/>
      <c r="L138" s="7"/>
      <c r="M138" s="7"/>
    </row>
    <row r="139" spans="1:15" x14ac:dyDescent="0.35">
      <c r="A139" s="6" t="str">
        <f t="shared" si="2"/>
        <v>CONSUMO PER CAPITA (kg ó litros por individuo)Total AperitivosVIENDO DEPORTES</v>
      </c>
      <c r="B139" s="6" t="s">
        <v>130</v>
      </c>
      <c r="C139" s="6" t="s">
        <v>40</v>
      </c>
      <c r="D139" s="6" t="s">
        <v>195</v>
      </c>
      <c r="E139" s="7">
        <v>5.3089420569266792E-2</v>
      </c>
      <c r="F139" s="7">
        <v>4.3327678210170181E-2</v>
      </c>
      <c r="G139" s="7">
        <v>3.7148362368828784E-2</v>
      </c>
      <c r="H139" s="7">
        <v>0</v>
      </c>
      <c r="I139" s="7"/>
      <c r="J139" s="7"/>
      <c r="K139" s="7"/>
      <c r="L139" s="7"/>
      <c r="M139" s="7"/>
    </row>
    <row r="140" spans="1:15" x14ac:dyDescent="0.35">
      <c r="A140" s="6" t="str">
        <f t="shared" si="2"/>
        <v>CONSUMO PER CAPITA (kg ó litros por individuo)Total AperitivosOTROS MOTIVOS</v>
      </c>
      <c r="B140" s="6" t="s">
        <v>130</v>
      </c>
      <c r="C140" s="6" t="s">
        <v>40</v>
      </c>
      <c r="D140" s="6" t="s">
        <v>196</v>
      </c>
      <c r="E140" s="7">
        <v>0.13086244229122787</v>
      </c>
      <c r="F140" s="7">
        <v>0.11050598500146373</v>
      </c>
      <c r="G140" s="7">
        <v>0.1111505998241419</v>
      </c>
      <c r="H140" s="7">
        <v>0</v>
      </c>
      <c r="I140" s="7"/>
      <c r="J140" s="7"/>
      <c r="K140" s="7"/>
      <c r="L140" s="7"/>
      <c r="M140" s="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U31"/>
  <sheetViews>
    <sheetView topLeftCell="N1" workbookViewId="0">
      <selection activeCell="G9" sqref="G9"/>
    </sheetView>
  </sheetViews>
  <sheetFormatPr baseColWidth="10" defaultRowHeight="14.5" x14ac:dyDescent="0.35"/>
  <cols>
    <col min="4" max="4" width="44.54296875" bestFit="1" customWidth="1"/>
    <col min="5" max="5" width="41.6328125" bestFit="1" customWidth="1"/>
    <col min="6" max="6" width="8" customWidth="1"/>
    <col min="7" max="7" width="8.1796875" customWidth="1"/>
    <col min="8" max="8" width="36.81640625" bestFit="1" customWidth="1"/>
    <col min="20" max="20" width="23.1796875" customWidth="1"/>
    <col min="21" max="21" width="11.453125" style="1"/>
  </cols>
  <sheetData>
    <row r="2" spans="3:21" x14ac:dyDescent="0.35">
      <c r="C2" s="94" t="s">
        <v>43</v>
      </c>
      <c r="D2" s="94"/>
      <c r="G2" s="94" t="s">
        <v>133</v>
      </c>
      <c r="H2" s="94"/>
      <c r="L2" s="94" t="s">
        <v>134</v>
      </c>
      <c r="M2" s="94"/>
      <c r="U2" s="1" t="s">
        <v>163</v>
      </c>
    </row>
    <row r="3" spans="3:21" x14ac:dyDescent="0.35">
      <c r="C3">
        <v>1</v>
      </c>
      <c r="D3" t="s">
        <v>137</v>
      </c>
      <c r="E3" t="s">
        <v>123</v>
      </c>
      <c r="G3">
        <v>1</v>
      </c>
      <c r="H3" t="s">
        <v>40</v>
      </c>
      <c r="L3">
        <v>1</v>
      </c>
      <c r="M3" t="s">
        <v>135</v>
      </c>
      <c r="R3" t="s">
        <v>197</v>
      </c>
      <c r="S3" t="s">
        <v>40</v>
      </c>
      <c r="T3" t="s">
        <v>45</v>
      </c>
      <c r="U3" s="1">
        <v>100</v>
      </c>
    </row>
    <row r="4" spans="3:21" x14ac:dyDescent="0.35">
      <c r="C4">
        <v>2</v>
      </c>
      <c r="D4" t="s">
        <v>138</v>
      </c>
      <c r="E4" t="s">
        <v>124</v>
      </c>
      <c r="G4">
        <v>2</v>
      </c>
      <c r="H4" t="s">
        <v>41</v>
      </c>
      <c r="L4">
        <v>2</v>
      </c>
      <c r="M4" t="s">
        <v>136</v>
      </c>
      <c r="T4" t="s">
        <v>1</v>
      </c>
      <c r="U4" s="1">
        <v>9.4398424957635054</v>
      </c>
    </row>
    <row r="5" spans="3:21" x14ac:dyDescent="0.35">
      <c r="C5">
        <v>3</v>
      </c>
      <c r="D5" t="s">
        <v>139</v>
      </c>
      <c r="E5" t="s">
        <v>125</v>
      </c>
      <c r="G5">
        <v>3</v>
      </c>
      <c r="H5" t="s">
        <v>34</v>
      </c>
      <c r="L5">
        <v>3</v>
      </c>
      <c r="M5" t="s">
        <v>130</v>
      </c>
      <c r="T5" t="s">
        <v>2</v>
      </c>
      <c r="U5" s="1">
        <v>13.279587584380584</v>
      </c>
    </row>
    <row r="6" spans="3:21" x14ac:dyDescent="0.35">
      <c r="C6">
        <v>4</v>
      </c>
      <c r="D6" t="s">
        <v>140</v>
      </c>
      <c r="E6" t="s">
        <v>126</v>
      </c>
      <c r="G6">
        <v>4</v>
      </c>
      <c r="H6" t="s">
        <v>35</v>
      </c>
      <c r="T6" t="s">
        <v>3</v>
      </c>
      <c r="U6" s="1">
        <v>15.760285730435996</v>
      </c>
    </row>
    <row r="7" spans="3:21" x14ac:dyDescent="0.35">
      <c r="C7">
        <v>5</v>
      </c>
      <c r="D7" t="s">
        <v>141</v>
      </c>
      <c r="E7" t="s">
        <v>127</v>
      </c>
      <c r="G7">
        <v>5</v>
      </c>
      <c r="H7" t="s">
        <v>36</v>
      </c>
      <c r="T7" t="s">
        <v>4</v>
      </c>
      <c r="U7" s="1">
        <v>20.300586786062738</v>
      </c>
    </row>
    <row r="8" spans="3:21" x14ac:dyDescent="0.35">
      <c r="C8">
        <v>6</v>
      </c>
      <c r="D8" t="s">
        <v>142</v>
      </c>
      <c r="E8" t="s">
        <v>128</v>
      </c>
      <c r="G8">
        <v>6</v>
      </c>
      <c r="H8" t="s">
        <v>42</v>
      </c>
      <c r="T8" t="s">
        <v>5</v>
      </c>
      <c r="U8" s="1">
        <v>13.259172420164347</v>
      </c>
    </row>
    <row r="9" spans="3:21" x14ac:dyDescent="0.35">
      <c r="C9">
        <v>7</v>
      </c>
      <c r="D9" t="s">
        <v>143</v>
      </c>
      <c r="E9" t="s">
        <v>129</v>
      </c>
      <c r="G9">
        <v>7</v>
      </c>
      <c r="H9" t="s">
        <v>37</v>
      </c>
      <c r="T9" t="s">
        <v>6</v>
      </c>
      <c r="U9" s="1">
        <v>9.7207415210150501</v>
      </c>
    </row>
    <row r="10" spans="3:21" x14ac:dyDescent="0.35">
      <c r="C10">
        <v>8</v>
      </c>
      <c r="D10" t="s">
        <v>144</v>
      </c>
      <c r="E10" t="s">
        <v>153</v>
      </c>
      <c r="G10">
        <v>8</v>
      </c>
      <c r="H10" t="s">
        <v>38</v>
      </c>
      <c r="T10" t="s">
        <v>7</v>
      </c>
      <c r="U10" s="1">
        <v>9.3199999763742305</v>
      </c>
    </row>
    <row r="11" spans="3:21" x14ac:dyDescent="0.35">
      <c r="C11">
        <v>9</v>
      </c>
      <c r="D11" t="s">
        <v>145</v>
      </c>
      <c r="E11" t="s">
        <v>130</v>
      </c>
      <c r="G11">
        <v>9</v>
      </c>
      <c r="H11" t="s">
        <v>39</v>
      </c>
      <c r="T11" t="s">
        <v>8</v>
      </c>
      <c r="U11" s="1">
        <v>8.919783407490204</v>
      </c>
    </row>
    <row r="12" spans="3:21" x14ac:dyDescent="0.35">
      <c r="C12">
        <v>10</v>
      </c>
      <c r="D12" t="s">
        <v>146</v>
      </c>
      <c r="E12" t="s">
        <v>131</v>
      </c>
      <c r="T12" t="s">
        <v>9</v>
      </c>
      <c r="U12" s="1">
        <v>5.8506737922681991</v>
      </c>
    </row>
    <row r="13" spans="3:21" x14ac:dyDescent="0.35">
      <c r="C13">
        <v>11</v>
      </c>
      <c r="D13" t="s">
        <v>147</v>
      </c>
      <c r="E13" t="s">
        <v>132</v>
      </c>
      <c r="T13" t="s">
        <v>10</v>
      </c>
      <c r="U13" s="1">
        <v>6.5765587124687261</v>
      </c>
    </row>
    <row r="14" spans="3:21" x14ac:dyDescent="0.35">
      <c r="T14" t="s">
        <v>11</v>
      </c>
      <c r="U14" s="1">
        <v>8.336061381075794</v>
      </c>
    </row>
    <row r="15" spans="3:21" x14ac:dyDescent="0.35">
      <c r="T15" t="s">
        <v>12</v>
      </c>
      <c r="U15" s="1">
        <v>18.40028507493124</v>
      </c>
    </row>
    <row r="16" spans="3:21" x14ac:dyDescent="0.35">
      <c r="T16" t="s">
        <v>13</v>
      </c>
      <c r="U16" s="1">
        <v>20.800148262784411</v>
      </c>
    </row>
    <row r="17" spans="20:21" x14ac:dyDescent="0.35">
      <c r="T17" t="s">
        <v>14</v>
      </c>
      <c r="U17" s="1">
        <v>10.553665652027702</v>
      </c>
    </row>
    <row r="18" spans="20:21" x14ac:dyDescent="0.35">
      <c r="T18" t="s">
        <v>15</v>
      </c>
      <c r="U18" s="1">
        <v>12.564803938180971</v>
      </c>
    </row>
    <row r="19" spans="20:21" x14ac:dyDescent="0.35">
      <c r="T19" t="s">
        <v>16</v>
      </c>
      <c r="U19" s="1">
        <v>16.917810661806438</v>
      </c>
    </row>
    <row r="20" spans="20:21" x14ac:dyDescent="0.35">
      <c r="T20" t="s">
        <v>48</v>
      </c>
      <c r="U20" s="1">
        <v>6.9488056291315061</v>
      </c>
    </row>
    <row r="21" spans="20:21" x14ac:dyDescent="0.35">
      <c r="T21" t="s">
        <v>49</v>
      </c>
      <c r="U21" s="1">
        <v>6.7859042751884839</v>
      </c>
    </row>
    <row r="22" spans="20:21" x14ac:dyDescent="0.35">
      <c r="T22" t="s">
        <v>50</v>
      </c>
      <c r="U22" s="1">
        <v>14.424381544470027</v>
      </c>
    </row>
    <row r="23" spans="20:21" x14ac:dyDescent="0.35">
      <c r="T23" t="s">
        <v>51</v>
      </c>
      <c r="U23" s="1">
        <v>28.985461946242996</v>
      </c>
    </row>
    <row r="24" spans="20:21" x14ac:dyDescent="0.35">
      <c r="T24" t="s">
        <v>52</v>
      </c>
      <c r="U24" s="1">
        <v>19.854991310731162</v>
      </c>
    </row>
    <row r="25" spans="20:21" x14ac:dyDescent="0.35">
      <c r="T25" t="s">
        <v>53</v>
      </c>
      <c r="U25" s="1">
        <v>23.000465487187473</v>
      </c>
    </row>
    <row r="26" spans="20:21" x14ac:dyDescent="0.35">
      <c r="T26" t="s">
        <v>156</v>
      </c>
      <c r="U26" s="1">
        <v>22.253016610763318</v>
      </c>
    </row>
    <row r="27" spans="20:21" x14ac:dyDescent="0.35">
      <c r="T27" t="s">
        <v>157</v>
      </c>
      <c r="U27" s="1">
        <v>15.461103397366205</v>
      </c>
    </row>
    <row r="28" spans="20:21" x14ac:dyDescent="0.35">
      <c r="T28" t="s">
        <v>158</v>
      </c>
      <c r="U28" s="1">
        <v>25.017924479889103</v>
      </c>
    </row>
    <row r="29" spans="20:21" x14ac:dyDescent="0.35">
      <c r="T29" t="s">
        <v>159</v>
      </c>
      <c r="U29" s="1">
        <v>15.498760266300426</v>
      </c>
    </row>
    <row r="30" spans="20:21" x14ac:dyDescent="0.35">
      <c r="T30" t="s">
        <v>198</v>
      </c>
      <c r="U30" s="1">
        <v>100</v>
      </c>
    </row>
    <row r="31" spans="20:21" x14ac:dyDescent="0.35">
      <c r="T31" t="s">
        <v>21</v>
      </c>
      <c r="U31" s="1">
        <v>49.677113017100261</v>
      </c>
    </row>
  </sheetData>
  <mergeCells count="3">
    <mergeCell ref="G2:H2"/>
    <mergeCell ref="C2:D2"/>
    <mergeCell ref="L2:M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sheetPr>
  <dimension ref="A1:I256"/>
  <sheetViews>
    <sheetView showGridLines="0" showRowColHeaders="0" zoomScale="85" zoomScaleNormal="85" workbookViewId="0">
      <selection sqref="A1:H1"/>
    </sheetView>
  </sheetViews>
  <sheetFormatPr baseColWidth="10" defaultColWidth="10.90625" defaultRowHeight="14.5" x14ac:dyDescent="0.35"/>
  <cols>
    <col min="1" max="1" width="54.81640625" style="13" customWidth="1"/>
    <col min="2" max="2" width="8.453125" style="13" customWidth="1"/>
    <col min="3" max="5" width="18.54296875" style="13" customWidth="1"/>
    <col min="6" max="6" width="3.36328125" style="13" customWidth="1"/>
    <col min="7" max="7" width="18.54296875" style="13" customWidth="1"/>
    <col min="8" max="8" width="1.26953125" style="13" customWidth="1"/>
    <col min="9" max="9" width="53.81640625" style="3" customWidth="1"/>
    <col min="10" max="10" width="21.7265625" style="3" bestFit="1" customWidth="1"/>
    <col min="11" max="11" width="25.7265625" style="3" customWidth="1"/>
    <col min="12" max="12" width="19.54296875" style="3" customWidth="1"/>
    <col min="13" max="16384" width="10.90625" style="3"/>
  </cols>
  <sheetData>
    <row r="1" spans="1:9" ht="48.75" customHeight="1" x14ac:dyDescent="0.35">
      <c r="A1" s="95" t="s">
        <v>121</v>
      </c>
      <c r="B1" s="95"/>
      <c r="C1" s="96"/>
      <c r="D1" s="96"/>
      <c r="E1" s="96"/>
      <c r="F1" s="96"/>
      <c r="G1" s="96"/>
      <c r="H1" s="96"/>
    </row>
    <row r="2" spans="1:9" x14ac:dyDescent="0.35">
      <c r="A2" s="22">
        <v>2</v>
      </c>
      <c r="B2" s="22"/>
      <c r="C2" s="16"/>
      <c r="D2" s="16"/>
      <c r="E2" s="16"/>
      <c r="F2" s="16"/>
      <c r="G2" s="16"/>
      <c r="H2" s="16"/>
    </row>
    <row r="3" spans="1:9" ht="21" customHeight="1" x14ac:dyDescent="0.35">
      <c r="A3" s="16"/>
      <c r="C3" s="16"/>
      <c r="D3" s="16"/>
      <c r="E3" s="16"/>
      <c r="F3" s="16"/>
      <c r="G3" s="16"/>
      <c r="H3" s="16"/>
    </row>
    <row r="4" spans="1:9" ht="19" thickBot="1" x14ac:dyDescent="0.4">
      <c r="A4" s="23" t="s">
        <v>44</v>
      </c>
      <c r="B4" s="24"/>
      <c r="C4" s="16"/>
      <c r="D4" s="16"/>
      <c r="E4" s="16"/>
      <c r="F4" s="16"/>
      <c r="G4" s="16"/>
      <c r="H4" s="16"/>
    </row>
    <row r="5" spans="1:9" ht="15" thickTop="1" x14ac:dyDescent="0.35">
      <c r="A5" s="25"/>
      <c r="B5" s="26"/>
      <c r="C5" s="16"/>
      <c r="D5" s="16"/>
      <c r="E5" s="16"/>
      <c r="F5" s="16"/>
      <c r="G5" s="16"/>
      <c r="H5" s="16"/>
    </row>
    <row r="6" spans="1:9" ht="32.25" customHeight="1" x14ac:dyDescent="0.35">
      <c r="A6" s="27">
        <v>9</v>
      </c>
      <c r="B6" s="24"/>
      <c r="C6" s="26">
        <v>4</v>
      </c>
      <c r="D6" s="26">
        <v>5</v>
      </c>
      <c r="E6" s="26">
        <v>6</v>
      </c>
      <c r="F6" s="3"/>
      <c r="G6" s="3"/>
      <c r="H6" s="16"/>
    </row>
    <row r="7" spans="1:9" ht="25" customHeight="1" x14ac:dyDescent="0.35">
      <c r="A7" s="28" t="str">
        <f>VLOOKUP(A6,DESPLEGABLES!C3:E13,3,0)</f>
        <v>CONSUMO PER CAPITA (kg ó litros por individuo)</v>
      </c>
      <c r="B7" s="28"/>
      <c r="C7" s="80" t="str">
        <f>KPI_DATOS!D2</f>
        <v>AÑO 2022</v>
      </c>
      <c r="D7" s="80" t="str">
        <f>KPI_DATOS!E2</f>
        <v>AÑO 2023</v>
      </c>
      <c r="E7" s="80" t="str">
        <f>KPI_DATOS!F2</f>
        <v>AÑO 2024</v>
      </c>
      <c r="F7" s="30"/>
      <c r="G7" s="81" t="str">
        <f>"Evolucion "&amp;E7&amp;" vs "&amp;D7</f>
        <v>Evolucion AÑO 2024 vs AÑO 2023</v>
      </c>
      <c r="H7" s="16"/>
    </row>
    <row r="8" spans="1:9" ht="25" customHeight="1" x14ac:dyDescent="0.35">
      <c r="A8" s="29" t="s">
        <v>40</v>
      </c>
      <c r="C8" s="82">
        <f>IF($A$6&lt;4,VLOOKUP($A$7&amp;$A8,KPI_DATOS!$A$2:$L$101,KPI!C$6,0)/1000,VLOOKUP($A$7&amp;$A8,KPI_DATOS!$A$2:$L$101,KPI!C$6,0))</f>
        <v>1.6550107912779268</v>
      </c>
      <c r="D8" s="82">
        <f>IF($A$6&lt;4,VLOOKUP($A$7&amp;$A8,KPI_DATOS!$A$2:$L$101,KPI!D$6,0)/1000,VLOOKUP($A$7&amp;$A8,KPI_DATOS!$A$2:$L$101,KPI!D$6,0))</f>
        <v>1.5343953405644843</v>
      </c>
      <c r="E8" s="82">
        <f>IF($A$6&lt;4,VLOOKUP($A$7&amp;$A8,KPI_DATOS!$A$2:$L$101,KPI!E$6,0)/1000,VLOOKUP($A$7&amp;$A8,KPI_DATOS!$A$2:$L$101,KPI!E$6,0))</f>
        <v>1.4239769381571585</v>
      </c>
      <c r="F8" s="30"/>
      <c r="G8" s="83">
        <f>IFERROR(IF(A6=4,(E8-D8),((E8/D8-1)*100)),"-")</f>
        <v>-7.1962159613117915</v>
      </c>
      <c r="H8" s="16"/>
      <c r="I8" s="31"/>
    </row>
    <row r="9" spans="1:9" ht="25" customHeight="1" x14ac:dyDescent="0.35">
      <c r="A9" s="32" t="s">
        <v>41</v>
      </c>
      <c r="C9" s="82">
        <f>IF($A$6&lt;4,VLOOKUP($A$7&amp;$A9,KPI_DATOS!$A$2:$L$101,KPI!C$6,0)/1000,VLOOKUP($A$7&amp;$A9,KPI_DATOS!$A$2:$L$101,KPI!C$6,0))</f>
        <v>0.92109170130880169</v>
      </c>
      <c r="D9" s="82">
        <f>IF($A$6&lt;4,VLOOKUP($A$7&amp;$A9,KPI_DATOS!$A$2:$L$101,KPI!D$6,0)/1000,VLOOKUP($A$7&amp;$A9,KPI_DATOS!$A$2:$L$101,KPI!D$6,0))</f>
        <v>0.87842475054117675</v>
      </c>
      <c r="E9" s="82">
        <f>IF($A$6&lt;4,VLOOKUP($A$7&amp;$A9,KPI_DATOS!$A$2:$L$101,KPI!E$6,0)/1000,VLOOKUP($A$7&amp;$A9,KPI_DATOS!$A$2:$L$101,KPI!E$6,0))</f>
        <v>0.82067530743802142</v>
      </c>
      <c r="F9" s="30"/>
      <c r="G9" s="83">
        <f t="shared" ref="G9:G16" si="0">IFERROR(IF(A7=4,(E9-D9),((E9/D9-1)*100)),"-")</f>
        <v>-6.5742049125525277</v>
      </c>
      <c r="H9" s="16"/>
      <c r="I9" s="33"/>
    </row>
    <row r="10" spans="1:9" ht="25" customHeight="1" x14ac:dyDescent="0.35">
      <c r="A10" s="34" t="s">
        <v>34</v>
      </c>
      <c r="C10" s="82">
        <f>IF($A$6&lt;4,VLOOKUP($A$7&amp;$A10,KPI_DATOS!$A$2:$L$101,KPI!C$6,0)/1000,VLOOKUP($A$7&amp;$A10,KPI_DATOS!$A$2:$L$101,KPI!C$6,0))</f>
        <v>0.53117520263550211</v>
      </c>
      <c r="D10" s="82">
        <f>IF($A$6&lt;4,VLOOKUP($A$7&amp;$A10,KPI_DATOS!$A$2:$L$101,KPI!D$6,0)/1000,VLOOKUP($A$7&amp;$A10,KPI_DATOS!$A$2:$L$101,KPI!D$6,0))</f>
        <v>0.53457939429430479</v>
      </c>
      <c r="E10" s="82">
        <f>IF($A$6&lt;4,VLOOKUP($A$7&amp;$A10,KPI_DATOS!$A$2:$L$101,KPI!E$6,0)/1000,VLOOKUP($A$7&amp;$A10,KPI_DATOS!$A$2:$L$101,KPI!E$6,0))</f>
        <v>0.49244899490375565</v>
      </c>
      <c r="F10" s="30"/>
      <c r="G10" s="83">
        <f t="shared" si="0"/>
        <v>-7.8810369124244328</v>
      </c>
      <c r="H10" s="16"/>
      <c r="I10" s="33"/>
    </row>
    <row r="11" spans="1:9" ht="25" customHeight="1" x14ac:dyDescent="0.35">
      <c r="A11" s="35" t="s">
        <v>35</v>
      </c>
      <c r="C11" s="82">
        <f>IF($A$6&lt;4,VLOOKUP($A$7&amp;$A11,KPI_DATOS!$A$2:$L$101,KPI!C$6,0)/1000,VLOOKUP($A$7&amp;$A11,KPI_DATOS!$A$2:$L$101,KPI!C$6,0))</f>
        <v>0.38991615552419295</v>
      </c>
      <c r="D11" s="82">
        <f>IF($A$6&lt;4,VLOOKUP($A$7&amp;$A11,KPI_DATOS!$A$2:$L$101,KPI!D$6,0)/1000,VLOOKUP($A$7&amp;$A11,KPI_DATOS!$A$2:$L$101,KPI!D$6,0))</f>
        <v>0.34384546688726653</v>
      </c>
      <c r="E11" s="82">
        <f>IF($A$6&lt;4,VLOOKUP($A$7&amp;$A11,KPI_DATOS!$A$2:$L$101,KPI!E$6,0)/1000,VLOOKUP($A$7&amp;$A11,KPI_DATOS!$A$2:$L$101,KPI!E$6,0))</f>
        <v>0.32822631826408993</v>
      </c>
      <c r="F11" s="30"/>
      <c r="G11" s="83">
        <f t="shared" si="0"/>
        <v>-4.5424907777823043</v>
      </c>
      <c r="H11" s="16"/>
      <c r="I11" s="33"/>
    </row>
    <row r="12" spans="1:9" ht="25" customHeight="1" x14ac:dyDescent="0.35">
      <c r="A12" s="35" t="s">
        <v>36</v>
      </c>
      <c r="C12" s="82">
        <f>IF($A$6&lt;4,VLOOKUP($A$7&amp;$A12,KPI_DATOS!$A$2:$L$101,KPI!C$6,0)/1000,VLOOKUP($A$7&amp;$A12,KPI_DATOS!$A$2:$L$101,KPI!C$6,0))</f>
        <v>0.31788065058794962</v>
      </c>
      <c r="D12" s="82">
        <f>IF($A$6&lt;4,VLOOKUP($A$7&amp;$A12,KPI_DATOS!$A$2:$L$101,KPI!D$6,0)/1000,VLOOKUP($A$7&amp;$A12,KPI_DATOS!$A$2:$L$101,KPI!D$6,0))</f>
        <v>0.33630694383250159</v>
      </c>
      <c r="E12" s="82">
        <f>IF($A$6&lt;4,VLOOKUP($A$7&amp;$A12,KPI_DATOS!$A$2:$L$101,KPI!E$6,0)/1000,VLOOKUP($A$7&amp;$A12,KPI_DATOS!$A$2:$L$101,KPI!E$6,0))</f>
        <v>0.2981559530619623</v>
      </c>
      <c r="F12" s="30"/>
      <c r="G12" s="83">
        <f t="shared" si="0"/>
        <v>-11.34409844048313</v>
      </c>
      <c r="H12" s="16"/>
      <c r="I12" s="33"/>
    </row>
    <row r="13" spans="1:9" ht="25" customHeight="1" x14ac:dyDescent="0.35">
      <c r="A13" s="35" t="s">
        <v>42</v>
      </c>
      <c r="C13" s="82">
        <f>IF($A$6&lt;4,VLOOKUP($A$7&amp;$A13,KPI_DATOS!$A$2:$L$101,KPI!C$6,0)/1000,VLOOKUP($A$7&amp;$A13,KPI_DATOS!$A$2:$L$101,KPI!C$6,0))</f>
        <v>0.22938239451262069</v>
      </c>
      <c r="D13" s="82">
        <f>IF($A$6&lt;4,VLOOKUP($A$7&amp;$A13,KPI_DATOS!$A$2:$L$101,KPI!D$6,0)/1000,VLOOKUP($A$7&amp;$A13,KPI_DATOS!$A$2:$L$101,KPI!D$6,0))</f>
        <v>0.16500449333245093</v>
      </c>
      <c r="E13" s="82">
        <f>IF($A$6&lt;4,VLOOKUP($A$7&amp;$A13,KPI_DATOS!$A$2:$L$101,KPI!E$6,0)/1000,VLOOKUP($A$7&amp;$A13,KPI_DATOS!$A$2:$L$101,KPI!E$6,0))</f>
        <v>0.16074950420240594</v>
      </c>
      <c r="F13" s="30"/>
      <c r="G13" s="83">
        <f t="shared" si="0"/>
        <v>-2.578711066656858</v>
      </c>
      <c r="H13" s="16"/>
      <c r="I13" s="33"/>
    </row>
    <row r="14" spans="1:9" ht="25" customHeight="1" x14ac:dyDescent="0.35">
      <c r="A14" s="35" t="s">
        <v>37</v>
      </c>
      <c r="C14" s="82">
        <f>IF($A$6&lt;4,VLOOKUP($A$7&amp;$A14,KPI_DATOS!$A$2:$L$101,KPI!C$6,0)/1000,VLOOKUP($A$7&amp;$A14,KPI_DATOS!$A$2:$L$101,KPI!C$6,0))</f>
        <v>4.9064758091209748E-2</v>
      </c>
      <c r="D14" s="82">
        <f>IF($A$6&lt;4,VLOOKUP($A$7&amp;$A14,KPI_DATOS!$A$2:$L$101,KPI!D$6,0)/1000,VLOOKUP($A$7&amp;$A14,KPI_DATOS!$A$2:$L$101,KPI!D$6,0))</f>
        <v>3.5025043826663056E-2</v>
      </c>
      <c r="E14" s="82">
        <f>IF($A$6&lt;4,VLOOKUP($A$7&amp;$A14,KPI_DATOS!$A$2:$L$101,KPI!E$6,0)/1000,VLOOKUP($A$7&amp;$A14,KPI_DATOS!$A$2:$L$101,KPI!E$6,0))</f>
        <v>3.0412244366380847E-2</v>
      </c>
      <c r="F14" s="30"/>
      <c r="G14" s="83">
        <f t="shared" si="0"/>
        <v>-13.170003392745745</v>
      </c>
      <c r="H14" s="16"/>
      <c r="I14" s="33"/>
    </row>
    <row r="15" spans="1:9" ht="25" customHeight="1" x14ac:dyDescent="0.35">
      <c r="A15" s="35" t="s">
        <v>38</v>
      </c>
      <c r="C15" s="82">
        <f>IF($A$6&lt;4,VLOOKUP($A$7&amp;$A15,KPI_DATOS!$A$2:$L$101,KPI!C$6,0)/1000,VLOOKUP($A$7&amp;$A15,KPI_DATOS!$A$2:$L$101,KPI!C$6,0))</f>
        <v>5.1024691821904153E-2</v>
      </c>
      <c r="D15" s="82">
        <f>IF($A$6&lt;4,VLOOKUP($A$7&amp;$A15,KPI_DATOS!$A$2:$L$101,KPI!D$6,0)/1000,VLOOKUP($A$7&amp;$A15,KPI_DATOS!$A$2:$L$101,KPI!D$6,0))</f>
        <v>4.6580970458265585E-2</v>
      </c>
      <c r="E15" s="82">
        <f>IF($A$6&lt;4,VLOOKUP($A$7&amp;$A15,KPI_DATOS!$A$2:$L$101,KPI!E$6,0)/1000,VLOOKUP($A$7&amp;$A15,KPI_DATOS!$A$2:$L$101,KPI!E$6,0))</f>
        <v>4.6596449498404038E-2</v>
      </c>
      <c r="F15" s="30"/>
      <c r="G15" s="83">
        <f t="shared" si="0"/>
        <v>3.3230394270811203E-2</v>
      </c>
      <c r="H15" s="16"/>
      <c r="I15" s="33"/>
    </row>
    <row r="16" spans="1:9" ht="25" customHeight="1" x14ac:dyDescent="0.35">
      <c r="A16" s="34" t="s">
        <v>39</v>
      </c>
      <c r="C16" s="82">
        <f>IF($A$6&lt;4,VLOOKUP($A$7&amp;$A16,KPI_DATOS!$A$2:$L$101,KPI!C$6,0)/1000,VLOOKUP($A$7&amp;$A16,KPI_DATOS!$A$2:$L$101,KPI!C$6,0))</f>
        <v>8.6566561270877987E-2</v>
      </c>
      <c r="D16" s="82">
        <f>IF($A$6&lt;4,VLOOKUP($A$7&amp;$A16,KPI_DATOS!$A$2:$L$101,KPI!D$6,0)/1000,VLOOKUP($A$7&amp;$A16,KPI_DATOS!$A$2:$L$101,KPI!D$6,0))</f>
        <v>7.3052954429585495E-2</v>
      </c>
      <c r="E16" s="82">
        <f>IF($A$6&lt;4,VLOOKUP($A$7&amp;$A16,KPI_DATOS!$A$2:$L$101,KPI!E$6,0)/1000,VLOOKUP($A$7&amp;$A16,KPI_DATOS!$A$2:$L$101,KPI!E$6,0))</f>
        <v>6.7387232447885165E-2</v>
      </c>
      <c r="F16" s="30"/>
      <c r="G16" s="83">
        <f t="shared" si="0"/>
        <v>-7.7556370251410272</v>
      </c>
      <c r="H16" s="16"/>
      <c r="I16" s="33"/>
    </row>
    <row r="17" spans="1:9" ht="25" customHeight="1" x14ac:dyDescent="0.35">
      <c r="A17" s="35"/>
      <c r="C17" s="36"/>
      <c r="D17" s="36"/>
      <c r="E17" s="36"/>
      <c r="F17" s="36"/>
      <c r="G17" s="36"/>
      <c r="H17" s="36"/>
      <c r="I17" s="36"/>
    </row>
    <row r="18" spans="1:9" ht="25" customHeight="1" x14ac:dyDescent="0.35">
      <c r="A18" s="36"/>
      <c r="C18" s="36"/>
      <c r="D18" s="36"/>
      <c r="E18" s="36"/>
      <c r="F18" s="36"/>
      <c r="G18" s="36"/>
      <c r="H18" s="36"/>
      <c r="I18" s="36"/>
    </row>
    <row r="19" spans="1:9" ht="25" customHeight="1" x14ac:dyDescent="0.35">
      <c r="A19" s="36"/>
      <c r="C19" s="36"/>
      <c r="D19" s="36"/>
      <c r="E19" s="36"/>
      <c r="F19" s="36"/>
      <c r="G19" s="36"/>
      <c r="H19" s="36"/>
      <c r="I19" s="36"/>
    </row>
    <row r="20" spans="1:9" ht="25" customHeight="1" x14ac:dyDescent="0.35">
      <c r="A20" s="35"/>
      <c r="C20" s="36"/>
      <c r="D20" s="36"/>
      <c r="E20" s="36"/>
      <c r="F20" s="36"/>
      <c r="G20" s="36"/>
      <c r="H20" s="36"/>
      <c r="I20" s="36"/>
    </row>
    <row r="21" spans="1:9" ht="25" customHeight="1" x14ac:dyDescent="0.35">
      <c r="A21" s="35"/>
      <c r="C21" s="36"/>
      <c r="D21" s="36"/>
      <c r="E21" s="36"/>
      <c r="F21" s="36"/>
      <c r="G21" s="36"/>
      <c r="H21" s="36"/>
      <c r="I21" s="36"/>
    </row>
    <row r="22" spans="1:9" ht="25" customHeight="1" x14ac:dyDescent="0.35">
      <c r="A22" s="35"/>
      <c r="C22" s="36"/>
      <c r="D22" s="36"/>
      <c r="E22" s="36"/>
      <c r="F22" s="36"/>
      <c r="G22" s="36"/>
      <c r="H22" s="36"/>
      <c r="I22" s="36"/>
    </row>
    <row r="23" spans="1:9" ht="25" customHeight="1" x14ac:dyDescent="0.35">
      <c r="A23" s="35"/>
      <c r="C23" s="36"/>
      <c r="D23" s="36"/>
      <c r="E23" s="36"/>
      <c r="F23" s="36"/>
      <c r="G23" s="36"/>
      <c r="H23" s="36"/>
      <c r="I23" s="36"/>
    </row>
    <row r="24" spans="1:9" ht="25" customHeight="1" x14ac:dyDescent="0.35">
      <c r="A24" s="32"/>
      <c r="C24" s="36"/>
      <c r="D24" s="36"/>
      <c r="E24" s="36"/>
      <c r="F24" s="36"/>
      <c r="G24" s="36"/>
      <c r="H24" s="36"/>
      <c r="I24" s="36"/>
    </row>
    <row r="25" spans="1:9" ht="25" customHeight="1" x14ac:dyDescent="0.35">
      <c r="A25" s="34"/>
      <c r="C25" s="36"/>
      <c r="D25" s="36"/>
      <c r="E25" s="36"/>
      <c r="F25" s="36"/>
      <c r="G25" s="36"/>
      <c r="H25" s="36"/>
      <c r="I25" s="36"/>
    </row>
    <row r="26" spans="1:9" ht="25" customHeight="1" x14ac:dyDescent="0.35">
      <c r="A26" s="35"/>
      <c r="C26" s="36"/>
      <c r="D26" s="36"/>
      <c r="E26" s="36"/>
      <c r="F26" s="36"/>
      <c r="G26" s="36"/>
      <c r="H26" s="36"/>
      <c r="I26" s="36"/>
    </row>
    <row r="27" spans="1:9" ht="25" customHeight="1" x14ac:dyDescent="0.35">
      <c r="A27" s="35"/>
      <c r="C27" s="36"/>
      <c r="D27" s="36"/>
      <c r="E27" s="36"/>
      <c r="F27" s="36"/>
      <c r="G27" s="36"/>
      <c r="H27" s="36"/>
      <c r="I27" s="36"/>
    </row>
    <row r="28" spans="1:9" ht="25" customHeight="1" x14ac:dyDescent="0.35">
      <c r="A28" s="35"/>
      <c r="C28" s="36"/>
      <c r="D28" s="36"/>
      <c r="E28" s="36"/>
      <c r="F28" s="36"/>
      <c r="G28" s="36"/>
      <c r="H28" s="36"/>
      <c r="I28" s="36"/>
    </row>
    <row r="29" spans="1:9" ht="25" customHeight="1" x14ac:dyDescent="0.35">
      <c r="A29" s="35"/>
      <c r="C29" s="36"/>
      <c r="D29" s="36"/>
      <c r="E29" s="36"/>
      <c r="F29" s="36"/>
      <c r="G29" s="36"/>
      <c r="H29" s="36"/>
      <c r="I29" s="36"/>
    </row>
    <row r="30" spans="1:9" ht="25" customHeight="1" x14ac:dyDescent="0.35">
      <c r="A30" s="35"/>
      <c r="C30" s="36"/>
      <c r="D30" s="36"/>
      <c r="E30" s="36"/>
      <c r="F30" s="36"/>
      <c r="G30" s="36"/>
      <c r="H30" s="36"/>
      <c r="I30" s="36"/>
    </row>
    <row r="31" spans="1:9" ht="25" customHeight="1" x14ac:dyDescent="0.35">
      <c r="A31" s="35"/>
      <c r="C31" s="36"/>
      <c r="D31" s="36"/>
      <c r="E31" s="36"/>
      <c r="F31" s="36"/>
      <c r="G31" s="36"/>
      <c r="H31" s="36"/>
      <c r="I31" s="36"/>
    </row>
    <row r="32" spans="1:9" ht="25" customHeight="1" x14ac:dyDescent="0.35">
      <c r="A32" s="35"/>
      <c r="C32" s="36"/>
      <c r="D32" s="36"/>
      <c r="E32" s="36"/>
      <c r="F32" s="36"/>
      <c r="G32" s="36"/>
      <c r="H32" s="36"/>
      <c r="I32" s="36"/>
    </row>
    <row r="33" spans="1:9" ht="25" customHeight="1" x14ac:dyDescent="0.35">
      <c r="A33" s="35"/>
      <c r="C33" s="36"/>
      <c r="D33" s="36"/>
      <c r="E33" s="36"/>
      <c r="F33" s="36"/>
      <c r="G33" s="36"/>
      <c r="H33" s="36"/>
      <c r="I33" s="36"/>
    </row>
    <row r="34" spans="1:9" ht="25" customHeight="1" x14ac:dyDescent="0.35">
      <c r="A34" s="34"/>
      <c r="C34" s="36"/>
      <c r="D34" s="36"/>
      <c r="E34" s="36"/>
      <c r="F34" s="36"/>
      <c r="G34" s="36"/>
      <c r="H34" s="36"/>
      <c r="I34" s="36"/>
    </row>
    <row r="35" spans="1:9" ht="25" customHeight="1" x14ac:dyDescent="0.35">
      <c r="A35" s="35"/>
      <c r="C35" s="36"/>
      <c r="D35" s="36"/>
      <c r="E35" s="36"/>
      <c r="F35" s="36"/>
      <c r="G35" s="36"/>
      <c r="H35" s="36"/>
      <c r="I35" s="36"/>
    </row>
    <row r="36" spans="1:9" ht="25" customHeight="1" x14ac:dyDescent="0.35">
      <c r="A36" s="35"/>
      <c r="C36" s="36"/>
      <c r="D36" s="36"/>
      <c r="E36" s="36"/>
      <c r="F36" s="36"/>
      <c r="G36" s="36"/>
      <c r="H36" s="36"/>
      <c r="I36" s="36"/>
    </row>
    <row r="37" spans="1:9" ht="25" customHeight="1" x14ac:dyDescent="0.35">
      <c r="A37" s="35"/>
      <c r="C37" s="36"/>
      <c r="D37" s="36"/>
      <c r="E37" s="36"/>
      <c r="F37" s="36"/>
      <c r="G37" s="36"/>
      <c r="H37" s="36"/>
      <c r="I37" s="36"/>
    </row>
    <row r="38" spans="1:9" ht="25" customHeight="1" x14ac:dyDescent="0.35">
      <c r="A38" s="35"/>
      <c r="C38" s="36"/>
      <c r="D38" s="36"/>
      <c r="E38" s="36"/>
      <c r="F38" s="36"/>
      <c r="G38" s="36"/>
      <c r="H38" s="36"/>
      <c r="I38" s="36"/>
    </row>
    <row r="39" spans="1:9" ht="25" customHeight="1" x14ac:dyDescent="0.35">
      <c r="A39" s="32"/>
      <c r="C39" s="36"/>
      <c r="D39" s="36"/>
      <c r="E39" s="36"/>
      <c r="F39" s="36"/>
      <c r="G39" s="36"/>
      <c r="H39" s="36"/>
      <c r="I39" s="36"/>
    </row>
    <row r="40" spans="1:9" ht="25" customHeight="1" x14ac:dyDescent="0.35">
      <c r="A40" s="37"/>
      <c r="C40" s="36"/>
      <c r="D40" s="36"/>
      <c r="E40" s="36"/>
      <c r="F40" s="36"/>
      <c r="G40" s="36"/>
      <c r="H40" s="36"/>
      <c r="I40" s="36"/>
    </row>
    <row r="41" spans="1:9" ht="25" customHeight="1" x14ac:dyDescent="0.35">
      <c r="A41" s="37"/>
      <c r="C41" s="36"/>
      <c r="D41" s="36"/>
      <c r="E41" s="36"/>
      <c r="F41" s="36"/>
      <c r="G41" s="36"/>
      <c r="H41" s="36"/>
      <c r="I41" s="36"/>
    </row>
    <row r="42" spans="1:9" ht="25" customHeight="1" x14ac:dyDescent="0.35">
      <c r="A42" s="37"/>
      <c r="C42" s="36"/>
      <c r="D42" s="36"/>
      <c r="E42" s="36"/>
      <c r="F42" s="36"/>
      <c r="G42" s="36"/>
      <c r="H42" s="36"/>
      <c r="I42" s="36"/>
    </row>
    <row r="43" spans="1:9" ht="25" customHeight="1" x14ac:dyDescent="0.35">
      <c r="A43" s="37"/>
      <c r="C43" s="36"/>
      <c r="D43" s="36"/>
      <c r="E43" s="36"/>
      <c r="F43" s="36"/>
      <c r="G43" s="36"/>
      <c r="H43" s="36"/>
      <c r="I43" s="36"/>
    </row>
    <row r="44" spans="1:9" ht="25" customHeight="1" x14ac:dyDescent="0.35">
      <c r="A44" s="32"/>
      <c r="C44" s="36"/>
      <c r="D44" s="36"/>
      <c r="E44" s="36"/>
      <c r="F44" s="36"/>
      <c r="G44" s="36"/>
      <c r="H44" s="36"/>
      <c r="I44" s="36"/>
    </row>
    <row r="45" spans="1:9" ht="25" customHeight="1" x14ac:dyDescent="0.35">
      <c r="A45" s="34"/>
      <c r="C45" s="36"/>
      <c r="D45" s="36"/>
      <c r="E45" s="36"/>
      <c r="F45" s="36"/>
      <c r="G45" s="36"/>
      <c r="H45" s="36"/>
      <c r="I45" s="36"/>
    </row>
    <row r="46" spans="1:9" ht="25" customHeight="1" x14ac:dyDescent="0.35">
      <c r="A46" s="35"/>
      <c r="C46" s="36"/>
      <c r="D46" s="36"/>
      <c r="E46" s="36"/>
      <c r="F46" s="36"/>
      <c r="G46" s="36"/>
      <c r="H46" s="36"/>
      <c r="I46" s="36"/>
    </row>
    <row r="47" spans="1:9" ht="25" customHeight="1" x14ac:dyDescent="0.35">
      <c r="A47" s="35"/>
      <c r="C47" s="36"/>
      <c r="D47" s="36"/>
      <c r="E47" s="36"/>
      <c r="F47" s="36"/>
      <c r="G47" s="36"/>
      <c r="H47" s="36"/>
      <c r="I47" s="36"/>
    </row>
    <row r="48" spans="1:9" ht="25" customHeight="1" x14ac:dyDescent="0.35">
      <c r="A48" s="35"/>
      <c r="C48" s="36"/>
      <c r="D48" s="36"/>
      <c r="E48" s="36"/>
      <c r="F48" s="36"/>
      <c r="G48" s="36"/>
      <c r="H48" s="36"/>
      <c r="I48" s="36"/>
    </row>
    <row r="49" spans="1:9" ht="25" customHeight="1" x14ac:dyDescent="0.35">
      <c r="A49" s="35"/>
      <c r="C49" s="36"/>
      <c r="D49" s="36"/>
      <c r="E49" s="36"/>
      <c r="F49" s="36"/>
      <c r="G49" s="36"/>
      <c r="H49" s="36"/>
      <c r="I49" s="36"/>
    </row>
    <row r="50" spans="1:9" ht="25" customHeight="1" x14ac:dyDescent="0.35">
      <c r="A50" s="35"/>
      <c r="C50" s="36"/>
      <c r="D50" s="36"/>
      <c r="E50" s="36"/>
      <c r="F50" s="36"/>
      <c r="G50" s="36"/>
      <c r="H50" s="36"/>
      <c r="I50" s="36"/>
    </row>
    <row r="51" spans="1:9" ht="25" customHeight="1" x14ac:dyDescent="0.35">
      <c r="A51" s="35"/>
      <c r="C51" s="36"/>
      <c r="D51" s="36"/>
      <c r="E51" s="36"/>
      <c r="F51" s="36"/>
      <c r="G51" s="36"/>
      <c r="H51" s="36"/>
      <c r="I51" s="36"/>
    </row>
    <row r="52" spans="1:9" ht="25" customHeight="1" x14ac:dyDescent="0.35">
      <c r="A52" s="35"/>
      <c r="C52" s="36"/>
      <c r="D52" s="36"/>
      <c r="E52" s="36"/>
      <c r="F52" s="36"/>
      <c r="G52" s="36"/>
      <c r="H52" s="36"/>
      <c r="I52" s="36"/>
    </row>
    <row r="53" spans="1:9" ht="25" customHeight="1" x14ac:dyDescent="0.35">
      <c r="A53" s="34"/>
      <c r="C53" s="36"/>
      <c r="D53" s="36"/>
      <c r="E53" s="36"/>
      <c r="F53" s="36"/>
      <c r="G53" s="36"/>
      <c r="H53" s="36"/>
      <c r="I53" s="36"/>
    </row>
    <row r="54" spans="1:9" ht="25" customHeight="1" x14ac:dyDescent="0.35">
      <c r="A54" s="32"/>
      <c r="C54" s="36"/>
      <c r="D54" s="36"/>
      <c r="E54" s="36"/>
      <c r="F54" s="36"/>
      <c r="G54" s="36"/>
      <c r="H54" s="36"/>
      <c r="I54" s="36"/>
    </row>
    <row r="55" spans="1:9" ht="25" customHeight="1" x14ac:dyDescent="0.35">
      <c r="A55" s="37"/>
      <c r="C55" s="36"/>
      <c r="D55" s="36"/>
      <c r="E55" s="36"/>
      <c r="F55" s="36"/>
      <c r="G55" s="36"/>
      <c r="H55" s="36"/>
      <c r="I55" s="36"/>
    </row>
    <row r="56" spans="1:9" ht="25" customHeight="1" x14ac:dyDescent="0.35">
      <c r="A56" s="37"/>
      <c r="C56" s="36"/>
      <c r="D56" s="36"/>
      <c r="E56" s="36"/>
      <c r="F56" s="36"/>
      <c r="G56" s="36"/>
      <c r="H56" s="36"/>
      <c r="I56" s="36"/>
    </row>
    <row r="57" spans="1:9" ht="25" customHeight="1" x14ac:dyDescent="0.35">
      <c r="A57" s="37"/>
      <c r="C57" s="36"/>
      <c r="D57" s="36"/>
      <c r="E57" s="36"/>
      <c r="F57" s="36"/>
      <c r="G57" s="36"/>
      <c r="H57" s="36"/>
      <c r="I57" s="36"/>
    </row>
    <row r="58" spans="1:9" ht="25" customHeight="1" x14ac:dyDescent="0.35">
      <c r="A58" s="37"/>
      <c r="C58" s="36"/>
      <c r="D58" s="36"/>
      <c r="E58" s="36"/>
      <c r="F58" s="36"/>
      <c r="G58" s="36"/>
      <c r="H58" s="36"/>
      <c r="I58" s="36"/>
    </row>
    <row r="59" spans="1:9" ht="25" customHeight="1" x14ac:dyDescent="0.35">
      <c r="A59" s="37"/>
      <c r="C59" s="36"/>
      <c r="D59" s="36"/>
      <c r="E59" s="36"/>
      <c r="F59" s="36"/>
      <c r="G59" s="36"/>
      <c r="H59" s="36"/>
      <c r="I59" s="36"/>
    </row>
    <row r="60" spans="1:9" ht="25" customHeight="1" x14ac:dyDescent="0.35">
      <c r="A60" s="37"/>
      <c r="C60" s="36"/>
      <c r="D60" s="36"/>
      <c r="E60" s="36"/>
      <c r="F60" s="36"/>
      <c r="G60" s="36"/>
      <c r="H60" s="36"/>
      <c r="I60" s="36"/>
    </row>
    <row r="61" spans="1:9" ht="25" customHeight="1" x14ac:dyDescent="0.35">
      <c r="A61" s="37"/>
      <c r="C61" s="36"/>
      <c r="D61" s="36"/>
      <c r="E61" s="36"/>
      <c r="F61" s="36"/>
      <c r="G61" s="36"/>
      <c r="H61" s="36"/>
      <c r="I61" s="36"/>
    </row>
    <row r="62" spans="1:9" ht="25" customHeight="1" x14ac:dyDescent="0.35">
      <c r="A62" s="37"/>
      <c r="C62" s="36"/>
      <c r="D62" s="36"/>
      <c r="E62" s="36"/>
      <c r="F62" s="36"/>
      <c r="G62" s="36"/>
      <c r="H62" s="36"/>
      <c r="I62" s="36"/>
    </row>
    <row r="63" spans="1:9" ht="25" customHeight="1" x14ac:dyDescent="0.35">
      <c r="A63" s="37"/>
      <c r="C63" s="36"/>
      <c r="D63" s="36"/>
      <c r="E63" s="36"/>
      <c r="F63" s="36"/>
      <c r="G63" s="36"/>
      <c r="H63" s="36"/>
      <c r="I63" s="36"/>
    </row>
    <row r="64" spans="1:9" ht="25" customHeight="1" x14ac:dyDescent="0.35">
      <c r="A64" s="32"/>
      <c r="C64" s="36"/>
      <c r="D64" s="36"/>
      <c r="E64" s="36"/>
      <c r="F64" s="36"/>
      <c r="G64" s="36"/>
      <c r="H64" s="36"/>
      <c r="I64" s="36"/>
    </row>
    <row r="65" spans="1:9" ht="25" customHeight="1" x14ac:dyDescent="0.35">
      <c r="A65" s="32"/>
      <c r="C65" s="36"/>
      <c r="D65" s="36"/>
      <c r="E65" s="36"/>
      <c r="F65" s="36"/>
      <c r="G65" s="36"/>
      <c r="H65" s="36"/>
      <c r="I65" s="36"/>
    </row>
    <row r="66" spans="1:9" ht="25" customHeight="1" x14ac:dyDescent="0.35">
      <c r="A66" s="32"/>
      <c r="C66" s="36"/>
      <c r="D66" s="36"/>
      <c r="E66" s="36"/>
      <c r="F66" s="36"/>
      <c r="G66" s="36"/>
      <c r="H66" s="36"/>
      <c r="I66" s="36"/>
    </row>
    <row r="67" spans="1:9" ht="25" customHeight="1" x14ac:dyDescent="0.35">
      <c r="A67" s="32"/>
      <c r="C67" s="36"/>
      <c r="D67" s="36"/>
      <c r="E67" s="36"/>
      <c r="F67" s="36"/>
      <c r="G67" s="36"/>
      <c r="H67" s="36"/>
      <c r="I67" s="36"/>
    </row>
    <row r="68" spans="1:9" ht="25" customHeight="1" x14ac:dyDescent="0.35">
      <c r="A68" s="32"/>
      <c r="C68" s="36"/>
      <c r="D68" s="36"/>
      <c r="E68" s="36"/>
      <c r="F68" s="36"/>
      <c r="G68" s="36"/>
      <c r="H68" s="36"/>
      <c r="I68" s="36"/>
    </row>
    <row r="69" spans="1:9" ht="25" customHeight="1" x14ac:dyDescent="0.35">
      <c r="A69" s="38"/>
      <c r="C69" s="36"/>
      <c r="D69" s="36"/>
      <c r="E69" s="36"/>
      <c r="F69" s="36"/>
      <c r="G69" s="36"/>
      <c r="H69" s="36"/>
      <c r="I69" s="36"/>
    </row>
    <row r="70" spans="1:9" ht="25" customHeight="1" x14ac:dyDescent="0.35">
      <c r="A70" s="38"/>
      <c r="C70" s="36"/>
      <c r="D70" s="36"/>
      <c r="E70" s="36"/>
      <c r="F70" s="36"/>
      <c r="G70" s="36"/>
      <c r="H70" s="36"/>
      <c r="I70" s="36"/>
    </row>
    <row r="71" spans="1:9" ht="25" customHeight="1" x14ac:dyDescent="0.35">
      <c r="A71" s="38"/>
      <c r="C71" s="36"/>
      <c r="D71" s="36"/>
      <c r="E71" s="36"/>
      <c r="F71" s="36"/>
      <c r="G71" s="36"/>
      <c r="H71" s="36"/>
      <c r="I71" s="36"/>
    </row>
    <row r="72" spans="1:9" ht="25" customHeight="1" x14ac:dyDescent="0.35">
      <c r="A72" s="38"/>
      <c r="C72" s="36"/>
      <c r="D72" s="36"/>
      <c r="E72" s="36"/>
      <c r="F72" s="36"/>
      <c r="G72" s="36"/>
      <c r="H72" s="36"/>
      <c r="I72" s="36"/>
    </row>
    <row r="73" spans="1:9" ht="25" customHeight="1" x14ac:dyDescent="0.35">
      <c r="A73" s="39"/>
      <c r="C73" s="36"/>
      <c r="D73" s="36"/>
      <c r="E73" s="36"/>
      <c r="F73" s="36"/>
      <c r="G73" s="36"/>
      <c r="H73" s="36"/>
      <c r="I73" s="36"/>
    </row>
    <row r="74" spans="1:9" ht="25" customHeight="1" x14ac:dyDescent="0.35">
      <c r="A74" s="39"/>
      <c r="C74" s="36"/>
      <c r="D74" s="36"/>
      <c r="E74" s="36"/>
      <c r="F74" s="36"/>
      <c r="G74" s="36"/>
      <c r="H74" s="36"/>
      <c r="I74" s="36"/>
    </row>
    <row r="75" spans="1:9" ht="25" customHeight="1" x14ac:dyDescent="0.35">
      <c r="A75" s="38"/>
      <c r="C75" s="36"/>
      <c r="D75" s="36"/>
      <c r="E75" s="36"/>
      <c r="F75" s="36"/>
      <c r="G75" s="36"/>
      <c r="H75" s="36"/>
      <c r="I75" s="36"/>
    </row>
    <row r="76" spans="1:9" ht="25" customHeight="1" x14ac:dyDescent="0.35">
      <c r="A76" s="37"/>
      <c r="C76" s="36"/>
      <c r="D76" s="36"/>
      <c r="E76" s="36"/>
      <c r="F76" s="36"/>
      <c r="G76" s="36"/>
      <c r="H76" s="36"/>
      <c r="I76" s="36"/>
    </row>
    <row r="77" spans="1:9" ht="25" customHeight="1" x14ac:dyDescent="0.35">
      <c r="A77" s="37"/>
      <c r="C77" s="36"/>
      <c r="D77" s="36"/>
      <c r="E77" s="36"/>
      <c r="F77" s="36"/>
      <c r="G77" s="36"/>
      <c r="H77" s="36"/>
      <c r="I77" s="36"/>
    </row>
    <row r="78" spans="1:9" ht="25" customHeight="1" x14ac:dyDescent="0.35">
      <c r="A78" s="37"/>
      <c r="C78" s="36"/>
      <c r="D78" s="36"/>
      <c r="E78" s="36"/>
      <c r="F78" s="36"/>
      <c r="G78" s="36"/>
      <c r="H78" s="36"/>
      <c r="I78" s="36"/>
    </row>
    <row r="79" spans="1:9" ht="25" customHeight="1" x14ac:dyDescent="0.35">
      <c r="A79" s="32"/>
      <c r="C79" s="36"/>
      <c r="D79" s="36"/>
      <c r="E79" s="36"/>
      <c r="F79" s="36"/>
      <c r="G79" s="36"/>
      <c r="H79" s="36"/>
      <c r="I79" s="36"/>
    </row>
    <row r="80" spans="1:9" ht="25" customHeight="1" x14ac:dyDescent="0.35">
      <c r="C80" s="36"/>
      <c r="D80" s="36"/>
      <c r="E80" s="36"/>
      <c r="F80" s="36"/>
      <c r="G80" s="36"/>
      <c r="H80" s="36"/>
      <c r="I80" s="36"/>
    </row>
    <row r="81" spans="3:9" ht="25" customHeight="1" x14ac:dyDescent="0.35">
      <c r="C81" s="36"/>
      <c r="D81" s="36"/>
      <c r="E81" s="36"/>
      <c r="F81" s="36"/>
      <c r="G81" s="36"/>
      <c r="H81" s="36"/>
      <c r="I81" s="36"/>
    </row>
    <row r="82" spans="3:9" x14ac:dyDescent="0.35">
      <c r="C82" s="36"/>
      <c r="D82" s="36"/>
      <c r="E82" s="36"/>
      <c r="F82" s="36"/>
      <c r="G82" s="36"/>
      <c r="H82" s="36"/>
      <c r="I82" s="36"/>
    </row>
    <row r="83" spans="3:9" x14ac:dyDescent="0.35">
      <c r="C83" s="36"/>
      <c r="D83" s="36"/>
      <c r="E83" s="36"/>
      <c r="F83" s="36"/>
      <c r="G83" s="36"/>
      <c r="H83" s="36"/>
      <c r="I83" s="36"/>
    </row>
    <row r="84" spans="3:9" x14ac:dyDescent="0.35">
      <c r="C84" s="36"/>
      <c r="D84" s="36"/>
      <c r="E84" s="36"/>
      <c r="F84" s="36"/>
      <c r="G84" s="36"/>
      <c r="H84" s="36"/>
      <c r="I84" s="36"/>
    </row>
    <row r="85" spans="3:9" x14ac:dyDescent="0.35">
      <c r="C85" s="36"/>
      <c r="D85" s="36"/>
      <c r="E85" s="36"/>
      <c r="F85" s="36"/>
      <c r="G85" s="36"/>
      <c r="H85" s="36"/>
      <c r="I85" s="36"/>
    </row>
    <row r="86" spans="3:9" x14ac:dyDescent="0.35">
      <c r="C86" s="36"/>
      <c r="D86" s="36"/>
      <c r="E86" s="36"/>
      <c r="F86" s="36"/>
      <c r="G86" s="36"/>
      <c r="H86" s="36"/>
      <c r="I86" s="36"/>
    </row>
    <row r="87" spans="3:9" x14ac:dyDescent="0.35">
      <c r="C87" s="36"/>
      <c r="D87" s="36"/>
      <c r="E87" s="36"/>
      <c r="F87" s="36"/>
      <c r="G87" s="36"/>
      <c r="H87" s="36"/>
      <c r="I87" s="36"/>
    </row>
    <row r="88" spans="3:9" x14ac:dyDescent="0.35">
      <c r="C88" s="36"/>
      <c r="D88" s="36"/>
      <c r="E88" s="36"/>
      <c r="F88" s="36"/>
      <c r="G88" s="36"/>
      <c r="H88" s="36"/>
      <c r="I88" s="36"/>
    </row>
    <row r="89" spans="3:9" x14ac:dyDescent="0.35">
      <c r="C89" s="36"/>
      <c r="D89" s="36"/>
      <c r="E89" s="36"/>
      <c r="F89" s="36"/>
      <c r="G89" s="36"/>
      <c r="H89" s="36"/>
      <c r="I89" s="36"/>
    </row>
    <row r="90" spans="3:9" x14ac:dyDescent="0.35">
      <c r="C90" s="36"/>
      <c r="D90" s="36"/>
      <c r="E90" s="36"/>
      <c r="F90" s="36"/>
      <c r="G90" s="36"/>
      <c r="H90" s="36"/>
      <c r="I90" s="36"/>
    </row>
    <row r="91" spans="3:9" x14ac:dyDescent="0.35">
      <c r="C91" s="36"/>
      <c r="D91" s="36"/>
      <c r="E91" s="36"/>
      <c r="F91" s="36"/>
      <c r="G91" s="36"/>
      <c r="H91" s="36"/>
      <c r="I91" s="36"/>
    </row>
    <row r="92" spans="3:9" x14ac:dyDescent="0.35">
      <c r="C92" s="36"/>
      <c r="D92" s="36"/>
      <c r="E92" s="36"/>
      <c r="F92" s="36"/>
      <c r="G92" s="36"/>
      <c r="H92" s="36"/>
      <c r="I92" s="36"/>
    </row>
    <row r="93" spans="3:9" x14ac:dyDescent="0.35">
      <c r="C93" s="36"/>
      <c r="D93" s="36"/>
      <c r="E93" s="36"/>
      <c r="F93" s="36"/>
      <c r="G93" s="36"/>
      <c r="H93" s="36"/>
      <c r="I93" s="36"/>
    </row>
    <row r="94" spans="3:9" x14ac:dyDescent="0.35">
      <c r="C94" s="36"/>
      <c r="D94" s="36"/>
      <c r="E94" s="36"/>
      <c r="F94" s="36"/>
      <c r="G94" s="36"/>
      <c r="H94" s="36"/>
      <c r="I94" s="36"/>
    </row>
    <row r="95" spans="3:9" x14ac:dyDescent="0.35">
      <c r="C95" s="36"/>
      <c r="D95" s="36"/>
      <c r="E95" s="36"/>
      <c r="F95" s="36"/>
      <c r="G95" s="36"/>
      <c r="H95" s="36"/>
      <c r="I95" s="36"/>
    </row>
    <row r="96" spans="3:9" x14ac:dyDescent="0.35">
      <c r="C96" s="36"/>
      <c r="D96" s="36"/>
      <c r="E96" s="36"/>
      <c r="F96" s="36"/>
      <c r="G96" s="36"/>
      <c r="H96" s="36"/>
      <c r="I96" s="36"/>
    </row>
    <row r="97" spans="3:9" x14ac:dyDescent="0.35">
      <c r="C97" s="36"/>
      <c r="D97" s="36"/>
      <c r="E97" s="36"/>
      <c r="F97" s="36"/>
      <c r="G97" s="36"/>
      <c r="H97" s="36"/>
      <c r="I97" s="36"/>
    </row>
    <row r="98" spans="3:9" x14ac:dyDescent="0.35">
      <c r="C98" s="36"/>
      <c r="D98" s="36"/>
      <c r="E98" s="36"/>
      <c r="F98" s="36"/>
      <c r="G98" s="36"/>
      <c r="H98" s="36"/>
      <c r="I98" s="36"/>
    </row>
    <row r="99" spans="3:9" x14ac:dyDescent="0.35">
      <c r="C99" s="36"/>
      <c r="D99" s="36"/>
      <c r="E99" s="36"/>
      <c r="F99" s="36"/>
      <c r="G99" s="36"/>
      <c r="H99" s="36"/>
      <c r="I99" s="36"/>
    </row>
    <row r="100" spans="3:9" x14ac:dyDescent="0.35">
      <c r="C100" s="36"/>
      <c r="D100" s="36"/>
      <c r="E100" s="36"/>
      <c r="F100" s="36"/>
      <c r="G100" s="36"/>
      <c r="H100" s="36"/>
      <c r="I100" s="36"/>
    </row>
    <row r="101" spans="3:9" x14ac:dyDescent="0.35">
      <c r="C101" s="36"/>
      <c r="D101" s="36"/>
      <c r="E101" s="36"/>
      <c r="F101" s="36"/>
      <c r="G101" s="36"/>
      <c r="H101" s="36"/>
      <c r="I101" s="36"/>
    </row>
    <row r="102" spans="3:9" x14ac:dyDescent="0.35">
      <c r="C102" s="36"/>
      <c r="D102" s="36"/>
      <c r="E102" s="36"/>
      <c r="F102" s="36"/>
      <c r="G102" s="36"/>
      <c r="H102" s="36"/>
      <c r="I102" s="36"/>
    </row>
    <row r="103" spans="3:9" x14ac:dyDescent="0.35">
      <c r="C103" s="36"/>
      <c r="D103" s="36"/>
      <c r="E103" s="36"/>
      <c r="F103" s="36"/>
      <c r="G103" s="36"/>
      <c r="H103" s="36"/>
      <c r="I103" s="36"/>
    </row>
    <row r="104" spans="3:9" x14ac:dyDescent="0.35">
      <c r="C104" s="36"/>
      <c r="D104" s="36"/>
      <c r="E104" s="36"/>
      <c r="F104" s="36"/>
      <c r="G104" s="36"/>
      <c r="H104" s="36"/>
      <c r="I104" s="36"/>
    </row>
    <row r="105" spans="3:9" x14ac:dyDescent="0.35">
      <c r="C105" s="36"/>
      <c r="D105" s="36"/>
      <c r="E105" s="36"/>
      <c r="F105" s="36"/>
      <c r="G105" s="36"/>
      <c r="H105" s="36"/>
      <c r="I105" s="36"/>
    </row>
    <row r="106" spans="3:9" x14ac:dyDescent="0.35">
      <c r="C106" s="36"/>
      <c r="D106" s="36"/>
      <c r="E106" s="36"/>
      <c r="F106" s="36"/>
      <c r="G106" s="36"/>
      <c r="H106" s="36"/>
      <c r="I106" s="36"/>
    </row>
    <row r="107" spans="3:9" x14ac:dyDescent="0.35">
      <c r="C107" s="36"/>
      <c r="D107" s="36"/>
      <c r="E107" s="36"/>
      <c r="F107" s="36"/>
      <c r="G107" s="36"/>
      <c r="H107" s="36"/>
      <c r="I107" s="36"/>
    </row>
    <row r="108" spans="3:9" x14ac:dyDescent="0.35">
      <c r="C108" s="36"/>
      <c r="D108" s="36"/>
      <c r="E108" s="36"/>
      <c r="F108" s="36"/>
      <c r="G108" s="36"/>
      <c r="H108" s="36"/>
      <c r="I108" s="36"/>
    </row>
    <row r="109" spans="3:9" x14ac:dyDescent="0.35">
      <c r="C109" s="36"/>
      <c r="D109" s="36"/>
      <c r="E109" s="36"/>
      <c r="F109" s="36"/>
      <c r="G109" s="36"/>
      <c r="H109" s="36"/>
      <c r="I109" s="36"/>
    </row>
    <row r="110" spans="3:9" x14ac:dyDescent="0.35">
      <c r="C110" s="36"/>
      <c r="D110" s="36"/>
      <c r="E110" s="36"/>
      <c r="F110" s="36"/>
      <c r="G110" s="36"/>
      <c r="H110" s="36"/>
      <c r="I110" s="36"/>
    </row>
    <row r="111" spans="3:9" x14ac:dyDescent="0.35">
      <c r="C111" s="36"/>
      <c r="D111" s="36"/>
      <c r="E111" s="36"/>
      <c r="F111" s="36"/>
      <c r="G111" s="36"/>
      <c r="H111" s="36"/>
      <c r="I111" s="36"/>
    </row>
    <row r="112" spans="3:9" x14ac:dyDescent="0.35">
      <c r="C112" s="36"/>
      <c r="D112" s="36"/>
      <c r="E112" s="36"/>
      <c r="F112" s="36"/>
      <c r="G112" s="36"/>
      <c r="H112" s="36"/>
      <c r="I112" s="36"/>
    </row>
    <row r="113" spans="3:9" x14ac:dyDescent="0.35">
      <c r="C113" s="36"/>
      <c r="D113" s="36"/>
      <c r="E113" s="36"/>
      <c r="F113" s="36"/>
      <c r="G113" s="36"/>
      <c r="H113" s="36"/>
      <c r="I113" s="36"/>
    </row>
    <row r="114" spans="3:9" x14ac:dyDescent="0.35">
      <c r="C114" s="36"/>
      <c r="D114" s="36"/>
      <c r="E114" s="36"/>
      <c r="F114" s="36"/>
      <c r="G114" s="36"/>
      <c r="H114" s="36"/>
      <c r="I114" s="36"/>
    </row>
    <row r="115" spans="3:9" x14ac:dyDescent="0.35">
      <c r="C115" s="36"/>
      <c r="D115" s="36"/>
      <c r="E115" s="36"/>
      <c r="F115" s="36"/>
      <c r="G115" s="36"/>
      <c r="H115" s="36"/>
      <c r="I115" s="36"/>
    </row>
    <row r="116" spans="3:9" x14ac:dyDescent="0.35">
      <c r="C116" s="36"/>
      <c r="D116" s="36"/>
      <c r="E116" s="36"/>
      <c r="F116" s="36"/>
      <c r="G116" s="36"/>
      <c r="H116" s="36"/>
      <c r="I116" s="36"/>
    </row>
    <row r="117" spans="3:9" x14ac:dyDescent="0.35">
      <c r="C117" s="36"/>
      <c r="D117" s="36"/>
      <c r="E117" s="36"/>
      <c r="F117" s="36"/>
      <c r="G117" s="36"/>
      <c r="H117" s="36"/>
      <c r="I117" s="36"/>
    </row>
    <row r="118" spans="3:9" x14ac:dyDescent="0.35">
      <c r="C118" s="36"/>
      <c r="D118" s="36"/>
      <c r="E118" s="36"/>
      <c r="F118" s="36"/>
      <c r="G118" s="36"/>
      <c r="H118" s="36"/>
      <c r="I118" s="36"/>
    </row>
    <row r="119" spans="3:9" x14ac:dyDescent="0.35">
      <c r="C119" s="36"/>
      <c r="D119" s="36"/>
      <c r="E119" s="36"/>
      <c r="F119" s="36"/>
      <c r="G119" s="36"/>
      <c r="H119" s="36"/>
      <c r="I119" s="36"/>
    </row>
    <row r="120" spans="3:9" x14ac:dyDescent="0.35">
      <c r="C120" s="36"/>
      <c r="D120" s="36"/>
      <c r="E120" s="36"/>
      <c r="F120" s="36"/>
      <c r="G120" s="36"/>
      <c r="H120" s="36"/>
      <c r="I120" s="36"/>
    </row>
    <row r="121" spans="3:9" x14ac:dyDescent="0.35">
      <c r="C121" s="36"/>
      <c r="D121" s="36"/>
      <c r="E121" s="36"/>
      <c r="F121" s="36"/>
      <c r="G121" s="36"/>
      <c r="H121" s="36"/>
      <c r="I121" s="36"/>
    </row>
    <row r="122" spans="3:9" x14ac:dyDescent="0.35">
      <c r="C122" s="36"/>
      <c r="D122" s="36"/>
      <c r="E122" s="36"/>
      <c r="F122" s="36"/>
      <c r="G122" s="36"/>
      <c r="H122" s="36"/>
      <c r="I122" s="36"/>
    </row>
    <row r="123" spans="3:9" x14ac:dyDescent="0.35">
      <c r="C123" s="36"/>
      <c r="D123" s="36"/>
      <c r="E123" s="36"/>
      <c r="F123" s="36"/>
      <c r="G123" s="36"/>
      <c r="H123" s="36"/>
      <c r="I123" s="36"/>
    </row>
    <row r="124" spans="3:9" x14ac:dyDescent="0.35">
      <c r="C124" s="36"/>
      <c r="D124" s="36"/>
      <c r="E124" s="36"/>
      <c r="F124" s="36"/>
      <c r="G124" s="36"/>
      <c r="H124" s="36"/>
      <c r="I124" s="36"/>
    </row>
    <row r="125" spans="3:9" x14ac:dyDescent="0.35">
      <c r="C125" s="36"/>
      <c r="D125" s="36"/>
      <c r="E125" s="36"/>
      <c r="F125" s="36"/>
      <c r="G125" s="36"/>
      <c r="H125" s="36"/>
      <c r="I125" s="36"/>
    </row>
    <row r="126" spans="3:9" x14ac:dyDescent="0.35">
      <c r="C126" s="36"/>
      <c r="D126" s="36"/>
      <c r="E126" s="36"/>
      <c r="F126" s="36"/>
      <c r="G126" s="36"/>
      <c r="H126" s="36"/>
      <c r="I126" s="36"/>
    </row>
    <row r="127" spans="3:9" x14ac:dyDescent="0.35">
      <c r="C127" s="36"/>
      <c r="D127" s="36"/>
      <c r="E127" s="36"/>
      <c r="F127" s="36"/>
      <c r="G127" s="36"/>
      <c r="H127" s="36"/>
      <c r="I127" s="36"/>
    </row>
    <row r="128" spans="3:9" x14ac:dyDescent="0.35">
      <c r="C128" s="36"/>
      <c r="D128" s="36"/>
      <c r="E128" s="36"/>
      <c r="F128" s="36"/>
      <c r="G128" s="36"/>
      <c r="H128" s="36"/>
      <c r="I128" s="36"/>
    </row>
    <row r="129" spans="3:9" x14ac:dyDescent="0.35">
      <c r="C129" s="36"/>
      <c r="D129" s="36"/>
      <c r="E129" s="36"/>
      <c r="F129" s="36"/>
      <c r="G129" s="36"/>
      <c r="H129" s="36"/>
      <c r="I129" s="36"/>
    </row>
    <row r="130" spans="3:9" x14ac:dyDescent="0.35">
      <c r="C130" s="36"/>
      <c r="D130" s="36"/>
      <c r="E130" s="36"/>
      <c r="F130" s="36"/>
      <c r="G130" s="36"/>
      <c r="H130" s="36"/>
      <c r="I130" s="36"/>
    </row>
    <row r="131" spans="3:9" x14ac:dyDescent="0.35">
      <c r="C131" s="36"/>
      <c r="D131" s="36"/>
      <c r="E131" s="36"/>
      <c r="F131" s="36"/>
      <c r="G131" s="36"/>
      <c r="H131" s="36"/>
      <c r="I131" s="36"/>
    </row>
    <row r="132" spans="3:9" x14ac:dyDescent="0.35">
      <c r="C132" s="36"/>
      <c r="D132" s="36"/>
      <c r="E132" s="36"/>
      <c r="F132" s="36"/>
      <c r="G132" s="36"/>
      <c r="H132" s="36"/>
      <c r="I132" s="36"/>
    </row>
    <row r="133" spans="3:9" x14ac:dyDescent="0.35">
      <c r="C133" s="36"/>
      <c r="D133" s="36"/>
      <c r="E133" s="36"/>
      <c r="F133" s="36"/>
      <c r="G133" s="36"/>
      <c r="H133" s="36"/>
      <c r="I133" s="36"/>
    </row>
    <row r="134" spans="3:9" x14ac:dyDescent="0.35">
      <c r="C134" s="36"/>
      <c r="D134" s="36"/>
      <c r="E134" s="36"/>
      <c r="F134" s="36"/>
      <c r="G134" s="36"/>
      <c r="H134" s="36"/>
      <c r="I134" s="36"/>
    </row>
    <row r="135" spans="3:9" x14ac:dyDescent="0.35">
      <c r="C135" s="36"/>
      <c r="D135" s="36"/>
      <c r="E135" s="36"/>
      <c r="F135" s="36"/>
      <c r="G135" s="36"/>
      <c r="H135" s="36"/>
      <c r="I135" s="36"/>
    </row>
    <row r="136" spans="3:9" x14ac:dyDescent="0.35">
      <c r="C136" s="36"/>
      <c r="D136" s="36"/>
      <c r="E136" s="36"/>
      <c r="F136" s="36"/>
      <c r="G136" s="36"/>
      <c r="H136" s="36"/>
      <c r="I136" s="36"/>
    </row>
    <row r="137" spans="3:9" x14ac:dyDescent="0.35">
      <c r="C137" s="36"/>
      <c r="D137" s="36"/>
      <c r="E137" s="36"/>
      <c r="F137" s="36"/>
      <c r="G137" s="36"/>
      <c r="H137" s="36"/>
      <c r="I137" s="36"/>
    </row>
    <row r="138" spans="3:9" x14ac:dyDescent="0.35">
      <c r="C138" s="36"/>
      <c r="D138" s="36"/>
      <c r="E138" s="36"/>
      <c r="F138" s="36"/>
      <c r="G138" s="36"/>
      <c r="H138" s="36"/>
      <c r="I138" s="36"/>
    </row>
    <row r="139" spans="3:9" x14ac:dyDescent="0.35">
      <c r="C139" s="36"/>
      <c r="D139" s="36"/>
      <c r="E139" s="36"/>
      <c r="F139" s="36"/>
      <c r="G139" s="36"/>
      <c r="H139" s="36"/>
      <c r="I139" s="36"/>
    </row>
    <row r="140" spans="3:9" x14ac:dyDescent="0.35">
      <c r="C140" s="36"/>
      <c r="D140" s="36"/>
      <c r="E140" s="36"/>
      <c r="F140" s="36"/>
      <c r="G140" s="36"/>
      <c r="H140" s="36"/>
      <c r="I140" s="36"/>
    </row>
    <row r="141" spans="3:9" x14ac:dyDescent="0.35">
      <c r="C141" s="36"/>
      <c r="D141" s="36"/>
      <c r="E141" s="36"/>
      <c r="F141" s="36"/>
      <c r="G141" s="36"/>
      <c r="H141" s="36"/>
      <c r="I141" s="36"/>
    </row>
    <row r="142" spans="3:9" x14ac:dyDescent="0.35">
      <c r="C142" s="36"/>
      <c r="D142" s="36"/>
      <c r="E142" s="36"/>
      <c r="F142" s="36"/>
      <c r="G142" s="36"/>
      <c r="H142" s="36"/>
      <c r="I142" s="36"/>
    </row>
    <row r="143" spans="3:9" x14ac:dyDescent="0.35">
      <c r="C143" s="36"/>
      <c r="D143" s="36"/>
      <c r="E143" s="36"/>
      <c r="F143" s="36"/>
      <c r="G143" s="36"/>
      <c r="H143" s="36"/>
      <c r="I143" s="36"/>
    </row>
    <row r="144" spans="3:9" x14ac:dyDescent="0.35">
      <c r="C144" s="36"/>
      <c r="D144" s="36"/>
      <c r="E144" s="36"/>
      <c r="F144" s="36"/>
      <c r="G144" s="36"/>
      <c r="H144" s="36"/>
      <c r="I144" s="36"/>
    </row>
    <row r="145" spans="3:9" x14ac:dyDescent="0.35">
      <c r="C145" s="36"/>
      <c r="D145" s="36"/>
      <c r="E145" s="36"/>
      <c r="F145" s="36"/>
      <c r="G145" s="36"/>
      <c r="H145" s="36"/>
      <c r="I145" s="36"/>
    </row>
    <row r="146" spans="3:9" x14ac:dyDescent="0.35">
      <c r="C146" s="36"/>
      <c r="D146" s="36"/>
      <c r="E146" s="36"/>
      <c r="F146" s="36"/>
      <c r="G146" s="36"/>
      <c r="H146" s="36"/>
      <c r="I146" s="36"/>
    </row>
    <row r="147" spans="3:9" x14ac:dyDescent="0.35">
      <c r="C147" s="36"/>
      <c r="D147" s="36"/>
      <c r="E147" s="36"/>
      <c r="F147" s="36"/>
      <c r="G147" s="36"/>
      <c r="H147" s="36"/>
      <c r="I147" s="36"/>
    </row>
    <row r="148" spans="3:9" x14ac:dyDescent="0.35">
      <c r="C148" s="36"/>
      <c r="D148" s="36"/>
      <c r="E148" s="36"/>
      <c r="F148" s="36"/>
      <c r="G148" s="36"/>
      <c r="H148" s="36"/>
      <c r="I148" s="36"/>
    </row>
    <row r="149" spans="3:9" x14ac:dyDescent="0.35">
      <c r="C149" s="36"/>
      <c r="D149" s="36"/>
      <c r="E149" s="36"/>
      <c r="F149" s="36"/>
      <c r="G149" s="36"/>
      <c r="H149" s="36"/>
      <c r="I149" s="36"/>
    </row>
    <row r="150" spans="3:9" x14ac:dyDescent="0.35">
      <c r="C150" s="36"/>
      <c r="D150" s="36"/>
      <c r="E150" s="36"/>
      <c r="F150" s="36"/>
      <c r="G150" s="36"/>
      <c r="H150" s="36"/>
      <c r="I150" s="36"/>
    </row>
    <row r="151" spans="3:9" x14ac:dyDescent="0.35">
      <c r="C151" s="36"/>
      <c r="D151" s="36"/>
      <c r="E151" s="36"/>
      <c r="F151" s="36"/>
      <c r="G151" s="36"/>
      <c r="H151" s="36"/>
      <c r="I151" s="36"/>
    </row>
    <row r="152" spans="3:9" x14ac:dyDescent="0.35">
      <c r="C152" s="36"/>
      <c r="D152" s="36"/>
      <c r="E152" s="36"/>
      <c r="F152" s="36"/>
      <c r="G152" s="36"/>
      <c r="H152" s="36"/>
      <c r="I152" s="36"/>
    </row>
    <row r="153" spans="3:9" x14ac:dyDescent="0.35">
      <c r="C153" s="36"/>
      <c r="D153" s="36"/>
      <c r="E153" s="36"/>
      <c r="F153" s="36"/>
      <c r="G153" s="36"/>
      <c r="H153" s="36"/>
      <c r="I153" s="36"/>
    </row>
    <row r="154" spans="3:9" x14ac:dyDescent="0.35">
      <c r="C154" s="36"/>
      <c r="D154" s="36"/>
      <c r="E154" s="36"/>
      <c r="F154" s="36"/>
      <c r="G154" s="36"/>
      <c r="H154" s="36"/>
      <c r="I154" s="36"/>
    </row>
    <row r="155" spans="3:9" x14ac:dyDescent="0.35">
      <c r="C155" s="36"/>
      <c r="D155" s="36"/>
      <c r="E155" s="36"/>
      <c r="F155" s="36"/>
      <c r="G155" s="36"/>
      <c r="H155" s="36"/>
      <c r="I155" s="36"/>
    </row>
    <row r="156" spans="3:9" x14ac:dyDescent="0.35">
      <c r="C156" s="36"/>
      <c r="D156" s="36"/>
      <c r="E156" s="36"/>
      <c r="F156" s="36"/>
      <c r="G156" s="36"/>
      <c r="H156" s="36"/>
      <c r="I156" s="36"/>
    </row>
    <row r="157" spans="3:9" x14ac:dyDescent="0.35">
      <c r="C157" s="36"/>
      <c r="D157" s="36"/>
      <c r="E157" s="36"/>
      <c r="F157" s="36"/>
      <c r="G157" s="36"/>
      <c r="H157" s="36"/>
      <c r="I157" s="36"/>
    </row>
    <row r="158" spans="3:9" x14ac:dyDescent="0.35">
      <c r="C158" s="36"/>
      <c r="D158" s="36"/>
      <c r="E158" s="36"/>
      <c r="F158" s="36"/>
      <c r="G158" s="36"/>
      <c r="H158" s="36"/>
      <c r="I158" s="36"/>
    </row>
    <row r="159" spans="3:9" x14ac:dyDescent="0.35">
      <c r="C159" s="36"/>
      <c r="D159" s="36"/>
      <c r="E159" s="36"/>
      <c r="F159" s="36"/>
      <c r="G159" s="36"/>
      <c r="H159" s="36"/>
      <c r="I159" s="36"/>
    </row>
    <row r="160" spans="3:9" x14ac:dyDescent="0.35">
      <c r="C160" s="36"/>
      <c r="D160" s="36"/>
      <c r="E160" s="36"/>
      <c r="F160" s="36"/>
      <c r="G160" s="36"/>
      <c r="H160" s="36"/>
      <c r="I160" s="36"/>
    </row>
    <row r="161" spans="3:9" x14ac:dyDescent="0.35">
      <c r="C161" s="36"/>
      <c r="D161" s="36"/>
      <c r="E161" s="36"/>
      <c r="F161" s="36"/>
      <c r="G161" s="36"/>
      <c r="H161" s="36"/>
      <c r="I161" s="36"/>
    </row>
    <row r="162" spans="3:9" x14ac:dyDescent="0.35">
      <c r="C162" s="36"/>
      <c r="D162" s="36"/>
      <c r="E162" s="36"/>
      <c r="F162" s="36"/>
      <c r="G162" s="36"/>
      <c r="H162" s="36"/>
      <c r="I162" s="36"/>
    </row>
    <row r="163" spans="3:9" x14ac:dyDescent="0.35">
      <c r="C163" s="36"/>
      <c r="D163" s="36"/>
      <c r="E163" s="36"/>
      <c r="F163" s="36"/>
      <c r="G163" s="36"/>
      <c r="H163" s="36"/>
      <c r="I163" s="36"/>
    </row>
    <row r="164" spans="3:9" x14ac:dyDescent="0.35">
      <c r="C164" s="36"/>
      <c r="D164" s="36"/>
      <c r="E164" s="36"/>
      <c r="F164" s="36"/>
      <c r="G164" s="36"/>
      <c r="H164" s="36"/>
      <c r="I164" s="36"/>
    </row>
    <row r="165" spans="3:9" x14ac:dyDescent="0.35">
      <c r="C165" s="36"/>
      <c r="D165" s="36"/>
      <c r="E165" s="36"/>
      <c r="F165" s="36"/>
      <c r="G165" s="36"/>
      <c r="H165" s="36"/>
      <c r="I165" s="36"/>
    </row>
    <row r="166" spans="3:9" x14ac:dyDescent="0.35">
      <c r="C166" s="36"/>
      <c r="D166" s="36"/>
      <c r="E166" s="36"/>
      <c r="F166" s="36"/>
      <c r="G166" s="36"/>
      <c r="H166" s="36"/>
      <c r="I166" s="36"/>
    </row>
    <row r="167" spans="3:9" x14ac:dyDescent="0.35">
      <c r="C167" s="36"/>
      <c r="D167" s="36"/>
      <c r="E167" s="36"/>
      <c r="F167" s="36"/>
      <c r="G167" s="36"/>
      <c r="H167" s="36"/>
      <c r="I167" s="36"/>
    </row>
    <row r="168" spans="3:9" x14ac:dyDescent="0.35">
      <c r="C168" s="36"/>
      <c r="D168" s="36"/>
      <c r="E168" s="36"/>
      <c r="F168" s="36"/>
      <c r="G168" s="36"/>
      <c r="H168" s="36"/>
      <c r="I168" s="36"/>
    </row>
    <row r="169" spans="3:9" x14ac:dyDescent="0.35">
      <c r="C169" s="36"/>
      <c r="D169" s="36"/>
      <c r="E169" s="36"/>
      <c r="F169" s="36"/>
      <c r="G169" s="36"/>
      <c r="H169" s="36"/>
      <c r="I169" s="36"/>
    </row>
    <row r="170" spans="3:9" x14ac:dyDescent="0.35">
      <c r="C170" s="36"/>
      <c r="D170" s="36"/>
      <c r="E170" s="36"/>
      <c r="F170" s="36"/>
      <c r="G170" s="36"/>
      <c r="H170" s="36"/>
      <c r="I170" s="36"/>
    </row>
    <row r="171" spans="3:9" x14ac:dyDescent="0.35">
      <c r="C171" s="36"/>
      <c r="D171" s="36"/>
      <c r="E171" s="36"/>
      <c r="F171" s="36"/>
      <c r="G171" s="36"/>
      <c r="H171" s="36"/>
      <c r="I171" s="36"/>
    </row>
    <row r="172" spans="3:9" x14ac:dyDescent="0.35">
      <c r="C172" s="36"/>
      <c r="D172" s="36"/>
      <c r="E172" s="36"/>
      <c r="F172" s="36"/>
      <c r="G172" s="36"/>
      <c r="H172" s="36"/>
      <c r="I172" s="36"/>
    </row>
    <row r="173" spans="3:9" x14ac:dyDescent="0.35">
      <c r="C173" s="36"/>
      <c r="D173" s="36"/>
      <c r="E173" s="36"/>
      <c r="F173" s="36"/>
      <c r="G173" s="36"/>
      <c r="H173" s="36"/>
      <c r="I173" s="36"/>
    </row>
    <row r="174" spans="3:9" x14ac:dyDescent="0.35">
      <c r="C174" s="36"/>
      <c r="D174" s="36"/>
      <c r="E174" s="36"/>
      <c r="F174" s="36"/>
      <c r="G174" s="36"/>
      <c r="H174" s="36"/>
      <c r="I174" s="36"/>
    </row>
    <row r="175" spans="3:9" x14ac:dyDescent="0.35">
      <c r="C175" s="36"/>
      <c r="D175" s="36"/>
      <c r="E175" s="36"/>
      <c r="F175" s="36"/>
      <c r="G175" s="36"/>
      <c r="H175" s="36"/>
      <c r="I175" s="36"/>
    </row>
    <row r="176" spans="3:9" x14ac:dyDescent="0.35">
      <c r="C176" s="36"/>
      <c r="D176" s="36"/>
      <c r="E176" s="36"/>
      <c r="F176" s="36"/>
      <c r="G176" s="36"/>
      <c r="H176" s="36"/>
      <c r="I176" s="36"/>
    </row>
    <row r="177" spans="3:9" x14ac:dyDescent="0.35">
      <c r="C177" s="36"/>
      <c r="D177" s="36"/>
      <c r="E177" s="36"/>
      <c r="F177" s="36"/>
      <c r="G177" s="36"/>
      <c r="H177" s="36"/>
      <c r="I177" s="36"/>
    </row>
    <row r="178" spans="3:9" x14ac:dyDescent="0.35">
      <c r="C178" s="36"/>
      <c r="D178" s="36"/>
      <c r="E178" s="36"/>
      <c r="F178" s="36"/>
      <c r="G178" s="36"/>
      <c r="H178" s="36"/>
      <c r="I178" s="36"/>
    </row>
    <row r="179" spans="3:9" x14ac:dyDescent="0.35">
      <c r="C179" s="36"/>
      <c r="D179" s="36"/>
      <c r="E179" s="36"/>
      <c r="F179" s="36"/>
      <c r="G179" s="36"/>
      <c r="H179" s="36"/>
      <c r="I179" s="36"/>
    </row>
    <row r="180" spans="3:9" x14ac:dyDescent="0.35">
      <c r="C180" s="36"/>
      <c r="D180" s="36"/>
      <c r="E180" s="36"/>
      <c r="F180" s="36"/>
      <c r="G180" s="36"/>
      <c r="H180" s="36"/>
      <c r="I180" s="36"/>
    </row>
    <row r="181" spans="3:9" x14ac:dyDescent="0.35">
      <c r="C181" s="36"/>
      <c r="D181" s="36"/>
      <c r="E181" s="36"/>
      <c r="F181" s="36"/>
      <c r="G181" s="36"/>
      <c r="H181" s="36"/>
      <c r="I181" s="36"/>
    </row>
    <row r="182" spans="3:9" x14ac:dyDescent="0.35">
      <c r="C182" s="36"/>
      <c r="D182" s="36"/>
      <c r="E182" s="36"/>
      <c r="F182" s="36"/>
      <c r="G182" s="36"/>
      <c r="H182" s="36"/>
      <c r="I182" s="36"/>
    </row>
    <row r="183" spans="3:9" x14ac:dyDescent="0.35">
      <c r="C183" s="36"/>
      <c r="D183" s="36"/>
      <c r="E183" s="36"/>
      <c r="F183" s="36"/>
      <c r="G183" s="36"/>
      <c r="H183" s="36"/>
      <c r="I183" s="36"/>
    </row>
    <row r="184" spans="3:9" x14ac:dyDescent="0.35">
      <c r="C184" s="36"/>
      <c r="D184" s="36"/>
      <c r="E184" s="36"/>
      <c r="F184" s="36"/>
      <c r="G184" s="36"/>
      <c r="H184" s="36"/>
      <c r="I184" s="36"/>
    </row>
    <row r="185" spans="3:9" x14ac:dyDescent="0.35">
      <c r="C185" s="36"/>
      <c r="D185" s="36"/>
      <c r="E185" s="36"/>
      <c r="F185" s="36"/>
      <c r="G185" s="36"/>
      <c r="H185" s="36"/>
      <c r="I185" s="36"/>
    </row>
    <row r="186" spans="3:9" x14ac:dyDescent="0.35">
      <c r="C186" s="36"/>
      <c r="D186" s="36"/>
      <c r="E186" s="36"/>
      <c r="F186" s="36"/>
      <c r="G186" s="36"/>
      <c r="H186" s="36"/>
      <c r="I186" s="36"/>
    </row>
    <row r="187" spans="3:9" x14ac:dyDescent="0.35">
      <c r="C187" s="36"/>
      <c r="D187" s="36"/>
      <c r="E187" s="36"/>
      <c r="F187" s="36"/>
      <c r="G187" s="36"/>
      <c r="H187" s="36"/>
      <c r="I187" s="36"/>
    </row>
    <row r="188" spans="3:9" x14ac:dyDescent="0.35">
      <c r="C188" s="36"/>
      <c r="D188" s="36"/>
      <c r="E188" s="36"/>
      <c r="F188" s="36"/>
      <c r="G188" s="36"/>
      <c r="H188" s="36"/>
      <c r="I188" s="36"/>
    </row>
    <row r="189" spans="3:9" x14ac:dyDescent="0.35">
      <c r="C189" s="36"/>
      <c r="D189" s="36"/>
      <c r="E189" s="36"/>
      <c r="F189" s="36"/>
      <c r="G189" s="36"/>
      <c r="H189" s="36"/>
      <c r="I189" s="36"/>
    </row>
    <row r="190" spans="3:9" x14ac:dyDescent="0.35">
      <c r="C190" s="36"/>
      <c r="D190" s="36"/>
      <c r="E190" s="36"/>
      <c r="F190" s="36"/>
      <c r="G190" s="36"/>
      <c r="H190" s="36"/>
      <c r="I190" s="36"/>
    </row>
    <row r="191" spans="3:9" x14ac:dyDescent="0.35">
      <c r="C191" s="36"/>
      <c r="D191" s="36"/>
      <c r="E191" s="36"/>
      <c r="F191" s="36"/>
      <c r="G191" s="36"/>
      <c r="H191" s="36"/>
      <c r="I191" s="36"/>
    </row>
    <row r="192" spans="3:9" x14ac:dyDescent="0.35">
      <c r="C192" s="36"/>
      <c r="D192" s="36"/>
      <c r="E192" s="36"/>
      <c r="F192" s="36"/>
      <c r="G192" s="36"/>
      <c r="H192" s="36"/>
      <c r="I192" s="36"/>
    </row>
    <row r="193" spans="3:9" x14ac:dyDescent="0.35">
      <c r="C193" s="36"/>
      <c r="D193" s="36"/>
      <c r="E193" s="36"/>
      <c r="F193" s="36"/>
      <c r="G193" s="36"/>
      <c r="H193" s="36"/>
      <c r="I193" s="36"/>
    </row>
    <row r="194" spans="3:9" x14ac:dyDescent="0.35">
      <c r="C194" s="36"/>
      <c r="D194" s="36"/>
      <c r="E194" s="36"/>
      <c r="F194" s="36"/>
      <c r="G194" s="36"/>
      <c r="H194" s="36"/>
      <c r="I194" s="36"/>
    </row>
    <row r="195" spans="3:9" x14ac:dyDescent="0.35">
      <c r="C195" s="36"/>
      <c r="D195" s="36"/>
      <c r="E195" s="36"/>
      <c r="F195" s="36"/>
      <c r="G195" s="36"/>
      <c r="H195" s="36"/>
      <c r="I195" s="36"/>
    </row>
    <row r="196" spans="3:9" x14ac:dyDescent="0.35">
      <c r="C196" s="36"/>
      <c r="D196" s="36"/>
      <c r="E196" s="36"/>
      <c r="F196" s="36"/>
      <c r="G196" s="36"/>
      <c r="H196" s="36"/>
      <c r="I196" s="36"/>
    </row>
    <row r="197" spans="3:9" x14ac:dyDescent="0.35">
      <c r="C197" s="36"/>
      <c r="D197" s="36"/>
      <c r="E197" s="36"/>
      <c r="F197" s="36"/>
      <c r="G197" s="36"/>
      <c r="H197" s="36"/>
      <c r="I197" s="36"/>
    </row>
    <row r="198" spans="3:9" x14ac:dyDescent="0.35">
      <c r="C198" s="36"/>
      <c r="D198" s="36"/>
      <c r="E198" s="36"/>
      <c r="F198" s="36"/>
      <c r="G198" s="36"/>
      <c r="H198" s="36"/>
      <c r="I198" s="36"/>
    </row>
    <row r="199" spans="3:9" x14ac:dyDescent="0.35">
      <c r="C199" s="36"/>
      <c r="D199" s="36"/>
      <c r="E199" s="36"/>
      <c r="F199" s="36"/>
      <c r="G199" s="36"/>
      <c r="H199" s="36"/>
      <c r="I199" s="36"/>
    </row>
    <row r="200" spans="3:9" x14ac:dyDescent="0.35">
      <c r="C200" s="36"/>
      <c r="D200" s="36"/>
      <c r="E200" s="36"/>
      <c r="F200" s="36"/>
      <c r="G200" s="36"/>
      <c r="H200" s="36"/>
      <c r="I200" s="36"/>
    </row>
    <row r="201" spans="3:9" x14ac:dyDescent="0.35">
      <c r="C201" s="36"/>
      <c r="D201" s="36"/>
      <c r="E201" s="36"/>
      <c r="F201" s="36"/>
      <c r="G201" s="36"/>
      <c r="H201" s="36"/>
      <c r="I201" s="36"/>
    </row>
    <row r="202" spans="3:9" x14ac:dyDescent="0.35">
      <c r="C202" s="36"/>
      <c r="D202" s="36"/>
      <c r="E202" s="36"/>
      <c r="F202" s="36"/>
      <c r="G202" s="36"/>
      <c r="H202" s="36"/>
      <c r="I202" s="36"/>
    </row>
    <row r="203" spans="3:9" x14ac:dyDescent="0.35">
      <c r="C203" s="36"/>
      <c r="D203" s="36"/>
      <c r="E203" s="36"/>
      <c r="F203" s="36"/>
      <c r="G203" s="36"/>
      <c r="H203" s="36"/>
      <c r="I203" s="36"/>
    </row>
    <row r="204" spans="3:9" x14ac:dyDescent="0.35">
      <c r="C204" s="36"/>
      <c r="D204" s="36"/>
      <c r="E204" s="36"/>
      <c r="F204" s="36"/>
      <c r="G204" s="36"/>
      <c r="H204" s="36"/>
      <c r="I204" s="36"/>
    </row>
    <row r="205" spans="3:9" x14ac:dyDescent="0.35">
      <c r="C205" s="36"/>
      <c r="D205" s="36"/>
      <c r="E205" s="36"/>
      <c r="F205" s="36"/>
      <c r="G205" s="36"/>
      <c r="H205" s="36"/>
      <c r="I205" s="36"/>
    </row>
    <row r="206" spans="3:9" x14ac:dyDescent="0.35">
      <c r="C206" s="36"/>
      <c r="D206" s="36"/>
      <c r="E206" s="36"/>
      <c r="F206" s="36"/>
      <c r="G206" s="36"/>
      <c r="H206" s="36"/>
      <c r="I206" s="36"/>
    </row>
    <row r="207" spans="3:9" x14ac:dyDescent="0.35">
      <c r="C207" s="36"/>
      <c r="D207" s="36"/>
      <c r="E207" s="36"/>
      <c r="F207" s="36"/>
      <c r="G207" s="36"/>
      <c r="H207" s="36"/>
      <c r="I207" s="36"/>
    </row>
    <row r="208" spans="3:9" x14ac:dyDescent="0.35">
      <c r="C208" s="36"/>
      <c r="D208" s="36"/>
      <c r="E208" s="36"/>
      <c r="F208" s="36"/>
      <c r="G208" s="36"/>
      <c r="H208" s="36"/>
      <c r="I208" s="36"/>
    </row>
    <row r="209" spans="3:9" x14ac:dyDescent="0.35">
      <c r="C209" s="36"/>
      <c r="D209" s="36"/>
      <c r="E209" s="36"/>
      <c r="F209" s="36"/>
      <c r="G209" s="36"/>
      <c r="H209" s="36"/>
      <c r="I209" s="36"/>
    </row>
    <row r="210" spans="3:9" x14ac:dyDescent="0.35">
      <c r="C210" s="36"/>
      <c r="D210" s="36"/>
      <c r="E210" s="36"/>
      <c r="F210" s="36"/>
      <c r="G210" s="36"/>
      <c r="H210" s="36"/>
      <c r="I210" s="36"/>
    </row>
    <row r="211" spans="3:9" x14ac:dyDescent="0.35">
      <c r="C211" s="36"/>
      <c r="D211" s="36"/>
      <c r="E211" s="36"/>
      <c r="F211" s="36"/>
      <c r="G211" s="36"/>
      <c r="H211" s="36"/>
      <c r="I211" s="36"/>
    </row>
    <row r="212" spans="3:9" x14ac:dyDescent="0.35">
      <c r="C212" s="36"/>
      <c r="D212" s="36"/>
      <c r="E212" s="36"/>
      <c r="F212" s="36"/>
      <c r="G212" s="36"/>
      <c r="H212" s="36"/>
      <c r="I212" s="36"/>
    </row>
    <row r="213" spans="3:9" x14ac:dyDescent="0.35">
      <c r="C213" s="36"/>
      <c r="D213" s="36"/>
      <c r="E213" s="36"/>
      <c r="F213" s="36"/>
      <c r="G213" s="36"/>
      <c r="H213" s="36"/>
      <c r="I213" s="36"/>
    </row>
    <row r="214" spans="3:9" x14ac:dyDescent="0.35">
      <c r="C214" s="36"/>
      <c r="D214" s="36"/>
      <c r="E214" s="36"/>
      <c r="F214" s="36"/>
      <c r="G214" s="36"/>
      <c r="H214" s="36"/>
      <c r="I214" s="36"/>
    </row>
    <row r="215" spans="3:9" x14ac:dyDescent="0.35">
      <c r="C215" s="36"/>
      <c r="D215" s="36"/>
      <c r="E215" s="36"/>
      <c r="F215" s="36"/>
      <c r="G215" s="36"/>
      <c r="H215" s="36"/>
      <c r="I215" s="36"/>
    </row>
    <row r="216" spans="3:9" x14ac:dyDescent="0.35">
      <c r="C216" s="36"/>
      <c r="D216" s="36"/>
      <c r="E216" s="36"/>
      <c r="F216" s="36"/>
      <c r="G216" s="36"/>
      <c r="H216" s="36"/>
      <c r="I216" s="36"/>
    </row>
    <row r="217" spans="3:9" x14ac:dyDescent="0.35">
      <c r="C217" s="36"/>
      <c r="D217" s="36"/>
      <c r="E217" s="36"/>
      <c r="F217" s="36"/>
      <c r="G217" s="36"/>
      <c r="H217" s="36"/>
      <c r="I217" s="36"/>
    </row>
    <row r="218" spans="3:9" x14ac:dyDescent="0.35">
      <c r="C218" s="36"/>
      <c r="D218" s="36"/>
      <c r="E218" s="36"/>
      <c r="F218" s="36"/>
      <c r="G218" s="36"/>
      <c r="H218" s="36"/>
      <c r="I218" s="36"/>
    </row>
    <row r="219" spans="3:9" x14ac:dyDescent="0.35">
      <c r="C219" s="36"/>
      <c r="D219" s="36"/>
      <c r="E219" s="36"/>
      <c r="F219" s="36"/>
      <c r="G219" s="36"/>
      <c r="H219" s="36"/>
      <c r="I219" s="36"/>
    </row>
    <row r="220" spans="3:9" x14ac:dyDescent="0.35">
      <c r="C220" s="36"/>
      <c r="D220" s="36"/>
      <c r="E220" s="36"/>
      <c r="F220" s="36"/>
      <c r="G220" s="36"/>
      <c r="H220" s="36"/>
      <c r="I220" s="36"/>
    </row>
    <row r="221" spans="3:9" x14ac:dyDescent="0.35">
      <c r="C221" s="36"/>
      <c r="D221" s="36"/>
      <c r="E221" s="36"/>
      <c r="F221" s="36"/>
      <c r="G221" s="36"/>
      <c r="H221" s="36"/>
      <c r="I221" s="36"/>
    </row>
    <row r="222" spans="3:9" x14ac:dyDescent="0.35">
      <c r="C222" s="36"/>
      <c r="D222" s="36"/>
      <c r="E222" s="36"/>
      <c r="F222" s="36"/>
      <c r="G222" s="36"/>
      <c r="H222" s="36"/>
      <c r="I222" s="36"/>
    </row>
    <row r="223" spans="3:9" x14ac:dyDescent="0.35">
      <c r="C223" s="36"/>
      <c r="D223" s="36"/>
      <c r="E223" s="36"/>
      <c r="F223" s="36"/>
      <c r="G223" s="36"/>
      <c r="H223" s="36"/>
      <c r="I223" s="36"/>
    </row>
    <row r="224" spans="3:9" x14ac:dyDescent="0.35">
      <c r="C224" s="36"/>
      <c r="D224" s="36"/>
      <c r="E224" s="36"/>
      <c r="F224" s="36"/>
      <c r="G224" s="36"/>
      <c r="H224" s="36"/>
      <c r="I224" s="36"/>
    </row>
    <row r="225" spans="3:9" x14ac:dyDescent="0.35">
      <c r="C225" s="36"/>
      <c r="D225" s="36"/>
      <c r="E225" s="36"/>
      <c r="F225" s="36"/>
      <c r="G225" s="36"/>
      <c r="H225" s="36"/>
      <c r="I225" s="36"/>
    </row>
    <row r="226" spans="3:9" x14ac:dyDescent="0.35">
      <c r="C226" s="36"/>
      <c r="D226" s="36"/>
      <c r="E226" s="36"/>
      <c r="F226" s="36"/>
      <c r="G226" s="36"/>
      <c r="H226" s="36"/>
      <c r="I226" s="36"/>
    </row>
    <row r="227" spans="3:9" x14ac:dyDescent="0.35">
      <c r="C227" s="36"/>
      <c r="D227" s="36"/>
      <c r="E227" s="36"/>
      <c r="F227" s="36"/>
      <c r="G227" s="36"/>
      <c r="H227" s="36"/>
      <c r="I227" s="36"/>
    </row>
    <row r="228" spans="3:9" x14ac:dyDescent="0.35">
      <c r="C228" s="36"/>
      <c r="D228" s="36"/>
      <c r="E228" s="36"/>
      <c r="F228" s="36"/>
      <c r="G228" s="36"/>
      <c r="H228" s="36"/>
      <c r="I228" s="36"/>
    </row>
    <row r="229" spans="3:9" x14ac:dyDescent="0.35">
      <c r="C229" s="36"/>
      <c r="D229" s="36"/>
      <c r="E229" s="36"/>
      <c r="F229" s="36"/>
      <c r="G229" s="36"/>
      <c r="H229" s="36"/>
      <c r="I229" s="36"/>
    </row>
    <row r="230" spans="3:9" x14ac:dyDescent="0.35">
      <c r="C230" s="36"/>
      <c r="D230" s="36"/>
      <c r="E230" s="36"/>
      <c r="F230" s="36"/>
      <c r="G230" s="36"/>
      <c r="H230" s="36"/>
      <c r="I230" s="36"/>
    </row>
    <row r="231" spans="3:9" x14ac:dyDescent="0.35">
      <c r="C231" s="36"/>
      <c r="D231" s="36"/>
      <c r="E231" s="36"/>
      <c r="F231" s="36"/>
      <c r="G231" s="36"/>
      <c r="H231" s="36"/>
      <c r="I231" s="36"/>
    </row>
    <row r="232" spans="3:9" x14ac:dyDescent="0.35">
      <c r="C232" s="36"/>
      <c r="D232" s="36"/>
      <c r="E232" s="36"/>
      <c r="F232" s="36"/>
      <c r="G232" s="36"/>
      <c r="H232" s="36"/>
      <c r="I232" s="36"/>
    </row>
    <row r="233" spans="3:9" x14ac:dyDescent="0.35">
      <c r="C233" s="36"/>
      <c r="D233" s="36"/>
      <c r="E233" s="36"/>
      <c r="F233" s="36"/>
      <c r="G233" s="36"/>
      <c r="H233" s="36"/>
      <c r="I233" s="36"/>
    </row>
    <row r="234" spans="3:9" x14ac:dyDescent="0.35">
      <c r="C234" s="36"/>
      <c r="D234" s="36"/>
      <c r="E234" s="36"/>
      <c r="F234" s="36"/>
      <c r="G234" s="36"/>
      <c r="H234" s="36"/>
      <c r="I234" s="36"/>
    </row>
    <row r="235" spans="3:9" x14ac:dyDescent="0.35">
      <c r="C235" s="36"/>
      <c r="D235" s="36"/>
      <c r="E235" s="36"/>
      <c r="F235" s="36"/>
      <c r="G235" s="36"/>
      <c r="H235" s="36"/>
      <c r="I235" s="36"/>
    </row>
    <row r="236" spans="3:9" x14ac:dyDescent="0.35">
      <c r="C236" s="36"/>
      <c r="D236" s="36"/>
      <c r="E236" s="36"/>
      <c r="F236" s="36"/>
      <c r="G236" s="36"/>
      <c r="H236" s="36"/>
      <c r="I236" s="36"/>
    </row>
    <row r="237" spans="3:9" x14ac:dyDescent="0.35">
      <c r="C237" s="36"/>
      <c r="D237" s="36"/>
      <c r="E237" s="36"/>
      <c r="F237" s="36"/>
      <c r="G237" s="36"/>
      <c r="H237" s="36"/>
      <c r="I237" s="36"/>
    </row>
    <row r="238" spans="3:9" x14ac:dyDescent="0.35">
      <c r="C238" s="36"/>
      <c r="D238" s="36"/>
      <c r="E238" s="36"/>
      <c r="F238" s="36"/>
      <c r="G238" s="36"/>
      <c r="H238" s="36"/>
      <c r="I238" s="36"/>
    </row>
    <row r="239" spans="3:9" x14ac:dyDescent="0.35">
      <c r="C239" s="36"/>
      <c r="D239" s="36"/>
      <c r="E239" s="36"/>
      <c r="F239" s="36"/>
      <c r="G239" s="36"/>
      <c r="H239" s="36"/>
      <c r="I239" s="36"/>
    </row>
    <row r="240" spans="3:9" x14ac:dyDescent="0.35">
      <c r="C240" s="36"/>
      <c r="D240" s="36"/>
      <c r="E240" s="36"/>
      <c r="F240" s="36"/>
      <c r="G240" s="36"/>
      <c r="H240" s="36"/>
      <c r="I240" s="36"/>
    </row>
    <row r="241" spans="3:9" x14ac:dyDescent="0.35">
      <c r="C241" s="36"/>
      <c r="D241" s="36"/>
      <c r="E241" s="36"/>
      <c r="F241" s="36"/>
      <c r="G241" s="36"/>
      <c r="H241" s="36"/>
      <c r="I241" s="36"/>
    </row>
    <row r="242" spans="3:9" x14ac:dyDescent="0.35">
      <c r="C242" s="36"/>
      <c r="D242" s="36"/>
      <c r="E242" s="36"/>
      <c r="F242" s="36"/>
      <c r="G242" s="36"/>
      <c r="H242" s="36"/>
      <c r="I242" s="36"/>
    </row>
    <row r="243" spans="3:9" x14ac:dyDescent="0.35">
      <c r="C243" s="36"/>
      <c r="D243" s="36"/>
      <c r="E243" s="36"/>
      <c r="F243" s="36"/>
      <c r="G243" s="36"/>
      <c r="H243" s="36"/>
      <c r="I243" s="36"/>
    </row>
    <row r="244" spans="3:9" x14ac:dyDescent="0.35">
      <c r="C244" s="36"/>
      <c r="D244" s="36"/>
      <c r="E244" s="36"/>
      <c r="F244" s="36"/>
      <c r="G244" s="36"/>
      <c r="H244" s="36"/>
      <c r="I244" s="36"/>
    </row>
    <row r="245" spans="3:9" x14ac:dyDescent="0.35">
      <c r="C245" s="36"/>
      <c r="D245" s="36"/>
      <c r="E245" s="36"/>
      <c r="F245" s="36"/>
      <c r="G245" s="36"/>
      <c r="H245" s="36"/>
      <c r="I245" s="36"/>
    </row>
    <row r="246" spans="3:9" x14ac:dyDescent="0.35">
      <c r="C246" s="36"/>
      <c r="D246" s="36"/>
      <c r="E246" s="36"/>
      <c r="F246" s="36"/>
      <c r="G246" s="36"/>
      <c r="H246" s="36"/>
      <c r="I246" s="36"/>
    </row>
    <row r="247" spans="3:9" x14ac:dyDescent="0.35">
      <c r="C247" s="36"/>
      <c r="D247" s="36"/>
      <c r="E247" s="36"/>
      <c r="F247" s="36"/>
      <c r="G247" s="36"/>
      <c r="H247" s="36"/>
      <c r="I247" s="36"/>
    </row>
    <row r="248" spans="3:9" x14ac:dyDescent="0.35">
      <c r="C248" s="36"/>
      <c r="D248" s="36"/>
      <c r="E248" s="36"/>
      <c r="F248" s="36"/>
      <c r="G248" s="36"/>
      <c r="H248" s="36"/>
      <c r="I248" s="36"/>
    </row>
    <row r="249" spans="3:9" x14ac:dyDescent="0.35">
      <c r="C249" s="36"/>
      <c r="D249" s="36"/>
      <c r="E249" s="36"/>
      <c r="F249" s="36"/>
      <c r="G249" s="36"/>
      <c r="H249" s="36"/>
      <c r="I249" s="36"/>
    </row>
    <row r="250" spans="3:9" x14ac:dyDescent="0.35">
      <c r="C250" s="36"/>
      <c r="D250" s="36"/>
      <c r="E250" s="36"/>
      <c r="F250" s="36"/>
      <c r="G250" s="36"/>
      <c r="H250" s="36"/>
      <c r="I250" s="36"/>
    </row>
    <row r="251" spans="3:9" x14ac:dyDescent="0.35">
      <c r="C251" s="36"/>
      <c r="D251" s="36"/>
      <c r="E251" s="36"/>
      <c r="F251" s="36"/>
      <c r="G251" s="36"/>
      <c r="H251" s="36"/>
      <c r="I251" s="36"/>
    </row>
    <row r="252" spans="3:9" x14ac:dyDescent="0.35">
      <c r="C252" s="36"/>
      <c r="D252" s="36"/>
      <c r="E252" s="36"/>
      <c r="F252" s="36"/>
      <c r="G252" s="36"/>
      <c r="H252" s="36"/>
      <c r="I252" s="36"/>
    </row>
    <row r="253" spans="3:9" x14ac:dyDescent="0.35">
      <c r="C253" s="36"/>
      <c r="D253" s="36"/>
      <c r="E253" s="36"/>
      <c r="F253" s="36"/>
      <c r="G253" s="36"/>
      <c r="H253" s="36"/>
      <c r="I253" s="36"/>
    </row>
    <row r="254" spans="3:9" x14ac:dyDescent="0.35">
      <c r="C254" s="36"/>
      <c r="D254" s="36"/>
      <c r="E254" s="36"/>
      <c r="F254" s="36"/>
      <c r="G254" s="36"/>
      <c r="H254" s="36"/>
      <c r="I254" s="36"/>
    </row>
    <row r="255" spans="3:9" x14ac:dyDescent="0.35">
      <c r="C255" s="36"/>
      <c r="D255" s="36"/>
      <c r="E255" s="36"/>
      <c r="F255" s="36"/>
      <c r="G255" s="36"/>
      <c r="H255" s="36"/>
      <c r="I255" s="36"/>
    </row>
    <row r="256" spans="3:9" x14ac:dyDescent="0.35">
      <c r="C256" s="36"/>
      <c r="D256" s="36"/>
      <c r="E256" s="36"/>
      <c r="F256" s="36"/>
      <c r="G256" s="36"/>
      <c r="H256" s="36"/>
      <c r="I256" s="36"/>
    </row>
  </sheetData>
  <mergeCells count="1">
    <mergeCell ref="A1:H1"/>
  </mergeCells>
  <conditionalFormatting sqref="C9:E16">
    <cfRule type="containsErrors" dxfId="1" priority="2">
      <formula>ISERROR(C9)</formula>
    </cfRule>
  </conditionalFormatting>
  <conditionalFormatting sqref="G8:G16">
    <cfRule type="containsErrors" dxfId="0" priority="1">
      <formula>ISERROR(G8)</formula>
    </cfRule>
  </conditionalFormatting>
  <pageMargins left="0.70866141732283472" right="0.70866141732283472" top="0.74803149606299213" bottom="0.74803149606299213" header="0.31496062992125984" footer="0.31496062992125984"/>
  <pageSetup paperSize="9" scale="7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5</xdr:row>
                    <xdr:rowOff>6350</xdr:rowOff>
                  </from>
                  <to>
                    <xdr:col>1</xdr:col>
                    <xdr:colOff>400050</xdr:colOff>
                    <xdr:row>6</xdr:row>
                    <xdr:rowOff>234950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23C4E0-2A3C-42C4-87B9-92782A482E46}">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724c4985-e433-4d2c-9697-e180992b402a"/>
    <ds:schemaRef ds:uri="http://purl.org/dc/dcmitype/"/>
    <ds:schemaRef ds:uri="8be3414b-2ef9-485f-84d6-269f1d6f703b"/>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09BFDFC-0F42-43D7-9E5B-CEF5360DE712}">
  <ds:schemaRefs>
    <ds:schemaRef ds:uri="http://schemas.microsoft.com/sharepoint/v3/contenttype/forms"/>
  </ds:schemaRefs>
</ds:datastoreItem>
</file>

<file path=customXml/itemProps3.xml><?xml version="1.0" encoding="utf-8"?>
<ds:datastoreItem xmlns:ds="http://schemas.openxmlformats.org/officeDocument/2006/customXml" ds:itemID="{87A26BFF-EB0D-4E02-AF0F-78600D59D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Conclusiones</vt:lpstr>
      <vt:lpstr>VARIABLES</vt:lpstr>
      <vt:lpstr>METODOLOGÍA</vt:lpstr>
      <vt:lpstr>KPI_DATOS</vt:lpstr>
      <vt:lpstr>PERFIL_DATOS</vt:lpstr>
      <vt:lpstr>MOTIVOS_DATOS</vt:lpstr>
      <vt:lpstr>DESPLEGABLES</vt:lpstr>
      <vt:lpstr>KPI</vt:lpstr>
      <vt:lpstr>PERFIL</vt:lpstr>
      <vt:lpstr>MOTIVOS</vt:lpstr>
      <vt:lpstr>KPI!Área_de_impresión</vt:lpstr>
      <vt:lpstr>METODOLOGÍA!Área_de_impresión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Fernando (KWSTC)</dc:creator>
  <cp:lastModifiedBy>Tamara Sanchez</cp:lastModifiedBy>
  <dcterms:created xsi:type="dcterms:W3CDTF">2019-04-04T11:02:49Z</dcterms:created>
  <dcterms:modified xsi:type="dcterms:W3CDTF">2025-03-13T13:52:32Z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SIP_Label_3741da7a-79c1-417c-b408-16c0bfe99fca_Enabled">
    <vt:lpwstr>true</vt:lpwstr>
  </property>
  <property fmtid="{D5CDD505-2E9C-101B-9397-08002B2CF9AE}" pid="4" name="MSIP_Label_3741da7a-79c1-417c-b408-16c0bfe99fca_SetDate">
    <vt:lpwstr>2023-02-16T14:16:13Z</vt:lpwstr>
  </property>
  <property fmtid="{D5CDD505-2E9C-101B-9397-08002B2CF9AE}" pid="5" name="MSIP_Label_3741da7a-79c1-417c-b408-16c0bfe99fca_Method">
    <vt:lpwstr>Standard</vt:lpwstr>
  </property>
  <property fmtid="{D5CDD505-2E9C-101B-9397-08002B2CF9AE}" pid="6" name="MSIP_Label_3741da7a-79c1-417c-b408-16c0bfe99fca_Name">
    <vt:lpwstr>Internal Only - Amber</vt:lpwstr>
  </property>
  <property fmtid="{D5CDD505-2E9C-101B-9397-08002B2CF9AE}" pid="7" name="MSIP_Label_3741da7a-79c1-417c-b408-16c0bfe99fca_SiteId">
    <vt:lpwstr>1e355c04-e0a4-42ed-8e2d-7351591f0ef1</vt:lpwstr>
  </property>
  <property fmtid="{D5CDD505-2E9C-101B-9397-08002B2CF9AE}" pid="8" name="MSIP_Label_3741da7a-79c1-417c-b408-16c0bfe99fca_ActionId">
    <vt:lpwstr>d5c9e336-fd99-49bb-855e-df80ea2b8aa2</vt:lpwstr>
  </property>
  <property fmtid="{D5CDD505-2E9C-101B-9397-08002B2CF9AE}" pid="9" name="MSIP_Label_3741da7a-79c1-417c-b408-16c0bfe99fca_ContentBits">
    <vt:lpwstr>0</vt:lpwstr>
  </property>
  <property fmtid="{D5CDD505-2E9C-101B-9397-08002B2CF9AE}" pid="10" name="MediaServiceImageTags">
    <vt:lpwstr/>
  </property>
</Properties>
</file>