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4/Anual 2024/"/>
    </mc:Choice>
  </mc:AlternateContent>
  <xr:revisionPtr revIDLastSave="56" documentId="8_{7E9DE2C0-D900-4F3D-B783-ADE9B375B73D}" xr6:coauthVersionLast="47" xr6:coauthVersionMax="47" xr10:uidLastSave="{6891BB89-31CF-43EB-AA81-52229B14DA36}"/>
  <bookViews>
    <workbookView showSheetTabs="0" xWindow="33720" yWindow="-120" windowWidth="29040" windowHeight="15720" tabRatio="865" xr2:uid="{00000000-000D-0000-FFFF-FFFF00000000}"/>
  </bookViews>
  <sheets>
    <sheet name="PORTADA" sheetId="15" r:id="rId1"/>
    <sheet name="Conclusiones" sheetId="19" r:id="rId2"/>
    <sheet name="VARIABLES" sheetId="16" r:id="rId3"/>
    <sheet name="METODOLOGÍA" sheetId="17" r:id="rId4"/>
    <sheet name="KPI_DATOS" sheetId="3" state="hidden" r:id="rId5"/>
    <sheet name="PERFIL_DATOS" sheetId="7" state="hidden" r:id="rId6"/>
    <sheet name="MOTIVOS_DATOS" sheetId="10" state="hidden" r:id="rId7"/>
    <sheet name="DESPLEGABLES" sheetId="18" state="hidden" r:id="rId8"/>
    <sheet name="KPI" sheetId="5" r:id="rId9"/>
    <sheet name="PERFIL" sheetId="8" r:id="rId10"/>
    <sheet name="MOTIVOS" sheetId="9" r:id="rId11"/>
  </sheets>
  <definedNames>
    <definedName name="_xlnm.Print_Area" localSheetId="8">KPI!$A$1:$I$16</definedName>
    <definedName name="_xlnm.Print_Area" localSheetId="3">METODOLOGÍA!$A$1:$J$27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8" l="1"/>
  <c r="F37" i="8" l="1"/>
  <c r="D6" i="9"/>
  <c r="A7" i="5" l="1"/>
  <c r="A6" i="9" l="1"/>
  <c r="E7" i="8"/>
  <c r="F39" i="8" l="1"/>
  <c r="F38" i="8"/>
  <c r="F23" i="8" l="1"/>
  <c r="F14" i="8"/>
  <c r="F27" i="8"/>
  <c r="F29" i="8"/>
  <c r="F26" i="8"/>
  <c r="F28" i="8"/>
  <c r="F10" i="8"/>
  <c r="F20" i="8"/>
  <c r="F24" i="8"/>
  <c r="F15" i="8"/>
  <c r="F36" i="8"/>
  <c r="F13" i="8"/>
  <c r="F32" i="8"/>
  <c r="F11" i="8"/>
  <c r="F21" i="8"/>
  <c r="F18" i="8"/>
  <c r="F35" i="8"/>
  <c r="F33" i="8"/>
  <c r="F34" i="8"/>
  <c r="F12" i="8"/>
  <c r="F22" i="8"/>
  <c r="F30" i="8"/>
  <c r="F17" i="8"/>
  <c r="F16" i="8"/>
  <c r="F25" i="8"/>
  <c r="F31" i="8"/>
  <c r="F19" i="8"/>
  <c r="E7" i="5"/>
  <c r="D7" i="5"/>
  <c r="C7" i="5"/>
  <c r="A228" i="7" l="1"/>
  <c r="A229" i="7"/>
  <c r="A303" i="7"/>
  <c r="A231" i="7"/>
  <c r="A232" i="7"/>
  <c r="A215" i="7"/>
  <c r="A216" i="7"/>
  <c r="A217" i="7"/>
  <c r="A218" i="7"/>
  <c r="A237" i="7"/>
  <c r="A225" i="7"/>
  <c r="A184" i="7"/>
  <c r="A230" i="7"/>
  <c r="A214" i="7"/>
  <c r="A234" i="7"/>
  <c r="A233" i="7"/>
  <c r="A236" i="7"/>
  <c r="A219" i="7"/>
  <c r="A238" i="7"/>
  <c r="A221" i="7"/>
  <c r="A239" i="7"/>
  <c r="A223" i="7"/>
  <c r="A220" i="7"/>
  <c r="A235" i="7"/>
  <c r="A241" i="7"/>
  <c r="A224" i="7"/>
  <c r="A213" i="7"/>
  <c r="A242" i="7"/>
  <c r="A226" i="7"/>
  <c r="A222" i="7"/>
  <c r="A240" i="7"/>
  <c r="A227" i="7"/>
  <c r="A183" i="7"/>
  <c r="A154" i="7"/>
  <c r="A172" i="7"/>
  <c r="A68" i="7"/>
  <c r="A86" i="7"/>
  <c r="A44" i="7"/>
  <c r="A33" i="7"/>
  <c r="A176" i="7"/>
  <c r="A178" i="7"/>
  <c r="A155" i="7"/>
  <c r="A173" i="7"/>
  <c r="A69" i="7"/>
  <c r="A87" i="7"/>
  <c r="A45" i="7"/>
  <c r="A32" i="7"/>
  <c r="A157" i="7"/>
  <c r="A175" i="7"/>
  <c r="A71" i="7"/>
  <c r="A72" i="7"/>
  <c r="A90" i="7"/>
  <c r="A48" i="7"/>
  <c r="A74" i="7"/>
  <c r="A62" i="7"/>
  <c r="A50" i="7"/>
  <c r="A161" i="7"/>
  <c r="A179" i="7"/>
  <c r="A75" i="7"/>
  <c r="A63" i="7"/>
  <c r="A180" i="7"/>
  <c r="A76" i="7"/>
  <c r="A34" i="7"/>
  <c r="A52" i="7"/>
  <c r="A181" i="7"/>
  <c r="A77" i="7"/>
  <c r="A35" i="7"/>
  <c r="A53" i="7"/>
  <c r="A164" i="7"/>
  <c r="A37" i="7"/>
  <c r="A92" i="7"/>
  <c r="A168" i="7"/>
  <c r="A64" i="7"/>
  <c r="A82" i="7"/>
  <c r="A40" i="7"/>
  <c r="A58" i="7"/>
  <c r="A170" i="7"/>
  <c r="A84" i="7"/>
  <c r="A60" i="7"/>
  <c r="A156" i="7"/>
  <c r="A174" i="7"/>
  <c r="A70" i="7"/>
  <c r="A88" i="7"/>
  <c r="A46" i="7"/>
  <c r="A47" i="7"/>
  <c r="A177" i="7"/>
  <c r="A73" i="7"/>
  <c r="A91" i="7"/>
  <c r="A49" i="7"/>
  <c r="A51" i="7"/>
  <c r="A162" i="7"/>
  <c r="A163" i="7"/>
  <c r="A165" i="7"/>
  <c r="A55" i="7"/>
  <c r="A89" i="7"/>
  <c r="A182" i="7"/>
  <c r="A78" i="7"/>
  <c r="A36" i="7"/>
  <c r="A54" i="7"/>
  <c r="A153" i="7"/>
  <c r="A158" i="7"/>
  <c r="A159" i="7"/>
  <c r="A42" i="7"/>
  <c r="A160" i="7"/>
  <c r="A81" i="7"/>
  <c r="A57" i="7"/>
  <c r="A169" i="7"/>
  <c r="A65" i="7"/>
  <c r="A83" i="7"/>
  <c r="A41" i="7"/>
  <c r="A59" i="7"/>
  <c r="A79" i="7"/>
  <c r="A167" i="7"/>
  <c r="A39" i="7"/>
  <c r="A166" i="7"/>
  <c r="A123" i="7"/>
  <c r="A80" i="7"/>
  <c r="A38" i="7"/>
  <c r="A56" i="7"/>
  <c r="A66" i="7"/>
  <c r="A171" i="7"/>
  <c r="A67" i="7"/>
  <c r="A85" i="7"/>
  <c r="A43" i="7"/>
  <c r="A61" i="7"/>
  <c r="A528" i="7"/>
  <c r="A500" i="7"/>
  <c r="A458" i="7"/>
  <c r="A476" i="7"/>
  <c r="A434" i="7"/>
  <c r="A452" i="7"/>
  <c r="A410" i="7"/>
  <c r="A368" i="7"/>
  <c r="A386" i="7"/>
  <c r="A529" i="7"/>
  <c r="A513" i="7"/>
  <c r="A501" i="7"/>
  <c r="A459" i="7"/>
  <c r="A477" i="7"/>
  <c r="A435" i="7"/>
  <c r="A423" i="7"/>
  <c r="A411" i="7"/>
  <c r="A369" i="7"/>
  <c r="A387" i="7"/>
  <c r="A531" i="7"/>
  <c r="A485" i="7"/>
  <c r="A503" i="7"/>
  <c r="A461" i="7"/>
  <c r="A479" i="7"/>
  <c r="A437" i="7"/>
  <c r="A395" i="7"/>
  <c r="A413" i="7"/>
  <c r="A371" i="7"/>
  <c r="A389" i="7"/>
  <c r="A521" i="7"/>
  <c r="A539" i="7"/>
  <c r="A493" i="7"/>
  <c r="A511" i="7"/>
  <c r="A469" i="7"/>
  <c r="A427" i="7"/>
  <c r="A445" i="7"/>
  <c r="A403" i="7"/>
  <c r="A421" i="7"/>
  <c r="A379" i="7"/>
  <c r="A532" i="7"/>
  <c r="A490" i="7"/>
  <c r="A483" i="7"/>
  <c r="A475" i="7"/>
  <c r="A440" i="7"/>
  <c r="A402" i="7"/>
  <c r="A365" i="7"/>
  <c r="A390" i="7"/>
  <c r="A533" i="7"/>
  <c r="A491" i="7"/>
  <c r="A454" i="7"/>
  <c r="A478" i="7"/>
  <c r="A441" i="7"/>
  <c r="A404" i="7"/>
  <c r="A366" i="7"/>
  <c r="A391" i="7"/>
  <c r="A534" i="7"/>
  <c r="A492" i="7"/>
  <c r="A455" i="7"/>
  <c r="A480" i="7"/>
  <c r="A442" i="7"/>
  <c r="A405" i="7"/>
  <c r="A367" i="7"/>
  <c r="A392" i="7"/>
  <c r="A535" i="7"/>
  <c r="A494" i="7"/>
  <c r="A456" i="7"/>
  <c r="A481" i="7"/>
  <c r="A443" i="7"/>
  <c r="A406" i="7"/>
  <c r="A370" i="7"/>
  <c r="A363" i="7"/>
  <c r="A514" i="7"/>
  <c r="A536" i="7"/>
  <c r="A495" i="7"/>
  <c r="A457" i="7"/>
  <c r="A482" i="7"/>
  <c r="A444" i="7"/>
  <c r="A407" i="7"/>
  <c r="A372" i="7"/>
  <c r="A538" i="7"/>
  <c r="A504" i="7"/>
  <c r="A472" i="7"/>
  <c r="A448" i="7"/>
  <c r="A418" i="7"/>
  <c r="A388" i="7"/>
  <c r="A540" i="7"/>
  <c r="A505" i="7"/>
  <c r="A473" i="7"/>
  <c r="A449" i="7"/>
  <c r="A419" i="7"/>
  <c r="A541" i="7"/>
  <c r="A506" i="7"/>
  <c r="A474" i="7"/>
  <c r="A450" i="7"/>
  <c r="A420" i="7"/>
  <c r="A542" i="7"/>
  <c r="A507" i="7"/>
  <c r="A453" i="7"/>
  <c r="A451" i="7"/>
  <c r="A422" i="7"/>
  <c r="A489" i="7"/>
  <c r="A470" i="7"/>
  <c r="A397" i="7"/>
  <c r="A377" i="7"/>
  <c r="A516" i="7"/>
  <c r="A408" i="7"/>
  <c r="A429" i="7"/>
  <c r="A496" i="7"/>
  <c r="A471" i="7"/>
  <c r="A398" i="7"/>
  <c r="A378" i="7"/>
  <c r="A515" i="7"/>
  <c r="A499" i="7"/>
  <c r="A401" i="7"/>
  <c r="A382" i="7"/>
  <c r="A502" i="7"/>
  <c r="A383" i="7"/>
  <c r="A384" i="7"/>
  <c r="A497" i="7"/>
  <c r="A424" i="7"/>
  <c r="A399" i="7"/>
  <c r="A380" i="7"/>
  <c r="A426" i="7"/>
  <c r="A517" i="7"/>
  <c r="A508" i="7"/>
  <c r="A409" i="7"/>
  <c r="A498" i="7"/>
  <c r="A425" i="7"/>
  <c r="A400" i="7"/>
  <c r="A381" i="7"/>
  <c r="A428" i="7"/>
  <c r="A512" i="7"/>
  <c r="A394" i="7"/>
  <c r="A522" i="7"/>
  <c r="A393" i="7"/>
  <c r="A523" i="7"/>
  <c r="A460" i="7"/>
  <c r="A396" i="7"/>
  <c r="A465" i="7"/>
  <c r="A462" i="7"/>
  <c r="A412" i="7"/>
  <c r="A518" i="7"/>
  <c r="A464" i="7"/>
  <c r="A519" i="7"/>
  <c r="A416" i="7"/>
  <c r="A466" i="7"/>
  <c r="A467" i="7"/>
  <c r="A463" i="7"/>
  <c r="A414" i="7"/>
  <c r="A415" i="7"/>
  <c r="A520" i="7"/>
  <c r="A417" i="7"/>
  <c r="A488" i="7"/>
  <c r="A385" i="7"/>
  <c r="A439" i="7"/>
  <c r="A373" i="7"/>
  <c r="A374" i="7"/>
  <c r="A486" i="7"/>
  <c r="A375" i="7"/>
  <c r="A509" i="7"/>
  <c r="A527" i="7"/>
  <c r="A433" i="7"/>
  <c r="A446" i="7"/>
  <c r="A447" i="7"/>
  <c r="A487" i="7"/>
  <c r="A510" i="7"/>
  <c r="A468" i="7"/>
  <c r="A524" i="7"/>
  <c r="A430" i="7"/>
  <c r="A525" i="7"/>
  <c r="A431" i="7"/>
  <c r="A526" i="7"/>
  <c r="A432" i="7"/>
  <c r="A530" i="7"/>
  <c r="A436" i="7"/>
  <c r="A537" i="7"/>
  <c r="A438" i="7"/>
  <c r="A364" i="7"/>
  <c r="A484" i="7"/>
  <c r="A376" i="7"/>
  <c r="A344" i="7"/>
  <c r="A362" i="7"/>
  <c r="A319" i="7"/>
  <c r="A278" i="7"/>
  <c r="A296" i="7"/>
  <c r="A254" i="7"/>
  <c r="A272" i="7"/>
  <c r="A188" i="7"/>
  <c r="A206" i="7"/>
  <c r="A345" i="7"/>
  <c r="A333" i="7"/>
  <c r="A320" i="7"/>
  <c r="A279" i="7"/>
  <c r="A297" i="7"/>
  <c r="A255" i="7"/>
  <c r="A243" i="7"/>
  <c r="A189" i="7"/>
  <c r="A207" i="7"/>
  <c r="A347" i="7"/>
  <c r="A304" i="7"/>
  <c r="A322" i="7"/>
  <c r="A281" i="7"/>
  <c r="A299" i="7"/>
  <c r="A257" i="7"/>
  <c r="A191" i="7"/>
  <c r="A209" i="7"/>
  <c r="A337" i="7"/>
  <c r="A355" i="7"/>
  <c r="A312" i="7"/>
  <c r="A330" i="7"/>
  <c r="A289" i="7"/>
  <c r="A247" i="7"/>
  <c r="A265" i="7"/>
  <c r="A199" i="7"/>
  <c r="A352" i="7"/>
  <c r="A314" i="7"/>
  <c r="A277" i="7"/>
  <c r="A302" i="7"/>
  <c r="A264" i="7"/>
  <c r="A192" i="7"/>
  <c r="A353" i="7"/>
  <c r="A315" i="7"/>
  <c r="A280" i="7"/>
  <c r="A273" i="7"/>
  <c r="A266" i="7"/>
  <c r="A193" i="7"/>
  <c r="A354" i="7"/>
  <c r="A316" i="7"/>
  <c r="A282" i="7"/>
  <c r="A244" i="7"/>
  <c r="A267" i="7"/>
  <c r="A194" i="7"/>
  <c r="A356" i="7"/>
  <c r="A317" i="7"/>
  <c r="A283" i="7"/>
  <c r="A245" i="7"/>
  <c r="A268" i="7"/>
  <c r="A195" i="7"/>
  <c r="A334" i="7"/>
  <c r="A357" i="7"/>
  <c r="A318" i="7"/>
  <c r="A284" i="7"/>
  <c r="A246" i="7"/>
  <c r="A269" i="7"/>
  <c r="A196" i="7"/>
  <c r="A332" i="7"/>
  <c r="A249" i="7"/>
  <c r="A187" i="7"/>
  <c r="A335" i="7"/>
  <c r="A305" i="7"/>
  <c r="A274" i="7"/>
  <c r="A250" i="7"/>
  <c r="A190" i="7"/>
  <c r="A336" i="7"/>
  <c r="A306" i="7"/>
  <c r="A275" i="7"/>
  <c r="A251" i="7"/>
  <c r="A197" i="7"/>
  <c r="A338" i="7"/>
  <c r="A307" i="7"/>
  <c r="A276" i="7"/>
  <c r="A252" i="7"/>
  <c r="A198" i="7"/>
  <c r="A358" i="7"/>
  <c r="A285" i="7"/>
  <c r="A260" i="7"/>
  <c r="A271" i="7"/>
  <c r="A292" i="7"/>
  <c r="A200" i="7"/>
  <c r="A359" i="7"/>
  <c r="A286" i="7"/>
  <c r="A261" i="7"/>
  <c r="A308" i="7"/>
  <c r="A270" i="7"/>
  <c r="A185" i="7"/>
  <c r="A291" i="7"/>
  <c r="A360" i="7"/>
  <c r="A287" i="7"/>
  <c r="A262" i="7"/>
  <c r="A309" i="7"/>
  <c r="A361" i="7"/>
  <c r="A288" i="7"/>
  <c r="A263" i="7"/>
  <c r="A290" i="7"/>
  <c r="A186" i="7"/>
  <c r="A310" i="7"/>
  <c r="A343" i="7"/>
  <c r="A294" i="7"/>
  <c r="A346" i="7"/>
  <c r="A295" i="7"/>
  <c r="A348" i="7"/>
  <c r="A298" i="7"/>
  <c r="A350" i="7"/>
  <c r="A202" i="7"/>
  <c r="A248" i="7"/>
  <c r="A203" i="7"/>
  <c r="A311" i="7"/>
  <c r="A204" i="7"/>
  <c r="A313" i="7"/>
  <c r="A256" i="7"/>
  <c r="A205" i="7"/>
  <c r="A349" i="7"/>
  <c r="A300" i="7"/>
  <c r="A201" i="7"/>
  <c r="A301" i="7"/>
  <c r="A351" i="7"/>
  <c r="A253" i="7"/>
  <c r="A208" i="7"/>
  <c r="A210" i="7"/>
  <c r="A331" i="7"/>
  <c r="A258" i="7"/>
  <c r="A259" i="7"/>
  <c r="A339" i="7"/>
  <c r="A327" i="7"/>
  <c r="A328" i="7"/>
  <c r="A329" i="7"/>
  <c r="A340" i="7"/>
  <c r="A341" i="7"/>
  <c r="A342" i="7"/>
  <c r="A321" i="7"/>
  <c r="A323" i="7"/>
  <c r="A324" i="7"/>
  <c r="A325" i="7"/>
  <c r="A326" i="7"/>
  <c r="A211" i="7"/>
  <c r="A212" i="7"/>
  <c r="A293" i="7"/>
  <c r="A139" i="7"/>
  <c r="A97" i="7"/>
  <c r="A115" i="7"/>
  <c r="A140" i="7"/>
  <c r="A98" i="7"/>
  <c r="A116" i="7"/>
  <c r="A124" i="7"/>
  <c r="A142" i="7"/>
  <c r="A100" i="7"/>
  <c r="A118" i="7"/>
  <c r="A132" i="7"/>
  <c r="A150" i="7"/>
  <c r="A108" i="7"/>
  <c r="A138" i="7"/>
  <c r="A103" i="7"/>
  <c r="A141" i="7"/>
  <c r="A104" i="7"/>
  <c r="A143" i="7"/>
  <c r="A105" i="7"/>
  <c r="A144" i="7"/>
  <c r="A106" i="7"/>
  <c r="A145" i="7"/>
  <c r="A107" i="7"/>
  <c r="A133" i="7"/>
  <c r="A109" i="7"/>
  <c r="A134" i="7"/>
  <c r="A110" i="7"/>
  <c r="A135" i="7"/>
  <c r="A111" i="7"/>
  <c r="A136" i="7"/>
  <c r="A112" i="7"/>
  <c r="A147" i="7"/>
  <c r="A122" i="7"/>
  <c r="A148" i="7"/>
  <c r="A149" i="7"/>
  <c r="A152" i="7"/>
  <c r="A93" i="7"/>
  <c r="A151" i="7"/>
  <c r="A94" i="7"/>
  <c r="A127" i="7"/>
  <c r="A95" i="7"/>
  <c r="A128" i="7"/>
  <c r="A129" i="7"/>
  <c r="A137" i="7"/>
  <c r="A130" i="7"/>
  <c r="A131" i="7"/>
  <c r="A146" i="7"/>
  <c r="A99" i="7"/>
  <c r="A3" i="7"/>
  <c r="A4" i="7"/>
  <c r="A126" i="7"/>
  <c r="A101" i="7"/>
  <c r="A120" i="7"/>
  <c r="A125" i="7"/>
  <c r="A96" i="7"/>
  <c r="A102" i="7"/>
  <c r="A113" i="7"/>
  <c r="A114" i="7"/>
  <c r="A117" i="7"/>
  <c r="A119" i="7"/>
  <c r="A121" i="7"/>
  <c r="A5" i="7"/>
  <c r="A22" i="3"/>
  <c r="A21" i="3"/>
  <c r="A26" i="3"/>
  <c r="A24" i="3"/>
  <c r="A23" i="3"/>
  <c r="A25" i="3"/>
  <c r="F7" i="5"/>
  <c r="E9" i="8"/>
  <c r="E8" i="9"/>
  <c r="A40" i="3"/>
  <c r="A44" i="3"/>
  <c r="A42" i="3"/>
  <c r="A43" i="3"/>
  <c r="A41" i="3"/>
  <c r="A39" i="3"/>
  <c r="A52" i="3"/>
  <c r="A54" i="3"/>
  <c r="A51" i="3"/>
  <c r="A53" i="3"/>
  <c r="A55" i="3"/>
  <c r="A56" i="3"/>
  <c r="A65" i="3"/>
  <c r="A66" i="3"/>
  <c r="A63" i="3"/>
  <c r="A68" i="3"/>
  <c r="A67" i="3"/>
  <c r="A64" i="3"/>
  <c r="A210" i="10"/>
  <c r="A263" i="10"/>
  <c r="A153" i="10"/>
  <c r="A146" i="10"/>
  <c r="A209" i="10"/>
  <c r="A156" i="10"/>
  <c r="A79" i="10"/>
  <c r="A275" i="10"/>
  <c r="A53" i="10"/>
  <c r="A144" i="10"/>
  <c r="A9" i="10"/>
  <c r="A85" i="10"/>
  <c r="A176" i="10"/>
  <c r="A255" i="10"/>
  <c r="A276" i="10"/>
  <c r="A191" i="10"/>
  <c r="A215" i="10"/>
  <c r="A164" i="10"/>
  <c r="A36" i="10"/>
  <c r="A68" i="10"/>
  <c r="A140" i="10"/>
  <c r="A179" i="10"/>
  <c r="A198" i="10"/>
  <c r="A183" i="10"/>
  <c r="A166" i="10"/>
  <c r="A88" i="10"/>
  <c r="A90" i="10"/>
  <c r="A184" i="10"/>
  <c r="A277" i="10"/>
  <c r="A51" i="10"/>
  <c r="A134" i="10"/>
  <c r="A116" i="10"/>
  <c r="A122" i="10"/>
  <c r="A131" i="10"/>
  <c r="A278" i="10"/>
  <c r="A80" i="10"/>
  <c r="A38" i="10"/>
  <c r="A202" i="10"/>
  <c r="A4" i="10"/>
  <c r="A59" i="10"/>
  <c r="A227" i="10"/>
  <c r="A47" i="10"/>
  <c r="A241" i="10"/>
  <c r="A67" i="10"/>
  <c r="A89" i="10"/>
  <c r="A5" i="10"/>
  <c r="A165" i="10"/>
  <c r="A39" i="10"/>
  <c r="A43" i="10"/>
  <c r="A197" i="10"/>
  <c r="A60" i="10"/>
  <c r="A97" i="10"/>
  <c r="A16" i="10"/>
  <c r="A70" i="10"/>
  <c r="A112" i="10"/>
  <c r="A272" i="10"/>
  <c r="A130" i="10"/>
  <c r="A138" i="10"/>
  <c r="A233" i="10"/>
  <c r="A65" i="10"/>
  <c r="A14" i="10"/>
  <c r="A121" i="10"/>
  <c r="A123" i="10"/>
  <c r="A234" i="10"/>
  <c r="A258" i="10"/>
  <c r="A127" i="10"/>
  <c r="A75" i="10"/>
  <c r="A162" i="10"/>
  <c r="A273" i="10"/>
  <c r="A228" i="10"/>
  <c r="A249" i="10"/>
  <c r="A173" i="10"/>
  <c r="A155" i="10"/>
  <c r="A178" i="10"/>
  <c r="A77" i="10"/>
  <c r="A225" i="10"/>
  <c r="A188" i="10"/>
  <c r="A8" i="10"/>
  <c r="A44" i="10"/>
  <c r="A269" i="10"/>
  <c r="A136" i="10"/>
  <c r="A161" i="10"/>
  <c r="A3" i="10"/>
  <c r="A266" i="10"/>
  <c r="A13" i="10"/>
  <c r="A229" i="10"/>
  <c r="A105" i="10"/>
  <c r="A73" i="10"/>
  <c r="A205" i="10"/>
  <c r="A17" i="10"/>
  <c r="A267" i="10"/>
  <c r="A207" i="10"/>
  <c r="A259" i="10"/>
  <c r="A211" i="10"/>
  <c r="A56" i="10"/>
  <c r="A248" i="10"/>
  <c r="A141" i="10"/>
  <c r="A218" i="10"/>
  <c r="A20" i="10"/>
  <c r="A274" i="10"/>
  <c r="A129" i="10"/>
  <c r="A21" i="10"/>
  <c r="A232" i="10"/>
  <c r="A150" i="10"/>
  <c r="A187" i="10"/>
  <c r="A109" i="10"/>
  <c r="A152" i="10"/>
  <c r="A251" i="10"/>
  <c r="A158" i="10"/>
  <c r="A143" i="10"/>
  <c r="A190" i="10"/>
  <c r="A193" i="10"/>
  <c r="A167" i="10"/>
  <c r="A23" i="10"/>
  <c r="A199" i="10"/>
  <c r="A175" i="10"/>
  <c r="A160" i="10"/>
  <c r="A247" i="10"/>
  <c r="A219" i="10"/>
  <c r="A213" i="10"/>
  <c r="A95" i="10"/>
  <c r="A145" i="10"/>
  <c r="A169" i="10"/>
  <c r="A163" i="10"/>
  <c r="A92" i="10"/>
  <c r="A6" i="10"/>
  <c r="A25" i="10"/>
  <c r="A28" i="10"/>
  <c r="A108" i="10"/>
  <c r="A71" i="10"/>
  <c r="A243" i="10"/>
  <c r="A40" i="10"/>
  <c r="A268" i="10"/>
  <c r="A57" i="10"/>
  <c r="A41" i="10"/>
  <c r="A253" i="10"/>
  <c r="A230" i="10"/>
  <c r="A192" i="10"/>
  <c r="A242" i="10"/>
  <c r="A120" i="10"/>
  <c r="A74" i="10"/>
  <c r="A54" i="10"/>
  <c r="A82" i="10"/>
  <c r="A124" i="10"/>
  <c r="A55" i="10"/>
  <c r="A12" i="10"/>
  <c r="A226" i="10"/>
  <c r="A214" i="10"/>
  <c r="A170" i="10"/>
  <c r="A222" i="10"/>
  <c r="A204" i="10"/>
  <c r="A107" i="10"/>
  <c r="A29" i="10"/>
  <c r="A185" i="10"/>
  <c r="A11" i="10"/>
  <c r="A246" i="10"/>
  <c r="A48" i="10"/>
  <c r="A139" i="10"/>
  <c r="A224" i="10"/>
  <c r="A212" i="10"/>
  <c r="A50" i="10"/>
  <c r="A151" i="10"/>
  <c r="A180" i="10"/>
  <c r="A189" i="10"/>
  <c r="A24" i="10"/>
  <c r="A177" i="10"/>
  <c r="A182" i="10"/>
  <c r="A42" i="10"/>
  <c r="A81" i="10"/>
  <c r="A174" i="10"/>
  <c r="A33" i="10"/>
  <c r="A46" i="10"/>
  <c r="A223" i="10"/>
  <c r="A101" i="10"/>
  <c r="A194" i="10"/>
  <c r="A270" i="10"/>
  <c r="A30" i="10"/>
  <c r="A168" i="10"/>
  <c r="A64" i="10"/>
  <c r="A260" i="10"/>
  <c r="A99" i="10"/>
  <c r="A61" i="10"/>
  <c r="A114" i="10"/>
  <c r="A172" i="10"/>
  <c r="A32" i="10"/>
  <c r="A78" i="10"/>
  <c r="A220" i="10"/>
  <c r="A171" i="10"/>
  <c r="A217" i="10"/>
  <c r="A15" i="10"/>
  <c r="A137" i="10"/>
  <c r="A45" i="10"/>
  <c r="A35" i="10"/>
  <c r="A181" i="10"/>
  <c r="A125" i="10"/>
  <c r="A63" i="10"/>
  <c r="A148" i="10"/>
  <c r="A66" i="10"/>
  <c r="A235" i="10"/>
  <c r="A196" i="10"/>
  <c r="A118" i="10"/>
  <c r="A147" i="10"/>
  <c r="A110" i="10"/>
  <c r="A244" i="10"/>
  <c r="A69" i="10"/>
  <c r="A238" i="10"/>
  <c r="A250" i="10"/>
  <c r="A208" i="10"/>
  <c r="A252" i="10"/>
  <c r="A72" i="10"/>
  <c r="A264" i="10"/>
  <c r="A87" i="10"/>
  <c r="A132" i="10"/>
  <c r="A237" i="10"/>
  <c r="A31" i="10"/>
  <c r="A83" i="10"/>
  <c r="A262" i="10"/>
  <c r="A58" i="10"/>
  <c r="A149" i="10"/>
  <c r="A100" i="10"/>
  <c r="A239" i="10"/>
  <c r="A221" i="10"/>
  <c r="A119" i="10"/>
  <c r="A261" i="10"/>
  <c r="A236" i="10"/>
  <c r="A26" i="10"/>
  <c r="A154" i="10"/>
  <c r="A201" i="10"/>
  <c r="A240" i="10"/>
  <c r="A91" i="10"/>
  <c r="A117" i="10"/>
  <c r="A76" i="10"/>
  <c r="A113" i="10"/>
  <c r="A49" i="10"/>
  <c r="A159" i="10"/>
  <c r="A195" i="10"/>
  <c r="A52" i="10"/>
  <c r="A102" i="10"/>
  <c r="A216" i="10"/>
  <c r="A157" i="10"/>
  <c r="A62" i="10"/>
  <c r="A93" i="10"/>
  <c r="A96" i="10"/>
  <c r="A115" i="10"/>
  <c r="A142" i="10"/>
  <c r="A206" i="10"/>
  <c r="A203" i="10"/>
  <c r="A128" i="10"/>
  <c r="A7" i="10"/>
  <c r="A133" i="10"/>
  <c r="A126" i="10"/>
  <c r="A265" i="10"/>
  <c r="A245" i="10"/>
  <c r="A37" i="10"/>
  <c r="A104" i="10"/>
  <c r="A231" i="10"/>
  <c r="A22" i="10"/>
  <c r="A19" i="10"/>
  <c r="A111" i="10"/>
  <c r="A10" i="10"/>
  <c r="A271" i="10"/>
  <c r="A106" i="10"/>
  <c r="A200" i="10"/>
  <c r="A186" i="10"/>
  <c r="A94" i="10"/>
  <c r="A103" i="10"/>
  <c r="A98" i="10"/>
  <c r="A86" i="10"/>
  <c r="A84" i="10"/>
  <c r="A254" i="10"/>
  <c r="A135" i="10"/>
  <c r="A18" i="10"/>
  <c r="A256" i="10"/>
  <c r="A27" i="10"/>
  <c r="A257" i="10"/>
  <c r="A34" i="10"/>
  <c r="C9" i="8"/>
  <c r="C8" i="9"/>
  <c r="A420" i="10"/>
  <c r="A316" i="10"/>
  <c r="A453" i="10"/>
  <c r="A296" i="10"/>
  <c r="A454" i="10"/>
  <c r="A449" i="10"/>
  <c r="A496" i="10"/>
  <c r="A440" i="10"/>
  <c r="A346" i="10"/>
  <c r="A307" i="10"/>
  <c r="A412" i="10"/>
  <c r="A355" i="10"/>
  <c r="A286" i="10"/>
  <c r="A294" i="10"/>
  <c r="A469" i="10"/>
  <c r="A540" i="10"/>
  <c r="A371" i="10"/>
  <c r="A308" i="10"/>
  <c r="A312" i="10"/>
  <c r="A423" i="10"/>
  <c r="A388" i="10"/>
  <c r="A437" i="10"/>
  <c r="A373" i="10"/>
  <c r="A390" i="10"/>
  <c r="A329" i="10"/>
  <c r="A403" i="10"/>
  <c r="A456" i="10"/>
  <c r="A429" i="10"/>
  <c r="A538" i="10"/>
  <c r="A477" i="10"/>
  <c r="A336" i="10"/>
  <c r="A407" i="10"/>
  <c r="A542" i="10"/>
  <c r="A299" i="10"/>
  <c r="A427" i="10"/>
  <c r="A507" i="10"/>
  <c r="A305" i="10"/>
  <c r="A314" i="10"/>
  <c r="A323" i="10"/>
  <c r="A284" i="10"/>
  <c r="A301" i="10"/>
  <c r="A357" i="10"/>
  <c r="A392" i="10"/>
  <c r="A378" i="10"/>
  <c r="A326" i="10"/>
  <c r="A554" i="10"/>
  <c r="A411" i="10"/>
  <c r="A536" i="10"/>
  <c r="A517" i="10"/>
  <c r="A523" i="10"/>
  <c r="A331" i="10"/>
  <c r="A334" i="10"/>
  <c r="A546" i="10"/>
  <c r="A369" i="10"/>
  <c r="A289" i="10"/>
  <c r="A480" i="10"/>
  <c r="A321" i="10"/>
  <c r="A343" i="10"/>
  <c r="A497" i="10"/>
  <c r="A287" i="10"/>
  <c r="A445" i="10"/>
  <c r="A374" i="10"/>
  <c r="A470" i="10"/>
  <c r="A339" i="10"/>
  <c r="A510" i="10"/>
  <c r="A485" i="10"/>
  <c r="A351" i="10"/>
  <c r="A418" i="10"/>
  <c r="A521" i="10"/>
  <c r="A283" i="10"/>
  <c r="A402" i="10"/>
  <c r="A315" i="10"/>
  <c r="A303" i="10"/>
  <c r="A526" i="10"/>
  <c r="A409" i="10"/>
  <c r="A458" i="10"/>
  <c r="A552" i="10"/>
  <c r="A421" i="10"/>
  <c r="A375" i="10"/>
  <c r="A386" i="10"/>
  <c r="A359" i="10"/>
  <c r="A535" i="10"/>
  <c r="A342" i="10"/>
  <c r="A547" i="10"/>
  <c r="A280" i="10"/>
  <c r="A524" i="10"/>
  <c r="A528" i="10"/>
  <c r="A444" i="10"/>
  <c r="A508" i="10"/>
  <c r="A492" i="10"/>
  <c r="A330" i="10"/>
  <c r="A474" i="10"/>
  <c r="A430" i="10"/>
  <c r="A398" i="10"/>
  <c r="A395" i="10"/>
  <c r="A297" i="10"/>
  <c r="A433" i="10"/>
  <c r="A425" i="10"/>
  <c r="A352" i="10"/>
  <c r="A465" i="10"/>
  <c r="A533" i="10"/>
  <c r="A391" i="10"/>
  <c r="A522" i="10"/>
  <c r="A451" i="10"/>
  <c r="A509" i="10"/>
  <c r="A481" i="10"/>
  <c r="A300" i="10"/>
  <c r="A410" i="10"/>
  <c r="A304" i="10"/>
  <c r="A279" i="10"/>
  <c r="A484" i="10"/>
  <c r="A416" i="10"/>
  <c r="A347" i="10"/>
  <c r="A452" i="10"/>
  <c r="A489" i="10"/>
  <c r="A353" i="10"/>
  <c r="A491" i="10"/>
  <c r="A381" i="10"/>
  <c r="A404" i="10"/>
  <c r="A335" i="10"/>
  <c r="A358" i="10"/>
  <c r="A530" i="10"/>
  <c r="A385" i="10"/>
  <c r="A368" i="10"/>
  <c r="A318" i="10"/>
  <c r="A519" i="10"/>
  <c r="A389" i="10"/>
  <c r="A356" i="10"/>
  <c r="A518" i="10"/>
  <c r="A487" i="10"/>
  <c r="A455" i="10"/>
  <c r="A544" i="10"/>
  <c r="A441" i="10"/>
  <c r="A361" i="10"/>
  <c r="A372" i="10"/>
  <c r="A333" i="10"/>
  <c r="A364" i="10"/>
  <c r="A281" i="10"/>
  <c r="A324" i="10"/>
  <c r="A515" i="10"/>
  <c r="A338" i="10"/>
  <c r="A539" i="10"/>
  <c r="A476" i="10"/>
  <c r="A362" i="10"/>
  <c r="A500" i="10"/>
  <c r="A340" i="10"/>
  <c r="A543" i="10"/>
  <c r="A459" i="10"/>
  <c r="A520" i="10"/>
  <c r="A360" i="10"/>
  <c r="A490" i="10"/>
  <c r="A443" i="10"/>
  <c r="A503" i="10"/>
  <c r="A366" i="10"/>
  <c r="A472" i="10"/>
  <c r="A450" i="10"/>
  <c r="A525" i="10"/>
  <c r="A436" i="10"/>
  <c r="A327" i="10"/>
  <c r="A516" i="10"/>
  <c r="A527" i="10"/>
  <c r="A377" i="10"/>
  <c r="A290" i="10"/>
  <c r="A426" i="10"/>
  <c r="A298" i="10"/>
  <c r="A514" i="10"/>
  <c r="A461" i="10"/>
  <c r="A457" i="10"/>
  <c r="A302" i="10"/>
  <c r="A464" i="10"/>
  <c r="A495" i="10"/>
  <c r="A513" i="10"/>
  <c r="A431" i="10"/>
  <c r="A434" i="10"/>
  <c r="A531" i="10"/>
  <c r="A446" i="10"/>
  <c r="A363" i="10"/>
  <c r="A424" i="10"/>
  <c r="A534" i="10"/>
  <c r="A322" i="10"/>
  <c r="A448" i="10"/>
  <c r="A367" i="10"/>
  <c r="A549" i="10"/>
  <c r="A306" i="10"/>
  <c r="A550" i="10"/>
  <c r="A350" i="10"/>
  <c r="A473" i="10"/>
  <c r="A511" i="10"/>
  <c r="A541" i="10"/>
  <c r="A488" i="10"/>
  <c r="A285" i="10"/>
  <c r="A408" i="10"/>
  <c r="A478" i="10"/>
  <c r="A498" i="10"/>
  <c r="A379" i="10"/>
  <c r="A529" i="10"/>
  <c r="A319" i="10"/>
  <c r="A475" i="10"/>
  <c r="A499" i="10"/>
  <c r="A309" i="10"/>
  <c r="A442" i="10"/>
  <c r="A406" i="10"/>
  <c r="A479" i="10"/>
  <c r="A320" i="10"/>
  <c r="A501" i="10"/>
  <c r="A419" i="10"/>
  <c r="A414" i="10"/>
  <c r="A332" i="10"/>
  <c r="A396" i="10"/>
  <c r="A413" i="10"/>
  <c r="A432" i="10"/>
  <c r="A467" i="10"/>
  <c r="A428" i="10"/>
  <c r="A502" i="10"/>
  <c r="A313" i="10"/>
  <c r="A483" i="10"/>
  <c r="A397" i="10"/>
  <c r="A435" i="10"/>
  <c r="A415" i="10"/>
  <c r="A548" i="10"/>
  <c r="A376" i="10"/>
  <c r="A505" i="10"/>
  <c r="A348" i="10"/>
  <c r="A460" i="10"/>
  <c r="A405" i="10"/>
  <c r="A384" i="10"/>
  <c r="A349" i="10"/>
  <c r="A380" i="10"/>
  <c r="A317" i="10"/>
  <c r="A382" i="10"/>
  <c r="A400" i="10"/>
  <c r="A438" i="10"/>
  <c r="A401" i="10"/>
  <c r="A471" i="10"/>
  <c r="A512" i="10"/>
  <c r="A399" i="10"/>
  <c r="A282" i="10"/>
  <c r="A345" i="10"/>
  <c r="A328" i="10"/>
  <c r="A394" i="10"/>
  <c r="A387" i="10"/>
  <c r="A537" i="10"/>
  <c r="A468" i="10"/>
  <c r="A325" i="10"/>
  <c r="A486" i="10"/>
  <c r="A295" i="10"/>
  <c r="A365" i="10"/>
  <c r="A482" i="10"/>
  <c r="A393" i="10"/>
  <c r="A463" i="10"/>
  <c r="A310" i="10"/>
  <c r="A344" i="10"/>
  <c r="A417" i="10"/>
  <c r="A293" i="10"/>
  <c r="A493" i="10"/>
  <c r="A551" i="10"/>
  <c r="A494" i="10"/>
  <c r="A553" i="10"/>
  <c r="A462" i="10"/>
  <c r="A311" i="10"/>
  <c r="A354" i="10"/>
  <c r="A383" i="10"/>
  <c r="A532" i="10"/>
  <c r="A447" i="10"/>
  <c r="A337" i="10"/>
  <c r="A504" i="10"/>
  <c r="A291" i="10"/>
  <c r="A506" i="10"/>
  <c r="A545" i="10"/>
  <c r="A439" i="10"/>
  <c r="A288" i="10"/>
  <c r="A341" i="10"/>
  <c r="A422" i="10"/>
  <c r="A292" i="10"/>
  <c r="A466" i="10"/>
  <c r="A370" i="10"/>
  <c r="A11" i="3"/>
  <c r="A12" i="3"/>
  <c r="A10" i="3"/>
  <c r="A9" i="3"/>
  <c r="A14" i="3"/>
  <c r="A13" i="3"/>
  <c r="A20" i="3"/>
  <c r="A16" i="3"/>
  <c r="A19" i="3"/>
  <c r="A17" i="3"/>
  <c r="A15" i="3"/>
  <c r="A18" i="3"/>
  <c r="A61" i="3"/>
  <c r="A60" i="3"/>
  <c r="A57" i="3"/>
  <c r="A59" i="3"/>
  <c r="A58" i="3"/>
  <c r="A62" i="3"/>
  <c r="A48" i="3"/>
  <c r="A49" i="3"/>
  <c r="A46" i="3"/>
  <c r="A45" i="3"/>
  <c r="A50" i="3"/>
  <c r="A47" i="3"/>
  <c r="A32" i="3"/>
  <c r="A27" i="3"/>
  <c r="A30" i="3"/>
  <c r="A31" i="3"/>
  <c r="A28" i="3"/>
  <c r="A29" i="3"/>
  <c r="A24" i="7"/>
  <c r="A7" i="7"/>
  <c r="A19" i="7"/>
  <c r="A17" i="7"/>
  <c r="A6" i="7"/>
  <c r="A12" i="7"/>
  <c r="A25" i="7"/>
  <c r="A9" i="7"/>
  <c r="A15" i="7"/>
  <c r="A11" i="7"/>
  <c r="A21" i="7"/>
  <c r="A31" i="7"/>
  <c r="A18" i="7"/>
  <c r="A14" i="7"/>
  <c r="A29" i="7"/>
  <c r="A20" i="7"/>
  <c r="A23" i="7"/>
  <c r="A26" i="7"/>
  <c r="A16" i="7"/>
  <c r="A13" i="7"/>
  <c r="A28" i="7"/>
  <c r="A22" i="7"/>
  <c r="A10" i="7"/>
  <c r="A30" i="7"/>
  <c r="A8" i="7"/>
  <c r="A27" i="7"/>
  <c r="A601" i="10"/>
  <c r="A644" i="10"/>
  <c r="A684" i="10"/>
  <c r="A616" i="10"/>
  <c r="A658" i="10"/>
  <c r="A605" i="10"/>
  <c r="A809" i="10"/>
  <c r="A823" i="10"/>
  <c r="A758" i="10"/>
  <c r="A733" i="10"/>
  <c r="A564" i="10"/>
  <c r="A806" i="10"/>
  <c r="A741" i="10"/>
  <c r="A602" i="10"/>
  <c r="A563" i="10"/>
  <c r="A619" i="10"/>
  <c r="A732" i="10"/>
  <c r="A828" i="10"/>
  <c r="A781" i="10"/>
  <c r="A556" i="10"/>
  <c r="A659" i="10"/>
  <c r="A623" i="10"/>
  <c r="A670" i="10"/>
  <c r="A635" i="10"/>
  <c r="A652" i="10"/>
  <c r="A821" i="10"/>
  <c r="A682" i="10"/>
  <c r="A793" i="10"/>
  <c r="A788" i="10"/>
  <c r="A764" i="10"/>
  <c r="A649" i="10"/>
  <c r="A581" i="10"/>
  <c r="A763" i="10"/>
  <c r="A745" i="10"/>
  <c r="A632" i="10"/>
  <c r="A785" i="10"/>
  <c r="A784" i="10"/>
  <c r="A716" i="10"/>
  <c r="A735" i="10"/>
  <c r="A643" i="10"/>
  <c r="A709" i="10"/>
  <c r="A614" i="10"/>
  <c r="A640" i="10"/>
  <c r="A591" i="10"/>
  <c r="A689" i="10"/>
  <c r="A717" i="10"/>
  <c r="A698" i="10"/>
  <c r="A725" i="10"/>
  <c r="A737" i="10"/>
  <c r="A624" i="10"/>
  <c r="A648" i="10"/>
  <c r="A713" i="10"/>
  <c r="A787" i="10"/>
  <c r="A696" i="10"/>
  <c r="A595" i="10"/>
  <c r="A701" i="10"/>
  <c r="A663" i="10"/>
  <c r="A728" i="10"/>
  <c r="A753" i="10"/>
  <c r="A598" i="10"/>
  <c r="A775" i="10"/>
  <c r="A631" i="10"/>
  <c r="A749" i="10"/>
  <c r="A789" i="10"/>
  <c r="A714" i="10"/>
  <c r="A774" i="10"/>
  <c r="A803" i="10"/>
  <c r="A558" i="10"/>
  <c r="A596" i="10"/>
  <c r="A647" i="10"/>
  <c r="A650" i="10"/>
  <c r="A772" i="10"/>
  <c r="A686" i="10"/>
  <c r="A805" i="10"/>
  <c r="A802" i="10"/>
  <c r="A730" i="10"/>
  <c r="A676" i="10"/>
  <c r="A757" i="10"/>
  <c r="A590" i="10"/>
  <c r="A665" i="10"/>
  <c r="A580" i="10"/>
  <c r="A736" i="10"/>
  <c r="A572" i="10"/>
  <c r="A822" i="10"/>
  <c r="A786" i="10"/>
  <c r="A678" i="10"/>
  <c r="A705" i="10"/>
  <c r="A771" i="10"/>
  <c r="A655" i="10"/>
  <c r="A608" i="10"/>
  <c r="A645" i="10"/>
  <c r="A695" i="10"/>
  <c r="A637" i="10"/>
  <c r="A694" i="10"/>
  <c r="A711" i="10"/>
  <c r="A767" i="10"/>
  <c r="A565" i="10"/>
  <c r="A750" i="10"/>
  <c r="A761" i="10"/>
  <c r="A569" i="10"/>
  <c r="A740" i="10"/>
  <c r="A587" i="10"/>
  <c r="A766" i="10"/>
  <c r="A826" i="10"/>
  <c r="A692" i="10"/>
  <c r="A724" i="10"/>
  <c r="A770" i="10"/>
  <c r="A722" i="10"/>
  <c r="A577" i="10"/>
  <c r="A697" i="10"/>
  <c r="A651" i="10"/>
  <c r="A704" i="10"/>
  <c r="A620" i="10"/>
  <c r="A668" i="10"/>
  <c r="A707" i="10"/>
  <c r="A599" i="10"/>
  <c r="A600" i="10"/>
  <c r="A796" i="10"/>
  <c r="A638" i="10"/>
  <c r="A731" i="10"/>
  <c r="A627" i="10"/>
  <c r="A589" i="10"/>
  <c r="A755" i="10"/>
  <c r="A683" i="10"/>
  <c r="A612" i="10"/>
  <c r="A617" i="10"/>
  <c r="A825" i="10"/>
  <c r="A562" i="10"/>
  <c r="A660" i="10"/>
  <c r="A607" i="10"/>
  <c r="A798" i="10"/>
  <c r="A760" i="10"/>
  <c r="A657" i="10"/>
  <c r="A782" i="10"/>
  <c r="A765" i="10"/>
  <c r="A629" i="10"/>
  <c r="A703" i="10"/>
  <c r="A575" i="10"/>
  <c r="A795" i="10"/>
  <c r="A672" i="10"/>
  <c r="A820" i="10"/>
  <c r="A666" i="10"/>
  <c r="A622" i="10"/>
  <c r="A777" i="10"/>
  <c r="A804" i="10"/>
  <c r="A560" i="10"/>
  <c r="A685" i="10"/>
  <c r="A815" i="10"/>
  <c r="A674" i="10"/>
  <c r="A791" i="10"/>
  <c r="A566" i="10"/>
  <c r="A778" i="10"/>
  <c r="A634" i="10"/>
  <c r="A773" i="10"/>
  <c r="A646" i="10"/>
  <c r="A579" i="10"/>
  <c r="A636" i="10"/>
  <c r="A783" i="10"/>
  <c r="A559" i="10"/>
  <c r="A762" i="10"/>
  <c r="A734" i="10"/>
  <c r="A693" i="10"/>
  <c r="A555" i="10"/>
  <c r="A653" i="10"/>
  <c r="A618" i="10"/>
  <c r="A561" i="10"/>
  <c r="A573" i="10"/>
  <c r="A799" i="10"/>
  <c r="A628" i="10"/>
  <c r="A690" i="10"/>
  <c r="A671" i="10"/>
  <c r="A813" i="10"/>
  <c r="A673" i="10"/>
  <c r="A584" i="10"/>
  <c r="A585" i="10"/>
  <c r="A567" i="10"/>
  <c r="A710" i="10"/>
  <c r="A557" i="10"/>
  <c r="A742" i="10"/>
  <c r="A811" i="10"/>
  <c r="A769" i="10"/>
  <c r="A708" i="10"/>
  <c r="A570" i="10"/>
  <c r="A586" i="10"/>
  <c r="A699" i="10"/>
  <c r="A594" i="10"/>
  <c r="A576" i="10"/>
  <c r="A723" i="10"/>
  <c r="A630" i="10"/>
  <c r="A829" i="10"/>
  <c r="A719" i="10"/>
  <c r="A700" i="10"/>
  <c r="A639" i="10"/>
  <c r="A604" i="10"/>
  <c r="A814" i="10"/>
  <c r="A721" i="10"/>
  <c r="A817" i="10"/>
  <c r="A625" i="10"/>
  <c r="A606" i="10"/>
  <c r="A578" i="10"/>
  <c r="A675" i="10"/>
  <c r="A727" i="10"/>
  <c r="A819" i="10"/>
  <c r="A593" i="10"/>
  <c r="A746" i="10"/>
  <c r="A679" i="10"/>
  <c r="A807" i="10"/>
  <c r="A603" i="10"/>
  <c r="A611" i="10"/>
  <c r="A748" i="10"/>
  <c r="A582" i="10"/>
  <c r="A706" i="10"/>
  <c r="A810" i="10"/>
  <c r="A794" i="10"/>
  <c r="A641" i="10"/>
  <c r="A720" i="10"/>
  <c r="A613" i="10"/>
  <c r="A588" i="10"/>
  <c r="A792" i="10"/>
  <c r="A776" i="10"/>
  <c r="A664" i="10"/>
  <c r="A677" i="10"/>
  <c r="A780" i="10"/>
  <c r="A747" i="10"/>
  <c r="A827" i="10"/>
  <c r="A626" i="10"/>
  <c r="A571" i="10"/>
  <c r="A743" i="10"/>
  <c r="A615" i="10"/>
  <c r="A812" i="10"/>
  <c r="A688" i="10"/>
  <c r="A739" i="10"/>
  <c r="A610" i="10"/>
  <c r="A816" i="10"/>
  <c r="A583" i="10"/>
  <c r="A691" i="10"/>
  <c r="A642" i="10"/>
  <c r="A661" i="10"/>
  <c r="A633" i="10"/>
  <c r="A715" i="10"/>
  <c r="A751" i="10"/>
  <c r="A824" i="10"/>
  <c r="A718" i="10"/>
  <c r="A779" i="10"/>
  <c r="A621" i="10"/>
  <c r="A667" i="10"/>
  <c r="A712" i="10"/>
  <c r="A568" i="10"/>
  <c r="A702" i="10"/>
  <c r="A790" i="10"/>
  <c r="A808" i="10"/>
  <c r="A729" i="10"/>
  <c r="A574" i="10"/>
  <c r="A669" i="10"/>
  <c r="A759" i="10"/>
  <c r="A797" i="10"/>
  <c r="A738" i="10"/>
  <c r="A656" i="10"/>
  <c r="A752" i="10"/>
  <c r="A680" i="10"/>
  <c r="A744" i="10"/>
  <c r="A726" i="10"/>
  <c r="A830" i="10"/>
  <c r="A800" i="10"/>
  <c r="A597" i="10"/>
  <c r="A768" i="10"/>
  <c r="A818" i="10"/>
  <c r="A754" i="10"/>
  <c r="A654" i="10"/>
  <c r="A756" i="10"/>
  <c r="A662" i="10"/>
  <c r="A681" i="10"/>
  <c r="A687" i="10"/>
  <c r="A609" i="10"/>
  <c r="A801" i="10"/>
  <c r="A592" i="10"/>
  <c r="D9" i="8"/>
  <c r="D8" i="9"/>
  <c r="A5" i="3"/>
  <c r="A4" i="3"/>
  <c r="A8" i="3"/>
  <c r="A7" i="3"/>
  <c r="A6" i="3"/>
  <c r="A3" i="3"/>
  <c r="A34" i="3"/>
  <c r="A36" i="3"/>
  <c r="A35" i="3"/>
  <c r="A38" i="3"/>
  <c r="A33" i="3"/>
  <c r="A37" i="3"/>
  <c r="C12" i="8" l="1"/>
  <c r="C39" i="8"/>
  <c r="D37" i="8"/>
  <c r="C37" i="8"/>
  <c r="E37" i="8"/>
  <c r="D13" i="5"/>
  <c r="D12" i="5"/>
  <c r="D9" i="5"/>
  <c r="E13" i="5"/>
  <c r="E11" i="5"/>
  <c r="E9" i="5"/>
  <c r="C10" i="5"/>
  <c r="D10" i="5"/>
  <c r="C13" i="5"/>
  <c r="D11" i="5"/>
  <c r="D8" i="5"/>
  <c r="E12" i="5"/>
  <c r="E10" i="5"/>
  <c r="C9" i="5"/>
  <c r="E8" i="5"/>
  <c r="C8" i="5"/>
  <c r="C12" i="5"/>
  <c r="C11" i="5"/>
  <c r="D27" i="9"/>
  <c r="E16" i="9"/>
  <c r="E11" i="9"/>
  <c r="C30" i="9"/>
  <c r="D53" i="9"/>
  <c r="C16" i="9"/>
  <c r="E46" i="9"/>
  <c r="E24" i="9"/>
  <c r="C40" i="9"/>
  <c r="E26" i="9"/>
  <c r="D52" i="9"/>
  <c r="E9" i="9"/>
  <c r="D18" i="9"/>
  <c r="C47" i="9"/>
  <c r="C37" i="9"/>
  <c r="E52" i="9"/>
  <c r="C26" i="9"/>
  <c r="D11" i="9"/>
  <c r="D43" i="9"/>
  <c r="D37" i="9"/>
  <c r="C22" i="9"/>
  <c r="D36" i="9"/>
  <c r="D13" i="9"/>
  <c r="D54" i="9"/>
  <c r="D39" i="9"/>
  <c r="C27" i="9"/>
  <c r="C15" i="9"/>
  <c r="C39" i="9"/>
  <c r="D15" i="9"/>
  <c r="D57" i="9"/>
  <c r="C51" i="9"/>
  <c r="E25" i="9"/>
  <c r="C38" i="9"/>
  <c r="C59" i="9"/>
  <c r="D24" i="9"/>
  <c r="E39" i="9"/>
  <c r="C33" i="9"/>
  <c r="D55" i="9"/>
  <c r="E37" i="9"/>
  <c r="E15" i="9"/>
  <c r="C21" i="9"/>
  <c r="E55" i="9"/>
  <c r="D22" i="9"/>
  <c r="C17" i="9"/>
  <c r="E14" i="9"/>
  <c r="E19" i="9"/>
  <c r="C18" i="9"/>
  <c r="D47" i="9"/>
  <c r="C43" i="9"/>
  <c r="C12" i="9"/>
  <c r="E22" i="9"/>
  <c r="D33" i="9"/>
  <c r="E36" i="9"/>
  <c r="C55" i="9"/>
  <c r="D20" i="9"/>
  <c r="C11" i="9"/>
  <c r="C58" i="9"/>
  <c r="E48" i="9"/>
  <c r="C54" i="9"/>
  <c r="D35" i="9"/>
  <c r="C24" i="9"/>
  <c r="D42" i="9"/>
  <c r="E47" i="9"/>
  <c r="D45" i="9"/>
  <c r="E20" i="9"/>
  <c r="E21" i="9"/>
  <c r="C46" i="9"/>
  <c r="D29" i="9"/>
  <c r="C52" i="9"/>
  <c r="D48" i="9"/>
  <c r="C57" i="9"/>
  <c r="E29" i="9"/>
  <c r="C35" i="9"/>
  <c r="D26" i="9"/>
  <c r="C31" i="9"/>
  <c r="D58" i="9"/>
  <c r="E30" i="9"/>
  <c r="D59" i="9"/>
  <c r="E42" i="9"/>
  <c r="D49" i="9"/>
  <c r="E35" i="9"/>
  <c r="D46" i="9"/>
  <c r="D31" i="9"/>
  <c r="E27" i="9"/>
  <c r="E51" i="9"/>
  <c r="E53" i="9"/>
  <c r="C29" i="9"/>
  <c r="C48" i="9"/>
  <c r="E34" i="9"/>
  <c r="C19" i="9"/>
  <c r="C56" i="9"/>
  <c r="D9" i="9"/>
  <c r="C45" i="9"/>
  <c r="C49" i="9"/>
  <c r="C53" i="9"/>
  <c r="D14" i="9"/>
  <c r="C42" i="9"/>
  <c r="C13" i="9"/>
  <c r="D30" i="9"/>
  <c r="E43" i="9"/>
  <c r="C14" i="9"/>
  <c r="C25" i="9"/>
  <c r="E44" i="9"/>
  <c r="E38" i="9"/>
  <c r="D51" i="9"/>
  <c r="C44" i="9"/>
  <c r="D16" i="9"/>
  <c r="D38" i="9"/>
  <c r="E31" i="9"/>
  <c r="E13" i="9"/>
  <c r="C20" i="9"/>
  <c r="E18" i="9"/>
  <c r="D21" i="9"/>
  <c r="E28" i="9"/>
  <c r="D25" i="9"/>
  <c r="E17" i="9"/>
  <c r="C34" i="9"/>
  <c r="E59" i="9"/>
  <c r="D56" i="9"/>
  <c r="D40" i="9"/>
  <c r="D44" i="9"/>
  <c r="E49" i="9"/>
  <c r="E12" i="9"/>
  <c r="E57" i="9"/>
  <c r="D28" i="9"/>
  <c r="E40" i="9"/>
  <c r="D12" i="9"/>
  <c r="D17" i="9"/>
  <c r="D34" i="9"/>
  <c r="E56" i="9"/>
  <c r="C9" i="9"/>
  <c r="E45" i="9"/>
  <c r="D19" i="9"/>
  <c r="E54" i="9"/>
  <c r="E33" i="9"/>
  <c r="C36" i="9"/>
  <c r="C28" i="9"/>
  <c r="E58" i="9"/>
  <c r="E21" i="8"/>
  <c r="E27" i="8"/>
  <c r="D13" i="8"/>
  <c r="C19" i="8"/>
  <c r="C11" i="8"/>
  <c r="D33" i="8"/>
  <c r="E29" i="8"/>
  <c r="D21" i="8"/>
  <c r="D10" i="8"/>
  <c r="D29" i="8"/>
  <c r="D38" i="8"/>
  <c r="E18" i="8"/>
  <c r="D15" i="8"/>
  <c r="E24" i="8"/>
  <c r="E28" i="8"/>
  <c r="C30" i="8"/>
  <c r="C25" i="8"/>
  <c r="D11" i="8"/>
  <c r="E12" i="8"/>
  <c r="D23" i="8"/>
  <c r="D31" i="8"/>
  <c r="D39" i="8"/>
  <c r="E15" i="8"/>
  <c r="E39" i="8"/>
  <c r="C10" i="8"/>
  <c r="C17" i="8"/>
  <c r="C34" i="8"/>
  <c r="D20" i="8"/>
  <c r="C27" i="8"/>
  <c r="C28" i="8"/>
  <c r="E35" i="8"/>
  <c r="C31" i="8"/>
  <c r="D22" i="8"/>
  <c r="C32" i="8"/>
  <c r="C26" i="8"/>
  <c r="C21" i="8"/>
  <c r="D35" i="8"/>
  <c r="C38" i="8"/>
  <c r="E16" i="8"/>
  <c r="E22" i="8"/>
  <c r="D19" i="8"/>
  <c r="D32" i="8"/>
  <c r="E11" i="8"/>
  <c r="C23" i="8"/>
  <c r="C22" i="8"/>
  <c r="D14" i="8"/>
  <c r="D34" i="8"/>
  <c r="D27" i="8"/>
  <c r="E30" i="8"/>
  <c r="E31" i="8"/>
  <c r="E26" i="8"/>
  <c r="D25" i="8"/>
  <c r="D12" i="8"/>
  <c r="C35" i="8"/>
  <c r="D16" i="8"/>
  <c r="E33" i="8"/>
  <c r="E32" i="8"/>
  <c r="E17" i="8"/>
  <c r="D30" i="8"/>
  <c r="E10" i="8"/>
  <c r="D18" i="8"/>
  <c r="E25" i="8"/>
  <c r="E20" i="8"/>
  <c r="E19" i="8"/>
  <c r="C33" i="8"/>
  <c r="D28" i="8"/>
  <c r="C18" i="8"/>
  <c r="C14" i="8"/>
  <c r="E36" i="8"/>
  <c r="C29" i="8"/>
  <c r="D26" i="8"/>
  <c r="C36" i="8"/>
  <c r="C24" i="8"/>
  <c r="E14" i="8"/>
  <c r="E23" i="8"/>
  <c r="E13" i="8"/>
  <c r="E38" i="8"/>
  <c r="D17" i="8"/>
  <c r="E34" i="8"/>
  <c r="D36" i="8"/>
  <c r="C15" i="8"/>
  <c r="C20" i="8"/>
  <c r="C13" i="8"/>
  <c r="D24" i="8"/>
  <c r="C16" i="8"/>
  <c r="F9" i="5" l="1"/>
  <c r="F8" i="5"/>
  <c r="F10" i="5"/>
  <c r="F12" i="5"/>
  <c r="F11" i="5"/>
  <c r="F1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tc={C2FC50E9-05CD-49E6-998E-3D8843F1B69E}</author>
  </authors>
  <commentList>
    <comment ref="F7" authorId="0" shapeId="0" xr:uid="{C2FC50E9-05CD-49E6-998E-3D8843F1B69E}">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<sst xmlns="http://schemas.openxmlformats.org/spreadsheetml/2006/main" count="1774" uniqueCount="202">
  <si>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</si>
  <si>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</si>
  <si>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</si>
  <si>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</si>
  <si>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</si>
  <si>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</si>
  <si>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</si>
  <si>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</si>
  <si>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</si>
  <si>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</si>
  <si>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</si>
  <si>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</si>
  <si>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</si>
  <si>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</si>
  <si>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</si>
  <si>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</si>
  <si>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</si>
  <si>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ALTA Y MEDIA ALTA</t>
  </si>
  <si>
    <t>MEDIA</t>
  </si>
  <si>
    <t>MEDIA BAJA</t>
  </si>
  <si>
    <t>BAJA</t>
  </si>
  <si>
    <t>HOMBRE</t>
  </si>
  <si>
    <t>MUJER</t>
  </si>
  <si>
    <t>Hiper+Super+Discount+G.A</t>
  </si>
  <si>
    <t>Restaurantes</t>
  </si>
  <si>
    <t>Restaurantes Fast Food</t>
  </si>
  <si>
    <t>Bares/Cafeterias/Cervecerias</t>
  </si>
  <si>
    <t>Panaderias/Pastelerias</t>
  </si>
  <si>
    <t>Tda.Alimentacion/24 horas</t>
  </si>
  <si>
    <t>Hoteles</t>
  </si>
  <si>
    <t>Estaciones de servicio</t>
  </si>
  <si>
    <t>Maquinas dispensadoras</t>
  </si>
  <si>
    <t>Servicio en la empresa</t>
  </si>
  <si>
    <t>Resto de canales</t>
  </si>
  <si>
    <t>KPI</t>
  </si>
  <si>
    <t>Dimensión</t>
  </si>
  <si>
    <t>T.ESPAÑA</t>
  </si>
  <si>
    <t>Perfil Sociodemografico</t>
  </si>
  <si>
    <t>Perfil de la categoría</t>
  </si>
  <si>
    <t>DE 15 A 19 AÑOS</t>
  </si>
  <si>
    <t>DE 20 A 24 AÑOS</t>
  </si>
  <si>
    <t>DE 25 A 34 AÑOS</t>
  </si>
  <si>
    <t>DE 35 A 49 AÑOS</t>
  </si>
  <si>
    <t>DE 50 A 59 AÑOS</t>
  </si>
  <si>
    <t>DE 60 A 75 AÑOS</t>
  </si>
  <si>
    <t>Motivos y Lugares de Consumo</t>
  </si>
  <si>
    <t>En la calle</t>
  </si>
  <si>
    <t>En casa de otros</t>
  </si>
  <si>
    <t>En el establecimiento</t>
  </si>
  <si>
    <t>En el trabajo</t>
  </si>
  <si>
    <t>En colegio/instituto/univ.</t>
  </si>
  <si>
    <t>En mi casa</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</si>
  <si>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</si>
  <si>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</si>
  <si>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</si>
  <si>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</si>
  <si>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</si>
  <si>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</si>
  <si>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</si>
  <si>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</si>
  <si>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</si>
  <si>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</si>
  <si>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</si>
  <si>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</si>
  <si>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</si>
  <si>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</si>
  <si>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</si>
  <si>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</si>
  <si>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</si>
  <si>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</si>
  <si>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</si>
  <si>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</si>
  <si>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</si>
  <si>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</si>
  <si>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</si>
  <si>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</si>
  <si>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</si>
  <si>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</si>
  <si>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 xml:space="preserve">% Poblacion </t>
  </si>
  <si>
    <t>Principales variables</t>
  </si>
  <si>
    <t>Perfil sociodemografico</t>
  </si>
  <si>
    <t>Lugares y motivos de consumo</t>
  </si>
  <si>
    <t>Metodología</t>
  </si>
  <si>
    <t>Glosario Variables</t>
  </si>
  <si>
    <t>Variables utilizadas en el informe</t>
  </si>
  <si>
    <t>Periodicidad</t>
  </si>
  <si>
    <t>Trim 1: de Enero a Marzo</t>
  </si>
  <si>
    <t>Trim 2: de Abril a Junio</t>
  </si>
  <si>
    <t>Trim 3: de Julio a Septiembre</t>
  </si>
  <si>
    <t>Trim 4: de Octubre a Diciembre</t>
  </si>
  <si>
    <t>TAM : Ultimos 12 meses</t>
  </si>
  <si>
    <t>Variables</t>
  </si>
  <si>
    <t>Regiones</t>
  </si>
  <si>
    <t>* No se incluye Canarias</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</si>
  <si>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</si>
  <si>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 dato No disponible</t>
  </si>
  <si>
    <t>VOLUMEN (miles Consumiciones)</t>
  </si>
  <si>
    <t>VOLUMEN (Miles kg ó litros)</t>
  </si>
  <si>
    <t>VALOR (Miles Euros)</t>
  </si>
  <si>
    <t>PENETRACION (%)</t>
  </si>
  <si>
    <t>FRECUENCIA COMPRA (Actos)</t>
  </si>
  <si>
    <t>COMPRA MEDIA (Consumiciones)</t>
  </si>
  <si>
    <t>CONSUMO MEDIO (kg ó litros por consumidor)</t>
  </si>
  <si>
    <t>CONSUMO PER CAPITA (kg ó litros por individuo)</t>
  </si>
  <si>
    <t>GASTO PER CAPITA (€ por individuo)</t>
  </si>
  <si>
    <t>PRECIO MEDIO (kg ó litros)</t>
  </si>
  <si>
    <t>PERFIL - NOMECLATURA</t>
  </si>
  <si>
    <t>.T.Alimentos TOTAL ING</t>
  </si>
  <si>
    <t>Motivos</t>
  </si>
  <si>
    <t>DISTRIBUCION VOLUMEN X CRITERIO (Consumiciones)</t>
  </si>
  <si>
    <t>DISTRIBUCION VOLUMEN X CRITERIO (kg ó litros)</t>
  </si>
  <si>
    <t>Volumen (Millones de consumiciones)</t>
  </si>
  <si>
    <t>Volumen (Millones de kilos/litros)</t>
  </si>
  <si>
    <t>Valor (Millones de euros)</t>
  </si>
  <si>
    <t>% Penetración (población 15-75 años)</t>
  </si>
  <si>
    <t>Frecuencia (actos de consumo)</t>
  </si>
  <si>
    <t>Consumo medio (consumiciones por consumidor)</t>
  </si>
  <si>
    <t>Consumo medio (kilos/litros por consumidor)</t>
  </si>
  <si>
    <t>Consumo por acto (consumiciones)</t>
  </si>
  <si>
    <t>Consumo per cápita (kilos/litros por individuo)</t>
  </si>
  <si>
    <t>Gasto per cápita (euros por individuo)</t>
  </si>
  <si>
    <t>Precio medio (€/kg o €/l)</t>
  </si>
  <si>
    <t>Tda.Alimentacion/Delicatesen</t>
  </si>
  <si>
    <t>Canal Conveniencia/24h</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</si>
  <si>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</si>
  <si>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</si>
  <si>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</si>
  <si>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</si>
  <si>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</si>
  <si>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</si>
  <si>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</si>
  <si>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</si>
  <si>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</si>
  <si>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</si>
  <si>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</si>
  <si>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</si>
  <si>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</si>
  <si>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</si>
  <si>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</si>
  <si>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</si>
  <si>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</si>
  <si>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</si>
  <si>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</si>
  <si>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</si>
  <si>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</si>
  <si>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</si>
  <si>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</si>
  <si>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</si>
  <si>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</si>
  <si>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</si>
  <si>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</si>
  <si>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</si>
  <si>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</si>
  <si>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</si>
  <si>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</si>
  <si>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</si>
  <si>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</si>
  <si>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TotalAlimentacion</t>
  </si>
  <si>
    <t>Total Bebidas</t>
  </si>
  <si>
    <t>Total Bebidas Frias</t>
  </si>
  <si>
    <t>Total Bebidas Calientes</t>
  </si>
  <si>
    <t>Total Aperitivos</t>
  </si>
  <si>
    <t>Metodología del panel de consumo alimentario fuera de hogares</t>
  </si>
  <si>
    <t>Informe consumo de alimentacion fuera del hogar</t>
  </si>
  <si>
    <t>Informe consumo alimentacion fuera del hogar</t>
  </si>
  <si>
    <t>Total Alimentacion</t>
  </si>
  <si>
    <t>VOLUMEN POR ACTO (consumiciones)</t>
  </si>
  <si>
    <t>Conclusiones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</si>
  <si>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</si>
  <si>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 xml:space="preserve">                              Informe consumo de alimentacion fuera del hogar</t>
  </si>
  <si>
    <r>
      <rPr>
        <b/>
        <sz val="11"/>
        <rFont val="Calibri"/>
        <family val="2"/>
        <scheme val="minor"/>
      </rPr>
      <t xml:space="preserve">Volumen (millones de consumiciones): </t>
    </r>
    <r>
      <rPr>
        <sz val="11"/>
        <rFont val="Calibri"/>
        <family val="2"/>
        <scheme val="minor"/>
      </rPr>
      <t>Volumen total en consumiciones realizado por los individuos residentes en España.</t>
    </r>
  </si>
  <si>
    <r>
      <rPr>
        <b/>
        <sz val="11"/>
        <rFont val="Calibri"/>
        <family val="2"/>
        <scheme val="minor"/>
      </rPr>
      <t>Volumen (millones de kilos consumidos):</t>
    </r>
    <r>
      <rPr>
        <sz val="11"/>
        <rFont val="Calibri"/>
        <family val="2"/>
        <scheme val="minor"/>
      </rPr>
      <t xml:space="preserve"> Volumen total de kilos consumidos por los individuos residentes en España.</t>
    </r>
  </si>
  <si>
    <r>
      <rPr>
        <b/>
        <sz val="11"/>
        <rFont val="Calibri"/>
        <family val="2"/>
        <scheme val="minor"/>
      </rPr>
      <t>Valor (euros):</t>
    </r>
    <r>
      <rPr>
        <sz val="11"/>
        <rFont val="Calibri"/>
        <family val="2"/>
        <scheme val="minor"/>
      </rPr>
      <t xml:space="preserve"> Gasto total realizado por los individuos residentes en España.</t>
    </r>
  </si>
  <si>
    <r>
      <rPr>
        <b/>
        <sz val="11"/>
        <rFont val="Calibri"/>
        <family val="2"/>
        <scheme val="minor"/>
      </rPr>
      <t>Penetración (%):</t>
    </r>
    <r>
      <rPr>
        <sz val="11"/>
        <rFont val="Calibri"/>
        <family val="2"/>
        <scheme val="minor"/>
      </rPr>
      <t xml:space="preserve"> Porcentaje de Individuos que han consumido el producto/categoria a lo largo del periodo de estudio.</t>
    </r>
  </si>
  <si>
    <r>
      <rPr>
        <b/>
        <sz val="11"/>
        <rFont val="Calibri"/>
        <family val="2"/>
        <scheme val="minor"/>
      </rPr>
      <t>Frecuencia:</t>
    </r>
    <r>
      <rPr>
        <sz val="11"/>
        <rFont val="Calibri"/>
        <family val="2"/>
        <scheme val="minor"/>
      </rPr>
      <t xml:space="preserve"> Actos de consumo.</t>
    </r>
  </si>
  <si>
    <r>
      <rPr>
        <b/>
        <sz val="11"/>
        <rFont val="Calibri"/>
        <family val="2"/>
        <scheme val="minor"/>
      </rPr>
      <t xml:space="preserve">Consumo medio (consumiciones medias porconsumidor): </t>
    </r>
    <r>
      <rPr>
        <sz val="11"/>
        <rFont val="Calibri"/>
        <family val="2"/>
        <scheme val="minor"/>
      </rPr>
      <t>Promedio de consumiciones por consumidor en el periodo de estudio.</t>
    </r>
  </si>
  <si>
    <r>
      <rPr>
        <b/>
        <sz val="11"/>
        <rFont val="Calibri"/>
        <family val="2"/>
        <scheme val="minor"/>
      </rPr>
      <t>Consumo medio (kilos por consumidor):</t>
    </r>
    <r>
      <rPr>
        <sz val="11"/>
        <rFont val="Calibri"/>
        <family val="2"/>
        <scheme val="minor"/>
      </rPr>
      <t xml:space="preserve"> Promedio de kilos consumidos por consumidor en el periodo de estudio.</t>
    </r>
  </si>
  <si>
    <r>
      <rPr>
        <b/>
        <sz val="11"/>
        <rFont val="Calibri"/>
        <family val="2"/>
        <scheme val="minor"/>
      </rPr>
      <t>Consumo por acto (consumiciones):</t>
    </r>
    <r>
      <rPr>
        <sz val="11"/>
        <rFont val="Calibri"/>
        <family val="2"/>
        <scheme val="minor"/>
      </rPr>
      <t xml:space="preserve"> Número de consumiciones por acto de consumo de fuera de casa</t>
    </r>
  </si>
  <si>
    <r>
      <rPr>
        <b/>
        <sz val="11"/>
        <rFont val="Calibri"/>
        <family val="2"/>
        <scheme val="minor"/>
      </rPr>
      <t>Consumo per cápita (Kilos o litros por individuo):</t>
    </r>
    <r>
      <rPr>
        <sz val="11"/>
        <rFont val="Calibri"/>
        <family val="2"/>
        <scheme val="minor"/>
      </rPr>
      <t xml:space="preserve"> Ratio entre volumen total y total individuos.</t>
    </r>
  </si>
  <si>
    <r>
      <rPr>
        <b/>
        <sz val="11"/>
        <rFont val="Calibri"/>
        <family val="2"/>
        <scheme val="minor"/>
      </rPr>
      <t xml:space="preserve">Gasto per cápita (euros por individuo): </t>
    </r>
    <r>
      <rPr>
        <sz val="11"/>
        <rFont val="Calibri"/>
        <family val="2"/>
        <scheme val="minor"/>
      </rPr>
      <t>Ratio entre gasto total y total individuos.</t>
    </r>
  </si>
  <si>
    <r>
      <rPr>
        <b/>
        <sz val="11"/>
        <rFont val="Calibri"/>
        <family val="2"/>
        <scheme val="minor"/>
      </rPr>
      <t>Precio medio (€/kg o €/l):</t>
    </r>
    <r>
      <rPr>
        <sz val="11"/>
        <rFont val="Calibri"/>
        <family val="2"/>
        <scheme val="minor"/>
      </rPr>
      <t xml:space="preserve"> Precio medio pagado por kilo o litro.</t>
    </r>
  </si>
  <si>
    <r>
      <rPr>
        <b/>
        <sz val="11"/>
        <rFont val="Calibri"/>
        <family val="2"/>
        <scheme val="minor"/>
      </rPr>
      <t>AMB:</t>
    </r>
    <r>
      <rPr>
        <sz val="11"/>
        <rFont val="Calibri"/>
        <family val="2"/>
        <scheme val="minor"/>
      </rPr>
      <t xml:space="preserve"> Área metropolitana de Barcelona.</t>
    </r>
  </si>
  <si>
    <r>
      <rPr>
        <b/>
        <sz val="11"/>
        <rFont val="Calibri"/>
        <family val="2"/>
        <scheme val="minor"/>
      </rPr>
      <t>Levante:</t>
    </r>
    <r>
      <rPr>
        <sz val="11"/>
        <rFont val="Calibri"/>
        <family val="2"/>
        <scheme val="minor"/>
      </rPr>
      <t xml:space="preserve"> Castellón, Valencia, Alicante, Murcia y Albacete.</t>
    </r>
  </si>
  <si>
    <r>
      <rPr>
        <b/>
        <sz val="11"/>
        <rFont val="Calibri"/>
        <family val="2"/>
        <scheme val="minor"/>
      </rPr>
      <t xml:space="preserve">Andalucia: </t>
    </r>
    <r>
      <rPr>
        <sz val="11"/>
        <rFont val="Calibri"/>
        <family val="2"/>
        <scheme val="minor"/>
      </rPr>
      <t>Cádiz, Málaga, Granada, Almería, Jaén, Córdoba, Sevilla, Huelva y Badajoz.</t>
    </r>
  </si>
  <si>
    <r>
      <rPr>
        <b/>
        <sz val="11"/>
        <rFont val="Calibri"/>
        <family val="2"/>
        <scheme val="minor"/>
      </rPr>
      <t>AMM:</t>
    </r>
    <r>
      <rPr>
        <sz val="11"/>
        <rFont val="Calibri"/>
        <family val="2"/>
        <scheme val="minor"/>
      </rPr>
      <t xml:space="preserve"> Área metropolitana de Madrid.</t>
    </r>
  </si>
  <si>
    <r>
      <rPr>
        <b/>
        <sz val="11"/>
        <rFont val="Calibri"/>
        <family val="2"/>
        <scheme val="minor"/>
      </rPr>
      <t xml:space="preserve">Resto Centro: </t>
    </r>
    <r>
      <rPr>
        <sz val="11"/>
        <rFont val="Calibri"/>
        <family val="2"/>
        <scheme val="minor"/>
      </rPr>
      <t>Zamora, Valladolid, Soria, Segovia, Salamanca, Ávila, Guadalajara, Teruel, Cuenca, Ciudad Real, Toledo y Cáceres.</t>
    </r>
  </si>
  <si>
    <r>
      <rPr>
        <b/>
        <sz val="11"/>
        <rFont val="Calibri"/>
        <family val="2"/>
        <scheme val="minor"/>
      </rPr>
      <t xml:space="preserve">Norte Centro: </t>
    </r>
    <r>
      <rPr>
        <sz val="11"/>
        <rFont val="Calibri"/>
        <family val="2"/>
        <scheme val="minor"/>
      </rPr>
      <t>Cantabria, Palencia, Burgos, La Rioja, Álava, Navarra, Vizcaya y Guipúzcoa.</t>
    </r>
  </si>
  <si>
    <t xml:space="preserve">     Informe consumo de alimentacion fuera del hogar</t>
  </si>
  <si>
    <t xml:space="preserve">            Informe consumo de alimentacion fuera del hogar</t>
  </si>
  <si>
    <t xml:space="preserve">                                       Informe consumo de alimentacion fuera del hogar</t>
  </si>
  <si>
    <t>NIVEL ALTO</t>
  </si>
  <si>
    <t>NIVEL MEDIO ALTO</t>
  </si>
  <si>
    <t>NIVEL MEDIO</t>
  </si>
  <si>
    <t>NIVEL MEDIO BAJO</t>
  </si>
  <si>
    <t>NIVEL BAJO</t>
  </si>
  <si>
    <t>AÑO 2022</t>
  </si>
  <si>
    <t>AÑO 2023</t>
  </si>
  <si>
    <t>AÑO 2024</t>
  </si>
  <si>
    <r>
      <rPr>
        <b/>
        <sz val="11"/>
        <rFont val="Calibri"/>
        <family val="2"/>
        <scheme val="minor"/>
      </rPr>
      <t xml:space="preserve">Rto Cat Aragón: </t>
    </r>
    <r>
      <rPr>
        <sz val="11"/>
        <rFont val="Calibri"/>
        <family val="2"/>
        <scheme val="minor"/>
      </rPr>
      <t>Zaragoza, Huesca, Islas Baleares, Tarragona, Lleida y Girona.</t>
    </r>
  </si>
  <si>
    <r>
      <rPr>
        <b/>
        <sz val="11"/>
        <rFont val="Calibri"/>
        <family val="2"/>
        <scheme val="minor"/>
      </rPr>
      <t xml:space="preserve">Noroeste: </t>
    </r>
    <r>
      <rPr>
        <sz val="11"/>
        <rFont val="Calibri"/>
        <family val="2"/>
        <scheme val="minor"/>
      </rPr>
      <t>A Coruña, Pontevedra, Ourense, Lugo, Asturias y León.</t>
    </r>
  </si>
  <si>
    <t xml:space="preserve">El valor del mercado agroalimentario en el ámbito extra domestico crece un 1,9 %, a pesar de que exista estabilidad en el consumo. Donde se consumen más alimentos y menos bebidas. </t>
  </si>
  <si>
    <t xml:space="preserve">El consumo extra doméstico es masivo en España, donde el 95,2 % de la población ha consumido algún producto fuera de casa. En promedio, se sale en torno a 110,9 veces, cifra inferior a la registrada hace un año (113,8 actos/persona/año) se pierden, por tanto, casi 3 actos de compra. A este hecho, hemos de añadir que se reducen el número consumiciones un 2,2 %. Por lo que salimos menos veces y realizamos un menor número de consumiciones a pesar de que gastemos un 3,4 % más (1.061,6 € vs 1.048,6 €) .Esto es lógico, teniendo en cuenta el incremento en el precio medio del 7,4 %.
Se produce una situación antitética en el consumo extra doméstico, y es que mientras se reduce el consumo de bebidas (2,9 %), especialmente las frías, aumenta la compra de alimentos en un 3,7 %. Por tanto, elegimos comer más alimentos fuera de casa y reducimos la ingesta de bebidas. 
Algo que está íntimamente relacionado con los momentos de consumo, donde los momentos principales como comida y cena (38,3 % y 20,8 % de cuota respectivamente), son los favoritos para consumir fuera de casa, y los únicos que crecen, destacando el incremento del 2,8 % en las comidas, algo lógico si lo unimos a la buena evolución que tienen los alimentos en este entorno.
Es importante mencionar el retroceso que se produce en momentos menos reglados, como son aperitivo/antes de comer, meriendas y desayunos. Y es que si tenemos en cuenta que la caída más pronunciada se produce en las bebidas no es ilógico pensar que el retroceso de estas en el momento aperitivo y antes de comer, se sitúen detrás de la fuga de 2 de cada 5 kilolitros a cierre de año.
El establecimiento es la opción preferida por los individuos residentes en España, donde el 91,3 % ha consumido algún producto y concentra el 71,7 % del volumen, si bien, el lugar pierde compradores (2,2 %) y volumen (0,6 %) con respecto a 2023. En contraste, crece el consumo extra doméstico realizado en casa de otros (15,6 %). 
El consumo fuera de casa tiene un componente social, donde más de un tercio del volumen (35,4 %) se realiza en familia, donde un 25,6 % se produce con amigos. Y es que el ocio está muy presente y es que 3 de cada 10 kilolitros consumidos fuera de casa, se hacen con motivo de celebración, fiesta o para salir a tomar algo. Sin embargo, casi 1 de cada 4 kilos (24,2 %) esta motivado por tener hambre o al hecho de no planificar, aunque cada vez lo pensamos más, ya que se reduce un 3,3 %.
La evolución del consumo extra doméstico difiere a nivel regional, es relevante el retroceso en la región Noroeste, Levante y Norte-Centro, siendo responsables de un tercio del consumo fuera de casa. Por su parte, cierra en positivo en regiones como la Región Catalano Aragonesa, Andalucía y Rto Centro. 
Si atenemos a la edad del consumidor, el comportamiento se distribuye de manera desigual, siendo menor en los colectivos más jóvenes de hasta 49 años e intensificándose en el caso de adultos de más de 50 años, y es que estos incrementan el consumo no solo de alimentos, sino también de bebidas. De hecho, el papel de estos últimos es fundamental, pues concentran el 63,4 % del volumen y consumen un 0,8 % más que con respecto a 2023, con un porcentaje de compradores que supera el 97 % de los individuos.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</si>
</sst>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_-* #,##0.0\ _€_-;\-* #,##0.0\ _€_-;_-* &quot;-&quot;?\ _€_-;_-@_-"/>
    <numFmt numFmtId="167" formatCode="0.0"/>
    <numFmt numFmtId="168" formatCode="0.0%"/>
  </numFmts>
  <fonts count="34"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sz val="10"/>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sz val="14"/>
      <color theme="0"/>
      <name val="Calibri"/>
      <family val="2"/>
      <scheme val="minor"/>
    </font>
    <font>
      <sz val="14"/>
      <color rgb="FFFF0000"/>
      <name val="Calibri"/>
      <family val="2"/>
    </font>
    <font>
      <sz val="20"/>
      <name val="Calibri"/>
      <family val="2"/>
      <scheme val="minor"/>
    </font>
    <font>
      <b/>
      <sz val="20"/>
      <name val="Calibri"/>
      <family val="2"/>
      <scheme val="minor"/>
    </font>
    <font>
      <sz val="16"/>
      <name val="Calibri"/>
      <family val="2"/>
      <scheme val="minor"/>
    </font>
    <font>
      <sz val="14"/>
      <name val="Calibri"/>
      <family val="2"/>
      <scheme val="minor"/>
    </font>
    <font>
      <b/>
      <sz val="14"/>
      <name val="Calibri"/>
      <family val="2"/>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right/>
      <top style="thin">
        <color indexed="64"/>
      </top>
      <bottom style="double">
        <color indexed="64"/>
      </bottom>
      <diagonal/>
    </border>
    <border>
      <left style="thick">
        <color rgb="FF92AE29"/>
      </left>
      <right/>
      <top style="thin">
        <color indexed="64"/>
      </top>
      <bottom style="medium">
        <color indexed="64"/>
      </bottom>
      <diagonal/>
    </border>
    <border>
      <left/>
      <right/>
      <top style="thin">
        <color indexed="64"/>
      </top>
      <bottom style="medium">
        <color indexed="64"/>
      </bottom>
      <diagonal/>
    </border>
    <border>
      <left/>
      <right/>
      <top/>
      <bottom style="double">
        <color indexed="64"/>
      </bottom>
      <diagonal/>
    </border>
    <border>
      <left style="hair">
        <color theme="0" tint="-0.24994659260841701"/>
      </left>
      <right/>
      <top style="hair">
        <color theme="0" tint="-0.24994659260841701"/>
      </top>
      <bottom style="hair">
        <color theme="0" tint="-0.24994659260841701"/>
      </bottom>
      <diagonal/>
    </border>
    <border>
      <left style="thin">
        <color theme="0" tint="-0.24994659260841701"/>
      </left>
      <right/>
      <top style="thin">
        <color theme="0" tint="-0.24994659260841701"/>
      </top>
      <bottom/>
      <diagonal/>
    </border>
    <border>
      <left style="hair">
        <color theme="0" tint="-0.24994659260841701"/>
      </left>
      <right/>
      <top style="thin">
        <color indexed="64"/>
      </top>
      <bottom style="thin">
        <color indexed="64"/>
      </bottom>
      <diagonal/>
    </border>
    <border>
      <left style="hair">
        <color theme="0" tint="-0.24994659260841701"/>
      </left>
      <right/>
      <top style="thin">
        <color indexed="64"/>
      </top>
      <bottom style="hair">
        <color theme="0" tint="-0.24994659260841701"/>
      </bottom>
      <diagonal/>
    </border>
    <border>
      <left style="hair">
        <color theme="0" tint="-0.24994659260841701"/>
      </left>
      <right/>
      <top style="hair">
        <color theme="0" tint="-0.24994659260841701"/>
      </top>
      <bottom style="thin">
        <color indexed="64"/>
      </bottom>
      <diagonal/>
    </border>
  </borders>
  <cellStyleXfs count="12">
    <xf numFmtId="0" fontId="0" fillId="0" borderId="0"/>
    <xf numFmtId="164" fontId="1" fillId="0" borderId="0" applyFont="0" applyFill="0" applyBorder="0" applyAlignment="0" applyProtection="0"/>
    <xf numFmtId="0" fontId="21" fillId="0" borderId="0" applyNumberFormat="0" applyFill="0" applyBorder="0" applyAlignment="0" applyProtection="0"/>
    <xf numFmtId="0" fontId="24" fillId="0" borderId="0"/>
    <xf numFmtId="164" fontId="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1" fillId="0" borderId="0" applyFont="0" applyFill="0" applyBorder="0" applyAlignment="0" applyProtection="0"/>
  </cellStyleXfs>
  <cellXfs count="106">
    <xf numFmtId="0" fontId="0" fillId="0" borderId="0" xfId="0"/>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0" fillId="0" borderId="0" xfId="0" applyFont="1" applyAlignment="1" applyProtection="1">
      <alignment vertical="top"/>
      <protection locked="0"/>
    </xf>
    <xf numFmtId="0" fontId="11" fillId="0" borderId="0" xfId="0" applyFont="1" applyAlignment="1" applyProtection="1">
      <alignment vertical="top"/>
      <protection locked="0"/>
    </xf>
    <xf numFmtId="0" fontId="0" fillId="0" borderId="0" xfId="0" applyProtection="1">
      <protection hidden="1"/>
    </xf>
    <xf numFmtId="0" fontId="15" fillId="0" borderId="0" xfId="0" applyFont="1"/>
    <xf numFmtId="164" fontId="15" fillId="0" borderId="0" xfId="1" applyFont="1" applyFill="1" applyBorder="1"/>
    <xf numFmtId="164" fontId="16" fillId="0" borderId="0" xfId="1" applyFont="1" applyFill="1" applyBorder="1"/>
    <xf numFmtId="0" fontId="6"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vertical="center"/>
    </xf>
    <xf numFmtId="0" fontId="23" fillId="0" borderId="0" xfId="0" applyFont="1" applyAlignment="1">
      <alignment horizontal="center" vertical="center"/>
    </xf>
    <xf numFmtId="0" fontId="0" fillId="0" borderId="0" xfId="0" applyAlignment="1">
      <alignment wrapText="1"/>
    </xf>
    <xf numFmtId="0" fontId="0" fillId="0" borderId="0" xfId="0" applyAlignment="1">
      <alignment vertical="center" wrapText="1"/>
    </xf>
    <xf numFmtId="0" fontId="3" fillId="0" borderId="0" xfId="0" applyFont="1" applyAlignment="1" applyProtection="1">
      <alignment vertical="top"/>
      <protection locked="0"/>
    </xf>
    <xf numFmtId="0" fontId="5" fillId="0" borderId="0" xfId="0" applyFont="1" applyAlignment="1" applyProtection="1">
      <alignment horizontal="left" indent="2"/>
      <protection locked="0"/>
    </xf>
    <xf numFmtId="0" fontId="5" fillId="0" borderId="0" xfId="0" applyFont="1" applyProtection="1">
      <protection locked="0"/>
    </xf>
    <xf numFmtId="164" fontId="0" fillId="0" borderId="0" xfId="1" applyFont="1" applyBorder="1"/>
    <xf numFmtId="164" fontId="15" fillId="0" borderId="0" xfId="1" applyFont="1" applyBorder="1"/>
    <xf numFmtId="165" fontId="15" fillId="0" borderId="18" xfId="1" applyNumberFormat="1" applyFont="1" applyFill="1" applyBorder="1" applyProtection="1">
      <protection hidden="1"/>
    </xf>
    <xf numFmtId="165" fontId="15" fillId="0" borderId="0" xfId="1" applyNumberFormat="1" applyFont="1" applyFill="1" applyBorder="1" applyProtection="1">
      <protection hidden="1"/>
    </xf>
    <xf numFmtId="165" fontId="15" fillId="0" borderId="13" xfId="1" applyNumberFormat="1" applyFont="1" applyFill="1" applyBorder="1" applyProtection="1">
      <protection hidden="1"/>
    </xf>
    <xf numFmtId="165" fontId="15" fillId="0" borderId="14" xfId="1" applyNumberFormat="1" applyFont="1" applyFill="1" applyBorder="1" applyProtection="1">
      <protection hidden="1"/>
    </xf>
    <xf numFmtId="165" fontId="15" fillId="0" borderId="5" xfId="1" applyNumberFormat="1" applyFont="1" applyFill="1" applyBorder="1" applyProtection="1">
      <protection hidden="1"/>
    </xf>
    <xf numFmtId="165" fontId="15" fillId="0" borderId="15" xfId="1" applyNumberFormat="1" applyFont="1" applyFill="1" applyBorder="1" applyProtection="1">
      <protection hidden="1"/>
    </xf>
    <xf numFmtId="165" fontId="15" fillId="0" borderId="2" xfId="1" applyNumberFormat="1" applyFont="1" applyFill="1" applyBorder="1" applyProtection="1">
      <protection hidden="1"/>
    </xf>
    <xf numFmtId="165" fontId="15" fillId="0" borderId="16" xfId="1" applyNumberFormat="1" applyFont="1" applyFill="1" applyBorder="1" applyProtection="1">
      <protection hidden="1"/>
    </xf>
    <xf numFmtId="165" fontId="15" fillId="0" borderId="9" xfId="1" applyNumberFormat="1" applyFont="1" applyFill="1" applyBorder="1" applyProtection="1">
      <protection hidden="1"/>
    </xf>
    <xf numFmtId="165" fontId="15" fillId="0" borderId="17" xfId="1" applyNumberFormat="1" applyFont="1" applyFill="1" applyBorder="1" applyProtection="1">
      <protection hidden="1"/>
    </xf>
    <xf numFmtId="164" fontId="15" fillId="0" borderId="2" xfId="1" applyFont="1" applyFill="1" applyBorder="1" applyProtection="1">
      <protection hidden="1"/>
    </xf>
    <xf numFmtId="0" fontId="17" fillId="0" borderId="0" xfId="0" applyFont="1" applyAlignment="1" applyProtection="1">
      <alignment vertical="center" wrapText="1"/>
      <protection locked="0"/>
    </xf>
    <xf numFmtId="0" fontId="13" fillId="0" borderId="0" xfId="0" applyFont="1" applyAlignment="1" applyProtection="1">
      <alignment horizontal="center" vertical="center"/>
      <protection locked="0"/>
    </xf>
    <xf numFmtId="0" fontId="20" fillId="0" borderId="0" xfId="0" applyFont="1" applyAlignment="1" applyProtection="1">
      <alignment horizontal="left" indent="5"/>
      <protection locked="0"/>
    </xf>
    <xf numFmtId="0" fontId="14" fillId="0" borderId="0" xfId="0" applyFont="1" applyAlignment="1">
      <alignment horizontal="left"/>
    </xf>
    <xf numFmtId="167" fontId="15" fillId="0" borderId="2" xfId="1" applyNumberFormat="1" applyFont="1" applyFill="1" applyBorder="1" applyAlignment="1" applyProtection="1">
      <alignment horizontal="center"/>
      <protection hidden="1"/>
    </xf>
    <xf numFmtId="0" fontId="27" fillId="0" borderId="0" xfId="0" applyFont="1" applyProtection="1">
      <protection locked="0"/>
    </xf>
    <xf numFmtId="0" fontId="5" fillId="0" borderId="0" xfId="0" applyFont="1" applyAlignment="1" applyProtection="1">
      <alignment horizontal="left"/>
      <protection locked="0"/>
    </xf>
    <xf numFmtId="49" fontId="19" fillId="0" borderId="0" xfId="0" applyNumberFormat="1" applyFont="1" applyAlignment="1" applyProtection="1">
      <alignment horizontal="left"/>
      <protection locked="0"/>
    </xf>
    <xf numFmtId="0" fontId="15" fillId="0" borderId="0" xfId="0" applyFont="1" applyProtection="1">
      <protection locked="0"/>
    </xf>
    <xf numFmtId="0" fontId="28"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15" fillId="0" borderId="0" xfId="0" applyFont="1" applyProtection="1">
      <protection hidden="1"/>
    </xf>
    <xf numFmtId="164" fontId="15" fillId="0" borderId="0" xfId="0" applyNumberFormat="1" applyFont="1" applyProtection="1">
      <protection locked="0"/>
    </xf>
    <xf numFmtId="0" fontId="20" fillId="0" borderId="0" xfId="0" applyFont="1" applyAlignment="1" applyProtection="1">
      <alignment horizontal="left" indent="8"/>
      <protection locked="0"/>
    </xf>
    <xf numFmtId="0" fontId="15" fillId="0" borderId="0" xfId="0" applyFont="1" applyAlignment="1" applyProtection="1">
      <alignment horizontal="left" indent="11"/>
      <protection locked="0"/>
    </xf>
    <xf numFmtId="0" fontId="29" fillId="0" borderId="0" xfId="2" applyFont="1" applyAlignment="1">
      <alignment horizontal="left" vertical="center"/>
    </xf>
    <xf numFmtId="0" fontId="15" fillId="0" borderId="0" xfId="0" applyFont="1" applyAlignment="1">
      <alignment wrapText="1"/>
    </xf>
    <xf numFmtId="0" fontId="20" fillId="0" borderId="0" xfId="0" applyFont="1" applyAlignment="1">
      <alignment horizontal="left"/>
    </xf>
    <xf numFmtId="0" fontId="7" fillId="0" borderId="20" xfId="0" applyFont="1" applyBorder="1" applyAlignment="1">
      <alignment vertical="center" wrapText="1"/>
    </xf>
    <xf numFmtId="0" fontId="15" fillId="0" borderId="0" xfId="0" applyFont="1" applyAlignment="1">
      <alignment horizontal="left" wrapText="1"/>
    </xf>
    <xf numFmtId="0" fontId="15" fillId="0" borderId="0" xfId="0" applyFont="1" applyAlignment="1">
      <alignment vertical="center" wrapText="1"/>
    </xf>
    <xf numFmtId="0" fontId="15" fillId="0" borderId="0" xfId="0" applyFont="1" applyAlignment="1">
      <alignment horizontal="left" vertical="center" wrapText="1"/>
    </xf>
    <xf numFmtId="0" fontId="13" fillId="0" borderId="0" xfId="0" applyFont="1"/>
    <xf numFmtId="0" fontId="7" fillId="0" borderId="23" xfId="0" applyFont="1" applyBorder="1" applyAlignment="1">
      <alignment vertical="center" wrapText="1"/>
    </xf>
    <xf numFmtId="0" fontId="7" fillId="0" borderId="23" xfId="0" applyFont="1" applyBorder="1" applyAlignment="1" applyProtection="1">
      <alignment vertical="center" wrapText="1"/>
      <protection locked="0"/>
    </xf>
    <xf numFmtId="0" fontId="4" fillId="0" borderId="0" xfId="0" applyFont="1" applyAlignment="1" applyProtection="1">
      <alignment horizontal="left"/>
      <protection locked="0"/>
    </xf>
    <xf numFmtId="0" fontId="5" fillId="0" borderId="0" xfId="0" applyFont="1" applyAlignment="1" applyProtection="1">
      <alignment horizontal="center" vertical="center" wrapText="1"/>
      <protection hidden="1"/>
    </xf>
    <xf numFmtId="0" fontId="4" fillId="0" borderId="0" xfId="0" applyFont="1" applyProtection="1">
      <protection hidden="1"/>
    </xf>
    <xf numFmtId="164" fontId="18" fillId="3" borderId="1" xfId="0" applyNumberFormat="1" applyFont="1" applyFill="1" applyBorder="1" applyAlignment="1" applyProtection="1">
      <alignment horizontal="center" vertical="center" wrapText="1"/>
      <protection hidden="1"/>
    </xf>
    <xf numFmtId="0" fontId="18" fillId="3" borderId="1" xfId="0" applyFont="1" applyFill="1" applyBorder="1" applyAlignment="1" applyProtection="1">
      <alignment horizontal="center" vertical="center" wrapText="1"/>
      <protection hidden="1"/>
    </xf>
    <xf numFmtId="168" fontId="15" fillId="0" borderId="0" xfId="11" applyNumberFormat="1" applyFont="1" applyProtection="1">
      <protection hidden="1"/>
    </xf>
    <xf numFmtId="164" fontId="15" fillId="0" borderId="0" xfId="0" applyNumberFormat="1" applyFont="1" applyProtection="1">
      <protection hidden="1"/>
    </xf>
    <xf numFmtId="0" fontId="12" fillId="0" borderId="0" xfId="0" applyFont="1" applyAlignment="1" applyProtection="1">
      <alignment horizontal="center" vertical="center"/>
      <protection hidden="1"/>
    </xf>
    <xf numFmtId="164" fontId="8" fillId="3" borderId="10" xfId="0" applyNumberFormat="1" applyFont="1" applyFill="1" applyBorder="1" applyAlignment="1" applyProtection="1">
      <alignment horizontal="center" vertical="center" wrapText="1"/>
      <protection hidden="1"/>
    </xf>
    <xf numFmtId="0" fontId="18" fillId="4" borderId="1" xfId="0" applyFont="1" applyFill="1" applyBorder="1" applyAlignment="1" applyProtection="1">
      <alignment horizontal="center" vertical="center" wrapText="1"/>
      <protection hidden="1"/>
    </xf>
    <xf numFmtId="0" fontId="8" fillId="0" borderId="11" xfId="0" applyFont="1" applyBorder="1" applyAlignment="1" applyProtection="1">
      <alignment vertical="center"/>
      <protection hidden="1"/>
    </xf>
    <xf numFmtId="0" fontId="5" fillId="0" borderId="12" xfId="0" applyFont="1" applyBorder="1" applyProtection="1">
      <protection hidden="1"/>
    </xf>
    <xf numFmtId="0" fontId="9" fillId="0" borderId="3" xfId="0" applyFont="1" applyBorder="1" applyAlignment="1" applyProtection="1">
      <alignment horizontal="left" vertical="center" indent="2"/>
      <protection hidden="1"/>
    </xf>
    <xf numFmtId="0" fontId="5" fillId="0" borderId="4" xfId="0" applyFont="1" applyBorder="1" applyProtection="1">
      <protection hidden="1"/>
    </xf>
    <xf numFmtId="0" fontId="9" fillId="0" borderId="6" xfId="0" applyFont="1" applyBorder="1" applyAlignment="1" applyProtection="1">
      <alignment horizontal="left" vertical="center" indent="2"/>
      <protection hidden="1"/>
    </xf>
    <xf numFmtId="0" fontId="5" fillId="0" borderId="0" xfId="0" applyFont="1" applyProtection="1">
      <protection hidden="1"/>
    </xf>
    <xf numFmtId="0" fontId="9" fillId="0" borderId="7" xfId="0" applyFont="1" applyBorder="1" applyAlignment="1" applyProtection="1">
      <alignment horizontal="left" vertical="center" indent="2"/>
      <protection hidden="1"/>
    </xf>
    <xf numFmtId="0" fontId="5" fillId="0" borderId="8" xfId="0" applyFont="1" applyBorder="1" applyProtection="1">
      <protection hidden="1"/>
    </xf>
    <xf numFmtId="0" fontId="15" fillId="0" borderId="0" xfId="0" applyFont="1" applyAlignment="1" applyProtection="1">
      <alignment horizontal="left" indent="3"/>
      <protection hidden="1"/>
    </xf>
    <xf numFmtId="0" fontId="15" fillId="0" borderId="0" xfId="0" quotePrefix="1" applyFont="1" applyAlignment="1" applyProtection="1">
      <alignment horizontal="left" indent="3"/>
      <protection hidden="1"/>
    </xf>
    <xf numFmtId="49" fontId="19" fillId="0" borderId="0" xfId="0" applyNumberFormat="1" applyFont="1" applyAlignment="1" applyProtection="1">
      <alignment horizontal="left"/>
      <protection hidden="1"/>
    </xf>
    <xf numFmtId="0" fontId="0" fillId="0" borderId="0" xfId="0" applyAlignment="1" applyProtection="1">
      <alignment horizontal="center"/>
      <protection hidden="1"/>
    </xf>
    <xf numFmtId="166" fontId="0" fillId="0" borderId="0" xfId="0" applyNumberFormat="1" applyProtection="1">
      <protection hidden="1"/>
    </xf>
    <xf numFmtId="0" fontId="15" fillId="0" borderId="0" xfId="0" applyFont="1" applyAlignment="1" applyProtection="1">
      <alignment horizontal="left" indent="5"/>
      <protection hidden="1"/>
    </xf>
    <xf numFmtId="0" fontId="15" fillId="0" borderId="6" xfId="0" applyFont="1" applyBorder="1" applyAlignment="1" applyProtection="1">
      <alignment horizontal="left" indent="5"/>
      <protection hidden="1"/>
    </xf>
    <xf numFmtId="164" fontId="8" fillId="3" borderId="25" xfId="0" applyNumberFormat="1" applyFont="1" applyFill="1" applyBorder="1" applyAlignment="1" applyProtection="1">
      <alignment horizontal="center" vertical="center" wrapText="1"/>
      <protection hidden="1"/>
    </xf>
    <xf numFmtId="165" fontId="15" fillId="0" borderId="26" xfId="1" applyNumberFormat="1" applyFont="1" applyFill="1" applyBorder="1" applyProtection="1">
      <protection hidden="1"/>
    </xf>
    <xf numFmtId="165" fontId="15" fillId="0" borderId="27" xfId="1" applyNumberFormat="1" applyFont="1" applyFill="1" applyBorder="1" applyProtection="1">
      <protection hidden="1"/>
    </xf>
    <xf numFmtId="165" fontId="15" fillId="0" borderId="24" xfId="1" applyNumberFormat="1" applyFont="1" applyFill="1" applyBorder="1" applyProtection="1">
      <protection hidden="1"/>
    </xf>
    <xf numFmtId="165" fontId="15" fillId="0" borderId="28" xfId="1" applyNumberFormat="1" applyFont="1" applyFill="1" applyBorder="1" applyProtection="1">
      <protection hidden="1"/>
    </xf>
    <xf numFmtId="2" fontId="0" fillId="0" borderId="0" xfId="0" applyNumberFormat="1"/>
    <xf numFmtId="0" fontId="20" fillId="0" borderId="0" xfId="0" applyFont="1" applyAlignment="1">
      <alignment horizontal="left" wrapText="1"/>
    </xf>
    <xf numFmtId="0" fontId="30" fillId="0" borderId="0" xfId="0" applyFont="1" applyAlignment="1">
      <alignment horizontal="center" vertical="center" wrapText="1"/>
    </xf>
    <xf numFmtId="164" fontId="32" fillId="0" borderId="0" xfId="4" applyFont="1" applyFill="1" applyAlignment="1">
      <alignment horizontal="center" vertical="center" wrapText="1"/>
    </xf>
    <xf numFmtId="0" fontId="33" fillId="0" borderId="19" xfId="0" applyFont="1" applyBorder="1" applyAlignment="1">
      <alignment horizontal="center" vertical="center"/>
    </xf>
    <xf numFmtId="0" fontId="15" fillId="0" borderId="0" xfId="0" applyFont="1" applyAlignment="1">
      <alignment horizontal="left" vertical="top" wrapText="1"/>
    </xf>
    <xf numFmtId="164" fontId="31" fillId="0" borderId="0" xfId="4" applyFont="1" applyFill="1" applyAlignment="1">
      <alignment horizontal="center" vertical="center" wrapText="1"/>
    </xf>
    <xf numFmtId="0" fontId="33" fillId="0" borderId="21" xfId="0" applyFont="1" applyBorder="1" applyAlignment="1">
      <alignment horizontal="center" vertical="center"/>
    </xf>
    <xf numFmtId="0" fontId="33" fillId="0" borderId="22" xfId="0" applyFont="1" applyBorder="1" applyAlignment="1">
      <alignment horizontal="center" vertical="center"/>
    </xf>
    <xf numFmtId="0" fontId="31" fillId="0" borderId="0" xfId="0" applyFont="1" applyAlignment="1">
      <alignment horizontal="center" vertical="center" wrapText="1"/>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5" fillId="0" borderId="0" xfId="3" applyFont="1" applyAlignment="1">
      <alignment horizontal="left" vertical="top" wrapText="1"/>
    </xf>
    <xf numFmtId="0" fontId="0" fillId="2" borderId="0" xfId="0" applyFill="1" applyAlignment="1">
      <alignment horizontal="center"/>
    </xf>
    <xf numFmtId="0" fontId="29" fillId="0" borderId="0" xfId="0" applyFont="1" applyAlignment="1" applyProtection="1">
      <alignment horizontal="center" vertical="center" wrapText="1"/>
      <protection locked="0"/>
    </xf>
    <xf numFmtId="0" fontId="29" fillId="0" borderId="0" xfId="0" applyFont="1" applyAlignment="1" applyProtection="1">
      <alignment horizontal="center" vertical="center"/>
      <protection locked="0"/>
    </xf>
    <xf numFmtId="0" fontId="31" fillId="0" borderId="0" xfId="0" applyFont="1" applyAlignment="1" applyProtection="1">
      <alignment horizontal="center" vertical="center" wrapText="1"/>
      <protection locked="0"/>
    </xf>
  </cellXfs>
  <cellStyles count="12">
    <cellStyle name="Hipervínculo" xfId="2" builtinId="8"/>
    <cellStyle name="Millares" xfId="1" builtinId="3"/>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 name="Porcentaje" xfId="11" builtinId="5"/>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A6" fmlaRange="DESPLEGABLES!$D$3:$D$13" noThreeD="1" sel="3"/>
</file>

<file path=xl/ctrlProps/ctrlProp2.xml><?xml version="1.0" encoding="utf-8"?>
<formControlPr xmlns="http://schemas.microsoft.com/office/spreadsheetml/2009/9/main" objectType="Drop" dropStyle="combo" dx="22" fmlaLink="A7" fmlaRange="DESPLEGABLES!$L$3:$L$5" noThreeD="1" sel="1" val="0"/>
</file>

<file path=xl/ctrlProps/ctrlProp3.xml><?xml version="1.0" encoding="utf-8"?>
<formControlPr xmlns="http://schemas.microsoft.com/office/spreadsheetml/2009/9/main" objectType="Drop" dropStyle="combo" dx="22" fmlaLink="D7" fmlaRange="DESPLEGABLES!$G$3:$G$8" noThreeD="1" sel="1" val="0"/>
</file>

<file path=xl/ctrlProps/ctrlProp4.xml><?xml version="1.0" encoding="utf-8"?>
<formControlPr xmlns="http://schemas.microsoft.com/office/spreadsheetml/2009/9/main" objectType="Drop" dropStyle="combo" dx="22" fmlaLink="A8" fmlaRange="DESPLEGABLES!$L$3:$L$5" noThreeD="1" sel="1" val="0"/>
</file>

<file path=xl/ctrlProps/ctrlProp5.xml><?xml version="1.0" encoding="utf-8"?>
<formControlPr xmlns="http://schemas.microsoft.com/office/spreadsheetml/2009/9/main" objectType="Drop" dropStyle="combo" dx="31" fmlaLink="$C$6" fmlaRange="DESPLEGABLES!$G$3:$G$8"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5.png"/><Relationship Id="rId5" Type="http://schemas.openxmlformats.org/officeDocument/2006/relationships/image" Target="../media/image3.png"/><Relationship Id="rId4" Type="http://schemas.microsoft.com/office/2007/relationships/hdphoto" Target="../media/hdphoto1.wdp"/></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101600</xdr:rowOff>
    </xdr:from>
    <xdr:to>
      <xdr:col>2</xdr:col>
      <xdr:colOff>333907</xdr:colOff>
      <xdr:row>0</xdr:row>
      <xdr:rowOff>579290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4300" y="101600"/>
          <a:ext cx="1740432" cy="480865"/>
        </a:xfrm>
        <a:prstGeom prst="rect">
          <a:avLst/>
        </a:prstGeom>
      </xdr:spPr>
    </xdr:pic>
    <xdr:clientData/>
  </xdr:twoCellAnchor>
  <xdr:twoCellAnchor editAs="oneCell">
    <xdr:from>
      <xdr:col>6</xdr:col>
      <xdr:colOff>239884</xdr:colOff>
      <xdr:row>1</xdr:row>
      <xdr:rowOff>177800</xdr:rowOff>
    </xdr:from>
    <xdr:to>
      <xdr:col>15</xdr:col>
      <xdr:colOff>140151</xdr:colOff>
      <xdr:row>15</xdr:row>
      <xdr:rowOff>57150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811884" y="901700"/>
          <a:ext cx="6758267" cy="3613150"/>
        </a:xfrm>
        <a:prstGeom prst="rect">
          <a:avLst/>
        </a:prstGeom>
      </xdr:spPr>
    </xdr:pic>
    <xdr:clientData/>
  </xdr:twoCellAnchor>
  <xdr:twoCellAnchor editAs="oneCell">
    <xdr:from>
      <xdr:col>12</xdr:col>
      <xdr:colOff>333376</xdr:colOff>
      <xdr:row>0</xdr:row>
      <xdr:rowOff>193674</xdr:rowOff>
    </xdr:from>
    <xdr:to>
      <xdr:col>15</xdr:col>
      <xdr:colOff>219075</xdr:colOff>
      <xdr:row>0</xdr:row>
      <xdr:rowOff>619804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9477376" y="193674"/>
          <a:ext cx="2168524" cy="4229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6427321</xdr:colOff>
      <xdr:row>0</xdr:row>
      <xdr:rowOff>134473</xdr:rowOff>
    </xdr:from>
    <xdr:to>
      <xdr:col>3</xdr:col>
      <xdr:colOff>112059</xdr:colOff>
      <xdr:row>0</xdr:row>
      <xdr:rowOff>574148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516968" y="134473"/>
          <a:ext cx="1584885" cy="439675"/>
        </a:xfrm>
        <a:prstGeom prst="rect">
          <a:avLst/>
        </a:prstGeom>
      </xdr:spPr>
    </xdr:pic>
    <xdr:clientData/>
  </xdr:twoCellAnchor>
  <xdr:twoCellAnchor editAs="oneCell">
    <xdr:from>
      <xdr:col>1</xdr:col>
      <xdr:colOff>629211</xdr:colOff>
      <xdr:row>0</xdr:row>
      <xdr:rowOff>254560</xdr:rowOff>
    </xdr:from>
    <xdr:to>
      <xdr:col>1</xdr:col>
      <xdr:colOff>2383900</xdr:colOff>
      <xdr:row>1</xdr:row>
      <xdr:rowOff>44823</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718858" y="254560"/>
          <a:ext cx="1754689" cy="406587"/>
        </a:xfrm>
        <a:prstGeom prst="rect">
          <a:avLst/>
        </a:prstGeom>
      </xdr:spPr>
    </xdr:pic>
    <xdr:clientData/>
  </xdr:twoCellAnchor>
  <xdr:twoCellAnchor editAs="oneCell">
    <xdr:from>
      <xdr:col>1</xdr:col>
      <xdr:colOff>0</xdr:colOff>
      <xdr:row>0</xdr:row>
      <xdr:rowOff>166688</xdr:rowOff>
    </xdr:from>
    <xdr:to>
      <xdr:col>1</xdr:col>
      <xdr:colOff>641046</xdr:colOff>
      <xdr:row>0</xdr:row>
      <xdr:rowOff>582612</xdr:rowOff>
    </xdr:to>
    <xdr:pic>
      <xdr:nvPicPr>
        <xdr:cNvPr id="11" name="Imagen 10">
          <a:hlinkClick xmlns:r="http://schemas.openxmlformats.org/officeDocument/2006/relationships" r:id="rId3"/>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87313" y="166688"/>
          <a:ext cx="637871" cy="419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200-000002000000}"/>
            </a:ext>
          </a:extLst>
        </xdr:cNvPr>
        <xdr:cNvGrpSpPr/>
      </xdr:nvGrpSpPr>
      <xdr:grpSpPr>
        <a:xfrm>
          <a:off x="1594597" y="10611188"/>
          <a:ext cx="4238625" cy="3102197"/>
          <a:chOff x="2450483" y="941737"/>
          <a:chExt cx="6608172" cy="4643216"/>
        </a:xfrm>
        <a:noFill/>
      </xdr:grpSpPr>
      <xdr:grpSp>
        <xdr:nvGrpSpPr>
          <xdr:cNvPr id="3" name="Group 248">
            <a:extLst>
              <a:ext uri="{FF2B5EF4-FFF2-40B4-BE49-F238E27FC236}">
                <a16:creationId xmlns:a16="http://schemas.microsoft.com/office/drawing/2014/main" id="{00000000-0008-0000-02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2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2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2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2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2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2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2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2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2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2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2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2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2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2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2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2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2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2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2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2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2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2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2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2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2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2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2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2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2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2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2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2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2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2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2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2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2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2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2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2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2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2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2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2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2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2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2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2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2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2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2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2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2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2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2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2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2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2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2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2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2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2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2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2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2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2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2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2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2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2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2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2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2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2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2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2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2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2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1</xdr:col>
      <xdr:colOff>5953500</xdr:colOff>
      <xdr:row>0</xdr:row>
      <xdr:rowOff>131295</xdr:rowOff>
    </xdr:from>
    <xdr:to>
      <xdr:col>1</xdr:col>
      <xdr:colOff>7594415</xdr:colOff>
      <xdr:row>0</xdr:row>
      <xdr:rowOff>597236</xdr:rowOff>
    </xdr:to>
    <xdr:pic>
      <xdr:nvPicPr>
        <xdr:cNvPr id="83" name="Imagen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1"/>
        <a:stretch>
          <a:fillRect/>
        </a:stretch>
      </xdr:blipFill>
      <xdr:spPr>
        <a:xfrm>
          <a:off x="6043147" y="131295"/>
          <a:ext cx="1640915" cy="465941"/>
        </a:xfrm>
        <a:prstGeom prst="rect">
          <a:avLst/>
        </a:prstGeom>
      </xdr:spPr>
    </xdr:pic>
    <xdr:clientData/>
  </xdr:twoCellAnchor>
  <xdr:twoCellAnchor editAs="oneCell">
    <xdr:from>
      <xdr:col>1</xdr:col>
      <xdr:colOff>78441</xdr:colOff>
      <xdr:row>0</xdr:row>
      <xdr:rowOff>168088</xdr:rowOff>
    </xdr:from>
    <xdr:to>
      <xdr:col>1</xdr:col>
      <xdr:colOff>713137</xdr:colOff>
      <xdr:row>0</xdr:row>
      <xdr:rowOff>580837</xdr:rowOff>
    </xdr:to>
    <xdr:pic>
      <xdr:nvPicPr>
        <xdr:cNvPr id="86" name="Imagen 85">
          <a:hlinkClick xmlns:r="http://schemas.openxmlformats.org/officeDocument/2006/relationships" r:id="rId2"/>
          <a:extLst>
            <a:ext uri="{FF2B5EF4-FFF2-40B4-BE49-F238E27FC236}">
              <a16:creationId xmlns:a16="http://schemas.microsoft.com/office/drawing/2014/main" id="{00000000-0008-0000-0200-00005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168088" y="168088"/>
          <a:ext cx="641046" cy="419099"/>
        </a:xfrm>
        <a:prstGeom prst="rect">
          <a:avLst/>
        </a:prstGeom>
      </xdr:spPr>
    </xdr:pic>
    <xdr:clientData/>
  </xdr:twoCellAnchor>
  <xdr:twoCellAnchor editAs="oneCell">
    <xdr:from>
      <xdr:col>1</xdr:col>
      <xdr:colOff>762000</xdr:colOff>
      <xdr:row>0</xdr:row>
      <xdr:rowOff>470647</xdr:rowOff>
    </xdr:from>
    <xdr:to>
      <xdr:col>1</xdr:col>
      <xdr:colOff>2092325</xdr:colOff>
      <xdr:row>1</xdr:row>
      <xdr:rowOff>163250</xdr:rowOff>
    </xdr:to>
    <xdr:pic>
      <xdr:nvPicPr>
        <xdr:cNvPr id="87" name="Imagen 86">
          <a:extLst>
            <a:ext uri="{FF2B5EF4-FFF2-40B4-BE49-F238E27FC236}">
              <a16:creationId xmlns:a16="http://schemas.microsoft.com/office/drawing/2014/main" id="{00000000-0008-0000-0200-000057000000}"/>
            </a:ext>
          </a:extLst>
        </xdr:cNvPr>
        <xdr:cNvPicPr>
          <a:picLocks noChangeAspect="1"/>
        </xdr:cNvPicPr>
      </xdr:nvPicPr>
      <xdr:blipFill>
        <a:blip xmlns:r="http://schemas.openxmlformats.org/officeDocument/2006/relationships" r:embed="rId5"/>
        <a:stretch>
          <a:fillRect/>
        </a:stretch>
      </xdr:blipFill>
      <xdr:spPr>
        <a:xfrm>
          <a:off x="851647" y="470647"/>
          <a:ext cx="1330325" cy="3089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1741714</xdr:colOff>
      <xdr:row>0</xdr:row>
      <xdr:rowOff>108858</xdr:rowOff>
    </xdr:from>
    <xdr:to>
      <xdr:col>10</xdr:col>
      <xdr:colOff>36364</xdr:colOff>
      <xdr:row>0</xdr:row>
      <xdr:rowOff>608773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7511143" y="108858"/>
          <a:ext cx="1873328" cy="499915"/>
        </a:xfrm>
        <a:prstGeom prst="rect">
          <a:avLst/>
        </a:prstGeom>
      </xdr:spPr>
    </xdr:pic>
    <xdr:clientData/>
  </xdr:twoCellAnchor>
  <xdr:twoCellAnchor editAs="oneCell">
    <xdr:from>
      <xdr:col>0</xdr:col>
      <xdr:colOff>258536</xdr:colOff>
      <xdr:row>0</xdr:row>
      <xdr:rowOff>204107</xdr:rowOff>
    </xdr:from>
    <xdr:to>
      <xdr:col>1</xdr:col>
      <xdr:colOff>464153</xdr:colOff>
      <xdr:row>1</xdr:row>
      <xdr:rowOff>452</xdr:rowOff>
    </xdr:to>
    <xdr:pic>
      <xdr:nvPicPr>
        <xdr:cNvPr id="4" name="Imagen 3">
          <a:hlinkClick xmlns:r="http://schemas.openxmlformats.org/officeDocument/2006/relationships" r:id="rId2"/>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258536" y="204107"/>
          <a:ext cx="641046" cy="422274"/>
        </a:xfrm>
        <a:prstGeom prst="rect">
          <a:avLst/>
        </a:prstGeom>
      </xdr:spPr>
    </xdr:pic>
    <xdr:clientData/>
  </xdr:twoCellAnchor>
  <xdr:twoCellAnchor editAs="oneCell">
    <xdr:from>
      <xdr:col>1</xdr:col>
      <xdr:colOff>585108</xdr:colOff>
      <xdr:row>0</xdr:row>
      <xdr:rowOff>204108</xdr:rowOff>
    </xdr:from>
    <xdr:to>
      <xdr:col>3</xdr:col>
      <xdr:colOff>734786</xdr:colOff>
      <xdr:row>0</xdr:row>
      <xdr:rowOff>574420</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5"/>
        <a:stretch>
          <a:fillRect/>
        </a:stretch>
      </xdr:blipFill>
      <xdr:spPr>
        <a:xfrm>
          <a:off x="1020537" y="204108"/>
          <a:ext cx="1670503" cy="3703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870857</xdr:colOff>
      <xdr:row>0</xdr:row>
      <xdr:rowOff>184603</xdr:rowOff>
    </xdr:from>
    <xdr:to>
      <xdr:col>7</xdr:col>
      <xdr:colOff>1174175</xdr:colOff>
      <xdr:row>1</xdr:row>
      <xdr:rowOff>55414</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9157607" y="184603"/>
          <a:ext cx="1800104" cy="4967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184150</xdr:colOff>
          <xdr:row>5</xdr:row>
          <xdr:rowOff>114300</xdr:rowOff>
        </xdr:from>
        <xdr:to>
          <xdr:col>1</xdr:col>
          <xdr:colOff>393700</xdr:colOff>
          <xdr:row>6</xdr:row>
          <xdr:rowOff>247650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149678</xdr:colOff>
      <xdr:row>0</xdr:row>
      <xdr:rowOff>149678</xdr:rowOff>
    </xdr:from>
    <xdr:to>
      <xdr:col>0</xdr:col>
      <xdr:colOff>797074</xdr:colOff>
      <xdr:row>0</xdr:row>
      <xdr:rowOff>581477</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149678" y="149678"/>
          <a:ext cx="647396" cy="425449"/>
        </a:xfrm>
        <a:prstGeom prst="rect">
          <a:avLst/>
        </a:prstGeom>
      </xdr:spPr>
    </xdr:pic>
    <xdr:clientData/>
  </xdr:twoCellAnchor>
  <xdr:twoCellAnchor editAs="oneCell">
    <xdr:from>
      <xdr:col>0</xdr:col>
      <xdr:colOff>1115786</xdr:colOff>
      <xdr:row>0</xdr:row>
      <xdr:rowOff>190499</xdr:rowOff>
    </xdr:from>
    <xdr:to>
      <xdr:col>0</xdr:col>
      <xdr:colOff>2831340</xdr:colOff>
      <xdr:row>0</xdr:row>
      <xdr:rowOff>582348</xdr:rowOff>
    </xdr:to>
    <xdr:pic>
      <xdr:nvPicPr>
        <xdr:cNvPr id="6" name="Imagen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a:stretch>
          <a:fillRect/>
        </a:stretch>
      </xdr:blipFill>
      <xdr:spPr>
        <a:xfrm>
          <a:off x="1115786" y="190499"/>
          <a:ext cx="1709204" cy="3918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895464</xdr:colOff>
      <xdr:row>0</xdr:row>
      <xdr:rowOff>37986</xdr:rowOff>
    </xdr:from>
    <xdr:to>
      <xdr:col>9</xdr:col>
      <xdr:colOff>799347</xdr:colOff>
      <xdr:row>0</xdr:row>
      <xdr:rowOff>541076</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8007464" y="37986"/>
          <a:ext cx="1790741"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304800</xdr:colOff>
          <xdr:row>6</xdr:row>
          <xdr:rowOff>12700</xdr:rowOff>
        </xdr:from>
        <xdr:to>
          <xdr:col>2</xdr:col>
          <xdr:colOff>228600</xdr:colOff>
          <xdr:row>6</xdr:row>
          <xdr:rowOff>450850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xdr:row>
          <xdr:rowOff>190500</xdr:rowOff>
        </xdr:from>
        <xdr:to>
          <xdr:col>6</xdr:col>
          <xdr:colOff>12700</xdr:colOff>
          <xdr:row>7</xdr:row>
          <xdr:rowOff>12700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142875</xdr:colOff>
      <xdr:row>0</xdr:row>
      <xdr:rowOff>166687</xdr:rowOff>
    </xdr:from>
    <xdr:to>
      <xdr:col>0</xdr:col>
      <xdr:colOff>793446</xdr:colOff>
      <xdr:row>0</xdr:row>
      <xdr:rowOff>592136</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142875" y="166687"/>
          <a:ext cx="647396" cy="425449"/>
        </a:xfrm>
        <a:prstGeom prst="rect">
          <a:avLst/>
        </a:prstGeom>
      </xdr:spPr>
    </xdr:pic>
    <xdr:clientData/>
  </xdr:twoCellAnchor>
  <xdr:twoCellAnchor editAs="oneCell">
    <xdr:from>
      <xdr:col>0</xdr:col>
      <xdr:colOff>916781</xdr:colOff>
      <xdr:row>0</xdr:row>
      <xdr:rowOff>190501</xdr:rowOff>
    </xdr:from>
    <xdr:to>
      <xdr:col>0</xdr:col>
      <xdr:colOff>2830306</xdr:colOff>
      <xdr:row>1</xdr:row>
      <xdr:rowOff>23812</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5"/>
        <a:stretch>
          <a:fillRect/>
        </a:stretch>
      </xdr:blipFill>
      <xdr:spPr>
        <a:xfrm>
          <a:off x="916781" y="190501"/>
          <a:ext cx="1913525" cy="4524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0</xdr:row>
      <xdr:rowOff>54429</xdr:rowOff>
    </xdr:from>
    <xdr:to>
      <xdr:col>7</xdr:col>
      <xdr:colOff>319693</xdr:colOff>
      <xdr:row>0</xdr:row>
      <xdr:rowOff>554344</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11661321" y="54429"/>
          <a:ext cx="1743607"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107950</xdr:colOff>
          <xdr:row>5</xdr:row>
          <xdr:rowOff>241300</xdr:rowOff>
        </xdr:from>
        <xdr:to>
          <xdr:col>1</xdr:col>
          <xdr:colOff>393700</xdr:colOff>
          <xdr:row>6</xdr:row>
          <xdr:rowOff>190500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488950</xdr:colOff>
          <xdr:row>5</xdr:row>
          <xdr:rowOff>247650</xdr:rowOff>
        </xdr:from>
        <xdr:to>
          <xdr:col>4</xdr:col>
          <xdr:colOff>1079500</xdr:colOff>
          <xdr:row>6</xdr:row>
          <xdr:rowOff>203200</xdr:rowOff>
        </xdr:to>
        <xdr:sp macro="" textlink="">
          <xdr:nvSpPr>
            <xdr:cNvPr id="9218" name="Drop Down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190499</xdr:colOff>
      <xdr:row>0</xdr:row>
      <xdr:rowOff>127000</xdr:rowOff>
    </xdr:from>
    <xdr:to>
      <xdr:col>0</xdr:col>
      <xdr:colOff>841070</xdr:colOff>
      <xdr:row>0</xdr:row>
      <xdr:rowOff>552449</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190499" y="127000"/>
          <a:ext cx="650571" cy="425449"/>
        </a:xfrm>
        <a:prstGeom prst="rect">
          <a:avLst/>
        </a:prstGeom>
      </xdr:spPr>
    </xdr:pic>
    <xdr:clientData/>
  </xdr:twoCellAnchor>
  <xdr:twoCellAnchor editAs="oneCell">
    <xdr:from>
      <xdr:col>0</xdr:col>
      <xdr:colOff>899583</xdr:colOff>
      <xdr:row>0</xdr:row>
      <xdr:rowOff>169332</xdr:rowOff>
    </xdr:from>
    <xdr:to>
      <xdr:col>0</xdr:col>
      <xdr:colOff>2423984</xdr:colOff>
      <xdr:row>0</xdr:row>
      <xdr:rowOff>529166</xdr:rowOff>
    </xdr:to>
    <xdr:pic>
      <xdr:nvPicPr>
        <xdr:cNvPr id="7" name="Imagen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stretch>
          <a:fillRect/>
        </a:stretch>
      </xdr:blipFill>
      <xdr:spPr>
        <a:xfrm>
          <a:off x="899583" y="169332"/>
          <a:ext cx="1524401" cy="35983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ubillo, Gema (KWMAT)" id="{5845E761-CE42-43A7-8ADE-1B0DF49DD719}"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7" dT="2020-11-12T13:39:13.04" personId="{5845E761-CE42-43A7-8ADE-1B0DF49DD719}" id="{C2FC50E9-05CD-49E6-998E-3D8843F1B69E}">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8CF8-2241-4FE6-A776-29CEA2332B87}">
  <sheetPr codeName="Hoja14"/>
  <dimension ref="A1:P33"/>
  <sheetViews>
    <sheetView showGridLines="0" showRowColHeaders="0" tabSelected="1" zoomScaleNormal="100" workbookViewId="0">
      <selection sqref="A1:P1"/>
    </sheetView>
  </sheetViews>
  <sheetFormatPr baseColWidth="10" defaultRowHeight="14.5" x14ac:dyDescent="0.35"/>
  <sheetData>
    <row r="1" spans="1:16" ht="57" customHeight="1" x14ac:dyDescent="0.35">
      <c r="A1" s="91" t="s">
        <v>163</v>
      </c>
      <c r="B1" s="91"/>
      <c r="C1" s="91"/>
      <c r="D1" s="91"/>
      <c r="E1" s="91"/>
      <c r="F1" s="91"/>
      <c r="G1" s="91"/>
      <c r="H1" s="91"/>
      <c r="I1" s="91"/>
      <c r="J1" s="91"/>
      <c r="K1" s="91"/>
      <c r="L1" s="91"/>
      <c r="M1" s="91"/>
      <c r="N1" s="91"/>
      <c r="O1" s="91"/>
      <c r="P1" s="91"/>
    </row>
    <row r="5" spans="1:16" ht="30" customHeight="1" x14ac:dyDescent="0.35">
      <c r="B5" s="49" t="s">
        <v>79</v>
      </c>
      <c r="C5" s="9"/>
    </row>
    <row r="6" spans="1:16" ht="30" customHeight="1" x14ac:dyDescent="0.35">
      <c r="B6" s="49" t="s">
        <v>80</v>
      </c>
      <c r="C6" s="9"/>
    </row>
    <row r="7" spans="1:16" ht="30" customHeight="1" x14ac:dyDescent="0.35">
      <c r="B7" s="49" t="s">
        <v>81</v>
      </c>
      <c r="C7" s="9"/>
    </row>
    <row r="8" spans="1:16" ht="30" customHeight="1" x14ac:dyDescent="0.35">
      <c r="B8" s="49" t="s">
        <v>82</v>
      </c>
      <c r="C8" s="9"/>
    </row>
    <row r="9" spans="1:16" ht="30" customHeight="1" x14ac:dyDescent="0.35">
      <c r="B9" s="49" t="s">
        <v>83</v>
      </c>
      <c r="C9" s="9"/>
    </row>
    <row r="10" spans="1:16" ht="30" customHeight="1" x14ac:dyDescent="0.35">
      <c r="B10" s="49" t="s">
        <v>167</v>
      </c>
      <c r="C10" s="9"/>
    </row>
    <row r="33" ht="57" customHeight="1" x14ac:dyDescent="0.35"/>
  </sheetData>
  <mergeCells count="1">
    <mergeCell ref="A1:P1"/>
  </mergeCells>
  <hyperlinks>
    <hyperlink ref="B5" location="KPI!A1" display="Principales variables" xr:uid="{B4BA023D-ECB8-4245-B231-D1097865BE67}"/>
    <hyperlink ref="B6" location="PERFIL!A1" display="Perfil sociodemografico" xr:uid="{DF361758-BF48-42E6-AA0D-6E8487AAFD59}"/>
    <hyperlink ref="B7" location="MOTIVOS!A1" display="Lugares y motivos de consumo" xr:uid="{08DEB8AF-24ED-497E-B2AB-E982488E6FE8}"/>
    <hyperlink ref="B8" location="METODOLOGÍA!A1" display="Metodología" xr:uid="{2BE43B95-C2CC-488C-B425-FF4488A50A43}"/>
    <hyperlink ref="B9" location="VARIABLES!A1" display="Glosario Variables" xr:uid="{AE8ADF03-EA39-4BC3-B27F-19F34698BC0B}"/>
    <hyperlink ref="B10" location="Conclusiones!A1" display="Conclusiones" xr:uid="{FDAEEAF9-5F82-43DC-A5BE-3D2745E43FE3}"/>
  </hyperlinks>
  <pageMargins left="0.25" right="0.25" top="0.75" bottom="0.75"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sheetPr>
  <dimension ref="A1:I500"/>
  <sheetViews>
    <sheetView showGridLines="0" showRowColHeaders="0" zoomScale="55" zoomScaleNormal="100" workbookViewId="0">
      <selection sqref="A1:I1"/>
    </sheetView>
  </sheetViews>
  <sheetFormatPr baseColWidth="10" defaultColWidth="10.90625" defaultRowHeight="14.5" x14ac:dyDescent="0.35"/>
  <cols>
    <col min="1" max="1" width="46.1796875" style="3" customWidth="1"/>
    <col min="2" max="2" width="5.453125" style="3" customWidth="1"/>
    <col min="3" max="6" width="16" style="3" customWidth="1"/>
    <col min="7" max="7" width="2.1796875" style="3" customWidth="1"/>
    <col min="8" max="8" width="13.7265625" style="3" customWidth="1"/>
    <col min="9" max="9" width="13.26953125" style="3" customWidth="1"/>
    <col min="10" max="10" width="14.26953125" style="3" customWidth="1"/>
    <col min="11" max="11" width="19.54296875" style="3" customWidth="1"/>
    <col min="12" max="16384" width="10.90625" style="3"/>
  </cols>
  <sheetData>
    <row r="1" spans="1:9" ht="48.75" customHeight="1" x14ac:dyDescent="0.35">
      <c r="A1" s="103" t="s">
        <v>188</v>
      </c>
      <c r="B1" s="103"/>
      <c r="C1" s="103"/>
      <c r="D1" s="103"/>
      <c r="E1" s="103"/>
      <c r="F1" s="103"/>
      <c r="G1" s="103"/>
      <c r="H1" s="103"/>
      <c r="I1" s="103"/>
    </row>
    <row r="2" spans="1:9" x14ac:dyDescent="0.35">
      <c r="A2" s="40">
        <v>2</v>
      </c>
      <c r="B2" s="20"/>
    </row>
    <row r="3" spans="1:9" ht="12.75" customHeight="1" x14ac:dyDescent="0.35">
      <c r="A3" s="40">
        <v>3</v>
      </c>
      <c r="B3" s="20"/>
    </row>
    <row r="4" spans="1:9" ht="19" thickBot="1" x14ac:dyDescent="0.4">
      <c r="A4" s="58" t="s">
        <v>37</v>
      </c>
      <c r="B4" s="34"/>
    </row>
    <row r="5" spans="1:9" ht="15" thickTop="1" x14ac:dyDescent="0.35">
      <c r="A5" s="2" t="s">
        <v>38</v>
      </c>
      <c r="B5" s="19"/>
    </row>
    <row r="6" spans="1:9" s="5" customFormat="1" x14ac:dyDescent="0.35">
      <c r="A6" s="4"/>
      <c r="B6" s="18"/>
      <c r="C6" s="4"/>
      <c r="D6" s="4"/>
      <c r="E6" s="4"/>
      <c r="F6" s="4"/>
    </row>
    <row r="7" spans="1:9" s="5" customFormat="1" ht="39.75" customHeight="1" x14ac:dyDescent="0.35">
      <c r="A7" s="6">
        <v>1</v>
      </c>
      <c r="B7" s="18"/>
      <c r="C7" s="7">
        <v>0</v>
      </c>
      <c r="D7" s="18">
        <v>1</v>
      </c>
      <c r="E7" s="18" t="str">
        <f>VLOOKUP(D7,DESPLEGABLES!$F$3:$G$74,2,0)</f>
        <v>TotalAlimentacion</v>
      </c>
      <c r="F7" s="18"/>
      <c r="G7" s="20"/>
      <c r="H7" s="20"/>
    </row>
    <row r="8" spans="1:9" s="5" customFormat="1" ht="16.5" customHeight="1" x14ac:dyDescent="0.35">
      <c r="A8" s="66" t="str">
        <f>VLOOKUP(A7,DESPLEGABLES!K3:L5,2,0)</f>
        <v>DISTRIBUCION VOLUMEN X CRITERIO (Consumiciones)</v>
      </c>
      <c r="B8" s="20"/>
      <c r="C8" s="20">
        <v>5</v>
      </c>
      <c r="D8" s="20">
        <v>6</v>
      </c>
      <c r="E8" s="20">
        <v>7</v>
      </c>
      <c r="F8" s="20">
        <v>8</v>
      </c>
      <c r="G8" s="20"/>
      <c r="H8" s="20"/>
    </row>
    <row r="9" spans="1:9" ht="24" customHeight="1" x14ac:dyDescent="0.35">
      <c r="B9" s="66"/>
      <c r="C9" s="67" t="str">
        <f>KPI!C7</f>
        <v>AÑO 2022</v>
      </c>
      <c r="D9" s="67" t="str">
        <f>KPI!D7</f>
        <v>AÑO 2023</v>
      </c>
      <c r="E9" s="84" t="str">
        <f>KPI!E7</f>
        <v>AÑO 2024</v>
      </c>
      <c r="F9" s="68" t="s">
        <v>78</v>
      </c>
      <c r="G9" s="8"/>
      <c r="I9" s="8"/>
    </row>
    <row r="10" spans="1:9" x14ac:dyDescent="0.35">
      <c r="A10" s="69" t="s">
        <v>36</v>
      </c>
      <c r="B10" s="70" t="s">
        <v>0</v>
      </c>
      <c r="C10" s="25">
        <f>VLOOKUP($A$8&amp;$E$7&amp;$A10,PERFIL_DATOS!$A:$M,C$8,0)</f>
        <v>100</v>
      </c>
      <c r="D10" s="25">
        <f>VLOOKUP($A$8&amp;$E$7&amp;$A10,PERFIL_DATOS!$A:$M,D$8,0)</f>
        <v>100</v>
      </c>
      <c r="E10" s="85">
        <f>VLOOKUP($A$8&amp;$E$7&amp;$A10,PERFIL_DATOS!$A:$M,E$8,0)</f>
        <v>100</v>
      </c>
      <c r="F10" s="26">
        <f>DESPLEGABLES!$P$3</f>
        <v>100</v>
      </c>
      <c r="G10" s="8"/>
      <c r="I10" s="8"/>
    </row>
    <row r="11" spans="1:9" x14ac:dyDescent="0.35">
      <c r="A11" s="71" t="s">
        <v>1</v>
      </c>
      <c r="B11" s="72" t="s">
        <v>1</v>
      </c>
      <c r="C11" s="27">
        <f>VLOOKUP($A$8&amp;$E$7&amp;$A11,PERFIL_DATOS!$A:$M,C$8,0)</f>
        <v>9.3105269625709184</v>
      </c>
      <c r="D11" s="27">
        <f>VLOOKUP($A$8&amp;$E$7&amp;$A11,PERFIL_DATOS!$A:$M,D$8,0)</f>
        <v>9.3385342889560743</v>
      </c>
      <c r="E11" s="86">
        <f>VLOOKUP($A$8&amp;$E$7&amp;$A11,PERFIL_DATOS!$A:$M,E$8,0)</f>
        <v>9.5543362548525224</v>
      </c>
      <c r="F11" s="28">
        <f>DESPLEGABLES!P4</f>
        <v>9.4398442087971564</v>
      </c>
      <c r="G11" s="8"/>
      <c r="I11" s="8"/>
    </row>
    <row r="12" spans="1:9" x14ac:dyDescent="0.35">
      <c r="A12" s="73" t="s">
        <v>2</v>
      </c>
      <c r="B12" s="74" t="s">
        <v>2</v>
      </c>
      <c r="C12" s="29">
        <f>VLOOKUP($A$8&amp;$E$7&amp;$A12,PERFIL_DATOS!$A:$M,C$8,0)</f>
        <v>12.839639700152123</v>
      </c>
      <c r="D12" s="29">
        <f>VLOOKUP($A$8&amp;$E$7&amp;$A12,PERFIL_DATOS!$A:$M,D$8,0)</f>
        <v>13.714298242935213</v>
      </c>
      <c r="E12" s="87">
        <f>VLOOKUP($A$8&amp;$E$7&amp;$A12,PERFIL_DATOS!$A:$M,E$8,0)</f>
        <v>14.639532556929606</v>
      </c>
      <c r="F12" s="30">
        <f>DESPLEGABLES!P5</f>
        <v>13.279588010124652</v>
      </c>
      <c r="G12" s="8"/>
      <c r="I12" s="8"/>
    </row>
    <row r="13" spans="1:9" x14ac:dyDescent="0.35">
      <c r="A13" s="73" t="s">
        <v>3</v>
      </c>
      <c r="B13" s="74" t="s">
        <v>3</v>
      </c>
      <c r="C13" s="29">
        <f>VLOOKUP($A$8&amp;$E$7&amp;$A13,PERFIL_DATOS!$A:$M,C$8,0)</f>
        <v>15.483176873152379</v>
      </c>
      <c r="D13" s="29">
        <f>VLOOKUP($A$8&amp;$E$7&amp;$A13,PERFIL_DATOS!$A:$M,D$8,0)</f>
        <v>15.355888034591599</v>
      </c>
      <c r="E13" s="87">
        <f>VLOOKUP($A$8&amp;$E$7&amp;$A13,PERFIL_DATOS!$A:$M,E$8,0)</f>
        <v>14.528610877656382</v>
      </c>
      <c r="F13" s="30">
        <f>DESPLEGABLES!P6</f>
        <v>15.760288476742387</v>
      </c>
      <c r="G13" s="8"/>
      <c r="I13" s="8"/>
    </row>
    <row r="14" spans="1:9" x14ac:dyDescent="0.35">
      <c r="A14" s="73" t="s">
        <v>4</v>
      </c>
      <c r="B14" s="74" t="s">
        <v>4</v>
      </c>
      <c r="C14" s="29">
        <f>VLOOKUP($A$8&amp;$E$7&amp;$A14,PERFIL_DATOS!$A:$M,C$8,0)</f>
        <v>20.556272617013107</v>
      </c>
      <c r="D14" s="29">
        <f>VLOOKUP($A$8&amp;$E$7&amp;$A14,PERFIL_DATOS!$A:$M,D$8,0)</f>
        <v>19.517772280832808</v>
      </c>
      <c r="E14" s="87">
        <f>VLOOKUP($A$8&amp;$E$7&amp;$A14,PERFIL_DATOS!$A:$M,E$8,0)</f>
        <v>20.09220794813303</v>
      </c>
      <c r="F14" s="30">
        <f>DESPLEGABLES!P7</f>
        <v>20.300585923183149</v>
      </c>
      <c r="G14" s="8"/>
      <c r="I14" s="8"/>
    </row>
    <row r="15" spans="1:9" x14ac:dyDescent="0.35">
      <c r="A15" s="73" t="s">
        <v>5</v>
      </c>
      <c r="B15" s="74" t="s">
        <v>5</v>
      </c>
      <c r="C15" s="29">
        <f>VLOOKUP($A$8&amp;$E$7&amp;$A15,PERFIL_DATOS!$A:$M,C$8,0)</f>
        <v>13.493696431883528</v>
      </c>
      <c r="D15" s="29">
        <f>VLOOKUP($A$8&amp;$E$7&amp;$A15,PERFIL_DATOS!$A:$M,D$8,0)</f>
        <v>13.374857976012333</v>
      </c>
      <c r="E15" s="87">
        <f>VLOOKUP($A$8&amp;$E$7&amp;$A15,PERFIL_DATOS!$A:$M,E$8,0)</f>
        <v>13.332596950414215</v>
      </c>
      <c r="F15" s="30">
        <f>DESPLEGABLES!P8</f>
        <v>13.25917192263349</v>
      </c>
      <c r="G15" s="8"/>
      <c r="I15" s="8"/>
    </row>
    <row r="16" spans="1:9" x14ac:dyDescent="0.35">
      <c r="A16" s="73" t="s">
        <v>6</v>
      </c>
      <c r="B16" s="74" t="s">
        <v>6</v>
      </c>
      <c r="C16" s="29">
        <f>VLOOKUP($A$8&amp;$E$7&amp;$A16,PERFIL_DATOS!$A:$M,C$8,0)</f>
        <v>8.6971455526203094</v>
      </c>
      <c r="D16" s="29">
        <f>VLOOKUP($A$8&amp;$E$7&amp;$A16,PERFIL_DATOS!$A:$M,D$8,0)</f>
        <v>8.644063416891596</v>
      </c>
      <c r="E16" s="87">
        <f>VLOOKUP($A$8&amp;$E$7&amp;$A16,PERFIL_DATOS!$A:$M,E$8,0)</f>
        <v>8.5188057790050831</v>
      </c>
      <c r="F16" s="30">
        <f>DESPLEGABLES!P9</f>
        <v>9.7207435584010682</v>
      </c>
      <c r="G16" s="8"/>
      <c r="I16" s="8"/>
    </row>
    <row r="17" spans="1:9" x14ac:dyDescent="0.35">
      <c r="A17" s="73" t="s">
        <v>7</v>
      </c>
      <c r="B17" s="74" t="s">
        <v>7</v>
      </c>
      <c r="C17" s="29">
        <f>VLOOKUP($A$8&amp;$E$7&amp;$A17,PERFIL_DATOS!$A:$M,C$8,0)</f>
        <v>9.808271081288817</v>
      </c>
      <c r="D17" s="29">
        <f>VLOOKUP($A$8&amp;$E$7&amp;$A17,PERFIL_DATOS!$A:$M,D$8,0)</f>
        <v>9.7690421769154927</v>
      </c>
      <c r="E17" s="87">
        <f>VLOOKUP($A$8&amp;$E$7&amp;$A17,PERFIL_DATOS!$A:$M,E$8,0)</f>
        <v>9.7838876215632133</v>
      </c>
      <c r="F17" s="30">
        <f>DESPLEGABLES!P10</f>
        <v>9.3199994036746219</v>
      </c>
      <c r="G17" s="8"/>
      <c r="I17" s="8"/>
    </row>
    <row r="18" spans="1:9" x14ac:dyDescent="0.35">
      <c r="A18" s="75" t="s">
        <v>8</v>
      </c>
      <c r="B18" s="76" t="s">
        <v>8</v>
      </c>
      <c r="C18" s="31">
        <f>VLOOKUP($A$8&amp;$E$7&amp;$A18,PERFIL_DATOS!$A:$M,C$8,0)</f>
        <v>9.8112478828453025</v>
      </c>
      <c r="D18" s="31">
        <f>VLOOKUP($A$8&amp;$E$7&amp;$A18,PERFIL_DATOS!$A:$M,D$8,0)</f>
        <v>10.285574904488623</v>
      </c>
      <c r="E18" s="88">
        <f>VLOOKUP($A$8&amp;$E$7&amp;$A18,PERFIL_DATOS!$A:$M,E$8,0)</f>
        <v>9.5500380197702803</v>
      </c>
      <c r="F18" s="32">
        <f>DESPLEGABLES!P11</f>
        <v>8.9197854071175637</v>
      </c>
      <c r="G18" s="8"/>
      <c r="I18" s="8"/>
    </row>
    <row r="19" spans="1:9" x14ac:dyDescent="0.35">
      <c r="A19" s="71" t="s">
        <v>9</v>
      </c>
      <c r="B19" s="72" t="s">
        <v>9</v>
      </c>
      <c r="C19" s="27">
        <f>VLOOKUP($A$8&amp;$E$7&amp;$A19,PERFIL_DATOS!$A:$M,C$8,0)</f>
        <v>5.0020784181123883</v>
      </c>
      <c r="D19" s="27">
        <f>VLOOKUP($A$8&amp;$E$7&amp;$A19,PERFIL_DATOS!$A:$M,D$8,0)</f>
        <v>5.1980231357173787</v>
      </c>
      <c r="E19" s="86">
        <f>VLOOKUP($A$8&amp;$E$7&amp;$A19,PERFIL_DATOS!$A:$M,E$8,0)</f>
        <v>5.4427550326169607</v>
      </c>
      <c r="F19" s="28">
        <f>DESPLEGABLES!P12</f>
        <v>5.8506755304871296</v>
      </c>
      <c r="G19" s="8"/>
      <c r="I19" s="8"/>
    </row>
    <row r="20" spans="1:9" x14ac:dyDescent="0.35">
      <c r="A20" s="73" t="s">
        <v>10</v>
      </c>
      <c r="B20" s="74" t="s">
        <v>10</v>
      </c>
      <c r="C20" s="29">
        <f>VLOOKUP($A$8&amp;$E$7&amp;$A20,PERFIL_DATOS!$A:$M,C$8,0)</f>
        <v>4.9061399203591085</v>
      </c>
      <c r="D20" s="29">
        <f>VLOOKUP($A$8&amp;$E$7&amp;$A20,PERFIL_DATOS!$A:$M,D$8,0)</f>
        <v>4.9839006853954313</v>
      </c>
      <c r="E20" s="87">
        <f>VLOOKUP($A$8&amp;$E$7&amp;$A20,PERFIL_DATOS!$A:$M,E$8,0)</f>
        <v>4.527326209629007</v>
      </c>
      <c r="F20" s="30">
        <f>DESPLEGABLES!P13</f>
        <v>6.5765573850243637</v>
      </c>
      <c r="G20" s="8"/>
      <c r="I20" s="8"/>
    </row>
    <row r="21" spans="1:9" x14ac:dyDescent="0.35">
      <c r="A21" s="73" t="s">
        <v>11</v>
      </c>
      <c r="B21" s="74" t="s">
        <v>11</v>
      </c>
      <c r="C21" s="29">
        <f>VLOOKUP($A$8&amp;$E$7&amp;$A21,PERFIL_DATOS!$A:$M,C$8,0)</f>
        <v>7.2841051772685326</v>
      </c>
      <c r="D21" s="29">
        <f>VLOOKUP($A$8&amp;$E$7&amp;$A21,PERFIL_DATOS!$A:$M,D$8,0)</f>
        <v>7.6446162435506819</v>
      </c>
      <c r="E21" s="87">
        <f>VLOOKUP($A$8&amp;$E$7&amp;$A21,PERFIL_DATOS!$A:$M,E$8,0)</f>
        <v>7.5235234321847368</v>
      </c>
      <c r="F21" s="30">
        <f>DESPLEGABLES!P14</f>
        <v>8.3360588694273616</v>
      </c>
      <c r="G21" s="8"/>
      <c r="I21" s="8"/>
    </row>
    <row r="22" spans="1:9" x14ac:dyDescent="0.35">
      <c r="A22" s="73" t="s">
        <v>12</v>
      </c>
      <c r="B22" s="74" t="s">
        <v>12</v>
      </c>
      <c r="C22" s="29">
        <f>VLOOKUP($A$8&amp;$E$7&amp;$A22,PERFIL_DATOS!$A:$M,C$8,0)</f>
        <v>17.537811104385746</v>
      </c>
      <c r="D22" s="29">
        <f>VLOOKUP($A$8&amp;$E$7&amp;$A22,PERFIL_DATOS!$A:$M,D$8,0)</f>
        <v>17.015151052445709</v>
      </c>
      <c r="E22" s="87">
        <f>VLOOKUP($A$8&amp;$E$7&amp;$A22,PERFIL_DATOS!$A:$M,E$8,0)</f>
        <v>17.642390042822267</v>
      </c>
      <c r="F22" s="30">
        <f>DESPLEGABLES!P15</f>
        <v>18.400286648296348</v>
      </c>
      <c r="G22" s="8"/>
      <c r="I22" s="8"/>
    </row>
    <row r="23" spans="1:9" x14ac:dyDescent="0.35">
      <c r="A23" s="73" t="s">
        <v>13</v>
      </c>
      <c r="B23" s="74" t="s">
        <v>13</v>
      </c>
      <c r="C23" s="29">
        <f>VLOOKUP($A$8&amp;$E$7&amp;$A23,PERFIL_DATOS!$A:$M,C$8,0)</f>
        <v>21.822909312122224</v>
      </c>
      <c r="D23" s="29">
        <f>VLOOKUP($A$8&amp;$E$7&amp;$A23,PERFIL_DATOS!$A:$M,D$8,0)</f>
        <v>21.776398060251843</v>
      </c>
      <c r="E23" s="87">
        <f>VLOOKUP($A$8&amp;$E$7&amp;$A23,PERFIL_DATOS!$A:$M,E$8,0)</f>
        <v>22.043438588065793</v>
      </c>
      <c r="F23" s="30">
        <f>DESPLEGABLES!P16</f>
        <v>20.800148300053991</v>
      </c>
      <c r="G23" s="8"/>
      <c r="I23" s="8"/>
    </row>
    <row r="24" spans="1:9" x14ac:dyDescent="0.35">
      <c r="A24" s="73" t="s">
        <v>14</v>
      </c>
      <c r="B24" s="74" t="s">
        <v>14</v>
      </c>
      <c r="C24" s="29">
        <f>VLOOKUP($A$8&amp;$E$7&amp;$A24,PERFIL_DATOS!$A:$M,C$8,0)</f>
        <v>10.135520799065132</v>
      </c>
      <c r="D24" s="29">
        <f>VLOOKUP($A$8&amp;$E$7&amp;$A24,PERFIL_DATOS!$A:$M,D$8,0)</f>
        <v>9.7583066903771361</v>
      </c>
      <c r="E24" s="87">
        <f>VLOOKUP($A$8&amp;$E$7&amp;$A24,PERFIL_DATOS!$A:$M,E$8,0)</f>
        <v>10.557153719934366</v>
      </c>
      <c r="F24" s="30">
        <f>DESPLEGABLES!P17</f>
        <v>10.553664761667161</v>
      </c>
      <c r="G24" s="8"/>
      <c r="I24" s="8"/>
    </row>
    <row r="25" spans="1:9" x14ac:dyDescent="0.35">
      <c r="A25" s="73" t="s">
        <v>15</v>
      </c>
      <c r="B25" s="74" t="s">
        <v>15</v>
      </c>
      <c r="C25" s="29">
        <f>VLOOKUP($A$8&amp;$E$7&amp;$A25,PERFIL_DATOS!$A:$M,C$8,0)</f>
        <v>14.451913587267228</v>
      </c>
      <c r="D25" s="29">
        <f>VLOOKUP($A$8&amp;$E$7&amp;$A25,PERFIL_DATOS!$A:$M,D$8,0)</f>
        <v>14.654745656669588</v>
      </c>
      <c r="E25" s="87">
        <f>VLOOKUP($A$8&amp;$E$7&amp;$A25,PERFIL_DATOS!$A:$M,E$8,0)</f>
        <v>13.422635770600714</v>
      </c>
      <c r="F25" s="30">
        <f>DESPLEGABLES!P18</f>
        <v>12.564801669542813</v>
      </c>
      <c r="G25" s="8"/>
      <c r="I25" s="8"/>
    </row>
    <row r="26" spans="1:9" x14ac:dyDescent="0.35">
      <c r="A26" s="75" t="s">
        <v>16</v>
      </c>
      <c r="B26" s="76" t="s">
        <v>16</v>
      </c>
      <c r="C26" s="31">
        <f>VLOOKUP($A$8&amp;$E$7&amp;$A26,PERFIL_DATOS!$A:$M,C$8,0)</f>
        <v>18.859495729816331</v>
      </c>
      <c r="D26" s="31">
        <f>VLOOKUP($A$8&amp;$E$7&amp;$A26,PERFIL_DATOS!$A:$M,D$8,0)</f>
        <v>18.968899976743696</v>
      </c>
      <c r="E26" s="88">
        <f>VLOOKUP($A$8&amp;$E$7&amp;$A26,PERFIL_DATOS!$A:$M,E$8,0)</f>
        <v>18.840781206227238</v>
      </c>
      <c r="F26" s="32">
        <f>DESPLEGABLES!P19</f>
        <v>16.917813254044351</v>
      </c>
      <c r="G26" s="8"/>
      <c r="I26" s="8"/>
    </row>
    <row r="27" spans="1:9" x14ac:dyDescent="0.35">
      <c r="A27" s="71" t="s">
        <v>39</v>
      </c>
      <c r="B27" s="72" t="s">
        <v>39</v>
      </c>
      <c r="C27" s="27">
        <f>VLOOKUP($A$8&amp;$E$7&amp;$A27,PERFIL_DATOS!$A:$M,C$8,0)</f>
        <v>2.2309303420802959</v>
      </c>
      <c r="D27" s="27">
        <f>VLOOKUP($A$8&amp;$E$7&amp;$A27,PERFIL_DATOS!$A:$M,D$8,0)</f>
        <v>2.2944099515062963</v>
      </c>
      <c r="E27" s="86">
        <f>VLOOKUP($A$8&amp;$E$7&amp;$A27,PERFIL_DATOS!$A:$M,E$8,0)</f>
        <v>2.0223692320006403</v>
      </c>
      <c r="F27" s="28">
        <f>DESPLEGABLES!P20</f>
        <v>6.9488044700859852</v>
      </c>
      <c r="G27" s="8"/>
      <c r="I27" s="8"/>
    </row>
    <row r="28" spans="1:9" x14ac:dyDescent="0.35">
      <c r="A28" s="73" t="s">
        <v>40</v>
      </c>
      <c r="B28" s="74" t="s">
        <v>40</v>
      </c>
      <c r="C28" s="29">
        <f>VLOOKUP($A$8&amp;$E$7&amp;$A28,PERFIL_DATOS!$A:$M,C$8,0)</f>
        <v>2.7331457693925265</v>
      </c>
      <c r="D28" s="29">
        <f>VLOOKUP($A$8&amp;$E$7&amp;$A28,PERFIL_DATOS!$A:$M,D$8,0)</f>
        <v>2.6260973335118667</v>
      </c>
      <c r="E28" s="87">
        <f>VLOOKUP($A$8&amp;$E$7&amp;$A28,PERFIL_DATOS!$A:$M,E$8,0)</f>
        <v>2.5088670108456399</v>
      </c>
      <c r="F28" s="30">
        <f>DESPLEGABLES!P21</f>
        <v>6.7859052153503017</v>
      </c>
      <c r="G28" s="8"/>
      <c r="I28" s="8"/>
    </row>
    <row r="29" spans="1:9" x14ac:dyDescent="0.35">
      <c r="A29" s="73" t="s">
        <v>41</v>
      </c>
      <c r="B29" s="74" t="s">
        <v>41</v>
      </c>
      <c r="C29" s="29">
        <f>VLOOKUP($A$8&amp;$E$7&amp;$A29,PERFIL_DATOS!$A:$M,C$8,0)</f>
        <v>8.4574824960252073</v>
      </c>
      <c r="D29" s="29">
        <f>VLOOKUP($A$8&amp;$E$7&amp;$A29,PERFIL_DATOS!$A:$M,D$8,0)</f>
        <v>8.1056603655390091</v>
      </c>
      <c r="E29" s="87">
        <f>VLOOKUP($A$8&amp;$E$7&amp;$A29,PERFIL_DATOS!$A:$M,E$8,0)</f>
        <v>7.3835098251090567</v>
      </c>
      <c r="F29" s="30">
        <f>DESPLEGABLES!P22</f>
        <v>14.424382084065762</v>
      </c>
      <c r="G29" s="8"/>
      <c r="I29" s="8"/>
    </row>
    <row r="30" spans="1:9" x14ac:dyDescent="0.35">
      <c r="A30" s="73" t="s">
        <v>42</v>
      </c>
      <c r="B30" s="74" t="s">
        <v>42</v>
      </c>
      <c r="C30" s="29">
        <f>VLOOKUP($A$8&amp;$E$7&amp;$A30,PERFIL_DATOS!$A:$M,C$8,0)</f>
        <v>27.138492257644465</v>
      </c>
      <c r="D30" s="29">
        <f>VLOOKUP($A$8&amp;$E$7&amp;$A30,PERFIL_DATOS!$A:$M,D$8,0)</f>
        <v>25.465850425151892</v>
      </c>
      <c r="E30" s="87">
        <f>VLOOKUP($A$8&amp;$E$7&amp;$A30,PERFIL_DATOS!$A:$M,E$8,0)</f>
        <v>23.65578901028535</v>
      </c>
      <c r="F30" s="30">
        <f>DESPLEGABLES!P23</f>
        <v>28.985458255469492</v>
      </c>
      <c r="G30" s="8"/>
      <c r="I30" s="8"/>
    </row>
    <row r="31" spans="1:9" x14ac:dyDescent="0.35">
      <c r="A31" s="73" t="s">
        <v>43</v>
      </c>
      <c r="B31" s="74" t="s">
        <v>43</v>
      </c>
      <c r="C31" s="29">
        <f>VLOOKUP($A$8&amp;$E$7&amp;$A31,PERFIL_DATOS!$A:$M,C$8,0)</f>
        <v>24.484917920421697</v>
      </c>
      <c r="D31" s="29">
        <f>VLOOKUP($A$8&amp;$E$7&amp;$A31,PERFIL_DATOS!$A:$M,D$8,0)</f>
        <v>24.730222939487405</v>
      </c>
      <c r="E31" s="87">
        <f>VLOOKUP($A$8&amp;$E$7&amp;$A31,PERFIL_DATOS!$A:$M,E$8,0)</f>
        <v>25.785904670428621</v>
      </c>
      <c r="F31" s="30">
        <f>DESPLEGABLES!P24</f>
        <v>19.854987828109351</v>
      </c>
      <c r="G31" s="8"/>
      <c r="I31" s="8"/>
    </row>
    <row r="32" spans="1:9" x14ac:dyDescent="0.35">
      <c r="A32" s="75" t="s">
        <v>44</v>
      </c>
      <c r="B32" s="76" t="s">
        <v>44</v>
      </c>
      <c r="C32" s="31">
        <f>VLOOKUP($A$8&amp;$E$7&amp;$A32,PERFIL_DATOS!$A:$M,C$8,0)</f>
        <v>34.955015948786802</v>
      </c>
      <c r="D32" s="31">
        <f>VLOOKUP($A$8&amp;$E$7&amp;$A32,PERFIL_DATOS!$A:$M,D$8,0)</f>
        <v>36.777795787711433</v>
      </c>
      <c r="E32" s="88">
        <f>VLOOKUP($A$8&amp;$E$7&amp;$A32,PERFIL_DATOS!$A:$M,E$8,0)</f>
        <v>38.643566654660418</v>
      </c>
      <c r="F32" s="32">
        <f>DESPLEGABLES!P25</f>
        <v>23.000464639957745</v>
      </c>
      <c r="G32" s="8"/>
      <c r="I32" s="8"/>
    </row>
    <row r="33" spans="1:9" x14ac:dyDescent="0.35">
      <c r="A33" s="71" t="s">
        <v>190</v>
      </c>
      <c r="B33" s="72" t="s">
        <v>17</v>
      </c>
      <c r="C33" s="27">
        <f>VLOOKUP($A$8&amp;$E$7&amp;$A33,PERFIL_DATOS!$A:$M,C$8,0)</f>
        <v>23.759417951334637</v>
      </c>
      <c r="D33" s="27">
        <f>VLOOKUP($A$8&amp;$E$7&amp;$A33,PERFIL_DATOS!$A:$M,D$8,0)</f>
        <v>23.928436354069031</v>
      </c>
      <c r="E33" s="86">
        <f>VLOOKUP($A$8&amp;$E$7&amp;$A33,PERFIL_DATOS!$A:$M,E$8,0)</f>
        <v>24.338880217713211</v>
      </c>
      <c r="F33" s="28">
        <f>DESPLEGABLES!P26</f>
        <v>22.253012235139671</v>
      </c>
      <c r="G33" s="8"/>
      <c r="I33" s="8"/>
    </row>
    <row r="34" spans="1:9" x14ac:dyDescent="0.35">
      <c r="A34" s="73" t="s">
        <v>191</v>
      </c>
      <c r="B34" s="74" t="s">
        <v>18</v>
      </c>
      <c r="C34" s="29">
        <f>VLOOKUP($A$8&amp;$E$7&amp;$A34,PERFIL_DATOS!$A:$M,C$8,0)</f>
        <v>14.965762965688164</v>
      </c>
      <c r="D34" s="29">
        <f>VLOOKUP($A$8&amp;$E$7&amp;$A34,PERFIL_DATOS!$A:$M,D$8,0)</f>
        <v>14.429997345492387</v>
      </c>
      <c r="E34" s="87">
        <f>VLOOKUP($A$8&amp;$E$7&amp;$A34,PERFIL_DATOS!$A:$M,E$8,0)</f>
        <v>14.390114859727058</v>
      </c>
      <c r="F34" s="30">
        <f>DESPLEGABLES!P27</f>
        <v>15.461101659337437</v>
      </c>
      <c r="G34" s="8"/>
      <c r="I34" s="8"/>
    </row>
    <row r="35" spans="1:9" x14ac:dyDescent="0.35">
      <c r="A35" s="73" t="s">
        <v>192</v>
      </c>
      <c r="B35" s="74" t="s">
        <v>19</v>
      </c>
      <c r="C35" s="29">
        <f>VLOOKUP($A$8&amp;$E$7&amp;$A35,PERFIL_DATOS!$A:$M,C$8,0)</f>
        <v>24.659389022929766</v>
      </c>
      <c r="D35" s="29">
        <f>VLOOKUP($A$8&amp;$E$7&amp;$A35,PERFIL_DATOS!$A:$M,D$8,0)</f>
        <v>24.916531787924416</v>
      </c>
      <c r="E35" s="87">
        <f>VLOOKUP($A$8&amp;$E$7&amp;$A35,PERFIL_DATOS!$A:$M,E$8,0)</f>
        <v>24.929891543602672</v>
      </c>
      <c r="F35" s="30">
        <f>DESPLEGABLES!P28</f>
        <v>25.017922511141776</v>
      </c>
      <c r="G35" s="8"/>
      <c r="I35" s="8"/>
    </row>
    <row r="36" spans="1:9" x14ac:dyDescent="0.35">
      <c r="A36" s="73" t="s">
        <v>193</v>
      </c>
      <c r="B36" s="74" t="s">
        <v>20</v>
      </c>
      <c r="C36" s="29">
        <f>VLOOKUP($A$8&amp;$E$7&amp;$A36,PERFIL_DATOS!$A:$M,C$8,0)</f>
        <v>15.301691204925309</v>
      </c>
      <c r="D36" s="29">
        <f>VLOOKUP($A$8&amp;$E$7&amp;$A36,PERFIL_DATOS!$A:$M,D$8,0)</f>
        <v>14.644918497219814</v>
      </c>
      <c r="E36" s="87">
        <f>VLOOKUP($A$8&amp;$E$7&amp;$A36,PERFIL_DATOS!$A:$M,E$8,0)</f>
        <v>15.276343698723336</v>
      </c>
      <c r="F36" s="30">
        <f>DESPLEGABLES!P29</f>
        <v>15.498762233944397</v>
      </c>
      <c r="G36" s="8"/>
      <c r="I36" s="8"/>
    </row>
    <row r="37" spans="1:9" x14ac:dyDescent="0.35">
      <c r="A37" s="75" t="s">
        <v>194</v>
      </c>
      <c r="B37" s="76" t="s">
        <v>20</v>
      </c>
      <c r="C37" s="31">
        <f>VLOOKUP($A$8&amp;$E$7&amp;$A37,PERFIL_DATOS!$A:$M,C$8,0)</f>
        <v>21.313715956648611</v>
      </c>
      <c r="D37" s="31">
        <f>VLOOKUP($A$8&amp;$E$7&amp;$A37,PERFIL_DATOS!$A:$M,D$8,0)</f>
        <v>22.080147336918092</v>
      </c>
      <c r="E37" s="88">
        <f>VLOOKUP($A$8&amp;$E$7&amp;$A37,PERFIL_DATOS!$A:$M,E$8,0)</f>
        <v>21.06478568855805</v>
      </c>
      <c r="F37" s="32">
        <f>DESPLEGABLES!P31</f>
        <v>49.677100134826226</v>
      </c>
      <c r="G37" s="8"/>
      <c r="I37" s="8"/>
    </row>
    <row r="38" spans="1:9" x14ac:dyDescent="0.35">
      <c r="A38" s="71" t="s">
        <v>21</v>
      </c>
      <c r="B38" s="72" t="s">
        <v>21</v>
      </c>
      <c r="C38" s="27">
        <f>VLOOKUP($A$8&amp;$E$7&amp;$A38,PERFIL_DATOS!$A:$M,C$8,0)</f>
        <v>56.070362429405918</v>
      </c>
      <c r="D38" s="27">
        <f>VLOOKUP($A$8&amp;$E$7&amp;$A38,PERFIL_DATOS!$A:$M,D$8,0)</f>
        <v>55.378721498301196</v>
      </c>
      <c r="E38" s="86">
        <f>VLOOKUP($A$8&amp;$E$7&amp;$A38,PERFIL_DATOS!$A:$M,E$8,0)</f>
        <v>56.392227958538442</v>
      </c>
      <c r="F38" s="28">
        <f>DESPLEGABLES!P31</f>
        <v>49.677100134826226</v>
      </c>
      <c r="G38" s="8"/>
      <c r="I38" s="8"/>
    </row>
    <row r="39" spans="1:9" x14ac:dyDescent="0.35">
      <c r="A39" s="75" t="s">
        <v>22</v>
      </c>
      <c r="B39" s="76" t="s">
        <v>22</v>
      </c>
      <c r="C39" s="31">
        <f>VLOOKUP($A$8&amp;$E$7&amp;$A39,PERFIL_DATOS!$A:$M,C$8,0)</f>
        <v>43.929622304945077</v>
      </c>
      <c r="D39" s="31">
        <f>VLOOKUP($A$8&amp;$E$7&amp;$A39,PERFIL_DATOS!$A:$M,D$8,0)</f>
        <v>44.621309823322555</v>
      </c>
      <c r="E39" s="88">
        <f>VLOOKUP($A$8&amp;$E$7&amp;$A39,PERFIL_DATOS!$A:$M,E$8,0)</f>
        <v>43.60778004562372</v>
      </c>
      <c r="F39" s="32">
        <f>DESPLEGABLES!P32</f>
        <v>50.322894900702252</v>
      </c>
      <c r="G39" s="8"/>
      <c r="I39" s="8"/>
    </row>
    <row r="40" spans="1:9" x14ac:dyDescent="0.35">
      <c r="B40" s="79"/>
      <c r="C40" s="80"/>
      <c r="D40" s="80"/>
      <c r="E40" s="80"/>
      <c r="F40" s="80"/>
      <c r="G40" s="80"/>
      <c r="H40" s="8"/>
      <c r="I40" s="8"/>
    </row>
    <row r="41" spans="1:9" x14ac:dyDescent="0.35">
      <c r="A41" s="77" t="s">
        <v>94</v>
      </c>
      <c r="B41" s="41"/>
    </row>
    <row r="42" spans="1:9" x14ac:dyDescent="0.35">
      <c r="A42" s="78" t="s">
        <v>95</v>
      </c>
      <c r="B42" s="20"/>
    </row>
    <row r="43" spans="1:9" x14ac:dyDescent="0.35">
      <c r="B43" s="20"/>
    </row>
    <row r="44" spans="1:9" x14ac:dyDescent="0.35">
      <c r="B44" s="20"/>
    </row>
    <row r="45" spans="1:9" x14ac:dyDescent="0.35">
      <c r="B45" s="20"/>
    </row>
    <row r="46" spans="1:9" x14ac:dyDescent="0.35">
      <c r="B46" s="20"/>
    </row>
    <row r="47" spans="1:9" x14ac:dyDescent="0.35">
      <c r="B47" s="20"/>
    </row>
    <row r="48" spans="1:9" x14ac:dyDescent="0.35">
      <c r="B48" s="20"/>
    </row>
    <row r="49" spans="2:2" x14ac:dyDescent="0.35">
      <c r="B49" s="20"/>
    </row>
    <row r="50" spans="2:2" x14ac:dyDescent="0.35">
      <c r="B50" s="20"/>
    </row>
    <row r="51" spans="2:2" x14ac:dyDescent="0.35">
      <c r="B51" s="20"/>
    </row>
    <row r="52" spans="2:2" x14ac:dyDescent="0.35">
      <c r="B52" s="20"/>
    </row>
    <row r="53" spans="2:2" x14ac:dyDescent="0.35">
      <c r="B53" s="20"/>
    </row>
    <row r="54" spans="2:2" x14ac:dyDescent="0.35">
      <c r="B54" s="20"/>
    </row>
    <row r="55" spans="2:2" x14ac:dyDescent="0.35">
      <c r="B55" s="20"/>
    </row>
    <row r="56" spans="2:2" x14ac:dyDescent="0.35">
      <c r="B56" s="20"/>
    </row>
    <row r="57" spans="2:2" x14ac:dyDescent="0.35">
      <c r="B57" s="20"/>
    </row>
    <row r="58" spans="2:2" x14ac:dyDescent="0.35">
      <c r="B58" s="20"/>
    </row>
    <row r="59" spans="2:2" x14ac:dyDescent="0.35">
      <c r="B59" s="20"/>
    </row>
    <row r="60" spans="2:2" x14ac:dyDescent="0.35">
      <c r="B60" s="20"/>
    </row>
    <row r="61" spans="2:2" x14ac:dyDescent="0.35">
      <c r="B61" s="20"/>
    </row>
    <row r="62" spans="2:2" x14ac:dyDescent="0.35">
      <c r="B62" s="20"/>
    </row>
    <row r="63" spans="2:2" x14ac:dyDescent="0.35">
      <c r="B63" s="20"/>
    </row>
    <row r="64" spans="2:2" x14ac:dyDescent="0.35">
      <c r="B64" s="20"/>
    </row>
    <row r="65" spans="2:2" x14ac:dyDescent="0.35">
      <c r="B65" s="20"/>
    </row>
    <row r="66" spans="2:2" x14ac:dyDescent="0.35">
      <c r="B66" s="20"/>
    </row>
    <row r="67" spans="2:2" x14ac:dyDescent="0.35">
      <c r="B67" s="20"/>
    </row>
    <row r="68" spans="2:2" x14ac:dyDescent="0.35">
      <c r="B68" s="20"/>
    </row>
    <row r="69" spans="2:2" x14ac:dyDescent="0.35">
      <c r="B69" s="20"/>
    </row>
    <row r="70" spans="2:2" x14ac:dyDescent="0.35">
      <c r="B70" s="20"/>
    </row>
    <row r="71" spans="2:2" x14ac:dyDescent="0.35">
      <c r="B71" s="20"/>
    </row>
    <row r="72" spans="2:2" x14ac:dyDescent="0.35">
      <c r="B72" s="20"/>
    </row>
    <row r="73" spans="2:2" x14ac:dyDescent="0.35">
      <c r="B73" s="20"/>
    </row>
    <row r="74" spans="2:2" x14ac:dyDescent="0.35">
      <c r="B74" s="20"/>
    </row>
    <row r="75" spans="2:2" x14ac:dyDescent="0.35">
      <c r="B75" s="20"/>
    </row>
    <row r="76" spans="2:2" x14ac:dyDescent="0.35">
      <c r="B76" s="20"/>
    </row>
    <row r="77" spans="2:2" x14ac:dyDescent="0.35">
      <c r="B77" s="20"/>
    </row>
    <row r="78" spans="2:2" x14ac:dyDescent="0.35">
      <c r="B78" s="20"/>
    </row>
    <row r="79" spans="2:2" x14ac:dyDescent="0.35">
      <c r="B79" s="20"/>
    </row>
    <row r="80" spans="2:2" x14ac:dyDescent="0.35">
      <c r="B80" s="20"/>
    </row>
    <row r="81" spans="2:2" x14ac:dyDescent="0.35">
      <c r="B81" s="20"/>
    </row>
    <row r="82" spans="2:2" x14ac:dyDescent="0.35">
      <c r="B82" s="20"/>
    </row>
    <row r="83" spans="2:2" x14ac:dyDescent="0.35">
      <c r="B83" s="20"/>
    </row>
    <row r="84" spans="2:2" x14ac:dyDescent="0.35">
      <c r="B84" s="20"/>
    </row>
    <row r="85" spans="2:2" x14ac:dyDescent="0.35">
      <c r="B85" s="20"/>
    </row>
    <row r="86" spans="2:2" x14ac:dyDescent="0.35">
      <c r="B86" s="20"/>
    </row>
    <row r="87" spans="2:2" x14ac:dyDescent="0.35">
      <c r="B87" s="20"/>
    </row>
    <row r="88" spans="2:2" x14ac:dyDescent="0.35">
      <c r="B88" s="20"/>
    </row>
    <row r="89" spans="2:2" x14ac:dyDescent="0.35">
      <c r="B89" s="20"/>
    </row>
    <row r="90" spans="2:2" x14ac:dyDescent="0.35">
      <c r="B90" s="20"/>
    </row>
    <row r="91" spans="2:2" x14ac:dyDescent="0.35">
      <c r="B91" s="20"/>
    </row>
    <row r="92" spans="2:2" x14ac:dyDescent="0.35">
      <c r="B92" s="20"/>
    </row>
    <row r="93" spans="2:2" x14ac:dyDescent="0.35">
      <c r="B93" s="20"/>
    </row>
    <row r="94" spans="2:2" x14ac:dyDescent="0.35">
      <c r="B94" s="20"/>
    </row>
    <row r="95" spans="2:2" x14ac:dyDescent="0.35">
      <c r="B95" s="20"/>
    </row>
    <row r="96" spans="2:2" x14ac:dyDescent="0.35">
      <c r="B96" s="20"/>
    </row>
    <row r="97" spans="2:2" x14ac:dyDescent="0.35">
      <c r="B97" s="20"/>
    </row>
    <row r="98" spans="2:2" x14ac:dyDescent="0.35">
      <c r="B98" s="20"/>
    </row>
    <row r="99" spans="2:2" x14ac:dyDescent="0.35">
      <c r="B99" s="20"/>
    </row>
    <row r="100" spans="2:2" x14ac:dyDescent="0.35">
      <c r="B100" s="20"/>
    </row>
    <row r="101" spans="2:2" x14ac:dyDescent="0.35">
      <c r="B101" s="20"/>
    </row>
    <row r="102" spans="2:2" x14ac:dyDescent="0.35">
      <c r="B102" s="20"/>
    </row>
    <row r="103" spans="2:2" x14ac:dyDescent="0.35">
      <c r="B103" s="20"/>
    </row>
    <row r="104" spans="2:2" x14ac:dyDescent="0.35">
      <c r="B104" s="20"/>
    </row>
    <row r="105" spans="2:2" x14ac:dyDescent="0.35">
      <c r="B105" s="20"/>
    </row>
    <row r="106" spans="2:2" x14ac:dyDescent="0.35">
      <c r="B106" s="20"/>
    </row>
    <row r="107" spans="2:2" x14ac:dyDescent="0.35">
      <c r="B107" s="20"/>
    </row>
    <row r="108" spans="2:2" x14ac:dyDescent="0.35">
      <c r="B108" s="20"/>
    </row>
    <row r="109" spans="2:2" x14ac:dyDescent="0.35">
      <c r="B109" s="20"/>
    </row>
    <row r="110" spans="2:2" x14ac:dyDescent="0.35">
      <c r="B110" s="20"/>
    </row>
    <row r="111" spans="2:2" x14ac:dyDescent="0.35">
      <c r="B111" s="20"/>
    </row>
    <row r="112" spans="2:2" x14ac:dyDescent="0.35">
      <c r="B112" s="20"/>
    </row>
    <row r="113" spans="2:2" x14ac:dyDescent="0.35">
      <c r="B113" s="20"/>
    </row>
    <row r="114" spans="2:2" x14ac:dyDescent="0.35">
      <c r="B114" s="20"/>
    </row>
    <row r="115" spans="2:2" x14ac:dyDescent="0.35">
      <c r="B115" s="20"/>
    </row>
    <row r="116" spans="2:2" x14ac:dyDescent="0.35">
      <c r="B116" s="20"/>
    </row>
    <row r="117" spans="2:2" x14ac:dyDescent="0.35">
      <c r="B117" s="20"/>
    </row>
    <row r="118" spans="2:2" x14ac:dyDescent="0.35">
      <c r="B118" s="20"/>
    </row>
    <row r="119" spans="2:2" x14ac:dyDescent="0.35">
      <c r="B119" s="20"/>
    </row>
    <row r="120" spans="2:2" x14ac:dyDescent="0.35">
      <c r="B120" s="20"/>
    </row>
    <row r="121" spans="2:2" x14ac:dyDescent="0.35">
      <c r="B121" s="20"/>
    </row>
    <row r="122" spans="2:2" x14ac:dyDescent="0.35">
      <c r="B122" s="20"/>
    </row>
    <row r="123" spans="2:2" x14ac:dyDescent="0.35">
      <c r="B123" s="20"/>
    </row>
    <row r="124" spans="2:2" x14ac:dyDescent="0.35">
      <c r="B124" s="20"/>
    </row>
    <row r="125" spans="2:2" x14ac:dyDescent="0.35">
      <c r="B125" s="20"/>
    </row>
    <row r="126" spans="2:2" x14ac:dyDescent="0.35">
      <c r="B126" s="20"/>
    </row>
    <row r="127" spans="2:2" x14ac:dyDescent="0.35">
      <c r="B127" s="20"/>
    </row>
    <row r="128" spans="2:2" x14ac:dyDescent="0.35">
      <c r="B128" s="20"/>
    </row>
    <row r="129" spans="2:2" x14ac:dyDescent="0.35">
      <c r="B129" s="20"/>
    </row>
    <row r="130" spans="2:2" x14ac:dyDescent="0.35">
      <c r="B130" s="20"/>
    </row>
    <row r="131" spans="2:2" x14ac:dyDescent="0.35">
      <c r="B131" s="20"/>
    </row>
    <row r="132" spans="2:2" x14ac:dyDescent="0.35">
      <c r="B132" s="20"/>
    </row>
    <row r="133" spans="2:2" x14ac:dyDescent="0.35">
      <c r="B133" s="20"/>
    </row>
    <row r="134" spans="2:2" x14ac:dyDescent="0.35">
      <c r="B134" s="20"/>
    </row>
    <row r="135" spans="2:2" x14ac:dyDescent="0.35">
      <c r="B135" s="20"/>
    </row>
    <row r="136" spans="2:2" x14ac:dyDescent="0.35">
      <c r="B136" s="20"/>
    </row>
    <row r="137" spans="2:2" x14ac:dyDescent="0.35">
      <c r="B137" s="20"/>
    </row>
    <row r="138" spans="2:2" x14ac:dyDescent="0.35">
      <c r="B138" s="20"/>
    </row>
    <row r="139" spans="2:2" x14ac:dyDescent="0.35">
      <c r="B139" s="20"/>
    </row>
    <row r="140" spans="2:2" x14ac:dyDescent="0.35">
      <c r="B140" s="20"/>
    </row>
    <row r="141" spans="2:2" x14ac:dyDescent="0.35">
      <c r="B141" s="20"/>
    </row>
    <row r="142" spans="2:2" x14ac:dyDescent="0.35">
      <c r="B142" s="20"/>
    </row>
    <row r="143" spans="2:2" x14ac:dyDescent="0.35">
      <c r="B143" s="20"/>
    </row>
    <row r="144" spans="2:2" x14ac:dyDescent="0.35">
      <c r="B144" s="20"/>
    </row>
    <row r="145" spans="2:2" x14ac:dyDescent="0.35">
      <c r="B145" s="20"/>
    </row>
    <row r="146" spans="2:2" x14ac:dyDescent="0.35">
      <c r="B146" s="20"/>
    </row>
    <row r="147" spans="2:2" x14ac:dyDescent="0.35">
      <c r="B147" s="20"/>
    </row>
    <row r="148" spans="2:2" x14ac:dyDescent="0.35">
      <c r="B148" s="20"/>
    </row>
    <row r="149" spans="2:2" x14ac:dyDescent="0.35">
      <c r="B149" s="20"/>
    </row>
    <row r="150" spans="2:2" x14ac:dyDescent="0.35">
      <c r="B150" s="20"/>
    </row>
    <row r="151" spans="2:2" x14ac:dyDescent="0.35">
      <c r="B151" s="20"/>
    </row>
    <row r="152" spans="2:2" x14ac:dyDescent="0.35">
      <c r="B152" s="20"/>
    </row>
    <row r="153" spans="2:2" x14ac:dyDescent="0.35">
      <c r="B153" s="20"/>
    </row>
    <row r="154" spans="2:2" x14ac:dyDescent="0.35">
      <c r="B154" s="20"/>
    </row>
    <row r="155" spans="2:2" x14ac:dyDescent="0.35">
      <c r="B155" s="20"/>
    </row>
    <row r="156" spans="2:2" x14ac:dyDescent="0.35">
      <c r="B156" s="20"/>
    </row>
    <row r="157" spans="2:2" x14ac:dyDescent="0.35">
      <c r="B157" s="20"/>
    </row>
    <row r="158" spans="2:2" x14ac:dyDescent="0.35">
      <c r="B158" s="20"/>
    </row>
    <row r="159" spans="2:2" x14ac:dyDescent="0.35">
      <c r="B159" s="20"/>
    </row>
    <row r="160" spans="2:2" x14ac:dyDescent="0.35">
      <c r="B160" s="20"/>
    </row>
    <row r="161" spans="2:2" x14ac:dyDescent="0.35">
      <c r="B161" s="20"/>
    </row>
    <row r="162" spans="2:2" x14ac:dyDescent="0.35">
      <c r="B162" s="20"/>
    </row>
    <row r="163" spans="2:2" x14ac:dyDescent="0.35">
      <c r="B163" s="20"/>
    </row>
    <row r="164" spans="2:2" x14ac:dyDescent="0.35">
      <c r="B164" s="20"/>
    </row>
    <row r="165" spans="2:2" x14ac:dyDescent="0.35">
      <c r="B165" s="20"/>
    </row>
    <row r="166" spans="2:2" x14ac:dyDescent="0.35">
      <c r="B166" s="20"/>
    </row>
    <row r="167" spans="2:2" x14ac:dyDescent="0.35">
      <c r="B167" s="20"/>
    </row>
    <row r="168" spans="2:2" x14ac:dyDescent="0.35">
      <c r="B168" s="20"/>
    </row>
    <row r="169" spans="2:2" x14ac:dyDescent="0.35">
      <c r="B169" s="20"/>
    </row>
    <row r="170" spans="2:2" x14ac:dyDescent="0.35">
      <c r="B170" s="20"/>
    </row>
    <row r="171" spans="2:2" x14ac:dyDescent="0.35">
      <c r="B171" s="20"/>
    </row>
    <row r="172" spans="2:2" x14ac:dyDescent="0.35">
      <c r="B172" s="20"/>
    </row>
    <row r="173" spans="2:2" x14ac:dyDescent="0.35">
      <c r="B173" s="20"/>
    </row>
    <row r="174" spans="2:2" x14ac:dyDescent="0.35">
      <c r="B174" s="20"/>
    </row>
    <row r="175" spans="2:2" x14ac:dyDescent="0.35">
      <c r="B175" s="20"/>
    </row>
    <row r="176" spans="2:2" x14ac:dyDescent="0.35">
      <c r="B176" s="20"/>
    </row>
    <row r="177" spans="2:2" x14ac:dyDescent="0.35">
      <c r="B177" s="20"/>
    </row>
    <row r="178" spans="2:2" x14ac:dyDescent="0.35">
      <c r="B178" s="20"/>
    </row>
    <row r="179" spans="2:2" x14ac:dyDescent="0.35">
      <c r="B179" s="20"/>
    </row>
    <row r="180" spans="2:2" x14ac:dyDescent="0.35">
      <c r="B180" s="20"/>
    </row>
    <row r="181" spans="2:2" x14ac:dyDescent="0.35">
      <c r="B181" s="20"/>
    </row>
    <row r="182" spans="2:2" x14ac:dyDescent="0.35">
      <c r="B182" s="20"/>
    </row>
    <row r="183" spans="2:2" x14ac:dyDescent="0.35">
      <c r="B183" s="20"/>
    </row>
    <row r="184" spans="2:2" x14ac:dyDescent="0.35">
      <c r="B184" s="20"/>
    </row>
    <row r="185" spans="2:2" x14ac:dyDescent="0.35">
      <c r="B185" s="20"/>
    </row>
    <row r="186" spans="2:2" x14ac:dyDescent="0.35">
      <c r="B186" s="20"/>
    </row>
    <row r="187" spans="2:2" x14ac:dyDescent="0.35">
      <c r="B187" s="20"/>
    </row>
    <row r="188" spans="2:2" x14ac:dyDescent="0.35">
      <c r="B188" s="20"/>
    </row>
    <row r="189" spans="2:2" x14ac:dyDescent="0.35">
      <c r="B189" s="20"/>
    </row>
    <row r="190" spans="2:2" x14ac:dyDescent="0.35">
      <c r="B190" s="20"/>
    </row>
    <row r="191" spans="2:2" x14ac:dyDescent="0.35">
      <c r="B191" s="20"/>
    </row>
    <row r="192" spans="2:2" x14ac:dyDescent="0.35">
      <c r="B192" s="20"/>
    </row>
    <row r="193" spans="2:2" x14ac:dyDescent="0.35">
      <c r="B193" s="20"/>
    </row>
    <row r="194" spans="2:2" x14ac:dyDescent="0.35">
      <c r="B194" s="20"/>
    </row>
    <row r="195" spans="2:2" x14ac:dyDescent="0.35">
      <c r="B195" s="20"/>
    </row>
    <row r="196" spans="2:2" x14ac:dyDescent="0.35">
      <c r="B196" s="20"/>
    </row>
    <row r="197" spans="2:2" x14ac:dyDescent="0.35">
      <c r="B197" s="20"/>
    </row>
    <row r="198" spans="2:2" x14ac:dyDescent="0.35">
      <c r="B198" s="20"/>
    </row>
    <row r="199" spans="2:2" x14ac:dyDescent="0.35">
      <c r="B199" s="20"/>
    </row>
    <row r="200" spans="2:2" x14ac:dyDescent="0.35">
      <c r="B200" s="20"/>
    </row>
    <row r="201" spans="2:2" x14ac:dyDescent="0.35">
      <c r="B201" s="20"/>
    </row>
    <row r="202" spans="2:2" x14ac:dyDescent="0.35">
      <c r="B202" s="20"/>
    </row>
    <row r="203" spans="2:2" x14ac:dyDescent="0.35">
      <c r="B203" s="20"/>
    </row>
    <row r="204" spans="2:2" x14ac:dyDescent="0.35">
      <c r="B204" s="20"/>
    </row>
    <row r="205" spans="2:2" x14ac:dyDescent="0.35">
      <c r="B205" s="20"/>
    </row>
    <row r="206" spans="2:2" x14ac:dyDescent="0.35">
      <c r="B206" s="20"/>
    </row>
    <row r="207" spans="2:2" x14ac:dyDescent="0.35">
      <c r="B207" s="20"/>
    </row>
    <row r="208" spans="2:2" x14ac:dyDescent="0.35">
      <c r="B208" s="20"/>
    </row>
    <row r="209" spans="2:2" x14ac:dyDescent="0.35">
      <c r="B209" s="20"/>
    </row>
    <row r="210" spans="2:2" x14ac:dyDescent="0.35">
      <c r="B210" s="20"/>
    </row>
    <row r="211" spans="2:2" x14ac:dyDescent="0.35">
      <c r="B211" s="20"/>
    </row>
    <row r="212" spans="2:2" x14ac:dyDescent="0.35">
      <c r="B212" s="20"/>
    </row>
    <row r="213" spans="2:2" x14ac:dyDescent="0.35">
      <c r="B213" s="20"/>
    </row>
    <row r="214" spans="2:2" x14ac:dyDescent="0.35">
      <c r="B214" s="20"/>
    </row>
    <row r="215" spans="2:2" x14ac:dyDescent="0.35">
      <c r="B215" s="20"/>
    </row>
    <row r="216" spans="2:2" x14ac:dyDescent="0.35">
      <c r="B216" s="20"/>
    </row>
    <row r="217" spans="2:2" x14ac:dyDescent="0.35">
      <c r="B217" s="20"/>
    </row>
    <row r="218" spans="2:2" x14ac:dyDescent="0.35">
      <c r="B218" s="20"/>
    </row>
    <row r="219" spans="2:2" x14ac:dyDescent="0.35">
      <c r="B219" s="20"/>
    </row>
    <row r="220" spans="2:2" x14ac:dyDescent="0.35">
      <c r="B220" s="20"/>
    </row>
    <row r="221" spans="2:2" x14ac:dyDescent="0.35">
      <c r="B221" s="20"/>
    </row>
    <row r="222" spans="2:2" x14ac:dyDescent="0.35">
      <c r="B222" s="20"/>
    </row>
    <row r="223" spans="2:2" x14ac:dyDescent="0.35">
      <c r="B223" s="20"/>
    </row>
    <row r="224" spans="2:2" x14ac:dyDescent="0.35">
      <c r="B224" s="20"/>
    </row>
    <row r="225" spans="2:2" x14ac:dyDescent="0.35">
      <c r="B225" s="20"/>
    </row>
    <row r="226" spans="2:2" x14ac:dyDescent="0.35">
      <c r="B226" s="20"/>
    </row>
    <row r="227" spans="2:2" x14ac:dyDescent="0.35">
      <c r="B227" s="20"/>
    </row>
    <row r="228" spans="2:2" x14ac:dyDescent="0.35">
      <c r="B228" s="20"/>
    </row>
    <row r="229" spans="2:2" x14ac:dyDescent="0.35">
      <c r="B229" s="20"/>
    </row>
    <row r="230" spans="2:2" x14ac:dyDescent="0.35">
      <c r="B230" s="20"/>
    </row>
    <row r="231" spans="2:2" x14ac:dyDescent="0.35">
      <c r="B231" s="20"/>
    </row>
    <row r="232" spans="2:2" x14ac:dyDescent="0.35">
      <c r="B232" s="20"/>
    </row>
    <row r="233" spans="2:2" x14ac:dyDescent="0.35">
      <c r="B233" s="20"/>
    </row>
    <row r="234" spans="2:2" x14ac:dyDescent="0.35">
      <c r="B234" s="20"/>
    </row>
    <row r="235" spans="2:2" x14ac:dyDescent="0.35">
      <c r="B235" s="20"/>
    </row>
    <row r="236" spans="2:2" x14ac:dyDescent="0.35">
      <c r="B236" s="20"/>
    </row>
    <row r="237" spans="2:2" x14ac:dyDescent="0.35">
      <c r="B237" s="20"/>
    </row>
    <row r="238" spans="2:2" x14ac:dyDescent="0.35">
      <c r="B238" s="20"/>
    </row>
    <row r="239" spans="2:2" x14ac:dyDescent="0.35">
      <c r="B239" s="20"/>
    </row>
    <row r="240" spans="2:2" x14ac:dyDescent="0.35">
      <c r="B240" s="20"/>
    </row>
    <row r="241" spans="2:2" x14ac:dyDescent="0.35">
      <c r="B241" s="20"/>
    </row>
    <row r="242" spans="2:2" x14ac:dyDescent="0.35">
      <c r="B242" s="20"/>
    </row>
    <row r="243" spans="2:2" x14ac:dyDescent="0.35">
      <c r="B243" s="20"/>
    </row>
    <row r="244" spans="2:2" x14ac:dyDescent="0.35">
      <c r="B244" s="20"/>
    </row>
    <row r="245" spans="2:2" x14ac:dyDescent="0.35">
      <c r="B245" s="20"/>
    </row>
    <row r="246" spans="2:2" x14ac:dyDescent="0.35">
      <c r="B246" s="20"/>
    </row>
    <row r="247" spans="2:2" x14ac:dyDescent="0.35">
      <c r="B247" s="20"/>
    </row>
    <row r="248" spans="2:2" x14ac:dyDescent="0.35">
      <c r="B248" s="20"/>
    </row>
    <row r="249" spans="2:2" x14ac:dyDescent="0.35">
      <c r="B249" s="20"/>
    </row>
    <row r="250" spans="2:2" x14ac:dyDescent="0.35">
      <c r="B250" s="20"/>
    </row>
    <row r="251" spans="2:2" x14ac:dyDescent="0.35">
      <c r="B251" s="20"/>
    </row>
    <row r="252" spans="2:2" x14ac:dyDescent="0.35">
      <c r="B252" s="20"/>
    </row>
    <row r="253" spans="2:2" x14ac:dyDescent="0.35">
      <c r="B253" s="20"/>
    </row>
    <row r="254" spans="2:2" x14ac:dyDescent="0.35">
      <c r="B254" s="20"/>
    </row>
    <row r="255" spans="2:2" x14ac:dyDescent="0.35">
      <c r="B255" s="20"/>
    </row>
    <row r="256" spans="2:2" x14ac:dyDescent="0.35">
      <c r="B256" s="20"/>
    </row>
    <row r="257" spans="2:2" x14ac:dyDescent="0.35">
      <c r="B257" s="20"/>
    </row>
    <row r="258" spans="2:2" x14ac:dyDescent="0.35">
      <c r="B258" s="20"/>
    </row>
    <row r="259" spans="2:2" x14ac:dyDescent="0.35">
      <c r="B259" s="20"/>
    </row>
    <row r="260" spans="2:2" x14ac:dyDescent="0.35">
      <c r="B260" s="20"/>
    </row>
    <row r="261" spans="2:2" x14ac:dyDescent="0.35">
      <c r="B261" s="20"/>
    </row>
    <row r="262" spans="2:2" x14ac:dyDescent="0.35">
      <c r="B262" s="20"/>
    </row>
    <row r="263" spans="2:2" x14ac:dyDescent="0.35">
      <c r="B263" s="20"/>
    </row>
    <row r="264" spans="2:2" x14ac:dyDescent="0.35">
      <c r="B264" s="20"/>
    </row>
    <row r="265" spans="2:2" x14ac:dyDescent="0.35">
      <c r="B265" s="20"/>
    </row>
    <row r="266" spans="2:2" x14ac:dyDescent="0.35">
      <c r="B266" s="20"/>
    </row>
    <row r="267" spans="2:2" x14ac:dyDescent="0.35">
      <c r="B267" s="20"/>
    </row>
    <row r="268" spans="2:2" x14ac:dyDescent="0.35">
      <c r="B268" s="20"/>
    </row>
    <row r="269" spans="2:2" x14ac:dyDescent="0.35">
      <c r="B269" s="20"/>
    </row>
    <row r="270" spans="2:2" x14ac:dyDescent="0.35">
      <c r="B270" s="20"/>
    </row>
    <row r="271" spans="2:2" x14ac:dyDescent="0.35">
      <c r="B271" s="20"/>
    </row>
    <row r="272" spans="2:2" x14ac:dyDescent="0.35">
      <c r="B272" s="20"/>
    </row>
    <row r="273" spans="2:2" x14ac:dyDescent="0.35">
      <c r="B273" s="20"/>
    </row>
    <row r="274" spans="2:2" x14ac:dyDescent="0.35">
      <c r="B274" s="20"/>
    </row>
    <row r="275" spans="2:2" x14ac:dyDescent="0.35">
      <c r="B275" s="20"/>
    </row>
    <row r="276" spans="2:2" x14ac:dyDescent="0.35">
      <c r="B276" s="20"/>
    </row>
    <row r="277" spans="2:2" x14ac:dyDescent="0.35">
      <c r="B277" s="20"/>
    </row>
    <row r="278" spans="2:2" x14ac:dyDescent="0.35">
      <c r="B278" s="20"/>
    </row>
    <row r="279" spans="2:2" x14ac:dyDescent="0.35">
      <c r="B279" s="20"/>
    </row>
    <row r="280" spans="2:2" x14ac:dyDescent="0.35">
      <c r="B280" s="20"/>
    </row>
    <row r="281" spans="2:2" x14ac:dyDescent="0.35">
      <c r="B281" s="20"/>
    </row>
    <row r="282" spans="2:2" x14ac:dyDescent="0.35">
      <c r="B282" s="20"/>
    </row>
    <row r="283" spans="2:2" x14ac:dyDescent="0.35">
      <c r="B283" s="20"/>
    </row>
    <row r="284" spans="2:2" x14ac:dyDescent="0.35">
      <c r="B284" s="20"/>
    </row>
    <row r="285" spans="2:2" x14ac:dyDescent="0.35">
      <c r="B285" s="20"/>
    </row>
    <row r="286" spans="2:2" x14ac:dyDescent="0.35">
      <c r="B286" s="20"/>
    </row>
    <row r="287" spans="2:2" x14ac:dyDescent="0.35">
      <c r="B287" s="20"/>
    </row>
    <row r="288" spans="2:2" x14ac:dyDescent="0.35">
      <c r="B288" s="20"/>
    </row>
    <row r="289" spans="2:2" x14ac:dyDescent="0.35">
      <c r="B289" s="20"/>
    </row>
    <row r="290" spans="2:2" x14ac:dyDescent="0.35">
      <c r="B290" s="20"/>
    </row>
    <row r="291" spans="2:2" x14ac:dyDescent="0.35">
      <c r="B291" s="20"/>
    </row>
    <row r="292" spans="2:2" x14ac:dyDescent="0.35">
      <c r="B292" s="20"/>
    </row>
    <row r="293" spans="2:2" x14ac:dyDescent="0.35">
      <c r="B293" s="20"/>
    </row>
    <row r="294" spans="2:2" x14ac:dyDescent="0.35">
      <c r="B294" s="20"/>
    </row>
    <row r="295" spans="2:2" x14ac:dyDescent="0.35">
      <c r="B295" s="20"/>
    </row>
    <row r="296" spans="2:2" x14ac:dyDescent="0.35">
      <c r="B296" s="20"/>
    </row>
    <row r="297" spans="2:2" x14ac:dyDescent="0.35">
      <c r="B297" s="20"/>
    </row>
    <row r="298" spans="2:2" x14ac:dyDescent="0.35">
      <c r="B298" s="20"/>
    </row>
    <row r="299" spans="2:2" x14ac:dyDescent="0.35">
      <c r="B299" s="20"/>
    </row>
    <row r="300" spans="2:2" x14ac:dyDescent="0.35">
      <c r="B300" s="20"/>
    </row>
    <row r="301" spans="2:2" x14ac:dyDescent="0.35">
      <c r="B301" s="20"/>
    </row>
    <row r="302" spans="2:2" x14ac:dyDescent="0.35">
      <c r="B302" s="20"/>
    </row>
    <row r="303" spans="2:2" x14ac:dyDescent="0.35">
      <c r="B303" s="20"/>
    </row>
    <row r="304" spans="2:2" x14ac:dyDescent="0.35">
      <c r="B304" s="20"/>
    </row>
    <row r="305" spans="2:2" x14ac:dyDescent="0.35">
      <c r="B305" s="20"/>
    </row>
    <row r="306" spans="2:2" x14ac:dyDescent="0.35">
      <c r="B306" s="20"/>
    </row>
    <row r="307" spans="2:2" x14ac:dyDescent="0.35">
      <c r="B307" s="20"/>
    </row>
    <row r="308" spans="2:2" x14ac:dyDescent="0.35">
      <c r="B308" s="20"/>
    </row>
    <row r="309" spans="2:2" x14ac:dyDescent="0.35">
      <c r="B309" s="20"/>
    </row>
    <row r="310" spans="2:2" x14ac:dyDescent="0.35">
      <c r="B310" s="20"/>
    </row>
    <row r="311" spans="2:2" x14ac:dyDescent="0.35">
      <c r="B311" s="20"/>
    </row>
    <row r="312" spans="2:2" x14ac:dyDescent="0.35">
      <c r="B312" s="20"/>
    </row>
    <row r="313" spans="2:2" x14ac:dyDescent="0.35">
      <c r="B313" s="20"/>
    </row>
    <row r="314" spans="2:2" x14ac:dyDescent="0.35">
      <c r="B314" s="20"/>
    </row>
    <row r="315" spans="2:2" x14ac:dyDescent="0.35">
      <c r="B315" s="20"/>
    </row>
    <row r="316" spans="2:2" x14ac:dyDescent="0.35">
      <c r="B316" s="20"/>
    </row>
    <row r="317" spans="2:2" x14ac:dyDescent="0.35">
      <c r="B317" s="20"/>
    </row>
    <row r="318" spans="2:2" x14ac:dyDescent="0.35">
      <c r="B318" s="20"/>
    </row>
    <row r="319" spans="2:2" x14ac:dyDescent="0.35">
      <c r="B319" s="20"/>
    </row>
    <row r="320" spans="2:2" x14ac:dyDescent="0.35">
      <c r="B320" s="20"/>
    </row>
    <row r="321" spans="2:2" x14ac:dyDescent="0.35">
      <c r="B321" s="20"/>
    </row>
    <row r="322" spans="2:2" x14ac:dyDescent="0.35">
      <c r="B322" s="20"/>
    </row>
    <row r="323" spans="2:2" x14ac:dyDescent="0.35">
      <c r="B323" s="20"/>
    </row>
    <row r="324" spans="2:2" x14ac:dyDescent="0.35">
      <c r="B324" s="20"/>
    </row>
    <row r="325" spans="2:2" x14ac:dyDescent="0.35">
      <c r="B325" s="20"/>
    </row>
    <row r="326" spans="2:2" x14ac:dyDescent="0.35">
      <c r="B326" s="20"/>
    </row>
    <row r="327" spans="2:2" x14ac:dyDescent="0.35">
      <c r="B327" s="20"/>
    </row>
    <row r="328" spans="2:2" x14ac:dyDescent="0.35">
      <c r="B328" s="20"/>
    </row>
    <row r="329" spans="2:2" x14ac:dyDescent="0.35">
      <c r="B329" s="20"/>
    </row>
    <row r="330" spans="2:2" x14ac:dyDescent="0.35">
      <c r="B330" s="20"/>
    </row>
    <row r="331" spans="2:2" x14ac:dyDescent="0.35">
      <c r="B331" s="20"/>
    </row>
    <row r="332" spans="2:2" x14ac:dyDescent="0.35">
      <c r="B332" s="20"/>
    </row>
    <row r="333" spans="2:2" x14ac:dyDescent="0.35">
      <c r="B333" s="20"/>
    </row>
    <row r="334" spans="2:2" x14ac:dyDescent="0.35">
      <c r="B334" s="20"/>
    </row>
    <row r="335" spans="2:2" x14ac:dyDescent="0.35">
      <c r="B335" s="20"/>
    </row>
    <row r="336" spans="2:2" x14ac:dyDescent="0.35">
      <c r="B336" s="20"/>
    </row>
    <row r="337" spans="2:2" x14ac:dyDescent="0.35">
      <c r="B337" s="20"/>
    </row>
    <row r="338" spans="2:2" x14ac:dyDescent="0.35">
      <c r="B338" s="20"/>
    </row>
    <row r="339" spans="2:2" x14ac:dyDescent="0.35">
      <c r="B339" s="20"/>
    </row>
    <row r="340" spans="2:2" x14ac:dyDescent="0.35">
      <c r="B340" s="20"/>
    </row>
    <row r="341" spans="2:2" x14ac:dyDescent="0.35">
      <c r="B341" s="20"/>
    </row>
    <row r="342" spans="2:2" x14ac:dyDescent="0.35">
      <c r="B342" s="20"/>
    </row>
    <row r="343" spans="2:2" x14ac:dyDescent="0.35">
      <c r="B343" s="20"/>
    </row>
    <row r="344" spans="2:2" x14ac:dyDescent="0.35">
      <c r="B344" s="20"/>
    </row>
    <row r="345" spans="2:2" x14ac:dyDescent="0.35">
      <c r="B345" s="20"/>
    </row>
    <row r="346" spans="2:2" x14ac:dyDescent="0.35">
      <c r="B346" s="20"/>
    </row>
    <row r="347" spans="2:2" x14ac:dyDescent="0.35">
      <c r="B347" s="20"/>
    </row>
    <row r="348" spans="2:2" x14ac:dyDescent="0.35">
      <c r="B348" s="20"/>
    </row>
    <row r="349" spans="2:2" x14ac:dyDescent="0.35">
      <c r="B349" s="20"/>
    </row>
    <row r="350" spans="2:2" x14ac:dyDescent="0.35">
      <c r="B350" s="20"/>
    </row>
    <row r="351" spans="2:2" x14ac:dyDescent="0.35">
      <c r="B351" s="20"/>
    </row>
    <row r="352" spans="2:2" x14ac:dyDescent="0.35">
      <c r="B352" s="20"/>
    </row>
    <row r="353" spans="2:2" x14ac:dyDescent="0.35">
      <c r="B353" s="20"/>
    </row>
    <row r="354" spans="2:2" x14ac:dyDescent="0.35">
      <c r="B354" s="20"/>
    </row>
    <row r="355" spans="2:2" x14ac:dyDescent="0.35">
      <c r="B355" s="20"/>
    </row>
    <row r="356" spans="2:2" x14ac:dyDescent="0.35">
      <c r="B356" s="20"/>
    </row>
    <row r="357" spans="2:2" x14ac:dyDescent="0.35">
      <c r="B357" s="20"/>
    </row>
    <row r="358" spans="2:2" x14ac:dyDescent="0.35">
      <c r="B358" s="20"/>
    </row>
    <row r="359" spans="2:2" x14ac:dyDescent="0.35">
      <c r="B359" s="20"/>
    </row>
    <row r="360" spans="2:2" x14ac:dyDescent="0.35">
      <c r="B360" s="20"/>
    </row>
    <row r="361" spans="2:2" x14ac:dyDescent="0.35">
      <c r="B361" s="20"/>
    </row>
    <row r="362" spans="2:2" x14ac:dyDescent="0.35">
      <c r="B362" s="20"/>
    </row>
    <row r="363" spans="2:2" x14ac:dyDescent="0.35">
      <c r="B363" s="20"/>
    </row>
    <row r="364" spans="2:2" x14ac:dyDescent="0.35">
      <c r="B364" s="20"/>
    </row>
    <row r="365" spans="2:2" x14ac:dyDescent="0.35">
      <c r="B365" s="20"/>
    </row>
    <row r="366" spans="2:2" x14ac:dyDescent="0.35">
      <c r="B366" s="20"/>
    </row>
    <row r="367" spans="2:2" x14ac:dyDescent="0.35">
      <c r="B367" s="20"/>
    </row>
    <row r="368" spans="2:2" x14ac:dyDescent="0.35">
      <c r="B368" s="20"/>
    </row>
    <row r="369" spans="2:2" x14ac:dyDescent="0.35">
      <c r="B369" s="20"/>
    </row>
    <row r="370" spans="2:2" x14ac:dyDescent="0.35">
      <c r="B370" s="20"/>
    </row>
    <row r="371" spans="2:2" x14ac:dyDescent="0.35">
      <c r="B371" s="20"/>
    </row>
    <row r="372" spans="2:2" x14ac:dyDescent="0.35">
      <c r="B372" s="20"/>
    </row>
    <row r="373" spans="2:2" x14ac:dyDescent="0.35">
      <c r="B373" s="20"/>
    </row>
    <row r="374" spans="2:2" x14ac:dyDescent="0.35">
      <c r="B374" s="20"/>
    </row>
    <row r="375" spans="2:2" x14ac:dyDescent="0.35">
      <c r="B375" s="20"/>
    </row>
    <row r="376" spans="2:2" x14ac:dyDescent="0.35">
      <c r="B376" s="20"/>
    </row>
    <row r="377" spans="2:2" x14ac:dyDescent="0.35">
      <c r="B377" s="20"/>
    </row>
    <row r="378" spans="2:2" x14ac:dyDescent="0.35">
      <c r="B378" s="20"/>
    </row>
    <row r="379" spans="2:2" x14ac:dyDescent="0.35">
      <c r="B379" s="20"/>
    </row>
    <row r="380" spans="2:2" x14ac:dyDescent="0.35">
      <c r="B380" s="20"/>
    </row>
    <row r="381" spans="2:2" x14ac:dyDescent="0.35">
      <c r="B381" s="20"/>
    </row>
    <row r="382" spans="2:2" x14ac:dyDescent="0.35">
      <c r="B382" s="20"/>
    </row>
    <row r="383" spans="2:2" x14ac:dyDescent="0.35">
      <c r="B383" s="20"/>
    </row>
    <row r="384" spans="2:2" x14ac:dyDescent="0.35">
      <c r="B384" s="20"/>
    </row>
    <row r="385" spans="2:2" x14ac:dyDescent="0.35">
      <c r="B385" s="20"/>
    </row>
    <row r="386" spans="2:2" x14ac:dyDescent="0.35">
      <c r="B386" s="20"/>
    </row>
    <row r="387" spans="2:2" x14ac:dyDescent="0.35">
      <c r="B387" s="20"/>
    </row>
    <row r="388" spans="2:2" x14ac:dyDescent="0.35">
      <c r="B388" s="20"/>
    </row>
    <row r="389" spans="2:2" x14ac:dyDescent="0.35">
      <c r="B389" s="20"/>
    </row>
    <row r="390" spans="2:2" x14ac:dyDescent="0.35">
      <c r="B390" s="20"/>
    </row>
    <row r="391" spans="2:2" x14ac:dyDescent="0.35">
      <c r="B391" s="20"/>
    </row>
    <row r="392" spans="2:2" x14ac:dyDescent="0.35">
      <c r="B392" s="20"/>
    </row>
    <row r="393" spans="2:2" x14ac:dyDescent="0.35">
      <c r="B393" s="20"/>
    </row>
    <row r="394" spans="2:2" x14ac:dyDescent="0.35">
      <c r="B394" s="20"/>
    </row>
    <row r="395" spans="2:2" x14ac:dyDescent="0.35">
      <c r="B395" s="20"/>
    </row>
    <row r="396" spans="2:2" x14ac:dyDescent="0.35">
      <c r="B396" s="20"/>
    </row>
    <row r="397" spans="2:2" x14ac:dyDescent="0.35">
      <c r="B397" s="20"/>
    </row>
    <row r="398" spans="2:2" x14ac:dyDescent="0.35">
      <c r="B398" s="20"/>
    </row>
    <row r="399" spans="2:2" x14ac:dyDescent="0.35">
      <c r="B399" s="20"/>
    </row>
    <row r="400" spans="2:2" x14ac:dyDescent="0.35">
      <c r="B400" s="20"/>
    </row>
    <row r="401" spans="2:2" x14ac:dyDescent="0.35">
      <c r="B401" s="20"/>
    </row>
    <row r="402" spans="2:2" x14ac:dyDescent="0.35">
      <c r="B402" s="20"/>
    </row>
    <row r="403" spans="2:2" x14ac:dyDescent="0.35">
      <c r="B403" s="20"/>
    </row>
    <row r="404" spans="2:2" x14ac:dyDescent="0.35">
      <c r="B404" s="20"/>
    </row>
    <row r="405" spans="2:2" x14ac:dyDescent="0.35">
      <c r="B405" s="20"/>
    </row>
    <row r="406" spans="2:2" x14ac:dyDescent="0.35">
      <c r="B406" s="20"/>
    </row>
    <row r="407" spans="2:2" x14ac:dyDescent="0.35">
      <c r="B407" s="20"/>
    </row>
    <row r="408" spans="2:2" x14ac:dyDescent="0.35">
      <c r="B408" s="20"/>
    </row>
    <row r="409" spans="2:2" x14ac:dyDescent="0.35">
      <c r="B409" s="20"/>
    </row>
    <row r="410" spans="2:2" x14ac:dyDescent="0.35">
      <c r="B410" s="20"/>
    </row>
    <row r="411" spans="2:2" x14ac:dyDescent="0.35">
      <c r="B411" s="20"/>
    </row>
    <row r="412" spans="2:2" x14ac:dyDescent="0.35">
      <c r="B412" s="20"/>
    </row>
    <row r="413" spans="2:2" x14ac:dyDescent="0.35">
      <c r="B413" s="20"/>
    </row>
    <row r="414" spans="2:2" x14ac:dyDescent="0.35">
      <c r="B414" s="20"/>
    </row>
    <row r="415" spans="2:2" x14ac:dyDescent="0.35">
      <c r="B415" s="20"/>
    </row>
    <row r="416" spans="2:2" x14ac:dyDescent="0.35">
      <c r="B416" s="20"/>
    </row>
    <row r="417" spans="2:2" x14ac:dyDescent="0.35">
      <c r="B417" s="20"/>
    </row>
    <row r="418" spans="2:2" x14ac:dyDescent="0.35">
      <c r="B418" s="20"/>
    </row>
    <row r="419" spans="2:2" x14ac:dyDescent="0.35">
      <c r="B419" s="20"/>
    </row>
    <row r="420" spans="2:2" x14ac:dyDescent="0.35">
      <c r="B420" s="20"/>
    </row>
    <row r="421" spans="2:2" x14ac:dyDescent="0.35">
      <c r="B421" s="20"/>
    </row>
    <row r="422" spans="2:2" x14ac:dyDescent="0.35">
      <c r="B422" s="20"/>
    </row>
    <row r="423" spans="2:2" x14ac:dyDescent="0.35">
      <c r="B423" s="20"/>
    </row>
    <row r="424" spans="2:2" x14ac:dyDescent="0.35">
      <c r="B424" s="20"/>
    </row>
    <row r="425" spans="2:2" x14ac:dyDescent="0.35">
      <c r="B425" s="20"/>
    </row>
    <row r="426" spans="2:2" x14ac:dyDescent="0.35">
      <c r="B426" s="20"/>
    </row>
    <row r="427" spans="2:2" x14ac:dyDescent="0.35">
      <c r="B427" s="20"/>
    </row>
    <row r="428" spans="2:2" x14ac:dyDescent="0.35">
      <c r="B428" s="20"/>
    </row>
    <row r="429" spans="2:2" x14ac:dyDescent="0.35">
      <c r="B429" s="20"/>
    </row>
    <row r="430" spans="2:2" x14ac:dyDescent="0.35">
      <c r="B430" s="20"/>
    </row>
    <row r="431" spans="2:2" x14ac:dyDescent="0.35">
      <c r="B431" s="20"/>
    </row>
    <row r="432" spans="2:2" x14ac:dyDescent="0.35">
      <c r="B432" s="20"/>
    </row>
    <row r="433" spans="2:2" x14ac:dyDescent="0.35">
      <c r="B433" s="20"/>
    </row>
    <row r="434" spans="2:2" x14ac:dyDescent="0.35">
      <c r="B434" s="20"/>
    </row>
    <row r="435" spans="2:2" x14ac:dyDescent="0.35">
      <c r="B435" s="20"/>
    </row>
    <row r="436" spans="2:2" x14ac:dyDescent="0.35">
      <c r="B436" s="20"/>
    </row>
    <row r="437" spans="2:2" x14ac:dyDescent="0.35">
      <c r="B437" s="20"/>
    </row>
    <row r="438" spans="2:2" x14ac:dyDescent="0.35">
      <c r="B438" s="20"/>
    </row>
    <row r="439" spans="2:2" x14ac:dyDescent="0.35">
      <c r="B439" s="20"/>
    </row>
    <row r="440" spans="2:2" x14ac:dyDescent="0.35">
      <c r="B440" s="20"/>
    </row>
    <row r="441" spans="2:2" x14ac:dyDescent="0.35">
      <c r="B441" s="20"/>
    </row>
    <row r="442" spans="2:2" x14ac:dyDescent="0.35">
      <c r="B442" s="20"/>
    </row>
    <row r="443" spans="2:2" x14ac:dyDescent="0.35">
      <c r="B443" s="20"/>
    </row>
    <row r="444" spans="2:2" x14ac:dyDescent="0.35">
      <c r="B444" s="20"/>
    </row>
    <row r="445" spans="2:2" x14ac:dyDescent="0.35">
      <c r="B445" s="20"/>
    </row>
    <row r="446" spans="2:2" x14ac:dyDescent="0.35">
      <c r="B446" s="20"/>
    </row>
    <row r="447" spans="2:2" x14ac:dyDescent="0.35">
      <c r="B447" s="20"/>
    </row>
    <row r="448" spans="2:2" x14ac:dyDescent="0.35">
      <c r="B448" s="20"/>
    </row>
    <row r="449" spans="2:2" x14ac:dyDescent="0.35">
      <c r="B449" s="20"/>
    </row>
    <row r="450" spans="2:2" x14ac:dyDescent="0.35">
      <c r="B450" s="20"/>
    </row>
    <row r="451" spans="2:2" x14ac:dyDescent="0.35">
      <c r="B451" s="20"/>
    </row>
    <row r="452" spans="2:2" x14ac:dyDescent="0.35">
      <c r="B452" s="20"/>
    </row>
    <row r="453" spans="2:2" x14ac:dyDescent="0.35">
      <c r="B453" s="20"/>
    </row>
    <row r="454" spans="2:2" x14ac:dyDescent="0.35">
      <c r="B454" s="20"/>
    </row>
    <row r="455" spans="2:2" x14ac:dyDescent="0.35">
      <c r="B455" s="20"/>
    </row>
    <row r="456" spans="2:2" x14ac:dyDescent="0.35">
      <c r="B456" s="20"/>
    </row>
    <row r="457" spans="2:2" x14ac:dyDescent="0.35">
      <c r="B457" s="20"/>
    </row>
    <row r="458" spans="2:2" x14ac:dyDescent="0.35">
      <c r="B458" s="20"/>
    </row>
    <row r="459" spans="2:2" x14ac:dyDescent="0.35">
      <c r="B459" s="20"/>
    </row>
    <row r="460" spans="2:2" x14ac:dyDescent="0.35">
      <c r="B460" s="20"/>
    </row>
    <row r="461" spans="2:2" x14ac:dyDescent="0.35">
      <c r="B461" s="20"/>
    </row>
    <row r="462" spans="2:2" x14ac:dyDescent="0.35">
      <c r="B462" s="20"/>
    </row>
    <row r="463" spans="2:2" x14ac:dyDescent="0.35">
      <c r="B463" s="20"/>
    </row>
    <row r="464" spans="2:2" x14ac:dyDescent="0.35">
      <c r="B464" s="20"/>
    </row>
    <row r="465" spans="2:2" x14ac:dyDescent="0.35">
      <c r="B465" s="20"/>
    </row>
    <row r="466" spans="2:2" x14ac:dyDescent="0.35">
      <c r="B466" s="20"/>
    </row>
    <row r="467" spans="2:2" x14ac:dyDescent="0.35">
      <c r="B467" s="20"/>
    </row>
    <row r="468" spans="2:2" x14ac:dyDescent="0.35">
      <c r="B468" s="20"/>
    </row>
    <row r="469" spans="2:2" x14ac:dyDescent="0.35">
      <c r="B469" s="20"/>
    </row>
    <row r="470" spans="2:2" x14ac:dyDescent="0.35">
      <c r="B470" s="20"/>
    </row>
    <row r="471" spans="2:2" x14ac:dyDescent="0.35">
      <c r="B471" s="20"/>
    </row>
    <row r="472" spans="2:2" x14ac:dyDescent="0.35">
      <c r="B472" s="20"/>
    </row>
    <row r="473" spans="2:2" x14ac:dyDescent="0.35">
      <c r="B473" s="20"/>
    </row>
    <row r="474" spans="2:2" x14ac:dyDescent="0.35">
      <c r="B474" s="20"/>
    </row>
    <row r="475" spans="2:2" x14ac:dyDescent="0.35">
      <c r="B475" s="20"/>
    </row>
    <row r="476" spans="2:2" x14ac:dyDescent="0.35">
      <c r="B476" s="20"/>
    </row>
    <row r="477" spans="2:2" x14ac:dyDescent="0.35">
      <c r="B477" s="20"/>
    </row>
    <row r="478" spans="2:2" x14ac:dyDescent="0.35">
      <c r="B478" s="20"/>
    </row>
    <row r="479" spans="2:2" x14ac:dyDescent="0.35">
      <c r="B479" s="20"/>
    </row>
    <row r="480" spans="2:2" x14ac:dyDescent="0.35">
      <c r="B480" s="20"/>
    </row>
    <row r="481" spans="2:2" x14ac:dyDescent="0.35">
      <c r="B481" s="20"/>
    </row>
    <row r="482" spans="2:2" x14ac:dyDescent="0.35">
      <c r="B482" s="20"/>
    </row>
    <row r="483" spans="2:2" x14ac:dyDescent="0.35">
      <c r="B483" s="20"/>
    </row>
    <row r="484" spans="2:2" x14ac:dyDescent="0.35">
      <c r="B484" s="20"/>
    </row>
    <row r="485" spans="2:2" x14ac:dyDescent="0.35">
      <c r="B485" s="20"/>
    </row>
    <row r="486" spans="2:2" x14ac:dyDescent="0.35">
      <c r="B486" s="20"/>
    </row>
    <row r="487" spans="2:2" x14ac:dyDescent="0.35">
      <c r="B487" s="20"/>
    </row>
    <row r="488" spans="2:2" x14ac:dyDescent="0.35">
      <c r="B488" s="20"/>
    </row>
    <row r="489" spans="2:2" x14ac:dyDescent="0.35">
      <c r="B489" s="20"/>
    </row>
    <row r="490" spans="2:2" x14ac:dyDescent="0.35">
      <c r="B490" s="20"/>
    </row>
    <row r="491" spans="2:2" x14ac:dyDescent="0.35">
      <c r="B491" s="20"/>
    </row>
    <row r="492" spans="2:2" x14ac:dyDescent="0.35">
      <c r="B492" s="20"/>
    </row>
    <row r="493" spans="2:2" x14ac:dyDescent="0.35">
      <c r="B493" s="20"/>
    </row>
    <row r="494" spans="2:2" x14ac:dyDescent="0.35">
      <c r="B494" s="20"/>
    </row>
    <row r="495" spans="2:2" x14ac:dyDescent="0.35">
      <c r="B495" s="20"/>
    </row>
    <row r="496" spans="2:2" x14ac:dyDescent="0.35">
      <c r="B496" s="20"/>
    </row>
    <row r="497" spans="2:2" x14ac:dyDescent="0.35">
      <c r="B497" s="20"/>
    </row>
    <row r="498" spans="2:2" x14ac:dyDescent="0.35">
      <c r="B498" s="20"/>
    </row>
    <row r="499" spans="2:2" x14ac:dyDescent="0.35">
      <c r="B499" s="20"/>
    </row>
    <row r="500" spans="2:2" x14ac:dyDescent="0.35">
      <c r="B500" s="20"/>
    </row>
  </sheetData>
  <sheetProtection sheet="1" objects="1" scenarios="1"/>
  <mergeCells count="1">
    <mergeCell ref="A1:I1"/>
  </mergeCells>
  <pageMargins left="0.70866141732283472" right="0.70866141732283472" top="0.74803149606299213" bottom="0.74803149606299213" header="0.31496062992125984" footer="0.31496062992125984"/>
  <pageSetup paperSize="9" scale="73" orientation="landscape" r:id="rId1"/>
  <ignoredErrors>
    <ignoredError sqref="C9:E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304800</xdr:colOff>
                    <xdr:row>6</xdr:row>
                    <xdr:rowOff>12700</xdr:rowOff>
                  </from>
                  <to>
                    <xdr:col>2</xdr:col>
                    <xdr:colOff>228600</xdr:colOff>
                    <xdr:row>6</xdr:row>
                    <xdr:rowOff>450850</xdr:rowOff>
                  </to>
                </anchor>
              </controlPr>
            </control>
          </mc:Choice>
        </mc:AlternateContent>
        <mc:AlternateContent xmlns:mc="http://schemas.openxmlformats.org/markup-compatibility/2006">
          <mc:Choice Requires="x14">
            <control shapeId="8195" r:id="rId5" name="Drop Down 3">
              <controlPr defaultSize="0" autoLine="0" autoPict="0">
                <anchor moveWithCells="1">
                  <from>
                    <xdr:col>3</xdr:col>
                    <xdr:colOff>57150</xdr:colOff>
                    <xdr:row>5</xdr:row>
                    <xdr:rowOff>190500</xdr:rowOff>
                  </from>
                  <to>
                    <xdr:col>6</xdr:col>
                    <xdr:colOff>12700</xdr:colOff>
                    <xdr:row>7</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sheetPr>
  <dimension ref="A1:F507"/>
  <sheetViews>
    <sheetView showGridLines="0" showRowColHeaders="0" zoomScale="90" zoomScaleNormal="90" workbookViewId="0">
      <selection sqref="A1:E1"/>
    </sheetView>
  </sheetViews>
  <sheetFormatPr baseColWidth="10" defaultColWidth="10.90625" defaultRowHeight="14.5" x14ac:dyDescent="0.35"/>
  <cols>
    <col min="1" max="1" width="50.26953125" style="3" customWidth="1"/>
    <col min="2" max="2" width="7.54296875" style="3" customWidth="1"/>
    <col min="3" max="5" width="16" style="3" customWidth="1"/>
    <col min="6" max="16384" width="10.90625" style="3"/>
  </cols>
  <sheetData>
    <row r="1" spans="1:6" ht="48.75" customHeight="1" x14ac:dyDescent="0.35">
      <c r="A1" s="105" t="s">
        <v>189</v>
      </c>
      <c r="B1" s="105"/>
      <c r="C1" s="105"/>
      <c r="D1" s="105"/>
      <c r="E1" s="105"/>
    </row>
    <row r="2" spans="1:6" x14ac:dyDescent="0.35">
      <c r="A2" s="40">
        <v>1</v>
      </c>
      <c r="B2" s="40"/>
    </row>
    <row r="3" spans="1:6" ht="6" customHeight="1" x14ac:dyDescent="0.35">
      <c r="B3" s="20"/>
    </row>
    <row r="4" spans="1:6" ht="19" thickBot="1" x14ac:dyDescent="0.4">
      <c r="A4" s="58" t="s">
        <v>45</v>
      </c>
      <c r="B4" s="34"/>
    </row>
    <row r="5" spans="1:6" ht="19" thickTop="1" x14ac:dyDescent="0.45">
      <c r="A5" s="2" t="s">
        <v>38</v>
      </c>
      <c r="B5" s="19"/>
      <c r="D5" s="39">
        <v>6</v>
      </c>
      <c r="E5" s="39">
        <v>7</v>
      </c>
    </row>
    <row r="6" spans="1:6" ht="39" customHeight="1" x14ac:dyDescent="0.35">
      <c r="A6" s="20" t="str">
        <f>VLOOKUP(A8,DESPLEGABLES!K3:L5,2,0)</f>
        <v>DISTRIBUCION VOLUMEN X CRITERIO (Consumiciones)</v>
      </c>
      <c r="B6" s="20"/>
      <c r="C6" s="20">
        <v>1</v>
      </c>
      <c r="D6" s="20" t="str">
        <f>VLOOKUP(C6,DESPLEGABLES!$F$3:$G$8,2,0)</f>
        <v>TotalAlimentacion</v>
      </c>
      <c r="E6" s="20"/>
    </row>
    <row r="7" spans="1:6" ht="26.5" customHeight="1" x14ac:dyDescent="0.45">
      <c r="A7" s="39">
        <v>5</v>
      </c>
      <c r="B7" s="20"/>
      <c r="C7" s="20">
        <v>5</v>
      </c>
      <c r="D7" s="20">
        <v>6</v>
      </c>
      <c r="E7" s="20">
        <v>7</v>
      </c>
    </row>
    <row r="8" spans="1:6" ht="35.25" customHeight="1" x14ac:dyDescent="0.35">
      <c r="A8" s="66">
        <v>1</v>
      </c>
      <c r="B8" s="66"/>
      <c r="C8" s="67" t="str">
        <f>KPI!C7</f>
        <v>AÑO 2022</v>
      </c>
      <c r="D8" s="67" t="str">
        <f>KPI!D7</f>
        <v>AÑO 2023</v>
      </c>
      <c r="E8" s="67" t="str">
        <f>KPI!E7</f>
        <v>AÑO 2024</v>
      </c>
      <c r="F8" s="8"/>
    </row>
    <row r="9" spans="1:6" x14ac:dyDescent="0.35">
      <c r="A9" s="77" t="s">
        <v>36</v>
      </c>
      <c r="B9" s="74" t="s">
        <v>36</v>
      </c>
      <c r="C9" s="23">
        <f>VLOOKUP($A$6&amp;$D$6&amp;$A9,MOTIVOS_DATOS!$A:$M,C$7,0)</f>
        <v>100</v>
      </c>
      <c r="D9" s="23">
        <f>VLOOKUP($A$6&amp;$D$6&amp;$A9,MOTIVOS_DATOS!$A:$M,D$7,0)</f>
        <v>100</v>
      </c>
      <c r="E9" s="23">
        <f>VLOOKUP($A$6&amp;$D$6&amp;$A9,MOTIVOS_DATOS!$A:$M,E$7,0)</f>
        <v>100</v>
      </c>
      <c r="F9" s="81"/>
    </row>
    <row r="10" spans="1:6" ht="6" customHeight="1" x14ac:dyDescent="0.35">
      <c r="A10" s="77"/>
      <c r="B10" s="74"/>
      <c r="C10" s="24"/>
      <c r="D10" s="24"/>
      <c r="E10" s="24"/>
      <c r="F10" s="81"/>
    </row>
    <row r="11" spans="1:6" ht="15" customHeight="1" x14ac:dyDescent="0.35">
      <c r="A11" s="82" t="s">
        <v>23</v>
      </c>
      <c r="B11" s="74" t="s">
        <v>23</v>
      </c>
      <c r="C11" s="23">
        <f>VLOOKUP($A$6&amp;$D$6&amp;$A11,MOTIVOS_DATOS!$A:$M,C$7,0)</f>
        <v>6.638562861271124</v>
      </c>
      <c r="D11" s="23">
        <f>VLOOKUP($A$6&amp;$D$6&amp;$A11,MOTIVOS_DATOS!$A:$M,D$7,0)</f>
        <v>6.3824252803089561</v>
      </c>
      <c r="E11" s="23">
        <f>VLOOKUP($A$6&amp;$D$6&amp;$A11,MOTIVOS_DATOS!$A:$M,E$7,0)</f>
        <v>6.6515692159923159</v>
      </c>
      <c r="F11" s="81"/>
    </row>
    <row r="12" spans="1:6" ht="15" customHeight="1" x14ac:dyDescent="0.35">
      <c r="A12" s="82" t="s">
        <v>24</v>
      </c>
      <c r="B12" s="74" t="s">
        <v>24</v>
      </c>
      <c r="C12" s="23">
        <f>VLOOKUP($A$6&amp;$D$6&amp;$A12,MOTIVOS_DATOS!$A:$M,C$7,0)</f>
        <v>16.20370787348746</v>
      </c>
      <c r="D12" s="23">
        <f>VLOOKUP($A$6&amp;$D$6&amp;$A12,MOTIVOS_DATOS!$A:$M,D$7,0)</f>
        <v>16.618219945140176</v>
      </c>
      <c r="E12" s="23">
        <f>VLOOKUP($A$6&amp;$D$6&amp;$A12,MOTIVOS_DATOS!$A:$M,E$7,0)</f>
        <v>16.690519069916355</v>
      </c>
      <c r="F12" s="81"/>
    </row>
    <row r="13" spans="1:6" ht="15" customHeight="1" x14ac:dyDescent="0.35">
      <c r="A13" s="82" t="s">
        <v>25</v>
      </c>
      <c r="B13" s="74" t="s">
        <v>25</v>
      </c>
      <c r="C13" s="23">
        <f>VLOOKUP($A$6&amp;$D$6&amp;$A13,MOTIVOS_DATOS!$A:$M,C$7,0)</f>
        <v>9.2212000174028397</v>
      </c>
      <c r="D13" s="23">
        <f>VLOOKUP($A$6&amp;$D$6&amp;$A13,MOTIVOS_DATOS!$A:$M,D$7,0)</f>
        <v>9.268906319372503</v>
      </c>
      <c r="E13" s="23">
        <f>VLOOKUP($A$6&amp;$D$6&amp;$A13,MOTIVOS_DATOS!$A:$M,E$7,0)</f>
        <v>9.8388682114699648</v>
      </c>
      <c r="F13" s="81"/>
    </row>
    <row r="14" spans="1:6" ht="15" customHeight="1" x14ac:dyDescent="0.35">
      <c r="A14" s="82" t="s">
        <v>26</v>
      </c>
      <c r="B14" s="74" t="s">
        <v>26</v>
      </c>
      <c r="C14" s="23">
        <f>VLOOKUP($A$6&amp;$D$6&amp;$A14,MOTIVOS_DATOS!$A:$M,C$7,0)</f>
        <v>48.687955631917724</v>
      </c>
      <c r="D14" s="23">
        <f>VLOOKUP($A$6&amp;$D$6&amp;$A14,MOTIVOS_DATOS!$A:$M,D$7,0)</f>
        <v>48.676379502189768</v>
      </c>
      <c r="E14" s="23">
        <f>VLOOKUP($A$6&amp;$D$6&amp;$A14,MOTIVOS_DATOS!$A:$M,E$7,0)</f>
        <v>47.890503061592028</v>
      </c>
      <c r="F14" s="81"/>
    </row>
    <row r="15" spans="1:6" ht="15" customHeight="1" x14ac:dyDescent="0.35">
      <c r="A15" s="82" t="s">
        <v>27</v>
      </c>
      <c r="B15" s="74" t="s">
        <v>27</v>
      </c>
      <c r="C15" s="23">
        <f>VLOOKUP($A$6&amp;$D$6&amp;$A15,MOTIVOS_DATOS!$A:$M,C$7,0)</f>
        <v>2.5240056147057053</v>
      </c>
      <c r="D15" s="23">
        <f>VLOOKUP($A$6&amp;$D$6&amp;$A15,MOTIVOS_DATOS!$A:$M,D$7,0)</f>
        <v>2.6452927906235586</v>
      </c>
      <c r="E15" s="23">
        <f>VLOOKUP($A$6&amp;$D$6&amp;$A15,MOTIVOS_DATOS!$A:$M,E$7,0)</f>
        <v>2.8351614839716657</v>
      </c>
      <c r="F15" s="81"/>
    </row>
    <row r="16" spans="1:6" ht="15" customHeight="1" x14ac:dyDescent="0.35">
      <c r="A16" s="82" t="s">
        <v>122</v>
      </c>
      <c r="B16" s="74" t="s">
        <v>28</v>
      </c>
      <c r="C16" s="23">
        <f>VLOOKUP($A$6&amp;$D$6&amp;$A16,MOTIVOS_DATOS!$A:$M,C$7,0)</f>
        <v>1.3638575073790331</v>
      </c>
      <c r="D16" s="23">
        <f>VLOOKUP($A$6&amp;$D$6&amp;$A16,MOTIVOS_DATOS!$A:$M,D$7,0)</f>
        <v>1.2774915764408141</v>
      </c>
      <c r="E16" s="23">
        <f>VLOOKUP($A$6&amp;$D$6&amp;$A16,MOTIVOS_DATOS!$A:$M,E$7,0)</f>
        <v>1.1992011846160004</v>
      </c>
      <c r="F16" s="81"/>
    </row>
    <row r="17" spans="1:6" ht="15" customHeight="1" x14ac:dyDescent="0.35">
      <c r="A17" s="82" t="s">
        <v>123</v>
      </c>
      <c r="B17" s="74" t="s">
        <v>29</v>
      </c>
      <c r="C17" s="23">
        <f>VLOOKUP($A$6&amp;$D$6&amp;$A17,MOTIVOS_DATOS!$A:$M,C$7,0)</f>
        <v>4.1714675860658215</v>
      </c>
      <c r="D17" s="23">
        <f>VLOOKUP($A$6&amp;$D$6&amp;$A17,MOTIVOS_DATOS!$A:$M,D$7,0)</f>
        <v>3.8136942837253627</v>
      </c>
      <c r="E17" s="23">
        <f>VLOOKUP($A$6&amp;$D$6&amp;$A17,MOTIVOS_DATOS!$A:$M,E$7,0)</f>
        <v>3.6123288109817104</v>
      </c>
      <c r="F17" s="81"/>
    </row>
    <row r="18" spans="1:6" ht="15" customHeight="1" x14ac:dyDescent="0.35">
      <c r="A18" s="82" t="s">
        <v>29</v>
      </c>
      <c r="B18" s="74" t="s">
        <v>30</v>
      </c>
      <c r="C18" s="23">
        <f>VLOOKUP($A$6&amp;$D$6&amp;$A18,MOTIVOS_DATOS!$A:$M,C$7,0)</f>
        <v>0.57409739942036331</v>
      </c>
      <c r="D18" s="23">
        <f>VLOOKUP($A$6&amp;$D$6&amp;$A18,MOTIVOS_DATOS!$A:$M,D$7,0)</f>
        <v>0.60142623013719654</v>
      </c>
      <c r="E18" s="23">
        <f>VLOOKUP($A$6&amp;$D$6&amp;$A18,MOTIVOS_DATOS!$A:$M,E$7,0)</f>
        <v>0.68426101572817866</v>
      </c>
      <c r="F18" s="81"/>
    </row>
    <row r="19" spans="1:6" ht="15" customHeight="1" x14ac:dyDescent="0.35">
      <c r="A19" s="82" t="s">
        <v>30</v>
      </c>
      <c r="B19" s="74" t="s">
        <v>31</v>
      </c>
      <c r="C19" s="23">
        <f>VLOOKUP($A$6&amp;$D$6&amp;$A19,MOTIVOS_DATOS!$A:$M,C$7,0)</f>
        <v>1.5647717670980994</v>
      </c>
      <c r="D19" s="23">
        <f>VLOOKUP($A$6&amp;$D$6&amp;$A19,MOTIVOS_DATOS!$A:$M,D$7,0)</f>
        <v>1.526996499025506</v>
      </c>
      <c r="E19" s="23">
        <f>VLOOKUP($A$6&amp;$D$6&amp;$A19,MOTIVOS_DATOS!$A:$M,E$7,0)</f>
        <v>1.4804170168487614</v>
      </c>
      <c r="F19" s="81"/>
    </row>
    <row r="20" spans="1:6" s="5" customFormat="1" ht="15" customHeight="1" x14ac:dyDescent="0.35">
      <c r="A20" s="82" t="s">
        <v>31</v>
      </c>
      <c r="B20" s="74" t="s">
        <v>32</v>
      </c>
      <c r="C20" s="23">
        <f>VLOOKUP($A$6&amp;$D$6&amp;$A20,MOTIVOS_DATOS!$A:$M,C$7,0)</f>
        <v>2.6300896627894463</v>
      </c>
      <c r="D20" s="23">
        <f>VLOOKUP($A$6&amp;$D$6&amp;$A20,MOTIVOS_DATOS!$A:$M,D$7,0)</f>
        <v>2.7372342849625664</v>
      </c>
      <c r="E20" s="23">
        <f>VLOOKUP($A$6&amp;$D$6&amp;$A20,MOTIVOS_DATOS!$A:$M,E$7,0)</f>
        <v>2.8089806699483733</v>
      </c>
      <c r="F20" s="81"/>
    </row>
    <row r="21" spans="1:6" ht="15" customHeight="1" x14ac:dyDescent="0.35">
      <c r="A21" s="82" t="s">
        <v>32</v>
      </c>
      <c r="B21" s="74" t="s">
        <v>33</v>
      </c>
      <c r="C21" s="23">
        <f>VLOOKUP($A$6&amp;$D$6&amp;$A21,MOTIVOS_DATOS!$A:$M,C$7,0)</f>
        <v>1.3182864919614907</v>
      </c>
      <c r="D21" s="23">
        <f>VLOOKUP($A$6&amp;$D$6&amp;$A21,MOTIVOS_DATOS!$A:$M,D$7,0)</f>
        <v>1.3489142750649337</v>
      </c>
      <c r="E21" s="23">
        <f>VLOOKUP($A$6&amp;$D$6&amp;$A21,MOTIVOS_DATOS!$A:$M,E$7,0)</f>
        <v>1.4063593068395566</v>
      </c>
      <c r="F21" s="81"/>
    </row>
    <row r="22" spans="1:6" ht="15" customHeight="1" x14ac:dyDescent="0.35">
      <c r="A22" s="82" t="s">
        <v>33</v>
      </c>
      <c r="B22" s="74" t="s">
        <v>46</v>
      </c>
      <c r="C22" s="23">
        <f>VLOOKUP($A$6&amp;$D$6&amp;$A22,MOTIVOS_DATOS!$A:$M,C$7,0)</f>
        <v>5.1019745353708901</v>
      </c>
      <c r="D22" s="23">
        <f>VLOOKUP($A$6&amp;$D$6&amp;$A22,MOTIVOS_DATOS!$A:$M,D$7,0)</f>
        <v>5.1030497081999222</v>
      </c>
      <c r="E22" s="23">
        <f>VLOOKUP($A$6&amp;$D$6&amp;$A22,MOTIVOS_DATOS!$A:$M,E$7,0)</f>
        <v>4.9018377556329291</v>
      </c>
      <c r="F22" s="81"/>
    </row>
    <row r="23" spans="1:6" ht="6" customHeight="1" x14ac:dyDescent="0.35">
      <c r="A23" s="82"/>
      <c r="B23" s="74"/>
      <c r="C23" s="24"/>
      <c r="D23" s="24"/>
      <c r="E23" s="24"/>
      <c r="F23" s="81"/>
    </row>
    <row r="24" spans="1:6" ht="15" customHeight="1" x14ac:dyDescent="0.35">
      <c r="A24" s="82" t="s">
        <v>124</v>
      </c>
      <c r="B24" s="74" t="s">
        <v>47</v>
      </c>
      <c r="C24" s="23">
        <f>VLOOKUP($A$6&amp;$D$6&amp;$A24,MOTIVOS_DATOS!$A:$M,C$7,0)</f>
        <v>6.0731835213425223</v>
      </c>
      <c r="D24" s="23">
        <f>VLOOKUP($A$6&amp;$D$6&amp;$A24,MOTIVOS_DATOS!$A:$M,D$7,0)</f>
        <v>5.4378301005502419</v>
      </c>
      <c r="E24" s="23">
        <f>VLOOKUP($A$6&amp;$D$6&amp;$A24,MOTIVOS_DATOS!$A:$M,E$7,0)</f>
        <v>4.7950870452635366</v>
      </c>
      <c r="F24" s="81"/>
    </row>
    <row r="25" spans="1:6" s="5" customFormat="1" ht="15" customHeight="1" x14ac:dyDescent="0.35">
      <c r="A25" s="82" t="s">
        <v>125</v>
      </c>
      <c r="B25" s="74" t="s">
        <v>48</v>
      </c>
      <c r="C25" s="23">
        <f>VLOOKUP($A$6&amp;$D$6&amp;$A25,MOTIVOS_DATOS!$A:$M,C$7,0)</f>
        <v>4.6171375228889326</v>
      </c>
      <c r="D25" s="23">
        <f>VLOOKUP($A$6&amp;$D$6&amp;$A25,MOTIVOS_DATOS!$A:$M,D$7,0)</f>
        <v>4.183078805988381</v>
      </c>
      <c r="E25" s="23">
        <f>VLOOKUP($A$6&amp;$D$6&amp;$A25,MOTIVOS_DATOS!$A:$M,E$7,0)</f>
        <v>4.5954288229879543</v>
      </c>
      <c r="F25" s="81"/>
    </row>
    <row r="26" spans="1:6" ht="15" customHeight="1" x14ac:dyDescent="0.35">
      <c r="A26" s="82" t="s">
        <v>126</v>
      </c>
      <c r="B26" s="74" t="s">
        <v>49</v>
      </c>
      <c r="C26" s="23">
        <f>VLOOKUP($A$6&amp;$D$6&amp;$A26,MOTIVOS_DATOS!$A:$M,C$7,0)</f>
        <v>72.08271539258287</v>
      </c>
      <c r="D26" s="23">
        <f>VLOOKUP($A$6&amp;$D$6&amp;$A26,MOTIVOS_DATOS!$A:$M,D$7,0)</f>
        <v>73.795671821422886</v>
      </c>
      <c r="E26" s="23">
        <f>VLOOKUP($A$6&amp;$D$6&amp;$A26,MOTIVOS_DATOS!$A:$M,E$7,0)</f>
        <v>73.445127466282472</v>
      </c>
      <c r="F26" s="81"/>
    </row>
    <row r="27" spans="1:6" ht="15" customHeight="1" x14ac:dyDescent="0.35">
      <c r="A27" s="82" t="s">
        <v>127</v>
      </c>
      <c r="B27" s="74" t="s">
        <v>50</v>
      </c>
      <c r="C27" s="23">
        <f>VLOOKUP($A$6&amp;$D$6&amp;$A27,MOTIVOS_DATOS!$A:$M,C$7,0)</f>
        <v>6.1189331448534539</v>
      </c>
      <c r="D27" s="23">
        <f>VLOOKUP($A$6&amp;$D$6&amp;$A27,MOTIVOS_DATOS!$A:$M,D$7,0)</f>
        <v>6.0203441776625146</v>
      </c>
      <c r="E27" s="23">
        <f>VLOOKUP($A$6&amp;$D$6&amp;$A27,MOTIVOS_DATOS!$A:$M,E$7,0)</f>
        <v>6.104342257974146</v>
      </c>
      <c r="F27" s="81"/>
    </row>
    <row r="28" spans="1:6" ht="15" customHeight="1" x14ac:dyDescent="0.35">
      <c r="A28" s="82" t="s">
        <v>128</v>
      </c>
      <c r="B28" s="74" t="s">
        <v>51</v>
      </c>
      <c r="C28" s="23">
        <f>VLOOKUP($A$6&amp;$D$6&amp;$A28,MOTIVOS_DATOS!$A:$M,C$7,0)</f>
        <v>0.45419274866406489</v>
      </c>
      <c r="D28" s="23">
        <f>VLOOKUP($A$6&amp;$D$6&amp;$A28,MOTIVOS_DATOS!$A:$M,D$7,0)</f>
        <v>0.35302429853266021</v>
      </c>
      <c r="E28" s="23">
        <f>VLOOKUP($A$6&amp;$D$6&amp;$A28,MOTIVOS_DATOS!$A:$M,E$7,0)</f>
        <v>0.26373682314803698</v>
      </c>
      <c r="F28" s="81"/>
    </row>
    <row r="29" spans="1:6" ht="15" customHeight="1" x14ac:dyDescent="0.35">
      <c r="A29" s="82" t="s">
        <v>129</v>
      </c>
      <c r="B29" s="74" t="s">
        <v>52</v>
      </c>
      <c r="C29" s="23">
        <f>VLOOKUP($A$6&amp;$D$6&amp;$A29,MOTIVOS_DATOS!$A:$M,C$7,0)</f>
        <v>8.1518031402966571</v>
      </c>
      <c r="D29" s="23">
        <f>VLOOKUP($A$6&amp;$D$6&amp;$A29,MOTIVOS_DATOS!$A:$M,D$7,0)</f>
        <v>7.5455819675147779</v>
      </c>
      <c r="E29" s="23">
        <f>VLOOKUP($A$6&amp;$D$6&amp;$A29,MOTIVOS_DATOS!$A:$M,E$7,0)</f>
        <v>7.9074774882939121</v>
      </c>
      <c r="F29" s="81"/>
    </row>
    <row r="30" spans="1:6" ht="15" customHeight="1" x14ac:dyDescent="0.35">
      <c r="A30" s="82" t="s">
        <v>130</v>
      </c>
      <c r="B30" s="74" t="s">
        <v>53</v>
      </c>
      <c r="C30" s="23">
        <f>VLOOKUP($A$6&amp;$D$6&amp;$A30,MOTIVOS_DATOS!$A:$M,C$7,0)</f>
        <v>0.30640775617094779</v>
      </c>
      <c r="D30" s="23">
        <f>VLOOKUP($A$6&amp;$D$6&amp;$A30,MOTIVOS_DATOS!$A:$M,D$7,0)</f>
        <v>0.12302045380334563</v>
      </c>
      <c r="E30" s="23">
        <f>VLOOKUP($A$6&amp;$D$6&amp;$A30,MOTIVOS_DATOS!$A:$M,E$7,0)</f>
        <v>0.12768975867451074</v>
      </c>
      <c r="F30" s="81"/>
    </row>
    <row r="31" spans="1:6" s="5" customFormat="1" ht="15" customHeight="1" x14ac:dyDescent="0.35">
      <c r="A31" s="82" t="s">
        <v>131</v>
      </c>
      <c r="B31" s="74" t="s">
        <v>54</v>
      </c>
      <c r="C31" s="23">
        <f>VLOOKUP($A$6&amp;$D$6&amp;$A31,MOTIVOS_DATOS!$A:$M,C$7,0)</f>
        <v>2.1956094466889184</v>
      </c>
      <c r="D31" s="23">
        <f>VLOOKUP($A$6&amp;$D$6&amp;$A31,MOTIVOS_DATOS!$A:$M,D$7,0)</f>
        <v>2.5414843160884302</v>
      </c>
      <c r="E31" s="23">
        <f>VLOOKUP($A$6&amp;$D$6&amp;$A31,MOTIVOS_DATOS!$A:$M,E$7,0)</f>
        <v>2.7611141793732741</v>
      </c>
      <c r="F31" s="81"/>
    </row>
    <row r="32" spans="1:6" s="5" customFormat="1" ht="6" customHeight="1" x14ac:dyDescent="0.35">
      <c r="A32" s="82"/>
      <c r="B32" s="74"/>
      <c r="C32" s="24"/>
      <c r="D32" s="24"/>
      <c r="E32" s="24"/>
      <c r="F32" s="81"/>
    </row>
    <row r="33" spans="1:6" ht="15" customHeight="1" x14ac:dyDescent="0.35">
      <c r="A33" s="82" t="s">
        <v>132</v>
      </c>
      <c r="B33" s="74" t="s">
        <v>55</v>
      </c>
      <c r="C33" s="23">
        <f>VLOOKUP($A$6&amp;$D$6&amp;$A33,MOTIVOS_DATOS!$A:$M,C$7,0)</f>
        <v>20.61749550235816</v>
      </c>
      <c r="D33" s="23">
        <f>VLOOKUP($A$6&amp;$D$6&amp;$A33,MOTIVOS_DATOS!$A:$M,D$7,0)</f>
        <v>20.961871404375472</v>
      </c>
      <c r="E33" s="23">
        <f>VLOOKUP($A$6&amp;$D$6&amp;$A33,MOTIVOS_DATOS!$A:$M,E$7,0)</f>
        <v>20.50086845159483</v>
      </c>
      <c r="F33" s="81"/>
    </row>
    <row r="34" spans="1:6" ht="15" customHeight="1" x14ac:dyDescent="0.35">
      <c r="A34" s="82" t="s">
        <v>133</v>
      </c>
      <c r="B34" s="74" t="s">
        <v>56</v>
      </c>
      <c r="C34" s="23">
        <f>VLOOKUP($A$6&amp;$D$6&amp;$A34,MOTIVOS_DATOS!$A:$M,C$7,0)</f>
        <v>12.285626399192141</v>
      </c>
      <c r="D34" s="23">
        <f>VLOOKUP($A$6&amp;$D$6&amp;$A34,MOTIVOS_DATOS!$A:$M,D$7,0)</f>
        <v>11.72372291951987</v>
      </c>
      <c r="E34" s="23">
        <f>VLOOKUP($A$6&amp;$D$6&amp;$A34,MOTIVOS_DATOS!$A:$M,E$7,0)</f>
        <v>11.303637891703685</v>
      </c>
      <c r="F34" s="81"/>
    </row>
    <row r="35" spans="1:6" ht="15" customHeight="1" x14ac:dyDescent="0.35">
      <c r="A35" s="82" t="s">
        <v>134</v>
      </c>
      <c r="B35" s="74" t="s">
        <v>57</v>
      </c>
      <c r="C35" s="23">
        <f>VLOOKUP($A$6&amp;$D$6&amp;$A35,MOTIVOS_DATOS!$A:$M,C$7,0)</f>
        <v>27.384238675369104</v>
      </c>
      <c r="D35" s="23">
        <f>VLOOKUP($A$6&amp;$D$6&amp;$A35,MOTIVOS_DATOS!$A:$M,D$7,0)</f>
        <v>28.180918396990617</v>
      </c>
      <c r="E35" s="23">
        <f>VLOOKUP($A$6&amp;$D$6&amp;$A35,MOTIVOS_DATOS!$A:$M,E$7,0)</f>
        <v>29.074030495857844</v>
      </c>
      <c r="F35" s="81"/>
    </row>
    <row r="36" spans="1:6" ht="15" customHeight="1" x14ac:dyDescent="0.35">
      <c r="A36" s="82" t="s">
        <v>135</v>
      </c>
      <c r="B36" s="74" t="s">
        <v>58</v>
      </c>
      <c r="C36" s="23">
        <f>VLOOKUP($A$6&amp;$D$6&amp;$A36,MOTIVOS_DATOS!$A:$M,C$7,0)</f>
        <v>12.812474477743066</v>
      </c>
      <c r="D36" s="23">
        <f>VLOOKUP($A$6&amp;$D$6&amp;$A36,MOTIVOS_DATOS!$A:$M,D$7,0)</f>
        <v>12.814083454900386</v>
      </c>
      <c r="E36" s="23">
        <f>VLOOKUP($A$6&amp;$D$6&amp;$A36,MOTIVOS_DATOS!$A:$M,E$7,0)</f>
        <v>12.513867210949694</v>
      </c>
      <c r="F36" s="81"/>
    </row>
    <row r="37" spans="1:6" s="5" customFormat="1" ht="15" customHeight="1" x14ac:dyDescent="0.35">
      <c r="A37" s="82" t="s">
        <v>136</v>
      </c>
      <c r="B37" s="74" t="s">
        <v>59</v>
      </c>
      <c r="C37" s="23">
        <f>VLOOKUP($A$6&amp;$D$6&amp;$A37,MOTIVOS_DATOS!$A:$M,C$7,0)</f>
        <v>4.9578904704949345</v>
      </c>
      <c r="D37" s="23">
        <f>VLOOKUP($A$6&amp;$D$6&amp;$A37,MOTIVOS_DATOS!$A:$M,D$7,0)</f>
        <v>4.9536533933455642</v>
      </c>
      <c r="E37" s="23">
        <f>VLOOKUP($A$6&amp;$D$6&amp;$A37,MOTIVOS_DATOS!$A:$M,E$7,0)</f>
        <v>5.0303285708568453</v>
      </c>
      <c r="F37" s="81"/>
    </row>
    <row r="38" spans="1:6" ht="15" customHeight="1" x14ac:dyDescent="0.35">
      <c r="A38" s="82" t="s">
        <v>137</v>
      </c>
      <c r="B38" s="74" t="s">
        <v>60</v>
      </c>
      <c r="C38" s="23">
        <f>VLOOKUP($A$6&amp;$D$6&amp;$A38,MOTIVOS_DATOS!$A:$M,C$7,0)</f>
        <v>15.858765268511316</v>
      </c>
      <c r="D38" s="23">
        <f>VLOOKUP($A$6&amp;$D$6&amp;$A38,MOTIVOS_DATOS!$A:$M,D$7,0)</f>
        <v>15.533497302033636</v>
      </c>
      <c r="E38" s="23">
        <f>VLOOKUP($A$6&amp;$D$6&amp;$A38,MOTIVOS_DATOS!$A:$M,E$7,0)</f>
        <v>15.860871653259695</v>
      </c>
      <c r="F38" s="81"/>
    </row>
    <row r="39" spans="1:6" x14ac:dyDescent="0.35">
      <c r="A39" s="82" t="s">
        <v>138</v>
      </c>
      <c r="B39" s="74" t="s">
        <v>61</v>
      </c>
      <c r="C39" s="23">
        <f>VLOOKUP($A$6&amp;$D$6&amp;$A39,MOTIVOS_DATOS!$A:$M,C$7,0)</f>
        <v>2.0204124625705369</v>
      </c>
      <c r="D39" s="23">
        <f>VLOOKUP($A$6&amp;$D$6&amp;$A39,MOTIVOS_DATOS!$A:$M,D$7,0)</f>
        <v>1.9739020400556588</v>
      </c>
      <c r="E39" s="23">
        <f>VLOOKUP($A$6&amp;$D$6&amp;$A39,MOTIVOS_DATOS!$A:$M,E$7,0)</f>
        <v>1.9996061952215149</v>
      </c>
      <c r="F39" s="81"/>
    </row>
    <row r="40" spans="1:6" x14ac:dyDescent="0.35">
      <c r="A40" s="82" t="s">
        <v>139</v>
      </c>
      <c r="B40" s="74" t="s">
        <v>62</v>
      </c>
      <c r="C40" s="23">
        <f>VLOOKUP($A$6&amp;$D$6&amp;$A40,MOTIVOS_DATOS!$A:$M,C$7,0)</f>
        <v>4.0630715554398753</v>
      </c>
      <c r="D40" s="23">
        <f>VLOOKUP($A$6&amp;$D$6&amp;$A40,MOTIVOS_DATOS!$A:$M,D$7,0)</f>
        <v>3.8583808443213505</v>
      </c>
      <c r="E40" s="23">
        <f>VLOOKUP($A$6&amp;$D$6&amp;$A40,MOTIVOS_DATOS!$A:$M,E$7,0)</f>
        <v>3.716793532636971</v>
      </c>
      <c r="F40" s="81"/>
    </row>
    <row r="41" spans="1:6" ht="6" customHeight="1" x14ac:dyDescent="0.35">
      <c r="A41" s="82"/>
      <c r="B41" s="74"/>
      <c r="C41" s="24"/>
      <c r="D41" s="24"/>
      <c r="E41" s="24"/>
      <c r="F41" s="81"/>
    </row>
    <row r="42" spans="1:6" x14ac:dyDescent="0.35">
      <c r="A42" s="82" t="s">
        <v>140</v>
      </c>
      <c r="B42" s="74" t="s">
        <v>63</v>
      </c>
      <c r="C42" s="23">
        <f>VLOOKUP($A$6&amp;$D$6&amp;$A42,MOTIVOS_DATOS!$A:$M,C$7,0)</f>
        <v>25.104039214399172</v>
      </c>
      <c r="D42" s="23">
        <f>VLOOKUP($A$6&amp;$D$6&amp;$A42,MOTIVOS_DATOS!$A:$M,D$7,0)</f>
        <v>25.343821379044112</v>
      </c>
      <c r="E42" s="23">
        <f>VLOOKUP($A$6&amp;$D$6&amp;$A42,MOTIVOS_DATOS!$A:$M,E$7,0)</f>
        <v>24.953375755392806</v>
      </c>
      <c r="F42" s="81"/>
    </row>
    <row r="43" spans="1:6" ht="15" customHeight="1" x14ac:dyDescent="0.35">
      <c r="A43" s="82" t="s">
        <v>141</v>
      </c>
      <c r="B43" s="74" t="s">
        <v>64</v>
      </c>
      <c r="C43" s="23">
        <f>VLOOKUP($A$6&amp;$D$6&amp;$A43,MOTIVOS_DATOS!$A:$M,C$7,0)</f>
        <v>0.49189523795712031</v>
      </c>
      <c r="D43" s="23">
        <f>VLOOKUP($A$6&amp;$D$6&amp;$A43,MOTIVOS_DATOS!$A:$M,D$7,0)</f>
        <v>0.51272848145720729</v>
      </c>
      <c r="E43" s="23">
        <f>VLOOKUP($A$6&amp;$D$6&amp;$A43,MOTIVOS_DATOS!$A:$M,E$7,0)</f>
        <v>0.52961972225557286</v>
      </c>
      <c r="F43" s="81"/>
    </row>
    <row r="44" spans="1:6" x14ac:dyDescent="0.35">
      <c r="A44" s="82" t="s">
        <v>142</v>
      </c>
      <c r="B44" s="74" t="s">
        <v>65</v>
      </c>
      <c r="C44" s="23">
        <f>VLOOKUP($A$6&amp;$D$6&amp;$A44,MOTIVOS_DATOS!$A:$M,C$7,0)</f>
        <v>7.1493385012643769</v>
      </c>
      <c r="D44" s="23">
        <f>VLOOKUP($A$6&amp;$D$6&amp;$A44,MOTIVOS_DATOS!$A:$M,D$7,0)</f>
        <v>7.329062629935799</v>
      </c>
      <c r="E44" s="23">
        <f>VLOOKUP($A$6&amp;$D$6&amp;$A44,MOTIVOS_DATOS!$A:$M,E$7,0)</f>
        <v>7.29297074478729</v>
      </c>
      <c r="F44" s="81"/>
    </row>
    <row r="45" spans="1:6" x14ac:dyDescent="0.35">
      <c r="A45" s="82" t="s">
        <v>143</v>
      </c>
      <c r="B45" s="74" t="s">
        <v>66</v>
      </c>
      <c r="C45" s="23">
        <f>VLOOKUP($A$6&amp;$D$6&amp;$A45,MOTIVOS_DATOS!$A:$M,C$7,0)</f>
        <v>0.48136613819534074</v>
      </c>
      <c r="D45" s="23">
        <f>VLOOKUP($A$6&amp;$D$6&amp;$A45,MOTIVOS_DATOS!$A:$M,D$7,0)</f>
        <v>0.45192201228903905</v>
      </c>
      <c r="E45" s="23">
        <f>VLOOKUP($A$6&amp;$D$6&amp;$A45,MOTIVOS_DATOS!$A:$M,E$7,0)</f>
        <v>0.40857734021691278</v>
      </c>
      <c r="F45" s="81"/>
    </row>
    <row r="46" spans="1:6" x14ac:dyDescent="0.35">
      <c r="A46" s="82" t="s">
        <v>144</v>
      </c>
      <c r="B46" s="74" t="s">
        <v>67</v>
      </c>
      <c r="C46" s="23">
        <f>VLOOKUP($A$6&amp;$D$6&amp;$A46,MOTIVOS_DATOS!$A:$M,C$7,0)</f>
        <v>32.549981643057066</v>
      </c>
      <c r="D46" s="23">
        <f>VLOOKUP($A$6&amp;$D$6&amp;$A46,MOTIVOS_DATOS!$A:$M,D$7,0)</f>
        <v>31.583871869501586</v>
      </c>
      <c r="E46" s="23">
        <f>VLOOKUP($A$6&amp;$D$6&amp;$A46,MOTIVOS_DATOS!$A:$M,E$7,0)</f>
        <v>31.39510145275543</v>
      </c>
      <c r="F46" s="81"/>
    </row>
    <row r="47" spans="1:6" x14ac:dyDescent="0.35">
      <c r="A47" s="82" t="s">
        <v>145</v>
      </c>
      <c r="B47" s="74" t="s">
        <v>68</v>
      </c>
      <c r="C47" s="23">
        <f>VLOOKUP($A$6&amp;$D$6&amp;$A47,MOTIVOS_DATOS!$A:$M,C$7,0)</f>
        <v>17.275066386491122</v>
      </c>
      <c r="D47" s="23">
        <f>VLOOKUP($A$6&amp;$D$6&amp;$A47,MOTIVOS_DATOS!$A:$M,D$7,0)</f>
        <v>17.995580518889682</v>
      </c>
      <c r="E47" s="23">
        <f>VLOOKUP($A$6&amp;$D$6&amp;$A47,MOTIVOS_DATOS!$A:$M,E$7,0)</f>
        <v>18.362244367070875</v>
      </c>
      <c r="F47" s="81"/>
    </row>
    <row r="48" spans="1:6" x14ac:dyDescent="0.35">
      <c r="A48" s="82" t="s">
        <v>146</v>
      </c>
      <c r="B48" s="74" t="s">
        <v>69</v>
      </c>
      <c r="C48" s="23">
        <f>VLOOKUP($A$6&amp;$D$6&amp;$A48,MOTIVOS_DATOS!$A:$M,C$7,0)</f>
        <v>16.339472922936714</v>
      </c>
      <c r="D48" s="23">
        <f>VLOOKUP($A$6&amp;$D$6&amp;$A48,MOTIVOS_DATOS!$A:$M,D$7,0)</f>
        <v>16.174580466425962</v>
      </c>
      <c r="E48" s="23">
        <f>VLOOKUP($A$6&amp;$D$6&amp;$A48,MOTIVOS_DATOS!$A:$M,E$7,0)</f>
        <v>16.479153159643015</v>
      </c>
      <c r="F48" s="81"/>
    </row>
    <row r="49" spans="1:6" x14ac:dyDescent="0.35">
      <c r="A49" s="82" t="s">
        <v>147</v>
      </c>
      <c r="B49" s="74" t="s">
        <v>70</v>
      </c>
      <c r="C49" s="23">
        <f>VLOOKUP($A$6&amp;$D$6&amp;$A49,MOTIVOS_DATOS!$A:$M,C$7,0)</f>
        <v>0.60881751519504546</v>
      </c>
      <c r="D49" s="23">
        <f>VLOOKUP($A$6&amp;$D$6&amp;$A49,MOTIVOS_DATOS!$A:$M,D$7,0)</f>
        <v>0.60846568676966772</v>
      </c>
      <c r="E49" s="23">
        <f>VLOOKUP($A$6&amp;$D$6&amp;$A49,MOTIVOS_DATOS!$A:$M,E$7,0)</f>
        <v>0.57896458158242292</v>
      </c>
      <c r="F49" s="81"/>
    </row>
    <row r="50" spans="1:6" ht="6" customHeight="1" x14ac:dyDescent="0.35">
      <c r="A50" s="82"/>
      <c r="B50" s="74"/>
      <c r="C50" s="24"/>
      <c r="D50" s="24"/>
      <c r="E50" s="24"/>
      <c r="F50" s="81"/>
    </row>
    <row r="51" spans="1:6" ht="15" customHeight="1" x14ac:dyDescent="0.35">
      <c r="A51" s="82" t="s">
        <v>148</v>
      </c>
      <c r="B51" s="74" t="s">
        <v>71</v>
      </c>
      <c r="C51" s="23">
        <f>VLOOKUP($A$6&amp;$D$6&amp;$A51,MOTIVOS_DATOS!$A:$M,C$7,0)</f>
        <v>11.02845440646775</v>
      </c>
      <c r="D51" s="23">
        <f>VLOOKUP($A$6&amp;$D$6&amp;$A51,MOTIVOS_DATOS!$A:$M,D$7,0)</f>
        <v>11.324865532354062</v>
      </c>
      <c r="E51" s="23">
        <f>VLOOKUP($A$6&amp;$D$6&amp;$A51,MOTIVOS_DATOS!$A:$M,E$7,0)</f>
        <v>11.040324968983873</v>
      </c>
      <c r="F51" s="81"/>
    </row>
    <row r="52" spans="1:6" x14ac:dyDescent="0.35">
      <c r="A52" s="82" t="s">
        <v>149</v>
      </c>
      <c r="B52" s="74" t="s">
        <v>72</v>
      </c>
      <c r="C52" s="23">
        <f>VLOOKUP($A$6&amp;$D$6&amp;$A52,MOTIVOS_DATOS!$A:$M,C$7,0)</f>
        <v>0.27300621082929877</v>
      </c>
      <c r="D52" s="23">
        <f>VLOOKUP($A$6&amp;$D$6&amp;$A52,MOTIVOS_DATOS!$A:$M,D$7,0)</f>
        <v>0.23958137083784561</v>
      </c>
      <c r="E52" s="23">
        <f>VLOOKUP($A$6&amp;$D$6&amp;$A52,MOTIVOS_DATOS!$A:$M,E$7,0)</f>
        <v>0.27879137151318684</v>
      </c>
      <c r="F52" s="81"/>
    </row>
    <row r="53" spans="1:6" x14ac:dyDescent="0.35">
      <c r="A53" s="82" t="s">
        <v>150</v>
      </c>
      <c r="B53" s="74" t="s">
        <v>73</v>
      </c>
      <c r="C53" s="23">
        <f>VLOOKUP($A$6&amp;$D$6&amp;$A53,MOTIVOS_DATOS!$A:$M,C$7,0)</f>
        <v>17.704878367125122</v>
      </c>
      <c r="D53" s="23">
        <f>VLOOKUP($A$6&amp;$D$6&amp;$A53,MOTIVOS_DATOS!$A:$M,D$7,0)</f>
        <v>17.362640976670871</v>
      </c>
      <c r="E53" s="23">
        <f>VLOOKUP($A$6&amp;$D$6&amp;$A53,MOTIVOS_DATOS!$A:$M,E$7,0)</f>
        <v>17.587569536158803</v>
      </c>
      <c r="F53" s="81"/>
    </row>
    <row r="54" spans="1:6" x14ac:dyDescent="0.35">
      <c r="A54" s="82" t="s">
        <v>151</v>
      </c>
      <c r="B54" s="74" t="s">
        <v>74</v>
      </c>
      <c r="C54" s="23">
        <f>VLOOKUP($A$6&amp;$D$6&amp;$A54,MOTIVOS_DATOS!$A:$M,C$7,0)</f>
        <v>26.270975955839532</v>
      </c>
      <c r="D54" s="23">
        <f>VLOOKUP($A$6&amp;$D$6&amp;$A54,MOTIVOS_DATOS!$A:$M,D$7,0)</f>
        <v>25.117663594798419</v>
      </c>
      <c r="E54" s="23">
        <f>VLOOKUP($A$6&amp;$D$6&amp;$A54,MOTIVOS_DATOS!$A:$M,E$7,0)</f>
        <v>23.997006443350543</v>
      </c>
      <c r="F54" s="81"/>
    </row>
    <row r="55" spans="1:6" x14ac:dyDescent="0.35">
      <c r="A55" s="82" t="s">
        <v>152</v>
      </c>
      <c r="B55" s="74" t="s">
        <v>75</v>
      </c>
      <c r="C55" s="23">
        <f>VLOOKUP($A$6&amp;$D$6&amp;$A55,MOTIVOS_DATOS!$A:$M,C$7,0)</f>
        <v>2.8657783076654169</v>
      </c>
      <c r="D55" s="23">
        <f>VLOOKUP($A$6&amp;$D$6&amp;$A55,MOTIVOS_DATOS!$A:$M,D$7,0)</f>
        <v>3.0868924485914278</v>
      </c>
      <c r="E55" s="23">
        <f>VLOOKUP($A$6&amp;$D$6&amp;$A55,MOTIVOS_DATOS!$A:$M,E$7,0)</f>
        <v>2.9886917196942409</v>
      </c>
      <c r="F55" s="81"/>
    </row>
    <row r="56" spans="1:6" x14ac:dyDescent="0.35">
      <c r="A56" s="82" t="s">
        <v>153</v>
      </c>
      <c r="B56" s="74" t="s">
        <v>76</v>
      </c>
      <c r="C56" s="23">
        <f>VLOOKUP($A$6&amp;$D$6&amp;$A56,MOTIVOS_DATOS!$A:$M,C$7,0)</f>
        <v>5.6622353031872388</v>
      </c>
      <c r="D56" s="23">
        <f>VLOOKUP($A$6&amp;$D$6&amp;$A56,MOTIVOS_DATOS!$A:$M,D$7,0)</f>
        <v>5.4398832329866815</v>
      </c>
      <c r="E56" s="23">
        <f>VLOOKUP($A$6&amp;$D$6&amp;$A56,MOTIVOS_DATOS!$A:$M,E$7,0)</f>
        <v>5.6509128746948418</v>
      </c>
      <c r="F56" s="81"/>
    </row>
    <row r="57" spans="1:6" x14ac:dyDescent="0.35">
      <c r="A57" s="82" t="s">
        <v>154</v>
      </c>
      <c r="B57" s="74" t="s">
        <v>77</v>
      </c>
      <c r="C57" s="23">
        <f>VLOOKUP($A$6&amp;$D$6&amp;$A57,MOTIVOS_DATOS!$A:$M,C$7,0)</f>
        <v>29.078351706814054</v>
      </c>
      <c r="D57" s="23">
        <f>VLOOKUP($A$6&amp;$D$6&amp;$A57,MOTIVOS_DATOS!$A:$M,D$7,0)</f>
        <v>30.526962828279981</v>
      </c>
      <c r="E57" s="23">
        <f>VLOOKUP($A$6&amp;$D$6&amp;$A57,MOTIVOS_DATOS!$A:$M,E$7,0)</f>
        <v>31.152711409933165</v>
      </c>
      <c r="F57" s="81"/>
    </row>
    <row r="58" spans="1:6" x14ac:dyDescent="0.35">
      <c r="A58" s="83" t="s">
        <v>155</v>
      </c>
      <c r="B58" s="74"/>
      <c r="C58" s="23">
        <f>VLOOKUP($A$6&amp;$D$6&amp;$A58,MOTIVOS_DATOS!$A:$M,C$7,0)</f>
        <v>1.2748251892368014</v>
      </c>
      <c r="D58" s="23">
        <f>VLOOKUP($A$6&amp;$D$6&amp;$A58,MOTIVOS_DATOS!$A:$M,D$7,0)</f>
        <v>0.94625365973597442</v>
      </c>
      <c r="E58" s="23">
        <f>VLOOKUP($A$6&amp;$D$6&amp;$A58,MOTIVOS_DATOS!$A:$M,E$7,0)</f>
        <v>1.2011373914435508</v>
      </c>
      <c r="F58" s="8"/>
    </row>
    <row r="59" spans="1:6" x14ac:dyDescent="0.35">
      <c r="A59" s="83" t="s">
        <v>156</v>
      </c>
      <c r="B59" s="74"/>
      <c r="C59" s="23">
        <f>VLOOKUP($A$6&amp;$D$6&amp;$A59,MOTIVOS_DATOS!$A:$M,C$7,0)</f>
        <v>5.8414784475750894</v>
      </c>
      <c r="D59" s="23">
        <f>VLOOKUP($A$6&amp;$D$6&amp;$A59,MOTIVOS_DATOS!$A:$M,D$7,0)</f>
        <v>5.9552962125109534</v>
      </c>
      <c r="E59" s="23">
        <f>VLOOKUP($A$6&amp;$D$6&amp;$A59,MOTIVOS_DATOS!$A:$M,E$7,0)</f>
        <v>6.1028646896386123</v>
      </c>
      <c r="F59" s="8"/>
    </row>
    <row r="60" spans="1:6" x14ac:dyDescent="0.35">
      <c r="A60" s="8"/>
      <c r="B60" s="74"/>
      <c r="C60" s="8"/>
      <c r="D60" s="8"/>
      <c r="E60" s="8"/>
      <c r="F60" s="8"/>
    </row>
    <row r="61" spans="1:6" x14ac:dyDescent="0.35">
      <c r="A61" s="8"/>
      <c r="B61" s="74"/>
      <c r="C61" s="8"/>
      <c r="D61" s="8"/>
      <c r="E61" s="8"/>
      <c r="F61" s="8"/>
    </row>
    <row r="62" spans="1:6" x14ac:dyDescent="0.35">
      <c r="B62" s="20"/>
    </row>
    <row r="63" spans="1:6" x14ac:dyDescent="0.35">
      <c r="B63" s="20"/>
    </row>
    <row r="64" spans="1:6" x14ac:dyDescent="0.35">
      <c r="B64" s="20"/>
    </row>
    <row r="65" spans="2:2" x14ac:dyDescent="0.35">
      <c r="B65" s="20"/>
    </row>
    <row r="66" spans="2:2" x14ac:dyDescent="0.35">
      <c r="B66" s="20"/>
    </row>
    <row r="67" spans="2:2" x14ac:dyDescent="0.35">
      <c r="B67" s="20"/>
    </row>
    <row r="68" spans="2:2" x14ac:dyDescent="0.35">
      <c r="B68" s="20"/>
    </row>
    <row r="69" spans="2:2" x14ac:dyDescent="0.35">
      <c r="B69" s="20"/>
    </row>
    <row r="70" spans="2:2" x14ac:dyDescent="0.35">
      <c r="B70" s="20"/>
    </row>
    <row r="71" spans="2:2" x14ac:dyDescent="0.35">
      <c r="B71" s="20"/>
    </row>
    <row r="72" spans="2:2" x14ac:dyDescent="0.35">
      <c r="B72" s="20"/>
    </row>
    <row r="73" spans="2:2" x14ac:dyDescent="0.35">
      <c r="B73" s="20"/>
    </row>
    <row r="74" spans="2:2" x14ac:dyDescent="0.35">
      <c r="B74" s="20"/>
    </row>
    <row r="75" spans="2:2" x14ac:dyDescent="0.35">
      <c r="B75" s="20"/>
    </row>
    <row r="76" spans="2:2" x14ac:dyDescent="0.35">
      <c r="B76" s="20"/>
    </row>
    <row r="77" spans="2:2" x14ac:dyDescent="0.35">
      <c r="B77" s="20"/>
    </row>
    <row r="78" spans="2:2" x14ac:dyDescent="0.35">
      <c r="B78" s="20"/>
    </row>
    <row r="79" spans="2:2" x14ac:dyDescent="0.35">
      <c r="B79" s="20"/>
    </row>
    <row r="80" spans="2:2" x14ac:dyDescent="0.35">
      <c r="B80" s="20"/>
    </row>
    <row r="81" spans="2:2" x14ac:dyDescent="0.35">
      <c r="B81" s="20"/>
    </row>
    <row r="82" spans="2:2" x14ac:dyDescent="0.35">
      <c r="B82" s="20"/>
    </row>
    <row r="83" spans="2:2" x14ac:dyDescent="0.35">
      <c r="B83" s="20"/>
    </row>
    <row r="84" spans="2:2" x14ac:dyDescent="0.35">
      <c r="B84" s="20"/>
    </row>
    <row r="85" spans="2:2" x14ac:dyDescent="0.35">
      <c r="B85" s="20"/>
    </row>
    <row r="86" spans="2:2" x14ac:dyDescent="0.35">
      <c r="B86" s="20"/>
    </row>
    <row r="87" spans="2:2" x14ac:dyDescent="0.35">
      <c r="B87" s="20"/>
    </row>
    <row r="88" spans="2:2" x14ac:dyDescent="0.35">
      <c r="B88" s="20"/>
    </row>
    <row r="89" spans="2:2" x14ac:dyDescent="0.35">
      <c r="B89" s="20"/>
    </row>
    <row r="90" spans="2:2" x14ac:dyDescent="0.35">
      <c r="B90" s="20"/>
    </row>
    <row r="91" spans="2:2" x14ac:dyDescent="0.35">
      <c r="B91" s="20"/>
    </row>
    <row r="92" spans="2:2" x14ac:dyDescent="0.35">
      <c r="B92" s="20"/>
    </row>
    <row r="93" spans="2:2" x14ac:dyDescent="0.35">
      <c r="B93" s="20"/>
    </row>
    <row r="94" spans="2:2" x14ac:dyDescent="0.35">
      <c r="B94" s="20"/>
    </row>
    <row r="95" spans="2:2" x14ac:dyDescent="0.35">
      <c r="B95" s="20"/>
    </row>
    <row r="96" spans="2:2" x14ac:dyDescent="0.35">
      <c r="B96" s="20"/>
    </row>
    <row r="97" spans="2:2" x14ac:dyDescent="0.35">
      <c r="B97" s="20"/>
    </row>
    <row r="98" spans="2:2" x14ac:dyDescent="0.35">
      <c r="B98" s="20"/>
    </row>
    <row r="99" spans="2:2" x14ac:dyDescent="0.35">
      <c r="B99" s="20"/>
    </row>
    <row r="100" spans="2:2" x14ac:dyDescent="0.35">
      <c r="B100" s="20"/>
    </row>
    <row r="101" spans="2:2" x14ac:dyDescent="0.35">
      <c r="B101" s="20"/>
    </row>
    <row r="102" spans="2:2" x14ac:dyDescent="0.35">
      <c r="B102" s="20"/>
    </row>
    <row r="103" spans="2:2" x14ac:dyDescent="0.35">
      <c r="B103" s="20"/>
    </row>
    <row r="104" spans="2:2" x14ac:dyDescent="0.35">
      <c r="B104" s="20"/>
    </row>
    <row r="105" spans="2:2" x14ac:dyDescent="0.35">
      <c r="B105" s="20"/>
    </row>
    <row r="106" spans="2:2" x14ac:dyDescent="0.35">
      <c r="B106" s="20"/>
    </row>
    <row r="107" spans="2:2" x14ac:dyDescent="0.35">
      <c r="B107" s="20"/>
    </row>
    <row r="108" spans="2:2" x14ac:dyDescent="0.35">
      <c r="B108" s="20"/>
    </row>
    <row r="109" spans="2:2" x14ac:dyDescent="0.35">
      <c r="B109" s="20"/>
    </row>
    <row r="110" spans="2:2" x14ac:dyDescent="0.35">
      <c r="B110" s="20"/>
    </row>
    <row r="111" spans="2:2" x14ac:dyDescent="0.35">
      <c r="B111" s="20"/>
    </row>
    <row r="112" spans="2:2" x14ac:dyDescent="0.35">
      <c r="B112" s="20"/>
    </row>
    <row r="113" spans="2:2" x14ac:dyDescent="0.35">
      <c r="B113" s="20"/>
    </row>
    <row r="114" spans="2:2" x14ac:dyDescent="0.35">
      <c r="B114" s="20"/>
    </row>
    <row r="115" spans="2:2" x14ac:dyDescent="0.35">
      <c r="B115" s="20"/>
    </row>
    <row r="116" spans="2:2" x14ac:dyDescent="0.35">
      <c r="B116" s="20"/>
    </row>
    <row r="117" spans="2:2" x14ac:dyDescent="0.35">
      <c r="B117" s="20"/>
    </row>
    <row r="118" spans="2:2" x14ac:dyDescent="0.35">
      <c r="B118" s="20"/>
    </row>
    <row r="119" spans="2:2" x14ac:dyDescent="0.35">
      <c r="B119" s="20"/>
    </row>
    <row r="120" spans="2:2" x14ac:dyDescent="0.35">
      <c r="B120" s="20"/>
    </row>
    <row r="121" spans="2:2" x14ac:dyDescent="0.35">
      <c r="B121" s="20"/>
    </row>
    <row r="122" spans="2:2" x14ac:dyDescent="0.35">
      <c r="B122" s="20"/>
    </row>
    <row r="123" spans="2:2" x14ac:dyDescent="0.35">
      <c r="B123" s="20"/>
    </row>
    <row r="124" spans="2:2" x14ac:dyDescent="0.35">
      <c r="B124" s="20"/>
    </row>
    <row r="125" spans="2:2" x14ac:dyDescent="0.35">
      <c r="B125" s="20"/>
    </row>
    <row r="126" spans="2:2" x14ac:dyDescent="0.35">
      <c r="B126" s="20"/>
    </row>
    <row r="127" spans="2:2" x14ac:dyDescent="0.35">
      <c r="B127" s="20"/>
    </row>
    <row r="128" spans="2:2" x14ac:dyDescent="0.35">
      <c r="B128" s="20"/>
    </row>
    <row r="129" spans="2:2" x14ac:dyDescent="0.35">
      <c r="B129" s="20"/>
    </row>
    <row r="130" spans="2:2" x14ac:dyDescent="0.35">
      <c r="B130" s="20"/>
    </row>
    <row r="131" spans="2:2" x14ac:dyDescent="0.35">
      <c r="B131" s="20"/>
    </row>
    <row r="132" spans="2:2" x14ac:dyDescent="0.35">
      <c r="B132" s="20"/>
    </row>
    <row r="133" spans="2:2" x14ac:dyDescent="0.35">
      <c r="B133" s="20"/>
    </row>
    <row r="134" spans="2:2" x14ac:dyDescent="0.35">
      <c r="B134" s="20"/>
    </row>
    <row r="135" spans="2:2" x14ac:dyDescent="0.35">
      <c r="B135" s="20"/>
    </row>
    <row r="136" spans="2:2" x14ac:dyDescent="0.35">
      <c r="B136" s="20"/>
    </row>
    <row r="137" spans="2:2" x14ac:dyDescent="0.35">
      <c r="B137" s="20"/>
    </row>
    <row r="138" spans="2:2" x14ac:dyDescent="0.35">
      <c r="B138" s="20"/>
    </row>
    <row r="139" spans="2:2" x14ac:dyDescent="0.35">
      <c r="B139" s="20"/>
    </row>
    <row r="140" spans="2:2" x14ac:dyDescent="0.35">
      <c r="B140" s="20"/>
    </row>
    <row r="141" spans="2:2" x14ac:dyDescent="0.35">
      <c r="B141" s="20"/>
    </row>
    <row r="142" spans="2:2" x14ac:dyDescent="0.35">
      <c r="B142" s="20"/>
    </row>
    <row r="143" spans="2:2" x14ac:dyDescent="0.35">
      <c r="B143" s="20"/>
    </row>
    <row r="144" spans="2:2" x14ac:dyDescent="0.35">
      <c r="B144" s="20"/>
    </row>
    <row r="145" spans="2:2" x14ac:dyDescent="0.35">
      <c r="B145" s="20"/>
    </row>
    <row r="146" spans="2:2" x14ac:dyDescent="0.35">
      <c r="B146" s="20"/>
    </row>
    <row r="147" spans="2:2" x14ac:dyDescent="0.35">
      <c r="B147" s="20"/>
    </row>
    <row r="148" spans="2:2" x14ac:dyDescent="0.35">
      <c r="B148" s="20"/>
    </row>
    <row r="149" spans="2:2" x14ac:dyDescent="0.35">
      <c r="B149" s="20"/>
    </row>
    <row r="150" spans="2:2" x14ac:dyDescent="0.35">
      <c r="B150" s="20"/>
    </row>
    <row r="151" spans="2:2" x14ac:dyDescent="0.35">
      <c r="B151" s="20"/>
    </row>
    <row r="152" spans="2:2" x14ac:dyDescent="0.35">
      <c r="B152" s="20"/>
    </row>
    <row r="153" spans="2:2" x14ac:dyDescent="0.35">
      <c r="B153" s="20"/>
    </row>
    <row r="154" spans="2:2" x14ac:dyDescent="0.35">
      <c r="B154" s="20"/>
    </row>
    <row r="155" spans="2:2" x14ac:dyDescent="0.35">
      <c r="B155" s="20"/>
    </row>
    <row r="156" spans="2:2" x14ac:dyDescent="0.35">
      <c r="B156" s="20"/>
    </row>
    <row r="157" spans="2:2" x14ac:dyDescent="0.35">
      <c r="B157" s="20"/>
    </row>
    <row r="158" spans="2:2" x14ac:dyDescent="0.35">
      <c r="B158" s="20"/>
    </row>
    <row r="159" spans="2:2" x14ac:dyDescent="0.35">
      <c r="B159" s="20"/>
    </row>
    <row r="160" spans="2:2" x14ac:dyDescent="0.35">
      <c r="B160" s="20"/>
    </row>
    <row r="161" spans="2:2" x14ac:dyDescent="0.35">
      <c r="B161" s="20"/>
    </row>
    <row r="162" spans="2:2" x14ac:dyDescent="0.35">
      <c r="B162" s="20"/>
    </row>
    <row r="163" spans="2:2" x14ac:dyDescent="0.35">
      <c r="B163" s="20"/>
    </row>
    <row r="164" spans="2:2" x14ac:dyDescent="0.35">
      <c r="B164" s="20"/>
    </row>
    <row r="165" spans="2:2" x14ac:dyDescent="0.35">
      <c r="B165" s="20"/>
    </row>
    <row r="166" spans="2:2" x14ac:dyDescent="0.35">
      <c r="B166" s="20"/>
    </row>
    <row r="167" spans="2:2" x14ac:dyDescent="0.35">
      <c r="B167" s="20"/>
    </row>
    <row r="168" spans="2:2" x14ac:dyDescent="0.35">
      <c r="B168" s="20"/>
    </row>
    <row r="169" spans="2:2" x14ac:dyDescent="0.35">
      <c r="B169" s="20"/>
    </row>
    <row r="170" spans="2:2" x14ac:dyDescent="0.35">
      <c r="B170" s="20"/>
    </row>
    <row r="171" spans="2:2" x14ac:dyDescent="0.35">
      <c r="B171" s="20"/>
    </row>
    <row r="172" spans="2:2" x14ac:dyDescent="0.35">
      <c r="B172" s="20"/>
    </row>
    <row r="173" spans="2:2" x14ac:dyDescent="0.35">
      <c r="B173" s="20"/>
    </row>
    <row r="174" spans="2:2" x14ac:dyDescent="0.35">
      <c r="B174" s="20"/>
    </row>
    <row r="175" spans="2:2" x14ac:dyDescent="0.35">
      <c r="B175" s="20"/>
    </row>
    <row r="176" spans="2:2" x14ac:dyDescent="0.35">
      <c r="B176" s="20"/>
    </row>
    <row r="177" spans="2:2" x14ac:dyDescent="0.35">
      <c r="B177" s="20"/>
    </row>
    <row r="178" spans="2:2" x14ac:dyDescent="0.35">
      <c r="B178" s="20"/>
    </row>
    <row r="179" spans="2:2" x14ac:dyDescent="0.35">
      <c r="B179" s="20"/>
    </row>
    <row r="180" spans="2:2" x14ac:dyDescent="0.35">
      <c r="B180" s="20"/>
    </row>
    <row r="181" spans="2:2" x14ac:dyDescent="0.35">
      <c r="B181" s="20"/>
    </row>
    <row r="182" spans="2:2" x14ac:dyDescent="0.35">
      <c r="B182" s="20"/>
    </row>
    <row r="183" spans="2:2" x14ac:dyDescent="0.35">
      <c r="B183" s="20"/>
    </row>
    <row r="184" spans="2:2" x14ac:dyDescent="0.35">
      <c r="B184" s="20"/>
    </row>
    <row r="185" spans="2:2" x14ac:dyDescent="0.35">
      <c r="B185" s="20"/>
    </row>
    <row r="186" spans="2:2" x14ac:dyDescent="0.35">
      <c r="B186" s="20"/>
    </row>
    <row r="187" spans="2:2" x14ac:dyDescent="0.35">
      <c r="B187" s="20"/>
    </row>
    <row r="188" spans="2:2" x14ac:dyDescent="0.35">
      <c r="B188" s="20"/>
    </row>
    <row r="189" spans="2:2" x14ac:dyDescent="0.35">
      <c r="B189" s="20"/>
    </row>
    <row r="190" spans="2:2" x14ac:dyDescent="0.35">
      <c r="B190" s="20"/>
    </row>
    <row r="191" spans="2:2" x14ac:dyDescent="0.35">
      <c r="B191" s="20"/>
    </row>
    <row r="192" spans="2:2" x14ac:dyDescent="0.35">
      <c r="B192" s="20"/>
    </row>
    <row r="193" spans="2:2" x14ac:dyDescent="0.35">
      <c r="B193" s="20"/>
    </row>
    <row r="194" spans="2:2" x14ac:dyDescent="0.35">
      <c r="B194" s="20"/>
    </row>
    <row r="195" spans="2:2" x14ac:dyDescent="0.35">
      <c r="B195" s="20"/>
    </row>
    <row r="196" spans="2:2" x14ac:dyDescent="0.35">
      <c r="B196" s="20"/>
    </row>
    <row r="197" spans="2:2" x14ac:dyDescent="0.35">
      <c r="B197" s="20"/>
    </row>
    <row r="198" spans="2:2" x14ac:dyDescent="0.35">
      <c r="B198" s="20"/>
    </row>
    <row r="199" spans="2:2" x14ac:dyDescent="0.35">
      <c r="B199" s="20"/>
    </row>
    <row r="200" spans="2:2" x14ac:dyDescent="0.35">
      <c r="B200" s="20"/>
    </row>
    <row r="201" spans="2:2" x14ac:dyDescent="0.35">
      <c r="B201" s="20"/>
    </row>
    <row r="202" spans="2:2" x14ac:dyDescent="0.35">
      <c r="B202" s="20"/>
    </row>
    <row r="203" spans="2:2" x14ac:dyDescent="0.35">
      <c r="B203" s="20"/>
    </row>
    <row r="204" spans="2:2" x14ac:dyDescent="0.35">
      <c r="B204" s="20"/>
    </row>
    <row r="205" spans="2:2" x14ac:dyDescent="0.35">
      <c r="B205" s="20"/>
    </row>
    <row r="206" spans="2:2" x14ac:dyDescent="0.35">
      <c r="B206" s="20"/>
    </row>
    <row r="207" spans="2:2" x14ac:dyDescent="0.35">
      <c r="B207" s="20"/>
    </row>
    <row r="208" spans="2:2" x14ac:dyDescent="0.35">
      <c r="B208" s="20"/>
    </row>
    <row r="209" spans="2:2" x14ac:dyDescent="0.35">
      <c r="B209" s="20"/>
    </row>
    <row r="210" spans="2:2" x14ac:dyDescent="0.35">
      <c r="B210" s="20"/>
    </row>
    <row r="211" spans="2:2" x14ac:dyDescent="0.35">
      <c r="B211" s="20"/>
    </row>
    <row r="212" spans="2:2" x14ac:dyDescent="0.35">
      <c r="B212" s="20"/>
    </row>
    <row r="213" spans="2:2" x14ac:dyDescent="0.35">
      <c r="B213" s="20"/>
    </row>
    <row r="214" spans="2:2" x14ac:dyDescent="0.35">
      <c r="B214" s="20"/>
    </row>
    <row r="215" spans="2:2" x14ac:dyDescent="0.35">
      <c r="B215" s="20"/>
    </row>
    <row r="216" spans="2:2" x14ac:dyDescent="0.35">
      <c r="B216" s="20"/>
    </row>
    <row r="217" spans="2:2" x14ac:dyDescent="0.35">
      <c r="B217" s="20"/>
    </row>
    <row r="218" spans="2:2" x14ac:dyDescent="0.35">
      <c r="B218" s="20"/>
    </row>
    <row r="219" spans="2:2" x14ac:dyDescent="0.35">
      <c r="B219" s="20"/>
    </row>
    <row r="220" spans="2:2" x14ac:dyDescent="0.35">
      <c r="B220" s="20"/>
    </row>
    <row r="221" spans="2:2" x14ac:dyDescent="0.35">
      <c r="B221" s="20"/>
    </row>
    <row r="222" spans="2:2" x14ac:dyDescent="0.35">
      <c r="B222" s="20"/>
    </row>
    <row r="223" spans="2:2" x14ac:dyDescent="0.35">
      <c r="B223" s="20"/>
    </row>
    <row r="224" spans="2:2" x14ac:dyDescent="0.35">
      <c r="B224" s="20"/>
    </row>
    <row r="225" spans="2:2" x14ac:dyDescent="0.35">
      <c r="B225" s="20"/>
    </row>
    <row r="226" spans="2:2" x14ac:dyDescent="0.35">
      <c r="B226" s="20"/>
    </row>
    <row r="227" spans="2:2" x14ac:dyDescent="0.35">
      <c r="B227" s="20"/>
    </row>
    <row r="228" spans="2:2" x14ac:dyDescent="0.35">
      <c r="B228" s="20"/>
    </row>
    <row r="229" spans="2:2" x14ac:dyDescent="0.35">
      <c r="B229" s="20"/>
    </row>
    <row r="230" spans="2:2" x14ac:dyDescent="0.35">
      <c r="B230" s="20"/>
    </row>
    <row r="231" spans="2:2" x14ac:dyDescent="0.35">
      <c r="B231" s="20"/>
    </row>
    <row r="232" spans="2:2" x14ac:dyDescent="0.35">
      <c r="B232" s="20"/>
    </row>
    <row r="233" spans="2:2" x14ac:dyDescent="0.35">
      <c r="B233" s="20"/>
    </row>
    <row r="234" spans="2:2" x14ac:dyDescent="0.35">
      <c r="B234" s="20"/>
    </row>
    <row r="235" spans="2:2" x14ac:dyDescent="0.35">
      <c r="B235" s="20"/>
    </row>
    <row r="236" spans="2:2" x14ac:dyDescent="0.35">
      <c r="B236" s="20"/>
    </row>
    <row r="237" spans="2:2" x14ac:dyDescent="0.35">
      <c r="B237" s="20"/>
    </row>
    <row r="238" spans="2:2" x14ac:dyDescent="0.35">
      <c r="B238" s="20"/>
    </row>
    <row r="239" spans="2:2" x14ac:dyDescent="0.35">
      <c r="B239" s="20"/>
    </row>
    <row r="240" spans="2:2" x14ac:dyDescent="0.35">
      <c r="B240" s="20"/>
    </row>
    <row r="241" spans="2:2" x14ac:dyDescent="0.35">
      <c r="B241" s="20"/>
    </row>
    <row r="242" spans="2:2" x14ac:dyDescent="0.35">
      <c r="B242" s="20"/>
    </row>
    <row r="243" spans="2:2" x14ac:dyDescent="0.35">
      <c r="B243" s="20"/>
    </row>
    <row r="244" spans="2:2" x14ac:dyDescent="0.35">
      <c r="B244" s="20"/>
    </row>
    <row r="245" spans="2:2" x14ac:dyDescent="0.35">
      <c r="B245" s="20"/>
    </row>
    <row r="246" spans="2:2" x14ac:dyDescent="0.35">
      <c r="B246" s="20"/>
    </row>
    <row r="247" spans="2:2" x14ac:dyDescent="0.35">
      <c r="B247" s="20"/>
    </row>
    <row r="248" spans="2:2" x14ac:dyDescent="0.35">
      <c r="B248" s="20"/>
    </row>
    <row r="249" spans="2:2" x14ac:dyDescent="0.35">
      <c r="B249" s="20"/>
    </row>
    <row r="250" spans="2:2" x14ac:dyDescent="0.35">
      <c r="B250" s="20"/>
    </row>
    <row r="251" spans="2:2" x14ac:dyDescent="0.35">
      <c r="B251" s="20"/>
    </row>
    <row r="252" spans="2:2" x14ac:dyDescent="0.35">
      <c r="B252" s="20"/>
    </row>
    <row r="253" spans="2:2" x14ac:dyDescent="0.35">
      <c r="B253" s="20"/>
    </row>
    <row r="254" spans="2:2" x14ac:dyDescent="0.35">
      <c r="B254" s="20"/>
    </row>
    <row r="255" spans="2:2" x14ac:dyDescent="0.35">
      <c r="B255" s="20"/>
    </row>
    <row r="256" spans="2:2" x14ac:dyDescent="0.35">
      <c r="B256" s="20"/>
    </row>
    <row r="257" spans="2:2" x14ac:dyDescent="0.35">
      <c r="B257" s="20"/>
    </row>
    <row r="258" spans="2:2" x14ac:dyDescent="0.35">
      <c r="B258" s="20"/>
    </row>
    <row r="259" spans="2:2" x14ac:dyDescent="0.35">
      <c r="B259" s="20"/>
    </row>
    <row r="260" spans="2:2" x14ac:dyDescent="0.35">
      <c r="B260" s="20"/>
    </row>
    <row r="261" spans="2:2" x14ac:dyDescent="0.35">
      <c r="B261" s="20"/>
    </row>
    <row r="262" spans="2:2" x14ac:dyDescent="0.35">
      <c r="B262" s="20"/>
    </row>
    <row r="263" spans="2:2" x14ac:dyDescent="0.35">
      <c r="B263" s="20"/>
    </row>
    <row r="264" spans="2:2" x14ac:dyDescent="0.35">
      <c r="B264" s="20"/>
    </row>
    <row r="265" spans="2:2" x14ac:dyDescent="0.35">
      <c r="B265" s="20"/>
    </row>
    <row r="266" spans="2:2" x14ac:dyDescent="0.35">
      <c r="B266" s="20"/>
    </row>
    <row r="267" spans="2:2" x14ac:dyDescent="0.35">
      <c r="B267" s="20"/>
    </row>
    <row r="268" spans="2:2" x14ac:dyDescent="0.35">
      <c r="B268" s="20"/>
    </row>
    <row r="269" spans="2:2" x14ac:dyDescent="0.35">
      <c r="B269" s="20"/>
    </row>
    <row r="270" spans="2:2" x14ac:dyDescent="0.35">
      <c r="B270" s="20"/>
    </row>
    <row r="271" spans="2:2" x14ac:dyDescent="0.35">
      <c r="B271" s="20"/>
    </row>
    <row r="272" spans="2:2" x14ac:dyDescent="0.35">
      <c r="B272" s="20"/>
    </row>
    <row r="273" spans="2:2" x14ac:dyDescent="0.35">
      <c r="B273" s="20"/>
    </row>
    <row r="274" spans="2:2" x14ac:dyDescent="0.35">
      <c r="B274" s="20"/>
    </row>
    <row r="275" spans="2:2" x14ac:dyDescent="0.35">
      <c r="B275" s="20"/>
    </row>
    <row r="276" spans="2:2" x14ac:dyDescent="0.35">
      <c r="B276" s="20"/>
    </row>
    <row r="277" spans="2:2" x14ac:dyDescent="0.35">
      <c r="B277" s="20"/>
    </row>
    <row r="278" spans="2:2" x14ac:dyDescent="0.35">
      <c r="B278" s="20"/>
    </row>
    <row r="279" spans="2:2" x14ac:dyDescent="0.35">
      <c r="B279" s="20"/>
    </row>
    <row r="280" spans="2:2" x14ac:dyDescent="0.35">
      <c r="B280" s="20"/>
    </row>
    <row r="281" spans="2:2" x14ac:dyDescent="0.35">
      <c r="B281" s="20"/>
    </row>
    <row r="282" spans="2:2" x14ac:dyDescent="0.35">
      <c r="B282" s="20"/>
    </row>
    <row r="283" spans="2:2" x14ac:dyDescent="0.35">
      <c r="B283" s="20"/>
    </row>
    <row r="284" spans="2:2" x14ac:dyDescent="0.35">
      <c r="B284" s="20"/>
    </row>
    <row r="285" spans="2:2" x14ac:dyDescent="0.35">
      <c r="B285" s="20"/>
    </row>
    <row r="286" spans="2:2" x14ac:dyDescent="0.35">
      <c r="B286" s="20"/>
    </row>
    <row r="287" spans="2:2" x14ac:dyDescent="0.35">
      <c r="B287" s="20"/>
    </row>
    <row r="288" spans="2:2" x14ac:dyDescent="0.35">
      <c r="B288" s="20"/>
    </row>
    <row r="289" spans="2:2" x14ac:dyDescent="0.35">
      <c r="B289" s="20"/>
    </row>
    <row r="290" spans="2:2" x14ac:dyDescent="0.35">
      <c r="B290" s="20"/>
    </row>
    <row r="291" spans="2:2" x14ac:dyDescent="0.35">
      <c r="B291" s="20"/>
    </row>
    <row r="292" spans="2:2" x14ac:dyDescent="0.35">
      <c r="B292" s="20"/>
    </row>
    <row r="293" spans="2:2" x14ac:dyDescent="0.35">
      <c r="B293" s="20"/>
    </row>
    <row r="294" spans="2:2" x14ac:dyDescent="0.35">
      <c r="B294" s="20"/>
    </row>
    <row r="295" spans="2:2" x14ac:dyDescent="0.35">
      <c r="B295" s="20"/>
    </row>
    <row r="296" spans="2:2" x14ac:dyDescent="0.35">
      <c r="B296" s="20"/>
    </row>
    <row r="297" spans="2:2" x14ac:dyDescent="0.35">
      <c r="B297" s="20"/>
    </row>
    <row r="298" spans="2:2" x14ac:dyDescent="0.35">
      <c r="B298" s="20"/>
    </row>
    <row r="299" spans="2:2" x14ac:dyDescent="0.35">
      <c r="B299" s="20"/>
    </row>
    <row r="300" spans="2:2" x14ac:dyDescent="0.35">
      <c r="B300" s="20"/>
    </row>
    <row r="301" spans="2:2" x14ac:dyDescent="0.35">
      <c r="B301" s="20"/>
    </row>
    <row r="302" spans="2:2" x14ac:dyDescent="0.35">
      <c r="B302" s="20"/>
    </row>
    <row r="303" spans="2:2" x14ac:dyDescent="0.35">
      <c r="B303" s="20"/>
    </row>
    <row r="304" spans="2:2" x14ac:dyDescent="0.35">
      <c r="B304" s="20"/>
    </row>
    <row r="305" spans="2:2" x14ac:dyDescent="0.35">
      <c r="B305" s="20"/>
    </row>
    <row r="306" spans="2:2" x14ac:dyDescent="0.35">
      <c r="B306" s="20"/>
    </row>
    <row r="307" spans="2:2" x14ac:dyDescent="0.35">
      <c r="B307" s="20"/>
    </row>
    <row r="308" spans="2:2" x14ac:dyDescent="0.35">
      <c r="B308" s="20"/>
    </row>
    <row r="309" spans="2:2" x14ac:dyDescent="0.35">
      <c r="B309" s="20"/>
    </row>
    <row r="310" spans="2:2" x14ac:dyDescent="0.35">
      <c r="B310" s="20"/>
    </row>
    <row r="311" spans="2:2" x14ac:dyDescent="0.35">
      <c r="B311" s="20"/>
    </row>
    <row r="312" spans="2:2" x14ac:dyDescent="0.35">
      <c r="B312" s="20"/>
    </row>
    <row r="313" spans="2:2" x14ac:dyDescent="0.35">
      <c r="B313" s="20"/>
    </row>
    <row r="314" spans="2:2" x14ac:dyDescent="0.35">
      <c r="B314" s="20"/>
    </row>
    <row r="315" spans="2:2" x14ac:dyDescent="0.35">
      <c r="B315" s="20"/>
    </row>
    <row r="316" spans="2:2" x14ac:dyDescent="0.35">
      <c r="B316" s="20"/>
    </row>
    <row r="317" spans="2:2" x14ac:dyDescent="0.35">
      <c r="B317" s="20"/>
    </row>
    <row r="318" spans="2:2" x14ac:dyDescent="0.35">
      <c r="B318" s="20"/>
    </row>
    <row r="319" spans="2:2" x14ac:dyDescent="0.35">
      <c r="B319" s="20"/>
    </row>
    <row r="320" spans="2:2" x14ac:dyDescent="0.35">
      <c r="B320" s="20"/>
    </row>
    <row r="321" spans="2:2" x14ac:dyDescent="0.35">
      <c r="B321" s="20"/>
    </row>
    <row r="322" spans="2:2" x14ac:dyDescent="0.35">
      <c r="B322" s="20"/>
    </row>
    <row r="323" spans="2:2" x14ac:dyDescent="0.35">
      <c r="B323" s="20"/>
    </row>
    <row r="324" spans="2:2" x14ac:dyDescent="0.35">
      <c r="B324" s="20"/>
    </row>
    <row r="325" spans="2:2" x14ac:dyDescent="0.35">
      <c r="B325" s="20"/>
    </row>
    <row r="326" spans="2:2" x14ac:dyDescent="0.35">
      <c r="B326" s="20"/>
    </row>
    <row r="327" spans="2:2" x14ac:dyDescent="0.35">
      <c r="B327" s="20"/>
    </row>
    <row r="328" spans="2:2" x14ac:dyDescent="0.35">
      <c r="B328" s="20"/>
    </row>
    <row r="329" spans="2:2" x14ac:dyDescent="0.35">
      <c r="B329" s="20"/>
    </row>
    <row r="330" spans="2:2" x14ac:dyDescent="0.35">
      <c r="B330" s="20"/>
    </row>
    <row r="331" spans="2:2" x14ac:dyDescent="0.35">
      <c r="B331" s="20"/>
    </row>
    <row r="332" spans="2:2" x14ac:dyDescent="0.35">
      <c r="B332" s="20"/>
    </row>
    <row r="333" spans="2:2" x14ac:dyDescent="0.35">
      <c r="B333" s="20"/>
    </row>
    <row r="334" spans="2:2" x14ac:dyDescent="0.35">
      <c r="B334" s="20"/>
    </row>
    <row r="335" spans="2:2" x14ac:dyDescent="0.35">
      <c r="B335" s="20"/>
    </row>
    <row r="336" spans="2:2" x14ac:dyDescent="0.35">
      <c r="B336" s="20"/>
    </row>
    <row r="337" spans="2:2" x14ac:dyDescent="0.35">
      <c r="B337" s="20"/>
    </row>
    <row r="338" spans="2:2" x14ac:dyDescent="0.35">
      <c r="B338" s="20"/>
    </row>
    <row r="339" spans="2:2" x14ac:dyDescent="0.35">
      <c r="B339" s="20"/>
    </row>
    <row r="340" spans="2:2" x14ac:dyDescent="0.35">
      <c r="B340" s="20"/>
    </row>
    <row r="341" spans="2:2" x14ac:dyDescent="0.35">
      <c r="B341" s="20"/>
    </row>
    <row r="342" spans="2:2" x14ac:dyDescent="0.35">
      <c r="B342" s="20"/>
    </row>
    <row r="343" spans="2:2" x14ac:dyDescent="0.35">
      <c r="B343" s="20"/>
    </row>
    <row r="344" spans="2:2" x14ac:dyDescent="0.35">
      <c r="B344" s="20"/>
    </row>
    <row r="345" spans="2:2" x14ac:dyDescent="0.35">
      <c r="B345" s="20"/>
    </row>
    <row r="346" spans="2:2" x14ac:dyDescent="0.35">
      <c r="B346" s="20"/>
    </row>
    <row r="347" spans="2:2" x14ac:dyDescent="0.35">
      <c r="B347" s="20"/>
    </row>
    <row r="348" spans="2:2" x14ac:dyDescent="0.35">
      <c r="B348" s="20"/>
    </row>
    <row r="349" spans="2:2" x14ac:dyDescent="0.35">
      <c r="B349" s="20"/>
    </row>
    <row r="350" spans="2:2" x14ac:dyDescent="0.35">
      <c r="B350" s="20"/>
    </row>
    <row r="351" spans="2:2" x14ac:dyDescent="0.35">
      <c r="B351" s="20"/>
    </row>
    <row r="352" spans="2:2" x14ac:dyDescent="0.35">
      <c r="B352" s="20"/>
    </row>
    <row r="353" spans="2:2" x14ac:dyDescent="0.35">
      <c r="B353" s="20"/>
    </row>
    <row r="354" spans="2:2" x14ac:dyDescent="0.35">
      <c r="B354" s="20"/>
    </row>
    <row r="355" spans="2:2" x14ac:dyDescent="0.35">
      <c r="B355" s="20"/>
    </row>
    <row r="356" spans="2:2" x14ac:dyDescent="0.35">
      <c r="B356" s="20"/>
    </row>
    <row r="357" spans="2:2" x14ac:dyDescent="0.35">
      <c r="B357" s="20"/>
    </row>
    <row r="358" spans="2:2" x14ac:dyDescent="0.35">
      <c r="B358" s="20"/>
    </row>
    <row r="359" spans="2:2" x14ac:dyDescent="0.35">
      <c r="B359" s="20"/>
    </row>
    <row r="360" spans="2:2" x14ac:dyDescent="0.35">
      <c r="B360" s="20"/>
    </row>
    <row r="361" spans="2:2" x14ac:dyDescent="0.35">
      <c r="B361" s="20"/>
    </row>
    <row r="362" spans="2:2" x14ac:dyDescent="0.35">
      <c r="B362" s="20"/>
    </row>
    <row r="363" spans="2:2" x14ac:dyDescent="0.35">
      <c r="B363" s="20"/>
    </row>
    <row r="364" spans="2:2" x14ac:dyDescent="0.35">
      <c r="B364" s="20"/>
    </row>
    <row r="365" spans="2:2" x14ac:dyDescent="0.35">
      <c r="B365" s="20"/>
    </row>
    <row r="366" spans="2:2" x14ac:dyDescent="0.35">
      <c r="B366" s="20"/>
    </row>
    <row r="367" spans="2:2" x14ac:dyDescent="0.35">
      <c r="B367" s="20"/>
    </row>
    <row r="368" spans="2:2" x14ac:dyDescent="0.35">
      <c r="B368" s="20"/>
    </row>
    <row r="369" spans="2:2" x14ac:dyDescent="0.35">
      <c r="B369" s="20"/>
    </row>
    <row r="370" spans="2:2" x14ac:dyDescent="0.35">
      <c r="B370" s="20"/>
    </row>
    <row r="371" spans="2:2" x14ac:dyDescent="0.35">
      <c r="B371" s="20"/>
    </row>
    <row r="372" spans="2:2" x14ac:dyDescent="0.35">
      <c r="B372" s="20"/>
    </row>
    <row r="373" spans="2:2" x14ac:dyDescent="0.35">
      <c r="B373" s="20"/>
    </row>
    <row r="374" spans="2:2" x14ac:dyDescent="0.35">
      <c r="B374" s="20"/>
    </row>
    <row r="375" spans="2:2" x14ac:dyDescent="0.35">
      <c r="B375" s="20"/>
    </row>
    <row r="376" spans="2:2" x14ac:dyDescent="0.35">
      <c r="B376" s="20"/>
    </row>
    <row r="377" spans="2:2" x14ac:dyDescent="0.35">
      <c r="B377" s="20"/>
    </row>
    <row r="378" spans="2:2" x14ac:dyDescent="0.35">
      <c r="B378" s="20"/>
    </row>
    <row r="379" spans="2:2" x14ac:dyDescent="0.35">
      <c r="B379" s="20"/>
    </row>
    <row r="380" spans="2:2" x14ac:dyDescent="0.35">
      <c r="B380" s="20"/>
    </row>
    <row r="381" spans="2:2" x14ac:dyDescent="0.35">
      <c r="B381" s="20"/>
    </row>
    <row r="382" spans="2:2" x14ac:dyDescent="0.35">
      <c r="B382" s="20"/>
    </row>
    <row r="383" spans="2:2" x14ac:dyDescent="0.35">
      <c r="B383" s="20"/>
    </row>
    <row r="384" spans="2:2" x14ac:dyDescent="0.35">
      <c r="B384" s="20"/>
    </row>
    <row r="385" spans="2:2" x14ac:dyDescent="0.35">
      <c r="B385" s="20"/>
    </row>
    <row r="386" spans="2:2" x14ac:dyDescent="0.35">
      <c r="B386" s="20"/>
    </row>
    <row r="387" spans="2:2" x14ac:dyDescent="0.35">
      <c r="B387" s="20"/>
    </row>
    <row r="388" spans="2:2" x14ac:dyDescent="0.35">
      <c r="B388" s="20"/>
    </row>
    <row r="389" spans="2:2" x14ac:dyDescent="0.35">
      <c r="B389" s="20"/>
    </row>
    <row r="390" spans="2:2" x14ac:dyDescent="0.35">
      <c r="B390" s="20"/>
    </row>
    <row r="391" spans="2:2" x14ac:dyDescent="0.35">
      <c r="B391" s="20"/>
    </row>
    <row r="392" spans="2:2" x14ac:dyDescent="0.35">
      <c r="B392" s="20"/>
    </row>
    <row r="393" spans="2:2" x14ac:dyDescent="0.35">
      <c r="B393" s="20"/>
    </row>
    <row r="394" spans="2:2" x14ac:dyDescent="0.35">
      <c r="B394" s="20"/>
    </row>
    <row r="395" spans="2:2" x14ac:dyDescent="0.35">
      <c r="B395" s="20"/>
    </row>
    <row r="396" spans="2:2" x14ac:dyDescent="0.35">
      <c r="B396" s="20"/>
    </row>
    <row r="397" spans="2:2" x14ac:dyDescent="0.35">
      <c r="B397" s="20"/>
    </row>
    <row r="398" spans="2:2" x14ac:dyDescent="0.35">
      <c r="B398" s="20"/>
    </row>
    <row r="399" spans="2:2" x14ac:dyDescent="0.35">
      <c r="B399" s="20"/>
    </row>
    <row r="400" spans="2:2" x14ac:dyDescent="0.35">
      <c r="B400" s="20"/>
    </row>
    <row r="401" spans="2:2" x14ac:dyDescent="0.35">
      <c r="B401" s="20"/>
    </row>
    <row r="402" spans="2:2" x14ac:dyDescent="0.35">
      <c r="B402" s="20"/>
    </row>
    <row r="403" spans="2:2" x14ac:dyDescent="0.35">
      <c r="B403" s="20"/>
    </row>
    <row r="404" spans="2:2" x14ac:dyDescent="0.35">
      <c r="B404" s="20"/>
    </row>
    <row r="405" spans="2:2" x14ac:dyDescent="0.35">
      <c r="B405" s="20"/>
    </row>
    <row r="406" spans="2:2" x14ac:dyDescent="0.35">
      <c r="B406" s="20"/>
    </row>
    <row r="407" spans="2:2" x14ac:dyDescent="0.35">
      <c r="B407" s="20"/>
    </row>
    <row r="408" spans="2:2" x14ac:dyDescent="0.35">
      <c r="B408" s="20"/>
    </row>
    <row r="409" spans="2:2" x14ac:dyDescent="0.35">
      <c r="B409" s="20"/>
    </row>
    <row r="410" spans="2:2" x14ac:dyDescent="0.35">
      <c r="B410" s="20"/>
    </row>
    <row r="411" spans="2:2" x14ac:dyDescent="0.35">
      <c r="B411" s="20"/>
    </row>
    <row r="412" spans="2:2" x14ac:dyDescent="0.35">
      <c r="B412" s="20"/>
    </row>
    <row r="413" spans="2:2" x14ac:dyDescent="0.35">
      <c r="B413" s="20"/>
    </row>
    <row r="414" spans="2:2" x14ac:dyDescent="0.35">
      <c r="B414" s="20"/>
    </row>
    <row r="415" spans="2:2" x14ac:dyDescent="0.35">
      <c r="B415" s="20"/>
    </row>
    <row r="416" spans="2:2" x14ac:dyDescent="0.35">
      <c r="B416" s="20"/>
    </row>
    <row r="417" spans="2:2" x14ac:dyDescent="0.35">
      <c r="B417" s="20"/>
    </row>
    <row r="418" spans="2:2" x14ac:dyDescent="0.35">
      <c r="B418" s="20"/>
    </row>
    <row r="419" spans="2:2" x14ac:dyDescent="0.35">
      <c r="B419" s="20"/>
    </row>
    <row r="420" spans="2:2" x14ac:dyDescent="0.35">
      <c r="B420" s="20"/>
    </row>
    <row r="421" spans="2:2" x14ac:dyDescent="0.35">
      <c r="B421" s="20"/>
    </row>
    <row r="422" spans="2:2" x14ac:dyDescent="0.35">
      <c r="B422" s="20"/>
    </row>
    <row r="423" spans="2:2" x14ac:dyDescent="0.35">
      <c r="B423" s="20"/>
    </row>
    <row r="424" spans="2:2" x14ac:dyDescent="0.35">
      <c r="B424" s="20"/>
    </row>
    <row r="425" spans="2:2" x14ac:dyDescent="0.35">
      <c r="B425" s="20"/>
    </row>
    <row r="426" spans="2:2" x14ac:dyDescent="0.35">
      <c r="B426" s="20"/>
    </row>
    <row r="427" spans="2:2" x14ac:dyDescent="0.35">
      <c r="B427" s="20"/>
    </row>
    <row r="428" spans="2:2" x14ac:dyDescent="0.35">
      <c r="B428" s="20"/>
    </row>
    <row r="429" spans="2:2" x14ac:dyDescent="0.35">
      <c r="B429" s="20"/>
    </row>
    <row r="430" spans="2:2" x14ac:dyDescent="0.35">
      <c r="B430" s="20"/>
    </row>
    <row r="431" spans="2:2" x14ac:dyDescent="0.35">
      <c r="B431" s="20"/>
    </row>
    <row r="432" spans="2:2" x14ac:dyDescent="0.35">
      <c r="B432" s="20"/>
    </row>
    <row r="433" spans="2:2" x14ac:dyDescent="0.35">
      <c r="B433" s="20"/>
    </row>
    <row r="434" spans="2:2" x14ac:dyDescent="0.35">
      <c r="B434" s="20"/>
    </row>
    <row r="435" spans="2:2" x14ac:dyDescent="0.35">
      <c r="B435" s="20"/>
    </row>
    <row r="436" spans="2:2" x14ac:dyDescent="0.35">
      <c r="B436" s="20"/>
    </row>
    <row r="437" spans="2:2" x14ac:dyDescent="0.35">
      <c r="B437" s="20"/>
    </row>
    <row r="438" spans="2:2" x14ac:dyDescent="0.35">
      <c r="B438" s="20"/>
    </row>
    <row r="439" spans="2:2" x14ac:dyDescent="0.35">
      <c r="B439" s="20"/>
    </row>
    <row r="440" spans="2:2" x14ac:dyDescent="0.35">
      <c r="B440" s="20"/>
    </row>
    <row r="441" spans="2:2" x14ac:dyDescent="0.35">
      <c r="B441" s="20"/>
    </row>
    <row r="442" spans="2:2" x14ac:dyDescent="0.35">
      <c r="B442" s="20"/>
    </row>
    <row r="443" spans="2:2" x14ac:dyDescent="0.35">
      <c r="B443" s="20"/>
    </row>
    <row r="444" spans="2:2" x14ac:dyDescent="0.35">
      <c r="B444" s="20"/>
    </row>
    <row r="445" spans="2:2" x14ac:dyDescent="0.35">
      <c r="B445" s="20"/>
    </row>
    <row r="446" spans="2:2" x14ac:dyDescent="0.35">
      <c r="B446" s="20"/>
    </row>
    <row r="447" spans="2:2" x14ac:dyDescent="0.35">
      <c r="B447" s="20"/>
    </row>
    <row r="448" spans="2:2" x14ac:dyDescent="0.35">
      <c r="B448" s="20"/>
    </row>
    <row r="449" spans="2:2" x14ac:dyDescent="0.35">
      <c r="B449" s="20"/>
    </row>
    <row r="450" spans="2:2" x14ac:dyDescent="0.35">
      <c r="B450" s="20"/>
    </row>
    <row r="451" spans="2:2" x14ac:dyDescent="0.35">
      <c r="B451" s="20"/>
    </row>
    <row r="452" spans="2:2" x14ac:dyDescent="0.35">
      <c r="B452" s="20"/>
    </row>
    <row r="453" spans="2:2" x14ac:dyDescent="0.35">
      <c r="B453" s="20"/>
    </row>
    <row r="454" spans="2:2" x14ac:dyDescent="0.35">
      <c r="B454" s="20"/>
    </row>
    <row r="455" spans="2:2" x14ac:dyDescent="0.35">
      <c r="B455" s="20"/>
    </row>
    <row r="456" spans="2:2" x14ac:dyDescent="0.35">
      <c r="B456" s="20"/>
    </row>
    <row r="457" spans="2:2" x14ac:dyDescent="0.35">
      <c r="B457" s="20"/>
    </row>
    <row r="458" spans="2:2" x14ac:dyDescent="0.35">
      <c r="B458" s="20"/>
    </row>
    <row r="459" spans="2:2" x14ac:dyDescent="0.35">
      <c r="B459" s="20"/>
    </row>
    <row r="460" spans="2:2" x14ac:dyDescent="0.35">
      <c r="B460" s="20"/>
    </row>
    <row r="461" spans="2:2" x14ac:dyDescent="0.35">
      <c r="B461" s="20"/>
    </row>
    <row r="462" spans="2:2" x14ac:dyDescent="0.35">
      <c r="B462" s="20"/>
    </row>
    <row r="463" spans="2:2" x14ac:dyDescent="0.35">
      <c r="B463" s="20"/>
    </row>
    <row r="464" spans="2:2" x14ac:dyDescent="0.35">
      <c r="B464" s="20"/>
    </row>
    <row r="465" spans="2:2" x14ac:dyDescent="0.35">
      <c r="B465" s="20"/>
    </row>
    <row r="466" spans="2:2" x14ac:dyDescent="0.35">
      <c r="B466" s="20"/>
    </row>
    <row r="467" spans="2:2" x14ac:dyDescent="0.35">
      <c r="B467" s="20"/>
    </row>
    <row r="468" spans="2:2" x14ac:dyDescent="0.35">
      <c r="B468" s="20"/>
    </row>
    <row r="469" spans="2:2" x14ac:dyDescent="0.35">
      <c r="B469" s="20"/>
    </row>
    <row r="470" spans="2:2" x14ac:dyDescent="0.35">
      <c r="B470" s="20"/>
    </row>
    <row r="471" spans="2:2" x14ac:dyDescent="0.35">
      <c r="B471" s="20"/>
    </row>
    <row r="472" spans="2:2" x14ac:dyDescent="0.35">
      <c r="B472" s="20"/>
    </row>
    <row r="473" spans="2:2" x14ac:dyDescent="0.35">
      <c r="B473" s="20"/>
    </row>
    <row r="474" spans="2:2" x14ac:dyDescent="0.35">
      <c r="B474" s="20"/>
    </row>
    <row r="475" spans="2:2" x14ac:dyDescent="0.35">
      <c r="B475" s="20"/>
    </row>
    <row r="476" spans="2:2" x14ac:dyDescent="0.35">
      <c r="B476" s="20"/>
    </row>
    <row r="477" spans="2:2" x14ac:dyDescent="0.35">
      <c r="B477" s="20"/>
    </row>
    <row r="478" spans="2:2" x14ac:dyDescent="0.35">
      <c r="B478" s="20"/>
    </row>
    <row r="479" spans="2:2" x14ac:dyDescent="0.35">
      <c r="B479" s="20"/>
    </row>
    <row r="480" spans="2:2" x14ac:dyDescent="0.35">
      <c r="B480" s="20"/>
    </row>
    <row r="481" spans="2:2" x14ac:dyDescent="0.35">
      <c r="B481" s="20"/>
    </row>
    <row r="482" spans="2:2" x14ac:dyDescent="0.35">
      <c r="B482" s="20"/>
    </row>
    <row r="483" spans="2:2" x14ac:dyDescent="0.35">
      <c r="B483" s="20"/>
    </row>
    <row r="484" spans="2:2" x14ac:dyDescent="0.35">
      <c r="B484" s="20"/>
    </row>
    <row r="485" spans="2:2" x14ac:dyDescent="0.35">
      <c r="B485" s="20"/>
    </row>
    <row r="486" spans="2:2" x14ac:dyDescent="0.35">
      <c r="B486" s="20"/>
    </row>
    <row r="487" spans="2:2" x14ac:dyDescent="0.35">
      <c r="B487" s="20"/>
    </row>
    <row r="488" spans="2:2" x14ac:dyDescent="0.35">
      <c r="B488" s="20"/>
    </row>
    <row r="489" spans="2:2" x14ac:dyDescent="0.35">
      <c r="B489" s="20"/>
    </row>
    <row r="490" spans="2:2" x14ac:dyDescent="0.35">
      <c r="B490" s="20"/>
    </row>
    <row r="491" spans="2:2" x14ac:dyDescent="0.35">
      <c r="B491" s="20"/>
    </row>
    <row r="492" spans="2:2" x14ac:dyDescent="0.35">
      <c r="B492" s="20"/>
    </row>
    <row r="493" spans="2:2" x14ac:dyDescent="0.35">
      <c r="B493" s="20"/>
    </row>
    <row r="494" spans="2:2" x14ac:dyDescent="0.35">
      <c r="B494" s="20"/>
    </row>
    <row r="495" spans="2:2" x14ac:dyDescent="0.35">
      <c r="B495" s="20"/>
    </row>
    <row r="496" spans="2:2" x14ac:dyDescent="0.35">
      <c r="B496" s="20"/>
    </row>
    <row r="497" spans="2:2" x14ac:dyDescent="0.35">
      <c r="B497" s="20"/>
    </row>
    <row r="498" spans="2:2" x14ac:dyDescent="0.35">
      <c r="B498" s="20"/>
    </row>
    <row r="499" spans="2:2" x14ac:dyDescent="0.35">
      <c r="B499" s="20"/>
    </row>
    <row r="500" spans="2:2" x14ac:dyDescent="0.35">
      <c r="B500" s="20"/>
    </row>
    <row r="501" spans="2:2" x14ac:dyDescent="0.35">
      <c r="B501" s="20"/>
    </row>
    <row r="502" spans="2:2" x14ac:dyDescent="0.35">
      <c r="B502" s="20"/>
    </row>
    <row r="503" spans="2:2" x14ac:dyDescent="0.35">
      <c r="B503" s="20"/>
    </row>
    <row r="504" spans="2:2" x14ac:dyDescent="0.35">
      <c r="B504" s="20"/>
    </row>
    <row r="505" spans="2:2" x14ac:dyDescent="0.35">
      <c r="B505" s="20"/>
    </row>
    <row r="506" spans="2:2" x14ac:dyDescent="0.35">
      <c r="B506" s="20"/>
    </row>
    <row r="507" spans="2:2" x14ac:dyDescent="0.35">
      <c r="B507" s="20"/>
    </row>
  </sheetData>
  <sheetProtection sheet="1" objects="1" scenarios="1"/>
  <mergeCells count="1">
    <mergeCell ref="A1:E1"/>
  </mergeCells>
  <pageMargins left="0.70866141732283472" right="0.70866141732283472" top="0.74803149606299213" bottom="0.74803149606299213" header="0.31496062992125984" footer="0.31496062992125984"/>
  <pageSetup paperSize="9" scale="73" orientation="landscape" r:id="rId1"/>
  <ignoredErrors>
    <ignoredError sqref="C8:E8 D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107950</xdr:colOff>
                    <xdr:row>5</xdr:row>
                    <xdr:rowOff>241300</xdr:rowOff>
                  </from>
                  <to>
                    <xdr:col>1</xdr:col>
                    <xdr:colOff>393700</xdr:colOff>
                    <xdr:row>6</xdr:row>
                    <xdr:rowOff>190500</xdr:rowOff>
                  </to>
                </anchor>
              </controlPr>
            </control>
          </mc:Choice>
        </mc:AlternateContent>
        <mc:AlternateContent xmlns:mc="http://schemas.openxmlformats.org/markup-compatibility/2006">
          <mc:Choice Requires="x14">
            <control shapeId="9218" r:id="rId5" name="Drop Down 2">
              <controlPr defaultSize="0" autoLine="0" autoPict="0">
                <anchor moveWithCells="1">
                  <from>
                    <xdr:col>1</xdr:col>
                    <xdr:colOff>488950</xdr:colOff>
                    <xdr:row>5</xdr:row>
                    <xdr:rowOff>247650</xdr:rowOff>
                  </from>
                  <to>
                    <xdr:col>4</xdr:col>
                    <xdr:colOff>1079500</xdr:colOff>
                    <xdr:row>6</xdr:row>
                    <xdr:rowOff>203200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E0FCB-4BA9-41A6-BE53-1F696BF0509A}">
  <sheetPr>
    <pageSetUpPr fitToPage="1"/>
  </sheetPr>
  <dimension ref="A1:G26"/>
  <sheetViews>
    <sheetView showGridLines="0" showRowColHeaders="0" zoomScale="66" zoomScaleNormal="100" zoomScaleSheetLayoutView="100" workbookViewId="0">
      <selection activeCell="B9" sqref="B9:B23"/>
    </sheetView>
  </sheetViews>
  <sheetFormatPr baseColWidth="10" defaultColWidth="11.453125" defaultRowHeight="14.5" x14ac:dyDescent="0.35"/>
  <cols>
    <col min="1" max="1" width="1.26953125" customWidth="1"/>
    <col min="2" max="2" width="109" customWidth="1"/>
    <col min="3" max="3" width="4.1796875" customWidth="1"/>
  </cols>
  <sheetData>
    <row r="1" spans="1:7" ht="48.75" customHeight="1" x14ac:dyDescent="0.35">
      <c r="A1" s="92" t="s">
        <v>169</v>
      </c>
      <c r="B1" s="92"/>
      <c r="C1" s="12"/>
      <c r="D1" s="12"/>
      <c r="E1" s="12"/>
      <c r="F1" s="12"/>
      <c r="G1" s="12"/>
    </row>
    <row r="2" spans="1:7" x14ac:dyDescent="0.35">
      <c r="A2" s="9"/>
      <c r="B2" s="9"/>
    </row>
    <row r="3" spans="1:7" ht="18.75" customHeight="1" thickBot="1" x14ac:dyDescent="0.4">
      <c r="A3" s="93" t="s">
        <v>167</v>
      </c>
      <c r="B3" s="93"/>
      <c r="C3" s="13"/>
      <c r="D3" s="13"/>
      <c r="E3" s="13"/>
      <c r="F3" s="13"/>
      <c r="G3" s="14"/>
    </row>
    <row r="4" spans="1:7" ht="3" customHeight="1" x14ac:dyDescent="0.35">
      <c r="A4" s="9"/>
      <c r="B4" s="9"/>
    </row>
    <row r="5" spans="1:7" s="15" customFormat="1" ht="18.75" customHeight="1" thickBot="1" x14ac:dyDescent="0.4">
      <c r="B5" s="52"/>
    </row>
    <row r="6" spans="1:7" ht="5.25" customHeight="1" thickTop="1" x14ac:dyDescent="0.35">
      <c r="A6" s="9"/>
      <c r="B6" s="9"/>
    </row>
    <row r="7" spans="1:7" s="16" customFormat="1" ht="30" customHeight="1" x14ac:dyDescent="0.35">
      <c r="A7" s="50"/>
      <c r="B7" s="90" t="s">
        <v>200</v>
      </c>
    </row>
    <row r="8" spans="1:7" s="16" customFormat="1" x14ac:dyDescent="0.35">
      <c r="A8" s="50"/>
      <c r="B8" s="51"/>
    </row>
    <row r="9" spans="1:7" s="16" customFormat="1" ht="94.5" customHeight="1" x14ac:dyDescent="0.35">
      <c r="A9" s="50"/>
      <c r="B9" s="94" t="s">
        <v>201</v>
      </c>
    </row>
    <row r="10" spans="1:7" s="16" customFormat="1" x14ac:dyDescent="0.35">
      <c r="B10" s="94"/>
    </row>
    <row r="11" spans="1:7" s="16" customFormat="1" ht="68.25" customHeight="1" x14ac:dyDescent="0.35">
      <c r="B11" s="94"/>
    </row>
    <row r="12" spans="1:7" s="16" customFormat="1" x14ac:dyDescent="0.35">
      <c r="B12" s="94"/>
    </row>
    <row r="13" spans="1:7" s="16" customFormat="1" ht="33" customHeight="1" x14ac:dyDescent="0.35">
      <c r="B13" s="94"/>
    </row>
    <row r="14" spans="1:7" x14ac:dyDescent="0.35">
      <c r="B14" s="94"/>
    </row>
    <row r="15" spans="1:7" x14ac:dyDescent="0.35">
      <c r="B15" s="94"/>
    </row>
    <row r="16" spans="1:7" x14ac:dyDescent="0.35">
      <c r="B16" s="94"/>
    </row>
    <row r="17" spans="2:2" ht="83.65" customHeight="1" x14ac:dyDescent="0.35">
      <c r="B17" s="94"/>
    </row>
    <row r="18" spans="2:2" x14ac:dyDescent="0.35">
      <c r="B18" s="94"/>
    </row>
    <row r="19" spans="2:2" ht="101.25" customHeight="1" x14ac:dyDescent="0.35">
      <c r="B19" s="94"/>
    </row>
    <row r="20" spans="2:2" x14ac:dyDescent="0.35">
      <c r="B20" s="94"/>
    </row>
    <row r="21" spans="2:2" x14ac:dyDescent="0.35">
      <c r="B21" s="94"/>
    </row>
    <row r="22" spans="2:2" x14ac:dyDescent="0.35">
      <c r="B22" s="94"/>
    </row>
    <row r="23" spans="2:2" ht="49.5" customHeight="1" x14ac:dyDescent="0.35">
      <c r="B23" s="94"/>
    </row>
    <row r="24" spans="2:2" x14ac:dyDescent="0.35">
      <c r="B24" s="37"/>
    </row>
    <row r="25" spans="2:2" s="15" customFormat="1" ht="18.75" customHeight="1" x14ac:dyDescent="0.35">
      <c r="B25" s="37"/>
    </row>
    <row r="26" spans="2:2" x14ac:dyDescent="0.35">
      <c r="B26" s="37"/>
    </row>
  </sheetData>
  <mergeCells count="3">
    <mergeCell ref="A1:B1"/>
    <mergeCell ref="A3:B3"/>
    <mergeCell ref="B9:B23"/>
  </mergeCells>
  <pageMargins left="0.7" right="0.7" top="0.75" bottom="0.75" header="0.3" footer="0.3"/>
  <pageSetup paperSize="9" scale="73"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5185-89E9-40AA-9003-A0B51CD4C672}">
  <sheetPr codeName="Hoja15">
    <pageSetUpPr fitToPage="1"/>
  </sheetPr>
  <dimension ref="A1:G36"/>
  <sheetViews>
    <sheetView showGridLines="0" showRowColHeaders="0" zoomScale="85" zoomScaleNormal="85" zoomScaleSheetLayoutView="100" workbookViewId="0">
      <selection sqref="A1:B1"/>
    </sheetView>
  </sheetViews>
  <sheetFormatPr baseColWidth="10" defaultColWidth="11.453125" defaultRowHeight="14.5" x14ac:dyDescent="0.35"/>
  <cols>
    <col min="1" max="1" width="1.26953125" style="9" customWidth="1"/>
    <col min="2" max="2" width="109" style="9" customWidth="1"/>
    <col min="3" max="3" width="4.1796875" customWidth="1"/>
  </cols>
  <sheetData>
    <row r="1" spans="1:7" ht="48.75" customHeight="1" x14ac:dyDescent="0.35">
      <c r="A1" s="95" t="s">
        <v>163</v>
      </c>
      <c r="B1" s="95"/>
      <c r="C1" s="12"/>
      <c r="D1" s="12"/>
      <c r="E1" s="12"/>
      <c r="F1" s="12"/>
      <c r="G1" s="12"/>
    </row>
    <row r="3" spans="1:7" ht="18.75" customHeight="1" thickBot="1" x14ac:dyDescent="0.4">
      <c r="A3" s="96" t="s">
        <v>84</v>
      </c>
      <c r="B3" s="97"/>
      <c r="C3" s="13"/>
      <c r="D3" s="13"/>
      <c r="E3" s="13"/>
      <c r="F3" s="13"/>
      <c r="G3" s="14"/>
    </row>
    <row r="4" spans="1:7" ht="3" customHeight="1" x14ac:dyDescent="0.35"/>
    <row r="5" spans="1:7" s="15" customFormat="1" ht="18.75" customHeight="1" thickBot="1" x14ac:dyDescent="0.4">
      <c r="B5" s="52" t="s">
        <v>85</v>
      </c>
    </row>
    <row r="6" spans="1:7" ht="5.25" customHeight="1" thickTop="1" x14ac:dyDescent="0.35"/>
    <row r="7" spans="1:7" s="16" customFormat="1" x14ac:dyDescent="0.35">
      <c r="A7" s="50"/>
      <c r="B7" s="53" t="s">
        <v>86</v>
      </c>
    </row>
    <row r="8" spans="1:7" s="16" customFormat="1" x14ac:dyDescent="0.35">
      <c r="A8" s="50"/>
      <c r="B8" s="53" t="s">
        <v>87</v>
      </c>
    </row>
    <row r="9" spans="1:7" s="16" customFormat="1" x14ac:dyDescent="0.35">
      <c r="A9" s="50"/>
      <c r="B9" s="53" t="s">
        <v>88</v>
      </c>
    </row>
    <row r="10" spans="1:7" s="16" customFormat="1" x14ac:dyDescent="0.35">
      <c r="A10" s="50"/>
      <c r="B10" s="53" t="s">
        <v>89</v>
      </c>
    </row>
    <row r="11" spans="1:7" s="16" customFormat="1" x14ac:dyDescent="0.35">
      <c r="A11" s="50"/>
      <c r="B11" s="53" t="s">
        <v>90</v>
      </c>
    </row>
    <row r="12" spans="1:7" s="16" customFormat="1" x14ac:dyDescent="0.35">
      <c r="A12" s="50"/>
      <c r="B12" s="53"/>
    </row>
    <row r="13" spans="1:7" s="15" customFormat="1" ht="18.75" customHeight="1" thickBot="1" x14ac:dyDescent="0.4">
      <c r="B13" s="57" t="s">
        <v>91</v>
      </c>
    </row>
    <row r="14" spans="1:7" ht="5.25" customHeight="1" thickTop="1" x14ac:dyDescent="0.35"/>
    <row r="15" spans="1:7" s="17" customFormat="1" ht="32.25" customHeight="1" x14ac:dyDescent="0.35">
      <c r="A15" s="54"/>
      <c r="B15" s="55" t="s">
        <v>170</v>
      </c>
    </row>
    <row r="16" spans="1:7" s="17" customFormat="1" ht="32.25" customHeight="1" x14ac:dyDescent="0.35">
      <c r="A16" s="54"/>
      <c r="B16" s="55" t="s">
        <v>171</v>
      </c>
    </row>
    <row r="17" spans="1:2" s="17" customFormat="1" ht="32.25" customHeight="1" x14ac:dyDescent="0.35">
      <c r="A17" s="54"/>
      <c r="B17" s="55" t="s">
        <v>172</v>
      </c>
    </row>
    <row r="18" spans="1:2" s="17" customFormat="1" ht="32.25" customHeight="1" x14ac:dyDescent="0.35">
      <c r="A18" s="54"/>
      <c r="B18" s="55" t="s">
        <v>173</v>
      </c>
    </row>
    <row r="19" spans="1:2" s="17" customFormat="1" ht="32.25" customHeight="1" x14ac:dyDescent="0.35">
      <c r="A19" s="54"/>
      <c r="B19" s="55" t="s">
        <v>174</v>
      </c>
    </row>
    <row r="20" spans="1:2" s="17" customFormat="1" ht="32.25" customHeight="1" x14ac:dyDescent="0.35">
      <c r="A20" s="54"/>
      <c r="B20" s="55" t="s">
        <v>175</v>
      </c>
    </row>
    <row r="21" spans="1:2" s="17" customFormat="1" ht="32.25" customHeight="1" x14ac:dyDescent="0.35">
      <c r="A21" s="54"/>
      <c r="B21" s="55" t="s">
        <v>176</v>
      </c>
    </row>
    <row r="22" spans="1:2" s="17" customFormat="1" ht="32.25" customHeight="1" x14ac:dyDescent="0.35">
      <c r="A22" s="54"/>
      <c r="B22" s="55" t="s">
        <v>177</v>
      </c>
    </row>
    <row r="23" spans="1:2" s="17" customFormat="1" ht="32.25" customHeight="1" x14ac:dyDescent="0.35">
      <c r="A23" s="54"/>
      <c r="B23" s="55" t="s">
        <v>178</v>
      </c>
    </row>
    <row r="24" spans="1:2" s="17" customFormat="1" ht="32.25" customHeight="1" x14ac:dyDescent="0.35">
      <c r="A24" s="54"/>
      <c r="B24" s="55" t="s">
        <v>179</v>
      </c>
    </row>
    <row r="25" spans="1:2" s="17" customFormat="1" ht="32.25" customHeight="1" x14ac:dyDescent="0.35">
      <c r="A25" s="54"/>
      <c r="B25" s="55" t="s">
        <v>180</v>
      </c>
    </row>
    <row r="26" spans="1:2" s="15" customFormat="1" ht="18.75" customHeight="1" thickBot="1" x14ac:dyDescent="0.4">
      <c r="B26" s="57" t="s">
        <v>92</v>
      </c>
    </row>
    <row r="27" spans="1:2" ht="5.25" customHeight="1" thickTop="1" x14ac:dyDescent="0.35"/>
    <row r="28" spans="1:2" s="16" customFormat="1" ht="25.5" customHeight="1" x14ac:dyDescent="0.35">
      <c r="A28" s="50"/>
      <c r="B28" s="53" t="s">
        <v>181</v>
      </c>
    </row>
    <row r="29" spans="1:2" s="16" customFormat="1" ht="25.5" customHeight="1" x14ac:dyDescent="0.35">
      <c r="A29" s="50"/>
      <c r="B29" s="53" t="s">
        <v>198</v>
      </c>
    </row>
    <row r="30" spans="1:2" s="16" customFormat="1" ht="25.5" customHeight="1" x14ac:dyDescent="0.35">
      <c r="A30" s="50"/>
      <c r="B30" s="53" t="s">
        <v>182</v>
      </c>
    </row>
    <row r="31" spans="1:2" s="16" customFormat="1" ht="25.5" customHeight="1" x14ac:dyDescent="0.35">
      <c r="A31" s="50"/>
      <c r="B31" s="53" t="s">
        <v>183</v>
      </c>
    </row>
    <row r="32" spans="1:2" s="16" customFormat="1" ht="25.5" customHeight="1" x14ac:dyDescent="0.35">
      <c r="A32" s="50"/>
      <c r="B32" s="53" t="s">
        <v>184</v>
      </c>
    </row>
    <row r="33" spans="1:2" s="16" customFormat="1" ht="34.5" customHeight="1" x14ac:dyDescent="0.35">
      <c r="A33" s="50"/>
      <c r="B33" s="53" t="s">
        <v>185</v>
      </c>
    </row>
    <row r="34" spans="1:2" s="16" customFormat="1" ht="25.5" customHeight="1" x14ac:dyDescent="0.35">
      <c r="A34" s="50"/>
      <c r="B34" s="53" t="s">
        <v>186</v>
      </c>
    </row>
    <row r="35" spans="1:2" s="16" customFormat="1" ht="25.5" customHeight="1" x14ac:dyDescent="0.35">
      <c r="A35" s="50"/>
      <c r="B35" s="53" t="s">
        <v>199</v>
      </c>
    </row>
    <row r="36" spans="1:2" ht="21" customHeight="1" x14ac:dyDescent="0.35">
      <c r="B36" s="56" t="s">
        <v>93</v>
      </c>
    </row>
  </sheetData>
  <sheetProtection sheet="1" objects="1" scenarios="1"/>
  <mergeCells count="2">
    <mergeCell ref="A1:B1"/>
    <mergeCell ref="A3:B3"/>
  </mergeCells>
  <pageMargins left="0.7" right="0.7" top="0.75" bottom="0.75" header="0.3" footer="0.3"/>
  <pageSetup paperSize="9" scale="7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4EB3-A1C5-4425-9C8C-13597FB0DD12}">
  <sheetPr codeName="Hoja16"/>
  <dimension ref="A1:L40"/>
  <sheetViews>
    <sheetView showGridLines="0" showRowColHeaders="0" zoomScale="70" zoomScaleNormal="70" zoomScaleSheetLayoutView="85" workbookViewId="0">
      <selection sqref="A1:J1"/>
    </sheetView>
  </sheetViews>
  <sheetFormatPr baseColWidth="10" defaultRowHeight="14.5" x14ac:dyDescent="0.35"/>
  <cols>
    <col min="1" max="1" width="6.1796875" customWidth="1"/>
    <col min="9" max="9" width="40.26953125" customWidth="1"/>
  </cols>
  <sheetData>
    <row r="1" spans="1:12" ht="48.75" customHeight="1" x14ac:dyDescent="0.35">
      <c r="A1" s="98" t="s">
        <v>164</v>
      </c>
      <c r="B1" s="98"/>
      <c r="C1" s="98"/>
      <c r="D1" s="98"/>
      <c r="E1" s="98"/>
      <c r="F1" s="98"/>
      <c r="G1" s="98"/>
      <c r="H1" s="98"/>
      <c r="I1" s="98"/>
      <c r="J1" s="98"/>
      <c r="K1" s="12"/>
      <c r="L1" s="12"/>
    </row>
    <row r="3" spans="1:12" ht="18.75" customHeight="1" thickBot="1" x14ac:dyDescent="0.4">
      <c r="A3" s="99" t="s">
        <v>162</v>
      </c>
      <c r="B3" s="100"/>
      <c r="C3" s="100"/>
      <c r="D3" s="100"/>
      <c r="E3" s="100"/>
      <c r="F3" s="100"/>
      <c r="G3" s="100"/>
      <c r="H3" s="100"/>
      <c r="I3" s="100"/>
      <c r="J3" s="100"/>
      <c r="K3" s="14"/>
      <c r="L3" s="14"/>
    </row>
    <row r="4" spans="1:12" ht="20.5" customHeight="1" x14ac:dyDescent="0.35"/>
    <row r="5" spans="1:12" ht="15" customHeight="1" x14ac:dyDescent="0.35">
      <c r="B5" s="101" t="s">
        <v>168</v>
      </c>
      <c r="C5" s="101"/>
      <c r="D5" s="101"/>
      <c r="E5" s="101"/>
      <c r="F5" s="101"/>
      <c r="G5" s="101"/>
      <c r="H5" s="101"/>
      <c r="I5" s="101"/>
    </row>
    <row r="6" spans="1:12" ht="14.5" customHeight="1" x14ac:dyDescent="0.35">
      <c r="B6" s="101"/>
      <c r="C6" s="101"/>
      <c r="D6" s="101"/>
      <c r="E6" s="101"/>
      <c r="F6" s="101"/>
      <c r="G6" s="101"/>
      <c r="H6" s="101"/>
      <c r="I6" s="101"/>
    </row>
    <row r="7" spans="1:12" ht="14.5" customHeight="1" x14ac:dyDescent="0.35">
      <c r="B7" s="101"/>
      <c r="C7" s="101"/>
      <c r="D7" s="101"/>
      <c r="E7" s="101"/>
      <c r="F7" s="101"/>
      <c r="G7" s="101"/>
      <c r="H7" s="101"/>
      <c r="I7" s="101"/>
    </row>
    <row r="8" spans="1:12" ht="14.5" customHeight="1" x14ac:dyDescent="0.35">
      <c r="B8" s="101"/>
      <c r="C8" s="101"/>
      <c r="D8" s="101"/>
      <c r="E8" s="101"/>
      <c r="F8" s="101"/>
      <c r="G8" s="101"/>
      <c r="H8" s="101"/>
      <c r="I8" s="101"/>
    </row>
    <row r="9" spans="1:12" ht="14.5" customHeight="1" x14ac:dyDescent="0.35">
      <c r="B9" s="101"/>
      <c r="C9" s="101"/>
      <c r="D9" s="101"/>
      <c r="E9" s="101"/>
      <c r="F9" s="101"/>
      <c r="G9" s="101"/>
      <c r="H9" s="101"/>
      <c r="I9" s="101"/>
    </row>
    <row r="10" spans="1:12" ht="14.5" customHeight="1" x14ac:dyDescent="0.35">
      <c r="B10" s="101"/>
      <c r="C10" s="101"/>
      <c r="D10" s="101"/>
      <c r="E10" s="101"/>
      <c r="F10" s="101"/>
      <c r="G10" s="101"/>
      <c r="H10" s="101"/>
      <c r="I10" s="101"/>
    </row>
    <row r="11" spans="1:12" ht="14.5" customHeight="1" x14ac:dyDescent="0.35">
      <c r="B11" s="101"/>
      <c r="C11" s="101"/>
      <c r="D11" s="101"/>
      <c r="E11" s="101"/>
      <c r="F11" s="101"/>
      <c r="G11" s="101"/>
      <c r="H11" s="101"/>
      <c r="I11" s="101"/>
    </row>
    <row r="12" spans="1:12" ht="14.5" customHeight="1" x14ac:dyDescent="0.35">
      <c r="B12" s="101"/>
      <c r="C12" s="101"/>
      <c r="D12" s="101"/>
      <c r="E12" s="101"/>
      <c r="F12" s="101"/>
      <c r="G12" s="101"/>
      <c r="H12" s="101"/>
      <c r="I12" s="101"/>
    </row>
    <row r="13" spans="1:12" ht="14.5" customHeight="1" x14ac:dyDescent="0.35">
      <c r="B13" s="101"/>
      <c r="C13" s="101"/>
      <c r="D13" s="101"/>
      <c r="E13" s="101"/>
      <c r="F13" s="101"/>
      <c r="G13" s="101"/>
      <c r="H13" s="101"/>
      <c r="I13" s="101"/>
    </row>
    <row r="14" spans="1:12" ht="14.5" customHeight="1" x14ac:dyDescent="0.35">
      <c r="B14" s="101"/>
      <c r="C14" s="101"/>
      <c r="D14" s="101"/>
      <c r="E14" s="101"/>
      <c r="F14" s="101"/>
      <c r="G14" s="101"/>
      <c r="H14" s="101"/>
      <c r="I14" s="101"/>
    </row>
    <row r="15" spans="1:12" ht="14.5" customHeight="1" x14ac:dyDescent="0.35">
      <c r="B15" s="101"/>
      <c r="C15" s="101"/>
      <c r="D15" s="101"/>
      <c r="E15" s="101"/>
      <c r="F15" s="101"/>
      <c r="G15" s="101"/>
      <c r="H15" s="101"/>
      <c r="I15" s="101"/>
    </row>
    <row r="16" spans="1:12" ht="14.5" customHeight="1" x14ac:dyDescent="0.35">
      <c r="B16" s="101"/>
      <c r="C16" s="101"/>
      <c r="D16" s="101"/>
      <c r="E16" s="101"/>
      <c r="F16" s="101"/>
      <c r="G16" s="101"/>
      <c r="H16" s="101"/>
      <c r="I16" s="101"/>
    </row>
    <row r="17" spans="2:9" ht="14.5" customHeight="1" x14ac:dyDescent="0.35">
      <c r="B17" s="101"/>
      <c r="C17" s="101"/>
      <c r="D17" s="101"/>
      <c r="E17" s="101"/>
      <c r="F17" s="101"/>
      <c r="G17" s="101"/>
      <c r="H17" s="101"/>
      <c r="I17" s="101"/>
    </row>
    <row r="18" spans="2:9" ht="14.5" customHeight="1" x14ac:dyDescent="0.35">
      <c r="B18" s="101"/>
      <c r="C18" s="101"/>
      <c r="D18" s="101"/>
      <c r="E18" s="101"/>
      <c r="F18" s="101"/>
      <c r="G18" s="101"/>
      <c r="H18" s="101"/>
      <c r="I18" s="101"/>
    </row>
    <row r="19" spans="2:9" ht="14.5" customHeight="1" x14ac:dyDescent="0.35">
      <c r="B19" s="101"/>
      <c r="C19" s="101"/>
      <c r="D19" s="101"/>
      <c r="E19" s="101"/>
      <c r="F19" s="101"/>
      <c r="G19" s="101"/>
      <c r="H19" s="101"/>
      <c r="I19" s="101"/>
    </row>
    <row r="20" spans="2:9" ht="14.5" customHeight="1" x14ac:dyDescent="0.35">
      <c r="B20" s="101"/>
      <c r="C20" s="101"/>
      <c r="D20" s="101"/>
      <c r="E20" s="101"/>
      <c r="F20" s="101"/>
      <c r="G20" s="101"/>
      <c r="H20" s="101"/>
      <c r="I20" s="101"/>
    </row>
    <row r="21" spans="2:9" ht="14.5" customHeight="1" x14ac:dyDescent="0.35">
      <c r="B21" s="101"/>
      <c r="C21" s="101"/>
      <c r="D21" s="101"/>
      <c r="E21" s="101"/>
      <c r="F21" s="101"/>
      <c r="G21" s="101"/>
      <c r="H21" s="101"/>
      <c r="I21" s="101"/>
    </row>
    <row r="22" spans="2:9" ht="14.5" customHeight="1" x14ac:dyDescent="0.35">
      <c r="B22" s="101"/>
      <c r="C22" s="101"/>
      <c r="D22" s="101"/>
      <c r="E22" s="101"/>
      <c r="F22" s="101"/>
      <c r="G22" s="101"/>
      <c r="H22" s="101"/>
      <c r="I22" s="101"/>
    </row>
    <row r="23" spans="2:9" ht="14.5" customHeight="1" x14ac:dyDescent="0.35">
      <c r="B23" s="101"/>
      <c r="C23" s="101"/>
      <c r="D23" s="101"/>
      <c r="E23" s="101"/>
      <c r="F23" s="101"/>
      <c r="G23" s="101"/>
      <c r="H23" s="101"/>
      <c r="I23" s="101"/>
    </row>
    <row r="24" spans="2:9" ht="14.5" customHeight="1" x14ac:dyDescent="0.35">
      <c r="B24" s="101"/>
      <c r="C24" s="101"/>
      <c r="D24" s="101"/>
      <c r="E24" s="101"/>
      <c r="F24" s="101"/>
      <c r="G24" s="101"/>
      <c r="H24" s="101"/>
      <c r="I24" s="101"/>
    </row>
    <row r="25" spans="2:9" ht="14.5" customHeight="1" x14ac:dyDescent="0.35">
      <c r="B25" s="101"/>
      <c r="C25" s="101"/>
      <c r="D25" s="101"/>
      <c r="E25" s="101"/>
      <c r="F25" s="101"/>
      <c r="G25" s="101"/>
      <c r="H25" s="101"/>
      <c r="I25" s="101"/>
    </row>
    <row r="26" spans="2:9" ht="14.5" customHeight="1" x14ac:dyDescent="0.35">
      <c r="B26" s="101"/>
      <c r="C26" s="101"/>
      <c r="D26" s="101"/>
      <c r="E26" s="101"/>
      <c r="F26" s="101"/>
      <c r="G26" s="101"/>
      <c r="H26" s="101"/>
      <c r="I26" s="101"/>
    </row>
    <row r="27" spans="2:9" ht="14.5" customHeight="1" x14ac:dyDescent="0.35">
      <c r="B27" s="101"/>
      <c r="C27" s="101"/>
      <c r="D27" s="101"/>
      <c r="E27" s="101"/>
      <c r="F27" s="101"/>
      <c r="G27" s="101"/>
      <c r="H27" s="101"/>
      <c r="I27" s="101"/>
    </row>
    <row r="28" spans="2:9" ht="14.5" customHeight="1" x14ac:dyDescent="0.35">
      <c r="B28" s="101"/>
      <c r="C28" s="101"/>
      <c r="D28" s="101"/>
      <c r="E28" s="101"/>
      <c r="F28" s="101"/>
      <c r="G28" s="101"/>
      <c r="H28" s="101"/>
      <c r="I28" s="101"/>
    </row>
    <row r="29" spans="2:9" ht="14.5" customHeight="1" x14ac:dyDescent="0.35">
      <c r="B29" s="101"/>
      <c r="C29" s="101"/>
      <c r="D29" s="101"/>
      <c r="E29" s="101"/>
      <c r="F29" s="101"/>
      <c r="G29" s="101"/>
      <c r="H29" s="101"/>
      <c r="I29" s="101"/>
    </row>
    <row r="30" spans="2:9" ht="14.5" customHeight="1" x14ac:dyDescent="0.35">
      <c r="B30" s="101"/>
      <c r="C30" s="101"/>
      <c r="D30" s="101"/>
      <c r="E30" s="101"/>
      <c r="F30" s="101"/>
      <c r="G30" s="101"/>
      <c r="H30" s="101"/>
      <c r="I30" s="101"/>
    </row>
    <row r="31" spans="2:9" ht="14.5" customHeight="1" x14ac:dyDescent="0.35">
      <c r="B31" s="101"/>
      <c r="C31" s="101"/>
      <c r="D31" s="101"/>
      <c r="E31" s="101"/>
      <c r="F31" s="101"/>
      <c r="G31" s="101"/>
      <c r="H31" s="101"/>
      <c r="I31" s="101"/>
    </row>
    <row r="32" spans="2:9" ht="14.5" customHeight="1" x14ac:dyDescent="0.35">
      <c r="B32" s="101"/>
      <c r="C32" s="101"/>
      <c r="D32" s="101"/>
      <c r="E32" s="101"/>
      <c r="F32" s="101"/>
      <c r="G32" s="101"/>
      <c r="H32" s="101"/>
      <c r="I32" s="101"/>
    </row>
    <row r="33" spans="2:9" ht="14.5" customHeight="1" x14ac:dyDescent="0.35">
      <c r="B33" s="101"/>
      <c r="C33" s="101"/>
      <c r="D33" s="101"/>
      <c r="E33" s="101"/>
      <c r="F33" s="101"/>
      <c r="G33" s="101"/>
      <c r="H33" s="101"/>
      <c r="I33" s="101"/>
    </row>
    <row r="34" spans="2:9" ht="14.5" customHeight="1" x14ac:dyDescent="0.35">
      <c r="B34" s="101"/>
      <c r="C34" s="101"/>
      <c r="D34" s="101"/>
      <c r="E34" s="101"/>
      <c r="F34" s="101"/>
      <c r="G34" s="101"/>
      <c r="H34" s="101"/>
      <c r="I34" s="101"/>
    </row>
    <row r="35" spans="2:9" ht="14.5" customHeight="1" x14ac:dyDescent="0.35">
      <c r="B35" s="101"/>
      <c r="C35" s="101"/>
      <c r="D35" s="101"/>
      <c r="E35" s="101"/>
      <c r="F35" s="101"/>
      <c r="G35" s="101"/>
      <c r="H35" s="101"/>
      <c r="I35" s="101"/>
    </row>
    <row r="36" spans="2:9" ht="14.5" customHeight="1" x14ac:dyDescent="0.35">
      <c r="B36" s="101"/>
      <c r="C36" s="101"/>
      <c r="D36" s="101"/>
      <c r="E36" s="101"/>
      <c r="F36" s="101"/>
      <c r="G36" s="101"/>
      <c r="H36" s="101"/>
      <c r="I36" s="101"/>
    </row>
    <row r="37" spans="2:9" ht="14.5" customHeight="1" x14ac:dyDescent="0.35">
      <c r="B37" s="101"/>
      <c r="C37" s="101"/>
      <c r="D37" s="101"/>
      <c r="E37" s="101"/>
      <c r="F37" s="101"/>
      <c r="G37" s="101"/>
      <c r="H37" s="101"/>
      <c r="I37" s="101"/>
    </row>
    <row r="38" spans="2:9" ht="14.5" customHeight="1" x14ac:dyDescent="0.35">
      <c r="B38" s="101"/>
      <c r="C38" s="101"/>
      <c r="D38" s="101"/>
      <c r="E38" s="101"/>
      <c r="F38" s="101"/>
      <c r="G38" s="101"/>
      <c r="H38" s="101"/>
      <c r="I38" s="101"/>
    </row>
    <row r="39" spans="2:9" ht="14.5" customHeight="1" x14ac:dyDescent="0.35">
      <c r="B39" s="101"/>
      <c r="C39" s="101"/>
      <c r="D39" s="101"/>
      <c r="E39" s="101"/>
      <c r="F39" s="101"/>
      <c r="G39" s="101"/>
      <c r="H39" s="101"/>
      <c r="I39" s="101"/>
    </row>
    <row r="40" spans="2:9" ht="14.5" customHeight="1" x14ac:dyDescent="0.35">
      <c r="B40" s="101"/>
      <c r="C40" s="101"/>
      <c r="D40" s="101"/>
      <c r="E40" s="101"/>
      <c r="F40" s="101"/>
      <c r="G40" s="101"/>
      <c r="H40" s="101"/>
      <c r="I40" s="101"/>
    </row>
  </sheetData>
  <sheetProtection sheet="1" objects="1" scenarios="1"/>
  <mergeCells count="3">
    <mergeCell ref="A1:J1"/>
    <mergeCell ref="A3:J3"/>
    <mergeCell ref="B5:I40"/>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O68"/>
  <sheetViews>
    <sheetView zoomScale="70" zoomScaleNormal="70" workbookViewId="0">
      <pane xSplit="3" ySplit="2" topLeftCell="D3" activePane="bottomRight" state="frozen"/>
      <selection activeCell="I73" sqref="I73"/>
      <selection pane="topRight" activeCell="I73" sqref="I73"/>
      <selection pane="bottomLeft" activeCell="I73" sqref="I73"/>
      <selection pane="bottomRight" activeCell="I73" sqref="I73"/>
    </sheetView>
  </sheetViews>
  <sheetFormatPr baseColWidth="10" defaultColWidth="11.453125" defaultRowHeight="14.5" x14ac:dyDescent="0.35"/>
  <cols>
    <col min="1" max="1" width="48.81640625" style="9" bestFit="1" customWidth="1"/>
    <col min="2" max="2" width="28.81640625" style="9" customWidth="1"/>
    <col min="3" max="3" width="22" style="9" bestFit="1" customWidth="1"/>
    <col min="4" max="12" width="14.1796875" style="10" bestFit="1" customWidth="1"/>
    <col min="13" max="16384" width="11.453125" style="9"/>
  </cols>
  <sheetData>
    <row r="2" spans="1:15" x14ac:dyDescent="0.35">
      <c r="B2" s="9">
        <v>0</v>
      </c>
      <c r="C2" s="9">
        <v>0</v>
      </c>
      <c r="D2" s="10" t="s">
        <v>195</v>
      </c>
      <c r="E2" s="10" t="s">
        <v>196</v>
      </c>
      <c r="F2" s="21" t="s">
        <v>197</v>
      </c>
      <c r="G2" s="21">
        <v>0</v>
      </c>
      <c r="H2" s="21">
        <v>0</v>
      </c>
      <c r="I2" s="21">
        <v>0</v>
      </c>
      <c r="J2" s="21">
        <v>0</v>
      </c>
      <c r="K2" s="21">
        <v>0</v>
      </c>
      <c r="L2" s="21">
        <v>0</v>
      </c>
      <c r="M2"/>
    </row>
    <row r="3" spans="1:15" x14ac:dyDescent="0.35">
      <c r="A3" s="9" t="str">
        <f>B3&amp;C3</f>
        <v>VOLUMEN (miles Consumiciones)TotalAlimentacion</v>
      </c>
      <c r="B3" s="9" t="s">
        <v>96</v>
      </c>
      <c r="C3" s="9" t="s">
        <v>157</v>
      </c>
      <c r="D3" s="10">
        <v>13101310</v>
      </c>
      <c r="E3" s="10">
        <v>12770730</v>
      </c>
      <c r="F3" s="10">
        <v>12493500</v>
      </c>
      <c r="G3" s="10">
        <v>0</v>
      </c>
      <c r="H3" s="10">
        <v>0</v>
      </c>
      <c r="I3" s="10">
        <v>0</v>
      </c>
      <c r="J3" s="10">
        <v>0</v>
      </c>
      <c r="K3" s="10">
        <v>0</v>
      </c>
      <c r="L3" s="10">
        <v>0</v>
      </c>
      <c r="M3" s="10"/>
      <c r="N3" s="10"/>
      <c r="O3" s="10"/>
    </row>
    <row r="4" spans="1:15" x14ac:dyDescent="0.35">
      <c r="A4" s="9" t="str">
        <f>B3&amp;C4</f>
        <v>VOLUMEN (miles Consumiciones).T.Alimentos TOTAL ING</v>
      </c>
      <c r="B4" s="9">
        <v>0</v>
      </c>
      <c r="C4" s="9" t="s">
        <v>107</v>
      </c>
      <c r="D4" s="10">
        <v>5167891</v>
      </c>
      <c r="E4" s="10">
        <v>5088795</v>
      </c>
      <c r="F4" s="10">
        <v>5097085</v>
      </c>
      <c r="G4" s="10">
        <v>0</v>
      </c>
      <c r="H4" s="10">
        <v>0</v>
      </c>
      <c r="I4" s="10">
        <v>0</v>
      </c>
      <c r="J4" s="10">
        <v>0</v>
      </c>
      <c r="K4" s="10">
        <v>0</v>
      </c>
      <c r="L4" s="10">
        <v>0</v>
      </c>
      <c r="M4" s="10"/>
      <c r="N4" s="10"/>
      <c r="O4" s="10"/>
    </row>
    <row r="5" spans="1:15" x14ac:dyDescent="0.35">
      <c r="A5" s="9" t="str">
        <f>B3&amp;C5</f>
        <v>VOLUMEN (miles Consumiciones)Total Bebidas</v>
      </c>
      <c r="B5" s="9">
        <v>0</v>
      </c>
      <c r="C5" s="9" t="s">
        <v>158</v>
      </c>
      <c r="D5" s="10">
        <v>7351321</v>
      </c>
      <c r="E5" s="10">
        <v>7165981</v>
      </c>
      <c r="F5" s="10">
        <v>6930559</v>
      </c>
      <c r="G5" s="10">
        <v>0</v>
      </c>
      <c r="H5" s="10">
        <v>0</v>
      </c>
      <c r="I5" s="10">
        <v>0</v>
      </c>
      <c r="J5" s="10">
        <v>0</v>
      </c>
      <c r="K5" s="10">
        <v>0</v>
      </c>
      <c r="L5" s="10">
        <v>0</v>
      </c>
      <c r="M5" s="10"/>
      <c r="N5" s="10"/>
      <c r="O5" s="10"/>
    </row>
    <row r="6" spans="1:15" x14ac:dyDescent="0.35">
      <c r="A6" s="9" t="str">
        <f>B3&amp;C6</f>
        <v>VOLUMEN (miles Consumiciones)Total Bebidas Frias</v>
      </c>
      <c r="B6" s="9">
        <v>0</v>
      </c>
      <c r="C6" s="9" t="s">
        <v>159</v>
      </c>
      <c r="D6" s="10">
        <v>4538183</v>
      </c>
      <c r="E6" s="10">
        <v>4370289</v>
      </c>
      <c r="F6" s="10">
        <v>4219518</v>
      </c>
      <c r="G6" s="10">
        <v>0</v>
      </c>
      <c r="H6" s="10">
        <v>0</v>
      </c>
      <c r="I6" s="10">
        <v>0</v>
      </c>
      <c r="J6" s="10">
        <v>0</v>
      </c>
      <c r="K6" s="10">
        <v>0</v>
      </c>
      <c r="L6" s="10">
        <v>0</v>
      </c>
      <c r="M6" s="10"/>
      <c r="N6" s="10"/>
      <c r="O6" s="10"/>
    </row>
    <row r="7" spans="1:15" x14ac:dyDescent="0.35">
      <c r="A7" s="9" t="str">
        <f>B3&amp;C7</f>
        <v>VOLUMEN (miles Consumiciones)Total Bebidas Calientes</v>
      </c>
      <c r="B7" s="9">
        <v>0</v>
      </c>
      <c r="C7" s="9" t="s">
        <v>160</v>
      </c>
      <c r="D7" s="10">
        <v>2813138</v>
      </c>
      <c r="E7" s="10">
        <v>2795693</v>
      </c>
      <c r="F7" s="10">
        <v>2711041</v>
      </c>
      <c r="G7" s="10">
        <v>0</v>
      </c>
      <c r="H7" s="10">
        <v>0</v>
      </c>
      <c r="I7" s="10">
        <v>0</v>
      </c>
      <c r="J7" s="10">
        <v>0</v>
      </c>
      <c r="K7" s="10">
        <v>0</v>
      </c>
      <c r="L7" s="10">
        <v>0</v>
      </c>
      <c r="M7" s="10"/>
      <c r="N7" s="10"/>
      <c r="O7" s="10"/>
    </row>
    <row r="8" spans="1:15" x14ac:dyDescent="0.35">
      <c r="A8" s="9" t="str">
        <f>B3&amp;C8</f>
        <v>VOLUMEN (miles Consumiciones)Total Aperitivos</v>
      </c>
      <c r="B8" s="9">
        <v>0</v>
      </c>
      <c r="C8" s="9" t="s">
        <v>161</v>
      </c>
      <c r="D8" s="10">
        <v>582096.30000000005</v>
      </c>
      <c r="E8" s="10">
        <v>515958.5</v>
      </c>
      <c r="F8" s="10">
        <v>465855.9</v>
      </c>
      <c r="G8" s="10">
        <v>0</v>
      </c>
      <c r="H8" s="10">
        <v>0</v>
      </c>
      <c r="I8" s="10">
        <v>0</v>
      </c>
      <c r="J8" s="10">
        <v>0</v>
      </c>
      <c r="K8" s="10">
        <v>0</v>
      </c>
      <c r="L8" s="10">
        <v>0</v>
      </c>
      <c r="M8" s="10"/>
      <c r="N8" s="10"/>
      <c r="O8" s="10"/>
    </row>
    <row r="9" spans="1:15" x14ac:dyDescent="0.35">
      <c r="A9" s="9" t="str">
        <f>B9&amp;C9</f>
        <v>VOLUMEN (Miles kg ó litros)TotalAlimentacion</v>
      </c>
      <c r="B9" s="9" t="s">
        <v>97</v>
      </c>
      <c r="C9" s="9" t="s">
        <v>157</v>
      </c>
      <c r="D9" s="10">
        <v>3944405.7113412302</v>
      </c>
      <c r="E9" s="10">
        <v>3854479.5830688002</v>
      </c>
      <c r="F9" s="10">
        <v>3845224.6722373199</v>
      </c>
      <c r="G9" s="10">
        <v>0</v>
      </c>
      <c r="H9" s="10">
        <v>0</v>
      </c>
      <c r="I9" s="10">
        <v>0</v>
      </c>
      <c r="J9" s="10">
        <v>0</v>
      </c>
      <c r="K9" s="10">
        <v>0</v>
      </c>
      <c r="L9" s="10">
        <v>0</v>
      </c>
      <c r="M9" s="10"/>
      <c r="N9" s="10"/>
      <c r="O9" s="10"/>
    </row>
    <row r="10" spans="1:15" x14ac:dyDescent="0.35">
      <c r="A10" s="9" t="str">
        <f>B9&amp;C10</f>
        <v>VOLUMEN (Miles kg ó litros).T.Alimentos TOTAL ING</v>
      </c>
      <c r="B10" s="9">
        <v>0</v>
      </c>
      <c r="C10" s="9" t="s">
        <v>107</v>
      </c>
      <c r="D10" s="10">
        <v>1584682.4562047001</v>
      </c>
      <c r="E10" s="10">
        <v>1566849.5252854901</v>
      </c>
      <c r="F10" s="10">
        <v>1624980.0751801799</v>
      </c>
      <c r="G10" s="10">
        <v>0</v>
      </c>
      <c r="H10" s="10">
        <v>0</v>
      </c>
      <c r="I10" s="10">
        <v>0</v>
      </c>
      <c r="J10" s="10">
        <v>0</v>
      </c>
      <c r="K10" s="10">
        <v>0</v>
      </c>
      <c r="L10" s="10">
        <v>0</v>
      </c>
      <c r="M10" s="10"/>
      <c r="N10" s="10"/>
      <c r="O10" s="10"/>
    </row>
    <row r="11" spans="1:15" x14ac:dyDescent="0.35">
      <c r="A11" s="9" t="str">
        <f>B9&amp;C11</f>
        <v>VOLUMEN (Miles kg ó litros)Total Bebidas</v>
      </c>
      <c r="B11" s="9">
        <v>0</v>
      </c>
      <c r="C11" s="9" t="s">
        <v>158</v>
      </c>
      <c r="D11" s="10">
        <v>2302464.0114681302</v>
      </c>
      <c r="E11" s="10">
        <v>2233946.0866753799</v>
      </c>
      <c r="F11" s="10">
        <v>2169694.6755434601</v>
      </c>
      <c r="G11" s="10">
        <v>0</v>
      </c>
      <c r="H11" s="10">
        <v>0</v>
      </c>
      <c r="I11" s="10">
        <v>0</v>
      </c>
      <c r="J11" s="10">
        <v>0</v>
      </c>
      <c r="K11" s="10">
        <v>0</v>
      </c>
      <c r="L11" s="10">
        <v>0</v>
      </c>
      <c r="M11" s="10"/>
      <c r="N11" s="10"/>
      <c r="O11" s="10"/>
    </row>
    <row r="12" spans="1:15" x14ac:dyDescent="0.35">
      <c r="A12" s="9" t="str">
        <f>B9&amp;C12</f>
        <v>VOLUMEN (Miles kg ó litros)Total Bebidas Frias</v>
      </c>
      <c r="B12" s="9">
        <v>0</v>
      </c>
      <c r="C12" s="9" t="s">
        <v>159</v>
      </c>
      <c r="D12" s="10">
        <v>2019802.48099313</v>
      </c>
      <c r="E12" s="10">
        <v>1951466.65635038</v>
      </c>
      <c r="F12" s="10">
        <v>1894219.0928434599</v>
      </c>
      <c r="G12" s="10">
        <v>0</v>
      </c>
      <c r="H12" s="10">
        <v>0</v>
      </c>
      <c r="I12" s="10">
        <v>0</v>
      </c>
      <c r="J12" s="10">
        <v>0</v>
      </c>
      <c r="K12" s="10">
        <v>0</v>
      </c>
      <c r="L12" s="10">
        <v>0</v>
      </c>
      <c r="M12" s="10"/>
      <c r="N12" s="10"/>
      <c r="O12" s="10"/>
    </row>
    <row r="13" spans="1:15" x14ac:dyDescent="0.35">
      <c r="A13" s="9" t="str">
        <f>B9&amp;C13</f>
        <v>VOLUMEN (Miles kg ó litros)Total Bebidas Calientes</v>
      </c>
      <c r="B13" s="9">
        <v>0</v>
      </c>
      <c r="C13" s="9" t="s">
        <v>160</v>
      </c>
      <c r="D13" s="10">
        <v>282661.53047499998</v>
      </c>
      <c r="E13" s="10">
        <v>282479.43032500002</v>
      </c>
      <c r="F13" s="10">
        <v>275475.58270000003</v>
      </c>
      <c r="G13" s="10">
        <v>0</v>
      </c>
      <c r="H13" s="10">
        <v>0</v>
      </c>
      <c r="I13" s="10">
        <v>0</v>
      </c>
      <c r="J13" s="10">
        <v>0</v>
      </c>
      <c r="K13" s="10">
        <v>0</v>
      </c>
      <c r="L13" s="10">
        <v>0</v>
      </c>
      <c r="M13" s="10"/>
      <c r="N13" s="10"/>
      <c r="O13" s="10"/>
    </row>
    <row r="14" spans="1:15" x14ac:dyDescent="0.35">
      <c r="A14" s="9" t="str">
        <f>B9&amp;C14</f>
        <v>VOLUMEN (Miles kg ó litros)Total Aperitivos</v>
      </c>
      <c r="B14" s="9">
        <v>0</v>
      </c>
      <c r="C14" s="9" t="s">
        <v>161</v>
      </c>
      <c r="D14" s="10">
        <v>57259.243668399999</v>
      </c>
      <c r="E14" s="10">
        <v>53683.971107935002</v>
      </c>
      <c r="F14" s="10">
        <v>50549.921513679998</v>
      </c>
      <c r="G14" s="10">
        <v>0</v>
      </c>
      <c r="H14" s="10">
        <v>0</v>
      </c>
      <c r="I14" s="10">
        <v>0</v>
      </c>
      <c r="J14" s="10">
        <v>0</v>
      </c>
      <c r="K14" s="10">
        <v>0</v>
      </c>
      <c r="L14" s="10">
        <v>0</v>
      </c>
      <c r="M14" s="10"/>
      <c r="N14" s="10"/>
      <c r="O14" s="10"/>
    </row>
    <row r="15" spans="1:15" x14ac:dyDescent="0.35">
      <c r="A15" s="9" t="str">
        <f>B15&amp;C15</f>
        <v>VALOR (Miles Euros)TotalAlimentacion</v>
      </c>
      <c r="B15" s="9" t="s">
        <v>98</v>
      </c>
      <c r="C15" s="9" t="s">
        <v>157</v>
      </c>
      <c r="D15" s="10">
        <v>34257400</v>
      </c>
      <c r="E15" s="10">
        <v>35193400</v>
      </c>
      <c r="F15" s="10">
        <v>35872350</v>
      </c>
      <c r="G15" s="10">
        <v>0</v>
      </c>
      <c r="H15" s="10">
        <v>0</v>
      </c>
      <c r="I15" s="10">
        <v>0</v>
      </c>
      <c r="J15" s="10">
        <v>0</v>
      </c>
      <c r="K15" s="10">
        <v>0</v>
      </c>
      <c r="L15" s="10">
        <v>0</v>
      </c>
      <c r="M15" s="10"/>
      <c r="N15" s="10"/>
      <c r="O15" s="10"/>
    </row>
    <row r="16" spans="1:15" x14ac:dyDescent="0.35">
      <c r="A16" s="9" t="str">
        <f>B15&amp;C16</f>
        <v>VALOR (Miles Euros).T.Alimentos TOTAL ING</v>
      </c>
      <c r="B16" s="9">
        <v>0</v>
      </c>
      <c r="C16" s="9" t="s">
        <v>107</v>
      </c>
      <c r="D16" s="10">
        <v>22186310</v>
      </c>
      <c r="E16" s="10">
        <v>23197550</v>
      </c>
      <c r="F16" s="10">
        <v>24003410</v>
      </c>
      <c r="G16" s="10">
        <v>0</v>
      </c>
      <c r="H16" s="10">
        <v>0</v>
      </c>
      <c r="I16" s="10">
        <v>0</v>
      </c>
      <c r="J16" s="10">
        <v>0</v>
      </c>
      <c r="K16" s="10">
        <v>0</v>
      </c>
      <c r="L16" s="10">
        <v>0</v>
      </c>
      <c r="M16" s="10"/>
      <c r="N16" s="10"/>
      <c r="O16" s="10"/>
    </row>
    <row r="17" spans="1:15" x14ac:dyDescent="0.35">
      <c r="A17" s="9" t="str">
        <f>B15&amp;C17</f>
        <v>VALOR (Miles Euros)Total Bebidas</v>
      </c>
      <c r="B17" s="9">
        <v>0</v>
      </c>
      <c r="C17" s="9" t="s">
        <v>158</v>
      </c>
      <c r="D17" s="10">
        <v>11568350</v>
      </c>
      <c r="E17" s="10">
        <v>11517200</v>
      </c>
      <c r="F17" s="10">
        <v>11437130</v>
      </c>
      <c r="G17" s="10">
        <v>0</v>
      </c>
      <c r="H17" s="10">
        <v>0</v>
      </c>
      <c r="I17" s="10">
        <v>0</v>
      </c>
      <c r="J17" s="10">
        <v>0</v>
      </c>
      <c r="K17" s="10">
        <v>0</v>
      </c>
      <c r="L17" s="10">
        <v>0</v>
      </c>
      <c r="M17" s="10"/>
      <c r="N17" s="10"/>
      <c r="O17" s="10"/>
    </row>
    <row r="18" spans="1:15" x14ac:dyDescent="0.35">
      <c r="A18" s="9" t="str">
        <f>B15&amp;C18</f>
        <v>VALOR (Miles Euros)Total Bebidas Frias</v>
      </c>
      <c r="B18" s="9">
        <v>0</v>
      </c>
      <c r="C18" s="9" t="s">
        <v>159</v>
      </c>
      <c r="D18" s="10">
        <v>8353011</v>
      </c>
      <c r="E18" s="10">
        <v>8297035</v>
      </c>
      <c r="F18" s="10">
        <v>8288668</v>
      </c>
      <c r="G18" s="10">
        <v>0</v>
      </c>
      <c r="H18" s="10">
        <v>0</v>
      </c>
      <c r="I18" s="10">
        <v>0</v>
      </c>
      <c r="J18" s="10">
        <v>0</v>
      </c>
      <c r="K18" s="10">
        <v>0</v>
      </c>
      <c r="L18" s="10">
        <v>0</v>
      </c>
      <c r="M18" s="10"/>
      <c r="N18" s="10"/>
      <c r="O18" s="10"/>
    </row>
    <row r="19" spans="1:15" x14ac:dyDescent="0.35">
      <c r="A19" s="9" t="str">
        <f>B15&amp;C19</f>
        <v>VALOR (Miles Euros)Total Bebidas Calientes</v>
      </c>
      <c r="B19" s="9">
        <v>0</v>
      </c>
      <c r="C19" s="9" t="s">
        <v>160</v>
      </c>
      <c r="D19" s="10">
        <v>3215334</v>
      </c>
      <c r="E19" s="10">
        <v>3220163</v>
      </c>
      <c r="F19" s="10">
        <v>3148465</v>
      </c>
      <c r="G19" s="10">
        <v>0</v>
      </c>
      <c r="H19" s="10">
        <v>0</v>
      </c>
      <c r="I19" s="10">
        <v>0</v>
      </c>
      <c r="J19" s="10">
        <v>0</v>
      </c>
      <c r="K19" s="10">
        <v>0</v>
      </c>
      <c r="L19" s="10">
        <v>0</v>
      </c>
      <c r="M19" s="10"/>
      <c r="N19" s="10"/>
      <c r="O19" s="10"/>
    </row>
    <row r="20" spans="1:15" x14ac:dyDescent="0.35">
      <c r="A20" s="9" t="str">
        <f>B15&amp;C20</f>
        <v>VALOR (Miles Euros)Total Aperitivos</v>
      </c>
      <c r="B20" s="9">
        <v>0</v>
      </c>
      <c r="C20" s="9" t="s">
        <v>161</v>
      </c>
      <c r="D20" s="10">
        <v>502742.5</v>
      </c>
      <c r="E20" s="10">
        <v>478658</v>
      </c>
      <c r="F20" s="10">
        <v>431802.6</v>
      </c>
      <c r="G20" s="10">
        <v>0</v>
      </c>
      <c r="H20" s="10">
        <v>0</v>
      </c>
      <c r="I20" s="10">
        <v>0</v>
      </c>
      <c r="J20" s="10">
        <v>0</v>
      </c>
      <c r="K20" s="10">
        <v>0</v>
      </c>
      <c r="L20" s="10">
        <v>0</v>
      </c>
      <c r="M20" s="10"/>
      <c r="N20" s="10"/>
      <c r="O20" s="10"/>
    </row>
    <row r="21" spans="1:15" x14ac:dyDescent="0.35">
      <c r="A21" s="9" t="str">
        <f>B21&amp;C21</f>
        <v>PENETRACION (%)TotalAlimentacion</v>
      </c>
      <c r="B21" s="9" t="s">
        <v>99</v>
      </c>
      <c r="C21" s="9" t="s">
        <v>157</v>
      </c>
      <c r="D21" s="10">
        <v>96.447800000000001</v>
      </c>
      <c r="E21" s="10">
        <v>95.925529999999995</v>
      </c>
      <c r="F21" s="10">
        <v>95.189610000000002</v>
      </c>
      <c r="G21" s="10">
        <v>0</v>
      </c>
      <c r="H21" s="10">
        <v>0</v>
      </c>
      <c r="I21" s="10">
        <v>0</v>
      </c>
      <c r="J21" s="10">
        <v>0</v>
      </c>
      <c r="K21" s="10">
        <v>0</v>
      </c>
      <c r="L21" s="10">
        <v>0</v>
      </c>
      <c r="M21" s="10"/>
      <c r="N21" s="10"/>
      <c r="O21" s="10"/>
    </row>
    <row r="22" spans="1:15" x14ac:dyDescent="0.35">
      <c r="A22" s="9" t="str">
        <f>B21&amp;C22</f>
        <v>PENETRACION (%).T.Alimentos TOTAL ING</v>
      </c>
      <c r="B22" s="9">
        <v>0</v>
      </c>
      <c r="C22" s="9" t="s">
        <v>107</v>
      </c>
      <c r="D22" s="10">
        <v>90.867279999999994</v>
      </c>
      <c r="E22" s="10">
        <v>90.217699999999994</v>
      </c>
      <c r="F22" s="10">
        <v>88.830560000000006</v>
      </c>
      <c r="G22" s="10">
        <v>0</v>
      </c>
      <c r="H22" s="10">
        <v>0</v>
      </c>
      <c r="I22" s="10">
        <v>0</v>
      </c>
      <c r="J22" s="10">
        <v>0</v>
      </c>
      <c r="K22" s="10">
        <v>0</v>
      </c>
      <c r="L22" s="10">
        <v>0</v>
      </c>
      <c r="M22" s="10"/>
      <c r="N22" s="10"/>
      <c r="O22" s="10"/>
    </row>
    <row r="23" spans="1:15" x14ac:dyDescent="0.35">
      <c r="A23" s="9" t="str">
        <f>B21&amp;C23</f>
        <v>PENETRACION (%)Total Bebidas</v>
      </c>
      <c r="B23" s="9">
        <v>0</v>
      </c>
      <c r="C23" s="9" t="s">
        <v>158</v>
      </c>
      <c r="D23" s="10">
        <v>94.496459999999999</v>
      </c>
      <c r="E23" s="10">
        <v>94.105350000000001</v>
      </c>
      <c r="F23" s="10">
        <v>92.87106</v>
      </c>
      <c r="G23" s="10">
        <v>0</v>
      </c>
      <c r="H23" s="10">
        <v>0</v>
      </c>
      <c r="I23" s="10">
        <v>0</v>
      </c>
      <c r="J23" s="10">
        <v>0</v>
      </c>
      <c r="K23" s="10">
        <v>0</v>
      </c>
      <c r="L23" s="10">
        <v>0</v>
      </c>
      <c r="M23" s="10"/>
      <c r="N23" s="10"/>
      <c r="O23" s="10"/>
    </row>
    <row r="24" spans="1:15" x14ac:dyDescent="0.35">
      <c r="A24" s="9" t="str">
        <f>B21&amp;C24</f>
        <v>PENETRACION (%)Total Bebidas Frias</v>
      </c>
      <c r="B24" s="9">
        <v>0</v>
      </c>
      <c r="C24" s="9" t="s">
        <v>159</v>
      </c>
      <c r="D24" s="10">
        <v>92.272769999999994</v>
      </c>
      <c r="E24" s="10">
        <v>91.741349999999997</v>
      </c>
      <c r="F24" s="10">
        <v>90.274330000000006</v>
      </c>
      <c r="G24" s="10">
        <v>0</v>
      </c>
      <c r="H24" s="10">
        <v>0</v>
      </c>
      <c r="I24" s="10">
        <v>0</v>
      </c>
      <c r="J24" s="10">
        <v>0</v>
      </c>
      <c r="K24" s="10">
        <v>0</v>
      </c>
      <c r="L24" s="10">
        <v>0</v>
      </c>
      <c r="M24" s="10"/>
      <c r="N24" s="10"/>
      <c r="O24" s="10"/>
    </row>
    <row r="25" spans="1:15" x14ac:dyDescent="0.35">
      <c r="A25" s="9" t="str">
        <f>B21&amp;C25</f>
        <v>PENETRACION (%)Total Bebidas Calientes</v>
      </c>
      <c r="B25" s="9">
        <v>0</v>
      </c>
      <c r="C25" s="9" t="s">
        <v>160</v>
      </c>
      <c r="D25" s="10">
        <v>81.720519999999993</v>
      </c>
      <c r="E25" s="10">
        <v>81.800150000000002</v>
      </c>
      <c r="F25" s="10">
        <v>80.336489999999998</v>
      </c>
      <c r="G25" s="10">
        <v>0</v>
      </c>
      <c r="H25" s="10">
        <v>0</v>
      </c>
      <c r="I25" s="10">
        <v>0</v>
      </c>
      <c r="J25" s="10">
        <v>0</v>
      </c>
      <c r="K25" s="10">
        <v>0</v>
      </c>
      <c r="L25" s="10">
        <v>0</v>
      </c>
      <c r="M25" s="10"/>
      <c r="N25" s="10"/>
      <c r="O25" s="10"/>
    </row>
    <row r="26" spans="1:15" x14ac:dyDescent="0.35">
      <c r="A26" s="9" t="str">
        <f>B21&amp;C26</f>
        <v>PENETRACION (%)Total Aperitivos</v>
      </c>
      <c r="B26" s="9">
        <v>0</v>
      </c>
      <c r="C26" s="9" t="s">
        <v>161</v>
      </c>
      <c r="D26" s="10">
        <v>56.533209999999997</v>
      </c>
      <c r="E26" s="10">
        <v>54.672910000000002</v>
      </c>
      <c r="F26" s="10">
        <v>53.068899999999999</v>
      </c>
      <c r="G26" s="10">
        <v>0</v>
      </c>
      <c r="H26" s="10">
        <v>0</v>
      </c>
      <c r="I26" s="10">
        <v>0</v>
      </c>
      <c r="J26" s="10">
        <v>0</v>
      </c>
      <c r="K26" s="10">
        <v>0</v>
      </c>
      <c r="L26" s="10">
        <v>0</v>
      </c>
      <c r="M26" s="10"/>
      <c r="N26" s="10"/>
      <c r="O26" s="10"/>
    </row>
    <row r="27" spans="1:15" x14ac:dyDescent="0.35">
      <c r="A27" s="9" t="str">
        <f>B27&amp;C27</f>
        <v>FRECUENCIA COMPRA (Actos)TotalAlimentacion</v>
      </c>
      <c r="B27" s="9" t="s">
        <v>100</v>
      </c>
      <c r="C27" s="9" t="s">
        <v>157</v>
      </c>
      <c r="D27" s="10">
        <v>116.12207186769299</v>
      </c>
      <c r="E27" s="10">
        <v>113.79374354916</v>
      </c>
      <c r="F27" s="10">
        <v>110.917281787386</v>
      </c>
      <c r="G27" s="10">
        <v>0</v>
      </c>
      <c r="H27" s="10">
        <v>0</v>
      </c>
      <c r="I27" s="10">
        <v>0</v>
      </c>
      <c r="J27" s="10">
        <v>0</v>
      </c>
      <c r="K27" s="10">
        <v>0</v>
      </c>
      <c r="L27" s="10">
        <v>0</v>
      </c>
      <c r="M27" s="10"/>
      <c r="N27" s="10"/>
      <c r="O27" s="10"/>
    </row>
    <row r="28" spans="1:15" x14ac:dyDescent="0.35">
      <c r="A28" s="9" t="str">
        <f>B27&amp;C28</f>
        <v>FRECUENCIA COMPRA (Actos).T.Alimentos TOTAL ING</v>
      </c>
      <c r="B28" s="9">
        <v>0</v>
      </c>
      <c r="C28" s="9" t="s">
        <v>107</v>
      </c>
      <c r="D28" s="10">
        <v>51.334778090458599</v>
      </c>
      <c r="E28" s="10">
        <v>50.890256176953201</v>
      </c>
      <c r="F28" s="10">
        <v>50.7808382428397</v>
      </c>
      <c r="G28" s="10">
        <v>0</v>
      </c>
      <c r="H28" s="10">
        <v>0</v>
      </c>
      <c r="I28" s="10">
        <v>0</v>
      </c>
      <c r="J28" s="10">
        <v>0</v>
      </c>
      <c r="K28" s="10">
        <v>0</v>
      </c>
      <c r="L28" s="10">
        <v>0</v>
      </c>
      <c r="M28" s="10"/>
      <c r="N28" s="10"/>
      <c r="O28" s="10"/>
    </row>
    <row r="29" spans="1:15" x14ac:dyDescent="0.35">
      <c r="A29" s="9" t="str">
        <f>B27&amp;C29</f>
        <v>FRECUENCIA COMPRA (Actos)Total Bebidas</v>
      </c>
      <c r="B29" s="9">
        <v>0</v>
      </c>
      <c r="C29" s="9" t="s">
        <v>158</v>
      </c>
      <c r="D29" s="10">
        <v>96.591118335126794</v>
      </c>
      <c r="E29" s="10">
        <v>94.936960682089904</v>
      </c>
      <c r="F29" s="10">
        <v>92.918857779310599</v>
      </c>
      <c r="G29" s="10">
        <v>0</v>
      </c>
      <c r="H29" s="10">
        <v>0</v>
      </c>
      <c r="I29" s="10">
        <v>0</v>
      </c>
      <c r="J29" s="10">
        <v>0</v>
      </c>
      <c r="K29" s="10">
        <v>0</v>
      </c>
      <c r="L29" s="10">
        <v>0</v>
      </c>
      <c r="M29" s="10"/>
      <c r="N29" s="10"/>
      <c r="O29" s="10"/>
    </row>
    <row r="30" spans="1:15" x14ac:dyDescent="0.35">
      <c r="A30" s="9" t="str">
        <f>B27&amp;C30</f>
        <v>FRECUENCIA COMPRA (Actos)Total Bebidas Frias</v>
      </c>
      <c r="B30" s="9">
        <v>0</v>
      </c>
      <c r="C30" s="9" t="s">
        <v>159</v>
      </c>
      <c r="D30" s="10">
        <v>55.4862974907969</v>
      </c>
      <c r="E30" s="10">
        <v>54.139827943468703</v>
      </c>
      <c r="F30" s="10">
        <v>53.034503827084301</v>
      </c>
      <c r="G30" s="10">
        <v>0</v>
      </c>
      <c r="H30" s="10">
        <v>0</v>
      </c>
      <c r="I30" s="10">
        <v>0</v>
      </c>
      <c r="J30" s="10">
        <v>0</v>
      </c>
      <c r="K30" s="10">
        <v>0</v>
      </c>
      <c r="L30" s="10">
        <v>0</v>
      </c>
      <c r="M30" s="10"/>
      <c r="N30" s="10"/>
      <c r="O30" s="10"/>
    </row>
    <row r="31" spans="1:15" x14ac:dyDescent="0.35">
      <c r="A31" s="9" t="str">
        <f>B27&amp;C31</f>
        <v>FRECUENCIA COMPRA (Actos)Total Bebidas Calientes</v>
      </c>
      <c r="B31" s="9">
        <v>0</v>
      </c>
      <c r="C31" s="9" t="s">
        <v>160</v>
      </c>
      <c r="D31" s="10">
        <v>59.708749539317402</v>
      </c>
      <c r="E31" s="10">
        <v>58.834688005993101</v>
      </c>
      <c r="F31" s="10">
        <v>57.650022406319501</v>
      </c>
      <c r="G31" s="10">
        <v>0</v>
      </c>
      <c r="H31" s="10">
        <v>0</v>
      </c>
      <c r="I31" s="10">
        <v>0</v>
      </c>
      <c r="J31" s="10">
        <v>0</v>
      </c>
      <c r="K31" s="10">
        <v>0</v>
      </c>
      <c r="L31" s="10">
        <v>0</v>
      </c>
      <c r="M31" s="10"/>
      <c r="N31" s="10"/>
      <c r="O31" s="10"/>
    </row>
    <row r="32" spans="1:15" x14ac:dyDescent="0.35">
      <c r="A32" s="9" t="str">
        <f>B27&amp;C32</f>
        <v>FRECUENCIA COMPRA (Actos)Total Aperitivos</v>
      </c>
      <c r="B32" s="9">
        <v>0</v>
      </c>
      <c r="C32" s="9" t="s">
        <v>161</v>
      </c>
      <c r="D32" s="10">
        <v>13.933119553680401</v>
      </c>
      <c r="E32" s="10">
        <v>13.4577832797656</v>
      </c>
      <c r="F32" s="10">
        <v>12.525660876724301</v>
      </c>
      <c r="G32" s="10">
        <v>0</v>
      </c>
      <c r="H32" s="10">
        <v>0</v>
      </c>
      <c r="I32" s="10">
        <v>0</v>
      </c>
      <c r="J32" s="10">
        <v>0</v>
      </c>
      <c r="K32" s="10">
        <v>0</v>
      </c>
      <c r="L32" s="10">
        <v>0</v>
      </c>
      <c r="M32" s="10"/>
      <c r="N32" s="10"/>
      <c r="O32" s="10"/>
    </row>
    <row r="33" spans="1:15" x14ac:dyDescent="0.35">
      <c r="A33" s="9" t="str">
        <f>B33&amp;C33</f>
        <v>COMPRA MEDIA (Consumiciones)TotalAlimentacion</v>
      </c>
      <c r="B33" s="9" t="s">
        <v>101</v>
      </c>
      <c r="C33" s="9" t="s">
        <v>157</v>
      </c>
      <c r="D33" s="10">
        <v>392.62460988703702</v>
      </c>
      <c r="E33" s="10">
        <v>380.51703260162202</v>
      </c>
      <c r="F33" s="10">
        <v>369.72348347082902</v>
      </c>
      <c r="G33" s="10">
        <v>0</v>
      </c>
      <c r="H33" s="10">
        <v>0</v>
      </c>
      <c r="I33" s="10">
        <v>0</v>
      </c>
      <c r="J33" s="10">
        <v>0</v>
      </c>
      <c r="K33" s="10">
        <v>0</v>
      </c>
      <c r="L33" s="10">
        <v>0</v>
      </c>
      <c r="M33" s="10"/>
      <c r="N33" s="10"/>
      <c r="O33" s="10"/>
    </row>
    <row r="34" spans="1:15" x14ac:dyDescent="0.35">
      <c r="A34" s="9" t="str">
        <f>B33&amp;C34</f>
        <v>COMPRA MEDIA (Consumiciones).T.Alimentos TOTAL ING</v>
      </c>
      <c r="B34" s="9">
        <v>0</v>
      </c>
      <c r="C34" s="9" t="s">
        <v>107</v>
      </c>
      <c r="D34" s="10">
        <v>164.38457386185601</v>
      </c>
      <c r="E34" s="10">
        <v>161.21888158568001</v>
      </c>
      <c r="F34" s="10">
        <v>161.63744852391301</v>
      </c>
      <c r="G34" s="10">
        <v>0</v>
      </c>
      <c r="H34" s="10">
        <v>0</v>
      </c>
      <c r="I34" s="10">
        <v>0</v>
      </c>
      <c r="J34" s="10">
        <v>0</v>
      </c>
      <c r="K34" s="10">
        <v>0</v>
      </c>
      <c r="L34" s="10">
        <v>0</v>
      </c>
      <c r="M34" s="10"/>
      <c r="N34" s="10"/>
      <c r="O34" s="10"/>
    </row>
    <row r="35" spans="1:15" x14ac:dyDescent="0.35">
      <c r="A35" s="9" t="str">
        <f>B33&amp;C35</f>
        <v>COMPRA MEDIA (Consumiciones)Total Bebidas</v>
      </c>
      <c r="B35" s="9">
        <v>0</v>
      </c>
      <c r="C35" s="9" t="s">
        <v>158</v>
      </c>
      <c r="D35" s="10">
        <v>224.85628606612599</v>
      </c>
      <c r="E35" s="10">
        <v>217.64763768466801</v>
      </c>
      <c r="F35" s="10">
        <v>210.21817552014201</v>
      </c>
      <c r="G35" s="10">
        <v>0</v>
      </c>
      <c r="H35" s="10">
        <v>0</v>
      </c>
      <c r="I35" s="10">
        <v>0</v>
      </c>
      <c r="J35" s="10">
        <v>0</v>
      </c>
      <c r="K35" s="10">
        <v>0</v>
      </c>
      <c r="L35" s="10">
        <v>0</v>
      </c>
      <c r="M35" s="10"/>
      <c r="N35" s="10"/>
      <c r="O35" s="10"/>
    </row>
    <row r="36" spans="1:15" x14ac:dyDescent="0.35">
      <c r="A36" s="9" t="str">
        <f>B33&amp;C36</f>
        <v>COMPRA MEDIA (Consumiciones)Total Bebidas Frias</v>
      </c>
      <c r="B36" s="9">
        <v>0</v>
      </c>
      <c r="C36" s="9" t="s">
        <v>159</v>
      </c>
      <c r="D36" s="10">
        <v>142.15548263254601</v>
      </c>
      <c r="E36" s="10">
        <v>136.15629709270999</v>
      </c>
      <c r="F36" s="10">
        <v>131.668236776518</v>
      </c>
      <c r="G36" s="10">
        <v>0</v>
      </c>
      <c r="H36" s="10">
        <v>0</v>
      </c>
      <c r="I36" s="10">
        <v>0</v>
      </c>
      <c r="J36" s="10">
        <v>0</v>
      </c>
      <c r="K36" s="10">
        <v>0</v>
      </c>
      <c r="L36" s="10">
        <v>0</v>
      </c>
      <c r="M36" s="10"/>
      <c r="N36" s="10"/>
      <c r="O36" s="10"/>
    </row>
    <row r="37" spans="1:15" x14ac:dyDescent="0.35">
      <c r="A37" s="9" t="str">
        <f>B33&amp;C37</f>
        <v>COMPRA MEDIA (Consumiciones)Total Bebidas Calientes</v>
      </c>
      <c r="B37" s="9">
        <v>0</v>
      </c>
      <c r="C37" s="9" t="s">
        <v>160</v>
      </c>
      <c r="D37" s="10">
        <v>99.498183088897406</v>
      </c>
      <c r="E37" s="10">
        <v>97.6850366848291</v>
      </c>
      <c r="F37" s="10">
        <v>95.061738351694402</v>
      </c>
      <c r="G37" s="10">
        <v>0</v>
      </c>
      <c r="H37" s="10">
        <v>0</v>
      </c>
      <c r="I37" s="10">
        <v>0</v>
      </c>
      <c r="J37" s="10">
        <v>0</v>
      </c>
      <c r="K37" s="10">
        <v>0</v>
      </c>
      <c r="L37" s="10">
        <v>0</v>
      </c>
      <c r="M37" s="10"/>
      <c r="N37" s="10"/>
      <c r="O37" s="10"/>
    </row>
    <row r="38" spans="1:15" x14ac:dyDescent="0.35">
      <c r="A38" s="9" t="str">
        <f>B33&amp;C38</f>
        <v>COMPRA MEDIA (Consumiciones)Total Aperitivos</v>
      </c>
      <c r="B38" s="9">
        <v>0</v>
      </c>
      <c r="C38" s="9" t="s">
        <v>161</v>
      </c>
      <c r="D38" s="10">
        <v>29.760924337954499</v>
      </c>
      <c r="E38" s="10">
        <v>26.973370541455601</v>
      </c>
      <c r="F38" s="10">
        <v>24.7282842657701</v>
      </c>
      <c r="G38" s="10">
        <v>0</v>
      </c>
      <c r="H38" s="10">
        <v>0</v>
      </c>
      <c r="I38" s="10">
        <v>0</v>
      </c>
      <c r="J38" s="10">
        <v>0</v>
      </c>
      <c r="K38" s="10">
        <v>0</v>
      </c>
      <c r="L38" s="10">
        <v>0</v>
      </c>
      <c r="M38" s="10"/>
      <c r="N38" s="10"/>
      <c r="O38" s="10"/>
    </row>
    <row r="39" spans="1:15" x14ac:dyDescent="0.35">
      <c r="A39" s="9" t="str">
        <f>B39&amp;C39</f>
        <v>CONSUMO MEDIO (kg ó litros por consumidor)TotalAlimentacion</v>
      </c>
      <c r="B39" s="9" t="s">
        <v>102</v>
      </c>
      <c r="C39" s="9" t="s">
        <v>157</v>
      </c>
      <c r="D39" s="10">
        <v>118.207320768042</v>
      </c>
      <c r="E39" s="10">
        <v>114.848182772079</v>
      </c>
      <c r="F39" s="10">
        <v>113.79276107956601</v>
      </c>
      <c r="G39" s="10">
        <v>0</v>
      </c>
      <c r="H39" s="10">
        <v>0</v>
      </c>
      <c r="I39" s="10">
        <v>0</v>
      </c>
      <c r="J39" s="10">
        <v>0</v>
      </c>
      <c r="K39" s="10">
        <v>0</v>
      </c>
      <c r="L39" s="10">
        <v>0</v>
      </c>
      <c r="M39" s="10"/>
      <c r="N39" s="10"/>
      <c r="O39" s="10"/>
    </row>
    <row r="40" spans="1:15" x14ac:dyDescent="0.35">
      <c r="A40" s="9" t="str">
        <f>B39&amp;C40</f>
        <v>CONSUMO MEDIO (kg ó litros por consumidor).T.Alimentos TOTAL ING</v>
      </c>
      <c r="B40" s="9">
        <v>0</v>
      </c>
      <c r="C40" s="9" t="s">
        <v>107</v>
      </c>
      <c r="D40" s="10">
        <v>50.406897179056003</v>
      </c>
      <c r="E40" s="10">
        <v>49.639596030018801</v>
      </c>
      <c r="F40" s="10">
        <v>51.530950191005502</v>
      </c>
      <c r="G40" s="10">
        <v>0</v>
      </c>
      <c r="H40" s="10">
        <v>0</v>
      </c>
      <c r="I40" s="10">
        <v>0</v>
      </c>
      <c r="J40" s="10">
        <v>0</v>
      </c>
      <c r="K40" s="10">
        <v>0</v>
      </c>
      <c r="L40" s="10">
        <v>0</v>
      </c>
      <c r="M40" s="10"/>
      <c r="N40" s="10"/>
      <c r="O40" s="10"/>
    </row>
    <row r="41" spans="1:15" x14ac:dyDescent="0.35">
      <c r="A41" s="9" t="str">
        <f>B39&amp;C41</f>
        <v>CONSUMO MEDIO (kg ó litros por consumidor)Total Bebidas</v>
      </c>
      <c r="B41" s="9">
        <v>0</v>
      </c>
      <c r="C41" s="9" t="s">
        <v>158</v>
      </c>
      <c r="D41" s="10">
        <v>70.425914800841596</v>
      </c>
      <c r="E41" s="10">
        <v>67.850178290983905</v>
      </c>
      <c r="F41" s="10">
        <v>65.811322885861301</v>
      </c>
      <c r="G41" s="10">
        <v>0</v>
      </c>
      <c r="H41" s="10">
        <v>0</v>
      </c>
      <c r="I41" s="10">
        <v>0</v>
      </c>
      <c r="J41" s="10">
        <v>0</v>
      </c>
      <c r="K41" s="10">
        <v>0</v>
      </c>
      <c r="L41" s="10">
        <v>0</v>
      </c>
      <c r="M41" s="10"/>
      <c r="N41" s="10"/>
      <c r="O41" s="10"/>
    </row>
    <row r="42" spans="1:15" x14ac:dyDescent="0.35">
      <c r="A42" s="9" t="str">
        <f>B39&amp;C42</f>
        <v>CONSUMO MEDIO (kg ó litros por consumidor)Total Bebidas Frias</v>
      </c>
      <c r="B42" s="9">
        <v>0</v>
      </c>
      <c r="C42" s="9" t="s">
        <v>159</v>
      </c>
      <c r="D42" s="10">
        <v>63.268933074755203</v>
      </c>
      <c r="E42" s="10">
        <v>60.797918359302898</v>
      </c>
      <c r="F42" s="10">
        <v>59.108288677311997</v>
      </c>
      <c r="G42" s="10">
        <v>0</v>
      </c>
      <c r="H42" s="10">
        <v>0</v>
      </c>
      <c r="I42" s="10">
        <v>0</v>
      </c>
      <c r="J42" s="10">
        <v>0</v>
      </c>
      <c r="K42" s="10">
        <v>0</v>
      </c>
      <c r="L42" s="10">
        <v>0</v>
      </c>
      <c r="M42" s="10"/>
      <c r="N42" s="10"/>
      <c r="O42" s="10"/>
    </row>
    <row r="43" spans="1:15" x14ac:dyDescent="0.35">
      <c r="A43" s="9" t="str">
        <f>B39&amp;C43</f>
        <v>CONSUMO MEDIO (kg ó litros por consumidor)Total Bebidas Calientes</v>
      </c>
      <c r="B43" s="9">
        <v>0</v>
      </c>
      <c r="C43" s="9" t="s">
        <v>160</v>
      </c>
      <c r="D43" s="10">
        <v>9.9974863342607101</v>
      </c>
      <c r="E43" s="10">
        <v>9.8701872895225797</v>
      </c>
      <c r="F43" s="10">
        <v>9.6594584017386396</v>
      </c>
      <c r="G43" s="10">
        <v>0</v>
      </c>
      <c r="H43" s="10">
        <v>0</v>
      </c>
      <c r="I43" s="10">
        <v>0</v>
      </c>
      <c r="J43" s="10">
        <v>0</v>
      </c>
      <c r="K43" s="10">
        <v>0</v>
      </c>
      <c r="L43" s="10">
        <v>0</v>
      </c>
      <c r="M43" s="10"/>
      <c r="N43" s="10"/>
      <c r="O43" s="10"/>
    </row>
    <row r="44" spans="1:15" x14ac:dyDescent="0.35">
      <c r="A44" s="9" t="str">
        <f>B39&amp;C44</f>
        <v>CONSUMO MEDIO (kg ó litros por consumidor)Total Aperitivos</v>
      </c>
      <c r="B44" s="9">
        <v>0</v>
      </c>
      <c r="C44" s="9" t="s">
        <v>161</v>
      </c>
      <c r="D44" s="10">
        <v>2.9275018900888998</v>
      </c>
      <c r="E44" s="10">
        <v>2.8065002220743001</v>
      </c>
      <c r="F44" s="10">
        <v>2.68326070100786</v>
      </c>
      <c r="G44" s="10">
        <v>0</v>
      </c>
      <c r="H44" s="10">
        <v>0</v>
      </c>
      <c r="I44" s="10">
        <v>0</v>
      </c>
      <c r="J44" s="10">
        <v>0</v>
      </c>
      <c r="K44" s="10">
        <v>0</v>
      </c>
      <c r="L44" s="10">
        <v>0</v>
      </c>
      <c r="M44" s="10"/>
      <c r="N44" s="10"/>
      <c r="O44" s="10"/>
    </row>
    <row r="45" spans="1:15" x14ac:dyDescent="0.35">
      <c r="A45" s="9" t="str">
        <f>B45&amp;C45</f>
        <v>VOLUMEN POR ACTO (consumiciones)TotalAlimentacion</v>
      </c>
      <c r="B45" s="9" t="s">
        <v>166</v>
      </c>
      <c r="C45" s="9" t="s">
        <v>157</v>
      </c>
      <c r="D45" s="10">
        <v>3.3811367948583002</v>
      </c>
      <c r="E45" s="10">
        <v>3.3439187492521101</v>
      </c>
      <c r="F45" s="10">
        <v>3.3333262185377102</v>
      </c>
      <c r="G45" s="10">
        <v>0</v>
      </c>
      <c r="H45" s="10">
        <v>0</v>
      </c>
      <c r="I45" s="10">
        <v>0</v>
      </c>
      <c r="J45" s="10">
        <v>0</v>
      </c>
      <c r="K45" s="10">
        <v>0</v>
      </c>
      <c r="L45" s="10">
        <v>0</v>
      </c>
      <c r="M45" s="10"/>
      <c r="N45" s="10"/>
      <c r="O45" s="10"/>
    </row>
    <row r="46" spans="1:15" x14ac:dyDescent="0.35">
      <c r="A46" s="9" t="str">
        <f>B45&amp;C46</f>
        <v>VOLUMEN POR ACTO (consumiciones).T.Alimentos TOTAL ING</v>
      </c>
      <c r="B46" s="9">
        <v>0</v>
      </c>
      <c r="C46" s="9" t="s">
        <v>107</v>
      </c>
      <c r="D46" s="10">
        <v>3.2022067685222901</v>
      </c>
      <c r="E46" s="10">
        <v>3.1679715076516199</v>
      </c>
      <c r="F46" s="10">
        <v>3.1830401804504498</v>
      </c>
      <c r="G46" s="10">
        <v>0</v>
      </c>
      <c r="H46" s="10">
        <v>0</v>
      </c>
      <c r="I46" s="10">
        <v>0</v>
      </c>
      <c r="J46" s="10">
        <v>0</v>
      </c>
      <c r="K46" s="10">
        <v>0</v>
      </c>
      <c r="L46" s="10">
        <v>0</v>
      </c>
      <c r="M46" s="10"/>
      <c r="N46" s="10"/>
      <c r="O46" s="10"/>
    </row>
    <row r="47" spans="1:15" x14ac:dyDescent="0.35">
      <c r="A47" s="9" t="str">
        <f>B45&amp;C47</f>
        <v>VOLUMEN POR ACTO (consumiciones)Total Bebidas</v>
      </c>
      <c r="B47" s="9">
        <v>0</v>
      </c>
      <c r="C47" s="9" t="s">
        <v>158</v>
      </c>
      <c r="D47" s="10">
        <v>2.3279188598477298</v>
      </c>
      <c r="E47" s="10">
        <v>2.29254903591755</v>
      </c>
      <c r="F47" s="10">
        <v>2.26238441306959</v>
      </c>
      <c r="G47" s="10">
        <v>0</v>
      </c>
      <c r="H47" s="10">
        <v>0</v>
      </c>
      <c r="I47" s="10">
        <v>0</v>
      </c>
      <c r="J47" s="10">
        <v>0</v>
      </c>
      <c r="K47" s="10">
        <v>0</v>
      </c>
      <c r="L47" s="10">
        <v>0</v>
      </c>
      <c r="M47" s="10"/>
      <c r="N47" s="10"/>
      <c r="O47" s="10"/>
    </row>
    <row r="48" spans="1:15" x14ac:dyDescent="0.35">
      <c r="A48" s="9" t="str">
        <f>B45&amp;C48</f>
        <v>VOLUMEN POR ACTO (consumiciones)Total Bebidas Frias</v>
      </c>
      <c r="B48" s="9">
        <v>0</v>
      </c>
      <c r="C48" s="9" t="s">
        <v>159</v>
      </c>
      <c r="D48" s="10">
        <v>2.5619925830539301</v>
      </c>
      <c r="E48" s="10">
        <v>2.5149008089734002</v>
      </c>
      <c r="F48" s="10">
        <v>2.48269008428578</v>
      </c>
      <c r="G48" s="10">
        <v>0</v>
      </c>
      <c r="H48" s="10">
        <v>0</v>
      </c>
      <c r="I48" s="10">
        <v>0</v>
      </c>
      <c r="J48" s="10">
        <v>0</v>
      </c>
      <c r="K48" s="10">
        <v>0</v>
      </c>
      <c r="L48" s="10">
        <v>0</v>
      </c>
      <c r="M48" s="10"/>
      <c r="N48" s="10"/>
      <c r="O48" s="10"/>
    </row>
    <row r="49" spans="1:15" x14ac:dyDescent="0.35">
      <c r="A49" s="9" t="str">
        <f>B45&amp;C49</f>
        <v>VOLUMEN POR ACTO (consumiciones)Total Bebidas Calientes</v>
      </c>
      <c r="B49" s="9">
        <v>0</v>
      </c>
      <c r="C49" s="9" t="s">
        <v>160</v>
      </c>
      <c r="D49" s="10">
        <v>1.66639200881906</v>
      </c>
      <c r="E49" s="10">
        <v>1.66033066538703</v>
      </c>
      <c r="F49" s="10">
        <v>1.6489453843000399</v>
      </c>
      <c r="G49" s="10">
        <v>0</v>
      </c>
      <c r="H49" s="10">
        <v>0</v>
      </c>
      <c r="I49" s="10">
        <v>0</v>
      </c>
      <c r="J49" s="10">
        <v>0</v>
      </c>
      <c r="K49" s="10">
        <v>0</v>
      </c>
      <c r="L49" s="10">
        <v>0</v>
      </c>
      <c r="M49" s="10"/>
      <c r="N49" s="10"/>
      <c r="O49" s="10"/>
    </row>
    <row r="50" spans="1:15" x14ac:dyDescent="0.35">
      <c r="A50" s="9" t="str">
        <f>B45&amp;C50</f>
        <v>VOLUMEN POR ACTO (consumiciones)Total Aperitivos</v>
      </c>
      <c r="B50" s="9">
        <v>0</v>
      </c>
      <c r="C50" s="9" t="s">
        <v>161</v>
      </c>
      <c r="D50" s="10">
        <v>2.1359842799951601</v>
      </c>
      <c r="E50" s="10">
        <v>2.0042952082614698</v>
      </c>
      <c r="F50" s="10">
        <v>1.9742099446202701</v>
      </c>
      <c r="G50" s="10">
        <v>0</v>
      </c>
      <c r="H50" s="10">
        <v>0</v>
      </c>
      <c r="I50" s="10">
        <v>0</v>
      </c>
      <c r="J50" s="10">
        <v>0</v>
      </c>
      <c r="K50" s="10">
        <v>0</v>
      </c>
      <c r="L50" s="10">
        <v>0</v>
      </c>
      <c r="M50" s="10"/>
      <c r="N50" s="10"/>
      <c r="O50" s="10"/>
    </row>
    <row r="51" spans="1:15" x14ac:dyDescent="0.35">
      <c r="A51" s="9" t="str">
        <f>B51&amp;C51</f>
        <v>CONSUMO PER CAPITA (kg ó litros por individuo)TotalAlimentacion</v>
      </c>
      <c r="B51" s="9" t="s">
        <v>103</v>
      </c>
      <c r="C51" s="9" t="s">
        <v>157</v>
      </c>
      <c r="D51" s="10">
        <v>114.008360319719</v>
      </c>
      <c r="E51" s="10">
        <v>110.168728019486</v>
      </c>
      <c r="F51" s="10">
        <v>108.318885479871</v>
      </c>
      <c r="G51" s="10">
        <v>0</v>
      </c>
      <c r="H51" s="10">
        <v>0</v>
      </c>
      <c r="I51" s="10">
        <v>0</v>
      </c>
      <c r="J51" s="10">
        <v>0</v>
      </c>
      <c r="K51" s="10">
        <v>0</v>
      </c>
      <c r="L51" s="10">
        <v>0</v>
      </c>
      <c r="M51" s="10"/>
      <c r="N51" s="10"/>
      <c r="O51" s="10"/>
    </row>
    <row r="52" spans="1:15" x14ac:dyDescent="0.35">
      <c r="A52" s="9" t="str">
        <f>B51&amp;C52</f>
        <v>CONSUMO PER CAPITA (kg ó litros por individuo).T.Alimentos TOTAL ING</v>
      </c>
      <c r="B52" s="9">
        <v>0</v>
      </c>
      <c r="C52" s="9" t="s">
        <v>107</v>
      </c>
      <c r="D52" s="10">
        <v>45.803376399004897</v>
      </c>
      <c r="E52" s="10">
        <v>44.783701827574298</v>
      </c>
      <c r="F52" s="10">
        <v>45.775231627991303</v>
      </c>
      <c r="G52" s="10">
        <v>0</v>
      </c>
      <c r="H52" s="10">
        <v>0</v>
      </c>
      <c r="I52" s="10">
        <v>0</v>
      </c>
      <c r="J52" s="10">
        <v>0</v>
      </c>
      <c r="K52" s="10">
        <v>0</v>
      </c>
      <c r="L52" s="10">
        <v>0</v>
      </c>
      <c r="M52" s="10"/>
      <c r="N52" s="10"/>
      <c r="O52" s="10"/>
    </row>
    <row r="53" spans="1:15" x14ac:dyDescent="0.35">
      <c r="A53" s="9" t="str">
        <f>B51&amp;C53</f>
        <v>CONSUMO PER CAPITA (kg ó litros por individuo)Total Bebidas</v>
      </c>
      <c r="B53" s="9">
        <v>0</v>
      </c>
      <c r="C53" s="9" t="s">
        <v>158</v>
      </c>
      <c r="D53" s="10">
        <v>66.549996409411307</v>
      </c>
      <c r="E53" s="10">
        <v>63.850647756354498</v>
      </c>
      <c r="F53" s="10">
        <v>61.119673164121998</v>
      </c>
      <c r="G53" s="10">
        <v>0</v>
      </c>
      <c r="H53" s="10">
        <v>0</v>
      </c>
      <c r="I53" s="10">
        <v>0</v>
      </c>
      <c r="J53" s="10">
        <v>0</v>
      </c>
      <c r="K53" s="10">
        <v>0</v>
      </c>
      <c r="L53" s="10">
        <v>0</v>
      </c>
      <c r="M53" s="10"/>
      <c r="N53" s="10"/>
      <c r="O53" s="10"/>
    </row>
    <row r="54" spans="1:15" x14ac:dyDescent="0.35">
      <c r="A54" s="9" t="str">
        <f>B51&amp;C54</f>
        <v>CONSUMO PER CAPITA (kg ó litros por individuo)Total Bebidas Frias</v>
      </c>
      <c r="B54" s="9">
        <v>0</v>
      </c>
      <c r="C54" s="9" t="s">
        <v>159</v>
      </c>
      <c r="D54" s="10">
        <v>58.379997097522804</v>
      </c>
      <c r="E54" s="10">
        <v>55.776831074722303</v>
      </c>
      <c r="F54" s="10">
        <v>53.359611577909298</v>
      </c>
      <c r="G54" s="10">
        <v>0</v>
      </c>
      <c r="H54" s="10">
        <v>0</v>
      </c>
      <c r="I54" s="10">
        <v>0</v>
      </c>
      <c r="J54" s="10">
        <v>0</v>
      </c>
      <c r="K54" s="10">
        <v>0</v>
      </c>
      <c r="L54" s="10">
        <v>0</v>
      </c>
      <c r="M54" s="10"/>
      <c r="N54" s="10"/>
      <c r="O54" s="10"/>
    </row>
    <row r="55" spans="1:15" x14ac:dyDescent="0.35">
      <c r="A55" s="9" t="str">
        <f>B51&amp;C55</f>
        <v>CONSUMO PER CAPITA (kg ó litros por individuo)Total Bebidas Calientes</v>
      </c>
      <c r="B55" s="9">
        <v>0</v>
      </c>
      <c r="C55" s="9" t="s">
        <v>160</v>
      </c>
      <c r="D55" s="10">
        <v>8.1699978192867899</v>
      </c>
      <c r="E55" s="10">
        <v>8.0738280081104108</v>
      </c>
      <c r="F55" s="10">
        <v>7.7600698329669298</v>
      </c>
      <c r="G55" s="10">
        <v>0</v>
      </c>
      <c r="H55" s="10">
        <v>0</v>
      </c>
      <c r="I55" s="10">
        <v>0</v>
      </c>
      <c r="J55" s="10">
        <v>0</v>
      </c>
      <c r="K55" s="10">
        <v>0</v>
      </c>
      <c r="L55" s="10">
        <v>0</v>
      </c>
      <c r="M55" s="10"/>
      <c r="N55" s="10"/>
      <c r="O55" s="10"/>
    </row>
    <row r="56" spans="1:15" x14ac:dyDescent="0.35">
      <c r="A56" s="9" t="str">
        <f>B51&amp;C56</f>
        <v>CONSUMO PER CAPITA (kg ó litros por individuo)Total Aperitivos</v>
      </c>
      <c r="B56" s="9">
        <v>0</v>
      </c>
      <c r="C56" s="9" t="s">
        <v>161</v>
      </c>
      <c r="D56" s="10">
        <v>1.6550107912779299</v>
      </c>
      <c r="E56" s="10">
        <v>1.5343953405644799</v>
      </c>
      <c r="F56" s="10">
        <v>1.4239769381571601</v>
      </c>
      <c r="G56" s="10">
        <v>0</v>
      </c>
      <c r="H56" s="10">
        <v>0</v>
      </c>
      <c r="I56" s="10">
        <v>0</v>
      </c>
      <c r="J56" s="10">
        <v>0</v>
      </c>
      <c r="K56" s="10">
        <v>0</v>
      </c>
      <c r="L56" s="10">
        <v>0</v>
      </c>
      <c r="M56" s="10"/>
      <c r="N56" s="10"/>
      <c r="O56" s="10"/>
    </row>
    <row r="57" spans="1:15" x14ac:dyDescent="0.35">
      <c r="A57" s="9" t="str">
        <f>B57&amp;C57</f>
        <v>GASTO PER CAPITA (€ por individuo)TotalAlimentacion</v>
      </c>
      <c r="B57" s="9" t="s">
        <v>104</v>
      </c>
      <c r="C57" s="9" t="s">
        <v>157</v>
      </c>
      <c r="D57" s="10">
        <v>990.16944215119997</v>
      </c>
      <c r="E57" s="10">
        <v>1005.89769101697</v>
      </c>
      <c r="F57" s="10">
        <v>1010.51389782199</v>
      </c>
      <c r="G57" s="10">
        <v>0</v>
      </c>
      <c r="H57" s="10">
        <v>0</v>
      </c>
      <c r="I57" s="10">
        <v>0</v>
      </c>
      <c r="J57" s="10">
        <v>0</v>
      </c>
      <c r="K57" s="10">
        <v>0</v>
      </c>
      <c r="L57" s="10">
        <v>0</v>
      </c>
      <c r="M57" s="10"/>
      <c r="N57" s="10"/>
      <c r="O57" s="10"/>
    </row>
    <row r="58" spans="1:15" x14ac:dyDescent="0.35">
      <c r="A58" s="9" t="str">
        <f>B57&amp;C58</f>
        <v>GASTO PER CAPITA (€ por individuo).T.Alimentos TOTAL ING</v>
      </c>
      <c r="B58" s="9">
        <v>0</v>
      </c>
      <c r="C58" s="9" t="s">
        <v>107</v>
      </c>
      <c r="D58" s="10">
        <v>641.26910969205505</v>
      </c>
      <c r="E58" s="10">
        <v>663.03250284417504</v>
      </c>
      <c r="F58" s="10">
        <v>676.16930779278005</v>
      </c>
      <c r="G58" s="10">
        <v>0</v>
      </c>
      <c r="H58" s="10">
        <v>0</v>
      </c>
      <c r="I58" s="10">
        <v>0</v>
      </c>
      <c r="J58" s="10">
        <v>0</v>
      </c>
      <c r="K58" s="10">
        <v>0</v>
      </c>
      <c r="L58" s="10">
        <v>0</v>
      </c>
      <c r="M58" s="10"/>
      <c r="N58" s="10"/>
      <c r="O58" s="10"/>
    </row>
    <row r="59" spans="1:15" x14ac:dyDescent="0.35">
      <c r="A59" s="9" t="str">
        <f>B57&amp;C59</f>
        <v>GASTO PER CAPITA (€ por individuo)Total Bebidas</v>
      </c>
      <c r="B59" s="9">
        <v>0</v>
      </c>
      <c r="C59" s="9" t="s">
        <v>158</v>
      </c>
      <c r="D59" s="10">
        <v>334.36946120687298</v>
      </c>
      <c r="E59" s="10">
        <v>329.18461404496099</v>
      </c>
      <c r="F59" s="10">
        <v>322.18065307298701</v>
      </c>
      <c r="G59" s="10">
        <v>0</v>
      </c>
      <c r="H59" s="10">
        <v>0</v>
      </c>
      <c r="I59" s="10">
        <v>0</v>
      </c>
      <c r="J59" s="10">
        <v>0</v>
      </c>
      <c r="K59" s="10">
        <v>0</v>
      </c>
      <c r="L59" s="10">
        <v>0</v>
      </c>
      <c r="M59" s="10"/>
      <c r="N59" s="10"/>
      <c r="O59" s="10"/>
    </row>
    <row r="60" spans="1:15" x14ac:dyDescent="0.35">
      <c r="A60" s="9" t="str">
        <f>B57&amp;C60</f>
        <v>GASTO PER CAPITA (€ por individuo)Total Bebidas Frias</v>
      </c>
      <c r="B60" s="9">
        <v>0</v>
      </c>
      <c r="C60" s="9" t="s">
        <v>159</v>
      </c>
      <c r="D60" s="10">
        <v>241.433884018105</v>
      </c>
      <c r="E60" s="10">
        <v>237.14590157617701</v>
      </c>
      <c r="F60" s="10">
        <v>233.489413473459</v>
      </c>
      <c r="G60" s="10">
        <v>0</v>
      </c>
      <c r="H60" s="10">
        <v>0</v>
      </c>
      <c r="I60" s="10">
        <v>0</v>
      </c>
      <c r="J60" s="10">
        <v>0</v>
      </c>
      <c r="K60" s="10">
        <v>0</v>
      </c>
      <c r="L60" s="10">
        <v>0</v>
      </c>
      <c r="M60" s="10"/>
      <c r="N60" s="10"/>
      <c r="O60" s="10"/>
    </row>
    <row r="61" spans="1:15" x14ac:dyDescent="0.35">
      <c r="A61" s="9" t="str">
        <f>B57&amp;C61</f>
        <v>GASTO PER CAPITA (€ por individuo)Total Bebidas Calientes</v>
      </c>
      <c r="B61" s="9">
        <v>0</v>
      </c>
      <c r="C61" s="9" t="s">
        <v>160</v>
      </c>
      <c r="D61" s="10">
        <v>92.935433145551599</v>
      </c>
      <c r="E61" s="10">
        <v>92.038709474060695</v>
      </c>
      <c r="F61" s="10">
        <v>88.6913752107737</v>
      </c>
      <c r="G61" s="10">
        <v>0</v>
      </c>
      <c r="H61" s="10">
        <v>0</v>
      </c>
      <c r="I61" s="10">
        <v>0</v>
      </c>
      <c r="J61" s="10">
        <v>0</v>
      </c>
      <c r="K61" s="10">
        <v>0</v>
      </c>
      <c r="L61" s="10">
        <v>0</v>
      </c>
      <c r="M61" s="10"/>
      <c r="N61" s="10"/>
      <c r="O61" s="10"/>
    </row>
    <row r="62" spans="1:15" x14ac:dyDescent="0.35">
      <c r="A62" s="9" t="str">
        <f>B57&amp;C62</f>
        <v>GASTO PER CAPITA (€ por individuo)Total Aperitivos</v>
      </c>
      <c r="B62" s="9">
        <v>0</v>
      </c>
      <c r="C62" s="9" t="s">
        <v>161</v>
      </c>
      <c r="D62" s="10">
        <v>14.5311780147251</v>
      </c>
      <c r="E62" s="10">
        <v>13.6810036546524</v>
      </c>
      <c r="F62" s="10">
        <v>12.1637566552878</v>
      </c>
      <c r="G62" s="10">
        <v>0</v>
      </c>
      <c r="H62" s="10">
        <v>0</v>
      </c>
      <c r="I62" s="10">
        <v>0</v>
      </c>
      <c r="J62" s="10">
        <v>0</v>
      </c>
      <c r="K62" s="10">
        <v>0</v>
      </c>
      <c r="L62" s="10">
        <v>0</v>
      </c>
      <c r="M62" s="10"/>
      <c r="N62" s="10"/>
      <c r="O62" s="10"/>
    </row>
    <row r="63" spans="1:15" x14ac:dyDescent="0.35">
      <c r="A63" s="9" t="str">
        <f>B63&amp;C63</f>
        <v>PRECIO MEDIO (kg ó litros)TotalAlimentacion</v>
      </c>
      <c r="B63" s="9" t="s">
        <v>105</v>
      </c>
      <c r="C63" s="9" t="s">
        <v>157</v>
      </c>
      <c r="D63" s="10">
        <v>8.6850599322226802</v>
      </c>
      <c r="E63" s="10">
        <v>9.1305192417131096</v>
      </c>
      <c r="F63" s="10">
        <v>9.3290647641475495</v>
      </c>
      <c r="G63" s="10">
        <v>0</v>
      </c>
      <c r="H63" s="10">
        <v>0</v>
      </c>
      <c r="I63" s="10">
        <v>0</v>
      </c>
      <c r="J63" s="10">
        <v>0</v>
      </c>
      <c r="K63" s="10">
        <v>0</v>
      </c>
      <c r="L63" s="10">
        <v>0</v>
      </c>
      <c r="M63" s="10"/>
      <c r="N63" s="10"/>
      <c r="O63" s="10"/>
    </row>
    <row r="64" spans="1:15" x14ac:dyDescent="0.35">
      <c r="A64" s="9" t="str">
        <f>B63&amp;C64</f>
        <v>PRECIO MEDIO (kg ó litros).T.Alimentos TOTAL ING</v>
      </c>
      <c r="B64" s="9">
        <v>0</v>
      </c>
      <c r="C64" s="9" t="s">
        <v>107</v>
      </c>
      <c r="D64" s="10">
        <v>14.000476823057699</v>
      </c>
      <c r="E64" s="10">
        <v>14.8052187690284</v>
      </c>
      <c r="F64" s="10">
        <v>14.771510350573701</v>
      </c>
      <c r="G64" s="10">
        <v>0</v>
      </c>
      <c r="H64" s="10">
        <v>0</v>
      </c>
      <c r="I64" s="10">
        <v>0</v>
      </c>
      <c r="J64" s="10">
        <v>0</v>
      </c>
      <c r="K64" s="10">
        <v>0</v>
      </c>
      <c r="L64" s="10">
        <v>0</v>
      </c>
      <c r="M64" s="10"/>
      <c r="N64" s="10"/>
      <c r="O64" s="10"/>
    </row>
    <row r="65" spans="1:15" x14ac:dyDescent="0.35">
      <c r="A65" s="9" t="str">
        <f>B63&amp;C65</f>
        <v>PRECIO MEDIO (kg ó litros)Total Bebidas</v>
      </c>
      <c r="B65" s="9">
        <v>0</v>
      </c>
      <c r="C65" s="9" t="s">
        <v>158</v>
      </c>
      <c r="D65" s="10">
        <v>5.0243347745633704</v>
      </c>
      <c r="E65" s="10">
        <v>5.1555407127753199</v>
      </c>
      <c r="F65" s="10">
        <v>5.2713085066382703</v>
      </c>
      <c r="G65" s="10">
        <v>0</v>
      </c>
      <c r="H65" s="10">
        <v>0</v>
      </c>
      <c r="I65" s="10">
        <v>0</v>
      </c>
      <c r="J65" s="10">
        <v>0</v>
      </c>
      <c r="K65" s="10">
        <v>0</v>
      </c>
      <c r="L65" s="10">
        <v>0</v>
      </c>
      <c r="M65" s="10"/>
      <c r="N65" s="10"/>
      <c r="O65" s="10"/>
    </row>
    <row r="66" spans="1:15" x14ac:dyDescent="0.35">
      <c r="A66" s="9" t="str">
        <f>B63&amp;C66</f>
        <v>PRECIO MEDIO (kg ó litros)Total Bebidas Frias</v>
      </c>
      <c r="B66" s="9">
        <v>0</v>
      </c>
      <c r="C66" s="9" t="s">
        <v>159</v>
      </c>
      <c r="D66" s="10">
        <v>4.1355583422656501</v>
      </c>
      <c r="E66" s="10">
        <v>4.2516919123368897</v>
      </c>
      <c r="F66" s="10">
        <v>4.3757704857454804</v>
      </c>
      <c r="G66" s="10">
        <v>0</v>
      </c>
      <c r="H66" s="10">
        <v>0</v>
      </c>
      <c r="I66" s="10">
        <v>0</v>
      </c>
      <c r="J66" s="10">
        <v>0</v>
      </c>
      <c r="K66" s="10">
        <v>0</v>
      </c>
      <c r="L66" s="10">
        <v>0</v>
      </c>
      <c r="M66" s="10"/>
      <c r="N66" s="10"/>
      <c r="O66" s="10"/>
    </row>
    <row r="67" spans="1:15" x14ac:dyDescent="0.35">
      <c r="A67" s="9" t="str">
        <f>B63&amp;C67</f>
        <v>PRECIO MEDIO (kg ó litros)Total Bebidas Calientes</v>
      </c>
      <c r="B67" s="9">
        <v>0</v>
      </c>
      <c r="C67" s="9" t="s">
        <v>160</v>
      </c>
      <c r="D67" s="10">
        <v>11.3752090516059</v>
      </c>
      <c r="E67" s="10">
        <v>11.3996371215246</v>
      </c>
      <c r="F67" s="10">
        <v>11.429198076799301</v>
      </c>
      <c r="G67" s="10">
        <v>0</v>
      </c>
      <c r="H67" s="10">
        <v>0</v>
      </c>
      <c r="I67" s="10">
        <v>0</v>
      </c>
      <c r="J67" s="10">
        <v>0</v>
      </c>
      <c r="K67" s="10">
        <v>0</v>
      </c>
      <c r="L67" s="10">
        <v>0</v>
      </c>
      <c r="M67" s="10"/>
      <c r="N67" s="10"/>
      <c r="O67" s="10"/>
    </row>
    <row r="68" spans="1:15" x14ac:dyDescent="0.35">
      <c r="A68" s="9" t="str">
        <f>B63&amp;C68</f>
        <v>PRECIO MEDIO (kg ó litros)Total Aperitivos</v>
      </c>
      <c r="B68" s="9">
        <v>0</v>
      </c>
      <c r="C68" s="9" t="s">
        <v>161</v>
      </c>
      <c r="D68" s="10">
        <v>8.7801107348096394</v>
      </c>
      <c r="E68" s="10">
        <v>8.9162181955136699</v>
      </c>
      <c r="F68" s="10">
        <v>8.5421022836433895</v>
      </c>
      <c r="G68" s="10">
        <v>0</v>
      </c>
      <c r="H68" s="10">
        <v>0</v>
      </c>
      <c r="I68" s="10">
        <v>0</v>
      </c>
      <c r="J68" s="10">
        <v>0</v>
      </c>
      <c r="K68" s="10">
        <v>0</v>
      </c>
      <c r="L68" s="10">
        <v>0</v>
      </c>
      <c r="M68" s="10"/>
      <c r="N68" s="10"/>
      <c r="O68"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N553"/>
  <sheetViews>
    <sheetView zoomScale="50" zoomScaleNormal="60" workbookViewId="0">
      <pane xSplit="3" ySplit="2" topLeftCell="D498" activePane="bottomRight" state="frozen"/>
      <selection activeCell="I73" sqref="I73"/>
      <selection pane="topRight" activeCell="I73" sqref="I73"/>
      <selection pane="bottomLeft" activeCell="I73" sqref="I73"/>
      <selection pane="bottomRight" activeCell="I73" sqref="I73"/>
    </sheetView>
  </sheetViews>
  <sheetFormatPr baseColWidth="10" defaultColWidth="11.453125" defaultRowHeight="14.5" x14ac:dyDescent="0.35"/>
  <cols>
    <col min="1" max="1" width="87" style="9" customWidth="1"/>
    <col min="2" max="2" width="49.26953125" style="9" customWidth="1"/>
    <col min="3" max="3" width="18.1796875" style="9" bestFit="1" customWidth="1"/>
    <col min="4" max="4" width="11.453125" style="9"/>
    <col min="5" max="14" width="11.453125" style="10"/>
    <col min="15" max="16384" width="11.453125" style="9"/>
  </cols>
  <sheetData>
    <row r="2" spans="1:13" x14ac:dyDescent="0.35">
      <c r="B2" s="9">
        <v>0</v>
      </c>
      <c r="C2" s="9">
        <v>0</v>
      </c>
      <c r="D2">
        <v>0</v>
      </c>
      <c r="E2" s="21" t="s">
        <v>195</v>
      </c>
      <c r="F2" s="21" t="s">
        <v>196</v>
      </c>
      <c r="G2" s="21" t="s">
        <v>197</v>
      </c>
      <c r="H2" s="21">
        <v>0</v>
      </c>
      <c r="I2" s="21">
        <v>0</v>
      </c>
      <c r="J2" s="21">
        <v>0</v>
      </c>
      <c r="K2" s="21">
        <v>0</v>
      </c>
      <c r="L2" s="21">
        <v>0</v>
      </c>
      <c r="M2" s="10">
        <v>0</v>
      </c>
    </row>
    <row r="3" spans="1:13" x14ac:dyDescent="0.35">
      <c r="A3" s="9" t="str">
        <f>B3&amp;C3&amp;D3</f>
        <v>DISTRIBUCION VOLUMEN X CRITERIO (Consumiciones)TotalAlimentacionT.ESPAÑA</v>
      </c>
      <c r="B3" s="9" t="s">
        <v>109</v>
      </c>
      <c r="C3" s="9" t="s">
        <v>157</v>
      </c>
      <c r="D3" s="10" t="s">
        <v>36</v>
      </c>
      <c r="E3" s="21">
        <v>100</v>
      </c>
      <c r="F3" s="21">
        <v>100</v>
      </c>
      <c r="G3" s="21">
        <v>100</v>
      </c>
      <c r="H3" s="10">
        <v>0</v>
      </c>
      <c r="I3" s="10">
        <v>0</v>
      </c>
      <c r="J3" s="10">
        <v>0</v>
      </c>
      <c r="K3" s="10">
        <v>0</v>
      </c>
      <c r="L3" s="10">
        <v>0</v>
      </c>
      <c r="M3" s="10">
        <v>0</v>
      </c>
    </row>
    <row r="4" spans="1:13" x14ac:dyDescent="0.35">
      <c r="A4" s="9" t="str">
        <f>B3&amp;C3&amp;D4</f>
        <v>DISTRIBUCION VOLUMEN X CRITERIO (Consumiciones)TotalAlimentacionBCN AM</v>
      </c>
      <c r="B4" s="9">
        <v>0</v>
      </c>
      <c r="C4" s="9">
        <v>0</v>
      </c>
      <c r="D4" s="10" t="s">
        <v>1</v>
      </c>
      <c r="E4" s="21">
        <v>9.3105269625709184</v>
      </c>
      <c r="F4" s="21">
        <v>9.3385342889560743</v>
      </c>
      <c r="G4" s="21">
        <v>9.5543362548525224</v>
      </c>
      <c r="H4" s="10">
        <v>0</v>
      </c>
      <c r="I4" s="10">
        <v>0</v>
      </c>
      <c r="J4" s="10">
        <v>0</v>
      </c>
      <c r="K4" s="10">
        <v>0</v>
      </c>
      <c r="L4" s="10">
        <v>0</v>
      </c>
      <c r="M4" s="10">
        <v>0</v>
      </c>
    </row>
    <row r="5" spans="1:13" x14ac:dyDescent="0.35">
      <c r="A5" s="9" t="str">
        <f>B3&amp;C3&amp;D5</f>
        <v>DISTRIBUCION VOLUMEN X CRITERIO (Consumiciones)TotalAlimentacionREST.CAT ARAGON</v>
      </c>
      <c r="B5" s="9">
        <v>0</v>
      </c>
      <c r="C5" s="9">
        <v>0</v>
      </c>
      <c r="D5" s="10" t="s">
        <v>2</v>
      </c>
      <c r="E5" s="21">
        <v>12.839639700152123</v>
      </c>
      <c r="F5" s="21">
        <v>13.714298242935213</v>
      </c>
      <c r="G5" s="21">
        <v>14.639532556929606</v>
      </c>
      <c r="H5" s="10">
        <v>0</v>
      </c>
      <c r="I5" s="10">
        <v>0</v>
      </c>
      <c r="J5" s="10">
        <v>0</v>
      </c>
      <c r="K5" s="10">
        <v>0</v>
      </c>
      <c r="L5" s="10">
        <v>0</v>
      </c>
      <c r="M5" s="10">
        <v>0</v>
      </c>
    </row>
    <row r="6" spans="1:13" x14ac:dyDescent="0.35">
      <c r="A6" s="9" t="str">
        <f>B3&amp;C3&amp;D6</f>
        <v>DISTRIBUCION VOLUMEN X CRITERIO (Consumiciones)TotalAlimentacionLEVANTE</v>
      </c>
      <c r="B6" s="9">
        <v>0</v>
      </c>
      <c r="C6" s="9">
        <v>0</v>
      </c>
      <c r="D6" s="10" t="s">
        <v>3</v>
      </c>
      <c r="E6" s="21">
        <v>15.483176873152379</v>
      </c>
      <c r="F6" s="21">
        <v>15.355888034591599</v>
      </c>
      <c r="G6" s="21">
        <v>14.528610877656382</v>
      </c>
      <c r="H6" s="10">
        <v>0</v>
      </c>
      <c r="I6" s="10">
        <v>0</v>
      </c>
      <c r="J6" s="10">
        <v>0</v>
      </c>
      <c r="K6" s="10">
        <v>0</v>
      </c>
      <c r="L6" s="10">
        <v>0</v>
      </c>
      <c r="M6" s="10">
        <v>0</v>
      </c>
    </row>
    <row r="7" spans="1:13" x14ac:dyDescent="0.35">
      <c r="A7" s="9" t="str">
        <f>B3&amp;C3&amp;D7</f>
        <v>DISTRIBUCION VOLUMEN X CRITERIO (Consumiciones)TotalAlimentacionANDALUCIA</v>
      </c>
      <c r="B7" s="9">
        <v>0</v>
      </c>
      <c r="C7" s="9">
        <v>0</v>
      </c>
      <c r="D7" s="10" t="s">
        <v>4</v>
      </c>
      <c r="E7" s="21">
        <v>20.556272617013107</v>
      </c>
      <c r="F7" s="21">
        <v>19.517772280832808</v>
      </c>
      <c r="G7" s="21">
        <v>20.09220794813303</v>
      </c>
      <c r="H7" s="10">
        <v>0</v>
      </c>
      <c r="I7" s="10">
        <v>0</v>
      </c>
      <c r="J7" s="10">
        <v>0</v>
      </c>
      <c r="K7" s="10">
        <v>0</v>
      </c>
      <c r="L7" s="10">
        <v>0</v>
      </c>
      <c r="M7" s="10">
        <v>0</v>
      </c>
    </row>
    <row r="8" spans="1:13" x14ac:dyDescent="0.35">
      <c r="A8" s="9" t="str">
        <f>B3&amp;C3&amp;D8</f>
        <v>DISTRIBUCION VOLUMEN X CRITERIO (Consumiciones)TotalAlimentacionMDD AM</v>
      </c>
      <c r="B8" s="9">
        <v>0</v>
      </c>
      <c r="C8" s="9">
        <v>0</v>
      </c>
      <c r="D8" s="10" t="s">
        <v>5</v>
      </c>
      <c r="E8" s="21">
        <v>13.493696431883528</v>
      </c>
      <c r="F8" s="21">
        <v>13.374857976012333</v>
      </c>
      <c r="G8" s="21">
        <v>13.332596950414215</v>
      </c>
      <c r="H8" s="10">
        <v>0</v>
      </c>
      <c r="I8" s="10">
        <v>0</v>
      </c>
      <c r="J8" s="10">
        <v>0</v>
      </c>
      <c r="K8" s="10">
        <v>0</v>
      </c>
      <c r="L8" s="10">
        <v>0</v>
      </c>
      <c r="M8" s="10">
        <v>0</v>
      </c>
    </row>
    <row r="9" spans="1:13" x14ac:dyDescent="0.35">
      <c r="A9" s="9" t="str">
        <f>B3&amp;C3&amp;D9</f>
        <v>DISTRIBUCION VOLUMEN X CRITERIO (Consumiciones)TotalAlimentacionRTO CENTRO</v>
      </c>
      <c r="B9" s="9">
        <v>0</v>
      </c>
      <c r="C9" s="9">
        <v>0</v>
      </c>
      <c r="D9" s="10" t="s">
        <v>6</v>
      </c>
      <c r="E9" s="21">
        <v>8.6971455526203094</v>
      </c>
      <c r="F9" s="21">
        <v>8.644063416891596</v>
      </c>
      <c r="G9" s="21">
        <v>8.5188057790050831</v>
      </c>
      <c r="H9" s="10">
        <v>0</v>
      </c>
      <c r="I9" s="10">
        <v>0</v>
      </c>
      <c r="J9" s="10">
        <v>0</v>
      </c>
      <c r="K9" s="10">
        <v>0</v>
      </c>
      <c r="L9" s="10">
        <v>0</v>
      </c>
      <c r="M9" s="10">
        <v>0</v>
      </c>
    </row>
    <row r="10" spans="1:13" x14ac:dyDescent="0.35">
      <c r="A10" s="9" t="str">
        <f>B3&amp;C3&amp;D10</f>
        <v>DISTRIBUCION VOLUMEN X CRITERIO (Consumiciones)TotalAlimentacionNORTE-CENTRO</v>
      </c>
      <c r="B10" s="9">
        <v>0</v>
      </c>
      <c r="C10" s="9">
        <v>0</v>
      </c>
      <c r="D10" s="10" t="s">
        <v>7</v>
      </c>
      <c r="E10" s="21">
        <v>9.808271081288817</v>
      </c>
      <c r="F10" s="21">
        <v>9.7690421769154927</v>
      </c>
      <c r="G10" s="21">
        <v>9.7838876215632133</v>
      </c>
      <c r="H10" s="10">
        <v>0</v>
      </c>
      <c r="I10" s="10">
        <v>0</v>
      </c>
      <c r="J10" s="10">
        <v>0</v>
      </c>
      <c r="K10" s="10">
        <v>0</v>
      </c>
      <c r="L10" s="10">
        <v>0</v>
      </c>
      <c r="M10" s="10">
        <v>0</v>
      </c>
    </row>
    <row r="11" spans="1:13" x14ac:dyDescent="0.35">
      <c r="A11" s="9" t="str">
        <f>B3&amp;C3&amp;D11</f>
        <v>DISTRIBUCION VOLUMEN X CRITERIO (Consumiciones)TotalAlimentacionNOROESTE</v>
      </c>
      <c r="B11" s="9">
        <v>0</v>
      </c>
      <c r="C11" s="9">
        <v>0</v>
      </c>
      <c r="D11" s="10" t="s">
        <v>8</v>
      </c>
      <c r="E11" s="21">
        <v>9.8112478828453025</v>
      </c>
      <c r="F11" s="21">
        <v>10.285574904488623</v>
      </c>
      <c r="G11" s="21">
        <v>9.5500380197702803</v>
      </c>
      <c r="H11" s="10">
        <v>0</v>
      </c>
      <c r="I11" s="10">
        <v>0</v>
      </c>
      <c r="J11" s="10">
        <v>0</v>
      </c>
      <c r="K11" s="10">
        <v>0</v>
      </c>
      <c r="L11" s="10">
        <v>0</v>
      </c>
      <c r="M11" s="10">
        <v>0</v>
      </c>
    </row>
    <row r="12" spans="1:13" x14ac:dyDescent="0.35">
      <c r="A12" s="9" t="str">
        <f>B3&amp;C3&amp;D12</f>
        <v>DISTRIBUCION VOLUMEN X CRITERIO (Consumiciones)TotalAlimentacion&lt;2MIL</v>
      </c>
      <c r="B12" s="9">
        <v>0</v>
      </c>
      <c r="C12" s="9">
        <v>0</v>
      </c>
      <c r="D12" s="10" t="s">
        <v>9</v>
      </c>
      <c r="E12" s="21">
        <v>5.0020784181123883</v>
      </c>
      <c r="F12" s="21">
        <v>5.1980231357173787</v>
      </c>
      <c r="G12" s="21">
        <v>5.4427550326169607</v>
      </c>
      <c r="H12" s="10">
        <v>0</v>
      </c>
      <c r="I12" s="10">
        <v>0</v>
      </c>
      <c r="J12" s="10">
        <v>0</v>
      </c>
      <c r="K12" s="10">
        <v>0</v>
      </c>
      <c r="L12" s="10">
        <v>0</v>
      </c>
      <c r="M12" s="10">
        <v>0</v>
      </c>
    </row>
    <row r="13" spans="1:13" x14ac:dyDescent="0.35">
      <c r="A13" s="9" t="str">
        <f>B3&amp;C3&amp;D13</f>
        <v>DISTRIBUCION VOLUMEN X CRITERIO (Consumiciones)TotalAlimentacion2-5MIL</v>
      </c>
      <c r="B13" s="9">
        <v>0</v>
      </c>
      <c r="C13" s="9">
        <v>0</v>
      </c>
      <c r="D13" s="10" t="s">
        <v>10</v>
      </c>
      <c r="E13" s="21">
        <v>4.9061399203591085</v>
      </c>
      <c r="F13" s="21">
        <v>4.9839006853954313</v>
      </c>
      <c r="G13" s="21">
        <v>4.527326209629007</v>
      </c>
      <c r="H13" s="10">
        <v>0</v>
      </c>
      <c r="I13" s="10">
        <v>0</v>
      </c>
      <c r="J13" s="10">
        <v>0</v>
      </c>
      <c r="K13" s="10">
        <v>0</v>
      </c>
      <c r="L13" s="10">
        <v>0</v>
      </c>
      <c r="M13" s="10">
        <v>0</v>
      </c>
    </row>
    <row r="14" spans="1:13" x14ac:dyDescent="0.35">
      <c r="A14" s="9" t="str">
        <f>B3&amp;C3&amp;D14</f>
        <v>DISTRIBUCION VOLUMEN X CRITERIO (Consumiciones)TotalAlimentacion5-10MIL</v>
      </c>
      <c r="B14" s="9">
        <v>0</v>
      </c>
      <c r="C14" s="9">
        <v>0</v>
      </c>
      <c r="D14" s="10" t="s">
        <v>11</v>
      </c>
      <c r="E14" s="21">
        <v>7.2841051772685326</v>
      </c>
      <c r="F14" s="21">
        <v>7.6446162435506819</v>
      </c>
      <c r="G14" s="21">
        <v>7.5235234321847368</v>
      </c>
      <c r="H14" s="10">
        <v>0</v>
      </c>
      <c r="I14" s="10">
        <v>0</v>
      </c>
      <c r="J14" s="10">
        <v>0</v>
      </c>
      <c r="K14" s="10">
        <v>0</v>
      </c>
      <c r="L14" s="10">
        <v>0</v>
      </c>
      <c r="M14" s="10">
        <v>0</v>
      </c>
    </row>
    <row r="15" spans="1:13" x14ac:dyDescent="0.35">
      <c r="A15" s="9" t="str">
        <f>B3&amp;C3&amp;D15</f>
        <v>DISTRIBUCION VOLUMEN X CRITERIO (Consumiciones)TotalAlimentacion10-30MIL</v>
      </c>
      <c r="B15" s="9">
        <v>0</v>
      </c>
      <c r="C15" s="9">
        <v>0</v>
      </c>
      <c r="D15" s="10" t="s">
        <v>12</v>
      </c>
      <c r="E15" s="21">
        <v>17.537811104385746</v>
      </c>
      <c r="F15" s="21">
        <v>17.015151052445709</v>
      </c>
      <c r="G15" s="21">
        <v>17.642390042822267</v>
      </c>
      <c r="H15" s="10">
        <v>0</v>
      </c>
      <c r="I15" s="10">
        <v>0</v>
      </c>
      <c r="J15" s="10">
        <v>0</v>
      </c>
      <c r="K15" s="10">
        <v>0</v>
      </c>
      <c r="L15" s="10">
        <v>0</v>
      </c>
      <c r="M15" s="10">
        <v>0</v>
      </c>
    </row>
    <row r="16" spans="1:13" x14ac:dyDescent="0.35">
      <c r="A16" s="9" t="str">
        <f>B3&amp;C3&amp;D16</f>
        <v>DISTRIBUCION VOLUMEN X CRITERIO (Consumiciones)TotalAlimentacion30-100MIL</v>
      </c>
      <c r="B16" s="9">
        <v>0</v>
      </c>
      <c r="C16" s="9">
        <v>0</v>
      </c>
      <c r="D16" s="10" t="s">
        <v>13</v>
      </c>
      <c r="E16" s="21">
        <v>21.822909312122224</v>
      </c>
      <c r="F16" s="21">
        <v>21.776398060251843</v>
      </c>
      <c r="G16" s="21">
        <v>22.043438588065793</v>
      </c>
      <c r="H16" s="10">
        <v>0</v>
      </c>
      <c r="I16" s="10">
        <v>0</v>
      </c>
      <c r="J16" s="10">
        <v>0</v>
      </c>
      <c r="K16" s="10">
        <v>0</v>
      </c>
      <c r="L16" s="10">
        <v>0</v>
      </c>
      <c r="M16" s="10">
        <v>0</v>
      </c>
    </row>
    <row r="17" spans="1:13" x14ac:dyDescent="0.35">
      <c r="A17" s="9" t="str">
        <f>B3&amp;C3&amp;D17</f>
        <v>DISTRIBUCION VOLUMEN X CRITERIO (Consumiciones)TotalAlimentacion100-200MIL</v>
      </c>
      <c r="B17" s="9">
        <v>0</v>
      </c>
      <c r="C17" s="9">
        <v>0</v>
      </c>
      <c r="D17" s="10" t="s">
        <v>14</v>
      </c>
      <c r="E17" s="21">
        <v>10.135520799065132</v>
      </c>
      <c r="F17" s="21">
        <v>9.7583066903771361</v>
      </c>
      <c r="G17" s="21">
        <v>10.557153719934366</v>
      </c>
      <c r="H17" s="10">
        <v>0</v>
      </c>
      <c r="I17" s="10">
        <v>0</v>
      </c>
      <c r="J17" s="10">
        <v>0</v>
      </c>
      <c r="K17" s="10">
        <v>0</v>
      </c>
      <c r="L17" s="10">
        <v>0</v>
      </c>
      <c r="M17" s="10">
        <v>0</v>
      </c>
    </row>
    <row r="18" spans="1:13" x14ac:dyDescent="0.35">
      <c r="A18" s="9" t="str">
        <f>B3&amp;C3&amp;D18</f>
        <v>DISTRIBUCION VOLUMEN X CRITERIO (Consumiciones)TotalAlimentacion200-500MIL</v>
      </c>
      <c r="B18" s="9">
        <v>0</v>
      </c>
      <c r="C18" s="9">
        <v>0</v>
      </c>
      <c r="D18" s="10" t="s">
        <v>15</v>
      </c>
      <c r="E18" s="21">
        <v>14.451913587267228</v>
      </c>
      <c r="F18" s="21">
        <v>14.654745656669588</v>
      </c>
      <c r="G18" s="21">
        <v>13.422635770600714</v>
      </c>
      <c r="H18" s="10">
        <v>0</v>
      </c>
      <c r="I18" s="10">
        <v>0</v>
      </c>
      <c r="J18" s="10">
        <v>0</v>
      </c>
      <c r="K18" s="10">
        <v>0</v>
      </c>
      <c r="L18" s="10">
        <v>0</v>
      </c>
      <c r="M18" s="10">
        <v>0</v>
      </c>
    </row>
    <row r="19" spans="1:13" x14ac:dyDescent="0.35">
      <c r="A19" s="9" t="str">
        <f>B3&amp;C3&amp;D19</f>
        <v>DISTRIBUCION VOLUMEN X CRITERIO (Consumiciones)TotalAlimentacion&gt;500MIL</v>
      </c>
      <c r="B19" s="9">
        <v>0</v>
      </c>
      <c r="C19" s="9">
        <v>0</v>
      </c>
      <c r="D19" s="10" t="s">
        <v>16</v>
      </c>
      <c r="E19" s="21">
        <v>18.859495729816331</v>
      </c>
      <c r="F19" s="21">
        <v>18.968899976743696</v>
      </c>
      <c r="G19" s="21">
        <v>18.840781206227238</v>
      </c>
      <c r="H19" s="10">
        <v>0</v>
      </c>
      <c r="I19" s="10">
        <v>0</v>
      </c>
      <c r="J19" s="10">
        <v>0</v>
      </c>
      <c r="K19" s="10">
        <v>0</v>
      </c>
      <c r="L19" s="10">
        <v>0</v>
      </c>
      <c r="M19" s="10">
        <v>0</v>
      </c>
    </row>
    <row r="20" spans="1:13" x14ac:dyDescent="0.35">
      <c r="A20" s="9" t="str">
        <f>B3&amp;C3&amp;D20</f>
        <v>DISTRIBUCION VOLUMEN X CRITERIO (Consumiciones)TotalAlimentacionDE 15 A 19 AÑOS</v>
      </c>
      <c r="B20" s="9">
        <v>0</v>
      </c>
      <c r="C20" s="9">
        <v>0</v>
      </c>
      <c r="D20" s="10" t="s">
        <v>39</v>
      </c>
      <c r="E20" s="21">
        <v>2.2309303420802959</v>
      </c>
      <c r="F20" s="21">
        <v>2.2944099515062963</v>
      </c>
      <c r="G20" s="21">
        <v>2.0223692320006403</v>
      </c>
      <c r="H20" s="10">
        <v>0</v>
      </c>
      <c r="I20" s="10">
        <v>0</v>
      </c>
      <c r="J20" s="10">
        <v>0</v>
      </c>
      <c r="K20" s="10">
        <v>0</v>
      </c>
      <c r="L20" s="10">
        <v>0</v>
      </c>
      <c r="M20" s="10">
        <v>0</v>
      </c>
    </row>
    <row r="21" spans="1:13" x14ac:dyDescent="0.35">
      <c r="A21" s="9" t="str">
        <f>B3&amp;C3&amp;D21</f>
        <v>DISTRIBUCION VOLUMEN X CRITERIO (Consumiciones)TotalAlimentacionDE 20 A 24 AÑOS</v>
      </c>
      <c r="B21" s="9">
        <v>0</v>
      </c>
      <c r="C21" s="9">
        <v>0</v>
      </c>
      <c r="D21" s="10" t="s">
        <v>40</v>
      </c>
      <c r="E21" s="21">
        <v>2.7331457693925265</v>
      </c>
      <c r="F21" s="21">
        <v>2.6260973335118667</v>
      </c>
      <c r="G21" s="21">
        <v>2.5088670108456399</v>
      </c>
      <c r="H21" s="10">
        <v>0</v>
      </c>
      <c r="I21" s="10">
        <v>0</v>
      </c>
      <c r="J21" s="10">
        <v>0</v>
      </c>
      <c r="K21" s="10">
        <v>0</v>
      </c>
      <c r="L21" s="10">
        <v>0</v>
      </c>
      <c r="M21" s="10">
        <v>0</v>
      </c>
    </row>
    <row r="22" spans="1:13" x14ac:dyDescent="0.35">
      <c r="A22" s="9" t="str">
        <f>B3&amp;C3&amp;D22</f>
        <v>DISTRIBUCION VOLUMEN X CRITERIO (Consumiciones)TotalAlimentacionDE 25 A 34 AÑOS</v>
      </c>
      <c r="B22" s="9">
        <v>0</v>
      </c>
      <c r="C22" s="9">
        <v>0</v>
      </c>
      <c r="D22" s="10" t="s">
        <v>41</v>
      </c>
      <c r="E22" s="21">
        <v>8.4574824960252073</v>
      </c>
      <c r="F22" s="21">
        <v>8.1056603655390091</v>
      </c>
      <c r="G22" s="21">
        <v>7.3835098251090567</v>
      </c>
      <c r="H22" s="10">
        <v>0</v>
      </c>
      <c r="I22" s="10">
        <v>0</v>
      </c>
      <c r="J22" s="10">
        <v>0</v>
      </c>
      <c r="K22" s="10">
        <v>0</v>
      </c>
      <c r="L22" s="10">
        <v>0</v>
      </c>
      <c r="M22" s="10">
        <v>0</v>
      </c>
    </row>
    <row r="23" spans="1:13" x14ac:dyDescent="0.35">
      <c r="A23" s="9" t="str">
        <f>B3&amp;C3&amp;D23</f>
        <v>DISTRIBUCION VOLUMEN X CRITERIO (Consumiciones)TotalAlimentacionDE 35 A 49 AÑOS</v>
      </c>
      <c r="B23" s="9">
        <v>0</v>
      </c>
      <c r="C23" s="9">
        <v>0</v>
      </c>
      <c r="D23" s="10" t="s">
        <v>42</v>
      </c>
      <c r="E23" s="21">
        <v>27.138492257644465</v>
      </c>
      <c r="F23" s="21">
        <v>25.465850425151892</v>
      </c>
      <c r="G23" s="21">
        <v>23.65578901028535</v>
      </c>
      <c r="H23" s="10">
        <v>0</v>
      </c>
      <c r="I23" s="10">
        <v>0</v>
      </c>
      <c r="J23" s="10">
        <v>0</v>
      </c>
      <c r="K23" s="10">
        <v>0</v>
      </c>
      <c r="L23" s="10">
        <v>0</v>
      </c>
      <c r="M23" s="10">
        <v>0</v>
      </c>
    </row>
    <row r="24" spans="1:13" x14ac:dyDescent="0.35">
      <c r="A24" s="9" t="str">
        <f>B3&amp;C3&amp;D24</f>
        <v>DISTRIBUCION VOLUMEN X CRITERIO (Consumiciones)TotalAlimentacionDE 50 A 59 AÑOS</v>
      </c>
      <c r="B24" s="9">
        <v>0</v>
      </c>
      <c r="C24" s="9">
        <v>0</v>
      </c>
      <c r="D24" s="10" t="s">
        <v>43</v>
      </c>
      <c r="E24" s="21">
        <v>24.484917920421697</v>
      </c>
      <c r="F24" s="21">
        <v>24.730222939487405</v>
      </c>
      <c r="G24" s="21">
        <v>25.785904670428621</v>
      </c>
      <c r="H24" s="10">
        <v>0</v>
      </c>
      <c r="I24" s="10">
        <v>0</v>
      </c>
      <c r="J24" s="10">
        <v>0</v>
      </c>
      <c r="K24" s="10">
        <v>0</v>
      </c>
      <c r="L24" s="10">
        <v>0</v>
      </c>
      <c r="M24" s="10">
        <v>0</v>
      </c>
    </row>
    <row r="25" spans="1:13" x14ac:dyDescent="0.35">
      <c r="A25" s="9" t="str">
        <f>B3&amp;C3&amp;D25</f>
        <v>DISTRIBUCION VOLUMEN X CRITERIO (Consumiciones)TotalAlimentacionDE 60 A 75 AÑOS</v>
      </c>
      <c r="B25" s="9">
        <v>0</v>
      </c>
      <c r="C25" s="9">
        <v>0</v>
      </c>
      <c r="D25" s="10" t="s">
        <v>44</v>
      </c>
      <c r="E25" s="21">
        <v>34.955015948786802</v>
      </c>
      <c r="F25" s="21">
        <v>36.777795787711433</v>
      </c>
      <c r="G25" s="21">
        <v>38.643566654660418</v>
      </c>
      <c r="H25" s="10">
        <v>0</v>
      </c>
      <c r="I25" s="10">
        <v>0</v>
      </c>
      <c r="J25" s="10">
        <v>0</v>
      </c>
      <c r="K25" s="10">
        <v>0</v>
      </c>
      <c r="L25" s="10">
        <v>0</v>
      </c>
      <c r="M25" s="10">
        <v>0</v>
      </c>
    </row>
    <row r="26" spans="1:13" x14ac:dyDescent="0.35">
      <c r="A26" s="9" t="str">
        <f>B3&amp;C3&amp;D26</f>
        <v>DISTRIBUCION VOLUMEN X CRITERIO (Consumiciones)TotalAlimentacionNIVEL ALTO</v>
      </c>
      <c r="B26" s="9">
        <v>0</v>
      </c>
      <c r="C26" s="9">
        <v>0</v>
      </c>
      <c r="D26" s="10" t="s">
        <v>190</v>
      </c>
      <c r="E26" s="21">
        <v>23.759417951334637</v>
      </c>
      <c r="F26" s="21">
        <v>23.928436354069031</v>
      </c>
      <c r="G26" s="21">
        <v>24.338880217713211</v>
      </c>
      <c r="H26" s="10">
        <v>0</v>
      </c>
      <c r="I26" s="10">
        <v>0</v>
      </c>
      <c r="J26" s="10">
        <v>0</v>
      </c>
      <c r="K26" s="10">
        <v>0</v>
      </c>
      <c r="L26" s="10">
        <v>0</v>
      </c>
      <c r="M26" s="10">
        <v>0</v>
      </c>
    </row>
    <row r="27" spans="1:13" x14ac:dyDescent="0.35">
      <c r="A27" s="9" t="str">
        <f>B3&amp;C3&amp;D27</f>
        <v>DISTRIBUCION VOLUMEN X CRITERIO (Consumiciones)TotalAlimentacionNIVEL MEDIO ALTO</v>
      </c>
      <c r="B27" s="9">
        <v>0</v>
      </c>
      <c r="C27" s="9">
        <v>0</v>
      </c>
      <c r="D27" s="10" t="s">
        <v>191</v>
      </c>
      <c r="E27" s="21">
        <v>14.965762965688164</v>
      </c>
      <c r="F27" s="21">
        <v>14.429997345492387</v>
      </c>
      <c r="G27" s="21">
        <v>14.390114859727058</v>
      </c>
      <c r="H27" s="10">
        <v>0</v>
      </c>
      <c r="I27" s="10">
        <v>0</v>
      </c>
      <c r="J27" s="10">
        <v>0</v>
      </c>
      <c r="K27" s="10">
        <v>0</v>
      </c>
      <c r="L27" s="10">
        <v>0</v>
      </c>
      <c r="M27" s="10">
        <v>0</v>
      </c>
    </row>
    <row r="28" spans="1:13" x14ac:dyDescent="0.35">
      <c r="A28" s="9" t="str">
        <f>B3&amp;C3&amp;D28</f>
        <v>DISTRIBUCION VOLUMEN X CRITERIO (Consumiciones)TotalAlimentacionNIVEL MEDIO</v>
      </c>
      <c r="B28" s="9">
        <v>0</v>
      </c>
      <c r="C28" s="9">
        <v>0</v>
      </c>
      <c r="D28" s="10" t="s">
        <v>192</v>
      </c>
      <c r="E28" s="21">
        <v>24.659389022929766</v>
      </c>
      <c r="F28" s="21">
        <v>24.916531787924416</v>
      </c>
      <c r="G28" s="21">
        <v>24.929891543602672</v>
      </c>
      <c r="H28" s="10">
        <v>0</v>
      </c>
      <c r="I28" s="10">
        <v>0</v>
      </c>
      <c r="J28" s="10">
        <v>0</v>
      </c>
      <c r="K28" s="10">
        <v>0</v>
      </c>
      <c r="L28" s="10">
        <v>0</v>
      </c>
      <c r="M28" s="10">
        <v>0</v>
      </c>
    </row>
    <row r="29" spans="1:13" x14ac:dyDescent="0.35">
      <c r="A29" s="9" t="str">
        <f>B3&amp;C3&amp;D29</f>
        <v>DISTRIBUCION VOLUMEN X CRITERIO (Consumiciones)TotalAlimentacionNIVEL MEDIO BAJO</v>
      </c>
      <c r="B29" s="9">
        <v>0</v>
      </c>
      <c r="C29" s="9">
        <v>0</v>
      </c>
      <c r="D29" s="10" t="s">
        <v>193</v>
      </c>
      <c r="E29" s="21">
        <v>15.301691204925309</v>
      </c>
      <c r="F29" s="21">
        <v>14.644918497219814</v>
      </c>
      <c r="G29" s="21">
        <v>15.276343698723336</v>
      </c>
      <c r="H29" s="10">
        <v>0</v>
      </c>
      <c r="I29" s="10">
        <v>0</v>
      </c>
      <c r="J29" s="10">
        <v>0</v>
      </c>
      <c r="K29" s="10">
        <v>0</v>
      </c>
      <c r="L29" s="10">
        <v>0</v>
      </c>
      <c r="M29" s="10">
        <v>0</v>
      </c>
    </row>
    <row r="30" spans="1:13" x14ac:dyDescent="0.35">
      <c r="A30" s="9" t="str">
        <f>B3&amp;C3&amp;D30</f>
        <v>DISTRIBUCION VOLUMEN X CRITERIO (Consumiciones)TotalAlimentacionNIVEL BAJO</v>
      </c>
      <c r="B30" s="9">
        <v>0</v>
      </c>
      <c r="C30" s="9">
        <v>0</v>
      </c>
      <c r="D30" s="10" t="s">
        <v>194</v>
      </c>
      <c r="E30" s="21">
        <v>21.313715956648611</v>
      </c>
      <c r="F30" s="21">
        <v>22.080147336918092</v>
      </c>
      <c r="G30" s="21">
        <v>21.06478568855805</v>
      </c>
      <c r="H30" s="10">
        <v>0</v>
      </c>
      <c r="I30" s="10">
        <v>0</v>
      </c>
      <c r="J30" s="10">
        <v>0</v>
      </c>
      <c r="K30" s="10">
        <v>0</v>
      </c>
      <c r="L30" s="10">
        <v>0</v>
      </c>
      <c r="M30" s="10">
        <v>0</v>
      </c>
    </row>
    <row r="31" spans="1:13" x14ac:dyDescent="0.35">
      <c r="A31" s="9" t="str">
        <f>B3&amp;C3&amp;D31</f>
        <v>DISTRIBUCION VOLUMEN X CRITERIO (Consumiciones)TotalAlimentacionHOMBRE</v>
      </c>
      <c r="B31" s="9">
        <v>0</v>
      </c>
      <c r="C31" s="9">
        <v>0</v>
      </c>
      <c r="D31" s="10" t="s">
        <v>21</v>
      </c>
      <c r="E31" s="21">
        <v>56.070362429405918</v>
      </c>
      <c r="F31" s="21">
        <v>55.378721498301196</v>
      </c>
      <c r="G31" s="21">
        <v>56.392227958538442</v>
      </c>
      <c r="H31" s="10">
        <v>0</v>
      </c>
      <c r="I31" s="10">
        <v>0</v>
      </c>
      <c r="J31" s="10">
        <v>0</v>
      </c>
      <c r="K31" s="10">
        <v>0</v>
      </c>
      <c r="L31" s="10">
        <v>0</v>
      </c>
      <c r="M31" s="10">
        <v>0</v>
      </c>
    </row>
    <row r="32" spans="1:13" x14ac:dyDescent="0.35">
      <c r="A32" s="9" t="str">
        <f>B3&amp;C3&amp;D32</f>
        <v>DISTRIBUCION VOLUMEN X CRITERIO (Consumiciones)TotalAlimentacionMUJER</v>
      </c>
      <c r="B32" s="9">
        <v>0</v>
      </c>
      <c r="C32" s="9">
        <v>0</v>
      </c>
      <c r="D32" s="10" t="s">
        <v>22</v>
      </c>
      <c r="E32" s="21">
        <v>43.929622304945077</v>
      </c>
      <c r="F32" s="21">
        <v>44.621309823322555</v>
      </c>
      <c r="G32" s="21">
        <v>43.60778004562372</v>
      </c>
      <c r="H32" s="10">
        <v>0</v>
      </c>
      <c r="I32" s="10">
        <v>0</v>
      </c>
      <c r="J32" s="10">
        <v>0</v>
      </c>
      <c r="K32" s="10">
        <v>0</v>
      </c>
      <c r="L32" s="10">
        <v>0</v>
      </c>
      <c r="M32" s="10">
        <v>0</v>
      </c>
    </row>
    <row r="33" spans="1:13" x14ac:dyDescent="0.35">
      <c r="A33" s="9" t="str">
        <f>$B$3&amp;$C$33&amp;D33</f>
        <v>DISTRIBUCION VOLUMEN X CRITERIO (Consumiciones).T.Alimentos TOTAL INGT.ESPAÑA</v>
      </c>
      <c r="B33" s="9">
        <v>0</v>
      </c>
      <c r="C33" s="9" t="s">
        <v>107</v>
      </c>
      <c r="D33" s="10" t="s">
        <v>36</v>
      </c>
      <c r="E33" s="21">
        <v>100</v>
      </c>
      <c r="F33" s="21">
        <v>100</v>
      </c>
      <c r="G33" s="21">
        <v>100</v>
      </c>
      <c r="H33" s="10">
        <v>0</v>
      </c>
      <c r="I33" s="10">
        <v>0</v>
      </c>
      <c r="J33" s="10">
        <v>0</v>
      </c>
      <c r="K33" s="10">
        <v>0</v>
      </c>
      <c r="L33" s="10">
        <v>0</v>
      </c>
      <c r="M33" s="10">
        <v>0</v>
      </c>
    </row>
    <row r="34" spans="1:13" x14ac:dyDescent="0.35">
      <c r="A34" s="9" t="str">
        <f t="shared" ref="A34:A62" si="0">$B$3&amp;$C$33&amp;D34</f>
        <v>DISTRIBUCION VOLUMEN X CRITERIO (Consumiciones).T.Alimentos TOTAL INGBCN AM</v>
      </c>
      <c r="B34" s="9">
        <v>0</v>
      </c>
      <c r="C34" s="9">
        <v>0</v>
      </c>
      <c r="D34" s="10" t="s">
        <v>1</v>
      </c>
      <c r="E34" s="21">
        <v>10.078068597035038</v>
      </c>
      <c r="F34" s="21">
        <v>9.7460892018640966</v>
      </c>
      <c r="G34" s="21">
        <v>10.17278307110829</v>
      </c>
      <c r="H34" s="10">
        <v>0</v>
      </c>
      <c r="I34" s="10">
        <v>0</v>
      </c>
      <c r="J34" s="10">
        <v>0</v>
      </c>
      <c r="K34" s="10">
        <v>0</v>
      </c>
      <c r="L34" s="10">
        <v>0</v>
      </c>
      <c r="M34" s="10">
        <v>0</v>
      </c>
    </row>
    <row r="35" spans="1:13" x14ac:dyDescent="0.35">
      <c r="A35" s="9" t="str">
        <f t="shared" si="0"/>
        <v>DISTRIBUCION VOLUMEN X CRITERIO (Consumiciones).T.Alimentos TOTAL INGREST.CAT ARAGON</v>
      </c>
      <c r="B35" s="9">
        <v>0</v>
      </c>
      <c r="C35" s="9">
        <v>0</v>
      </c>
      <c r="D35" s="10" t="s">
        <v>2</v>
      </c>
      <c r="E35" s="21">
        <v>12.747654700921519</v>
      </c>
      <c r="F35" s="21">
        <v>13.509575449590718</v>
      </c>
      <c r="G35" s="21">
        <v>14.681897594409355</v>
      </c>
      <c r="H35" s="10">
        <v>0</v>
      </c>
      <c r="I35" s="10">
        <v>0</v>
      </c>
      <c r="J35" s="10">
        <v>0</v>
      </c>
      <c r="K35" s="10">
        <v>0</v>
      </c>
      <c r="L35" s="10">
        <v>0</v>
      </c>
      <c r="M35" s="10">
        <v>0</v>
      </c>
    </row>
    <row r="36" spans="1:13" x14ac:dyDescent="0.35">
      <c r="A36" s="9" t="str">
        <f t="shared" si="0"/>
        <v>DISTRIBUCION VOLUMEN X CRITERIO (Consumiciones).T.Alimentos TOTAL INGLEVANTE</v>
      </c>
      <c r="B36" s="9">
        <v>0</v>
      </c>
      <c r="C36" s="9">
        <v>0</v>
      </c>
      <c r="D36" s="10" t="s">
        <v>3</v>
      </c>
      <c r="E36" s="21">
        <v>17.046553419954098</v>
      </c>
      <c r="F36" s="21">
        <v>16.932446679420178</v>
      </c>
      <c r="G36" s="21">
        <v>16.003739392221238</v>
      </c>
      <c r="H36" s="10">
        <v>0</v>
      </c>
      <c r="I36" s="10">
        <v>0</v>
      </c>
      <c r="J36" s="10">
        <v>0</v>
      </c>
      <c r="K36" s="10">
        <v>0</v>
      </c>
      <c r="L36" s="10">
        <v>0</v>
      </c>
      <c r="M36" s="10">
        <v>0</v>
      </c>
    </row>
    <row r="37" spans="1:13" x14ac:dyDescent="0.35">
      <c r="A37" s="9" t="str">
        <f t="shared" si="0"/>
        <v>DISTRIBUCION VOLUMEN X CRITERIO (Consumiciones).T.Alimentos TOTAL INGANDALUCIA</v>
      </c>
      <c r="B37" s="9">
        <v>0</v>
      </c>
      <c r="C37" s="9">
        <v>0</v>
      </c>
      <c r="D37" s="10" t="s">
        <v>4</v>
      </c>
      <c r="E37" s="21">
        <v>21.16600369473737</v>
      </c>
      <c r="F37" s="21">
        <v>20.3969702061097</v>
      </c>
      <c r="G37" s="21">
        <v>20.841637916573884</v>
      </c>
      <c r="H37" s="10">
        <v>0</v>
      </c>
      <c r="I37" s="10">
        <v>0</v>
      </c>
      <c r="J37" s="10">
        <v>0</v>
      </c>
      <c r="K37" s="10">
        <v>0</v>
      </c>
      <c r="L37" s="10">
        <v>0</v>
      </c>
      <c r="M37" s="10">
        <v>0</v>
      </c>
    </row>
    <row r="38" spans="1:13" x14ac:dyDescent="0.35">
      <c r="A38" s="9" t="str">
        <f t="shared" si="0"/>
        <v>DISTRIBUCION VOLUMEN X CRITERIO (Consumiciones).T.Alimentos TOTAL INGMDD AM</v>
      </c>
      <c r="B38" s="9">
        <v>0</v>
      </c>
      <c r="C38" s="9">
        <v>0</v>
      </c>
      <c r="D38" s="10" t="s">
        <v>5</v>
      </c>
      <c r="E38" s="21">
        <v>15.543553453430036</v>
      </c>
      <c r="F38" s="21">
        <v>14.972483662635261</v>
      </c>
      <c r="G38" s="21">
        <v>14.911136463292255</v>
      </c>
      <c r="H38" s="10">
        <v>0</v>
      </c>
      <c r="I38" s="10">
        <v>0</v>
      </c>
      <c r="J38" s="10">
        <v>0</v>
      </c>
      <c r="K38" s="10">
        <v>0</v>
      </c>
      <c r="L38" s="10">
        <v>0</v>
      </c>
      <c r="M38" s="10">
        <v>0</v>
      </c>
    </row>
    <row r="39" spans="1:13" x14ac:dyDescent="0.35">
      <c r="A39" s="9" t="str">
        <f t="shared" si="0"/>
        <v>DISTRIBUCION VOLUMEN X CRITERIO (Consumiciones).T.Alimentos TOTAL INGRTO CENTRO</v>
      </c>
      <c r="B39" s="9">
        <v>0</v>
      </c>
      <c r="C39" s="9">
        <v>0</v>
      </c>
      <c r="D39" s="10" t="s">
        <v>6</v>
      </c>
      <c r="E39" s="21">
        <v>7.6088408211396095</v>
      </c>
      <c r="F39" s="21">
        <v>7.7930924708108691</v>
      </c>
      <c r="G39" s="21">
        <v>7.8145292848755705</v>
      </c>
      <c r="H39" s="10">
        <v>0</v>
      </c>
      <c r="I39" s="10">
        <v>0</v>
      </c>
      <c r="J39" s="10">
        <v>0</v>
      </c>
      <c r="K39" s="10">
        <v>0</v>
      </c>
      <c r="L39" s="10">
        <v>0</v>
      </c>
      <c r="M39" s="10">
        <v>0</v>
      </c>
    </row>
    <row r="40" spans="1:13" x14ac:dyDescent="0.35">
      <c r="A40" s="9" t="str">
        <f t="shared" si="0"/>
        <v>DISTRIBUCION VOLUMEN X CRITERIO (Consumiciones).T.Alimentos TOTAL INGNORTE-CENTRO</v>
      </c>
      <c r="B40" s="9">
        <v>0</v>
      </c>
      <c r="C40" s="9">
        <v>0</v>
      </c>
      <c r="D40" s="10" t="s">
        <v>7</v>
      </c>
      <c r="E40" s="21">
        <v>7.8777145260997186</v>
      </c>
      <c r="F40" s="21">
        <v>7.9967929539311378</v>
      </c>
      <c r="G40" s="21">
        <v>7.999175999615467</v>
      </c>
      <c r="H40" s="10">
        <v>0</v>
      </c>
      <c r="I40" s="10">
        <v>0</v>
      </c>
      <c r="J40" s="10">
        <v>0</v>
      </c>
      <c r="K40" s="10">
        <v>0</v>
      </c>
      <c r="L40" s="10">
        <v>0</v>
      </c>
      <c r="M40" s="10">
        <v>0</v>
      </c>
    </row>
    <row r="41" spans="1:13" x14ac:dyDescent="0.35">
      <c r="A41" s="9" t="str">
        <f t="shared" si="0"/>
        <v>DISTRIBUCION VOLUMEN X CRITERIO (Consumiciones).T.Alimentos TOTAL INGNOROESTE</v>
      </c>
      <c r="B41" s="9">
        <v>0</v>
      </c>
      <c r="C41" s="9">
        <v>0</v>
      </c>
      <c r="D41" s="10" t="s">
        <v>8</v>
      </c>
      <c r="E41" s="21">
        <v>7.9316011115559526</v>
      </c>
      <c r="F41" s="21">
        <v>8.6525474105362861</v>
      </c>
      <c r="G41" s="21">
        <v>7.5751100874323267</v>
      </c>
      <c r="H41" s="10">
        <v>0</v>
      </c>
      <c r="I41" s="10">
        <v>0</v>
      </c>
      <c r="J41" s="10">
        <v>0</v>
      </c>
      <c r="K41" s="10">
        <v>0</v>
      </c>
      <c r="L41" s="10">
        <v>0</v>
      </c>
      <c r="M41" s="10">
        <v>0</v>
      </c>
    </row>
    <row r="42" spans="1:13" x14ac:dyDescent="0.35">
      <c r="A42" s="9" t="str">
        <f t="shared" si="0"/>
        <v>DISTRIBUCION VOLUMEN X CRITERIO (Consumiciones).T.Alimentos TOTAL ING&lt;2MIL</v>
      </c>
      <c r="B42" s="9">
        <v>0</v>
      </c>
      <c r="C42" s="9">
        <v>0</v>
      </c>
      <c r="D42" s="10" t="s">
        <v>9</v>
      </c>
      <c r="E42" s="21">
        <v>4.3256175488221409</v>
      </c>
      <c r="F42" s="21">
        <v>4.5641807146878577</v>
      </c>
      <c r="G42" s="21">
        <v>4.7717391410973136</v>
      </c>
      <c r="H42" s="10">
        <v>0</v>
      </c>
      <c r="I42" s="10">
        <v>0</v>
      </c>
      <c r="J42" s="10">
        <v>0</v>
      </c>
      <c r="K42" s="10">
        <v>0</v>
      </c>
      <c r="L42" s="10">
        <v>0</v>
      </c>
      <c r="M42" s="10">
        <v>0</v>
      </c>
    </row>
    <row r="43" spans="1:13" x14ac:dyDescent="0.35">
      <c r="A43" s="9" t="str">
        <f t="shared" si="0"/>
        <v>DISTRIBUCION VOLUMEN X CRITERIO (Consumiciones).T.Alimentos TOTAL ING2-5MIL</v>
      </c>
      <c r="B43" s="9">
        <v>0</v>
      </c>
      <c r="C43" s="9">
        <v>0</v>
      </c>
      <c r="D43" s="10" t="s">
        <v>10</v>
      </c>
      <c r="E43" s="21">
        <v>4.5717005254174286</v>
      </c>
      <c r="F43" s="21">
        <v>4.6707010205755974</v>
      </c>
      <c r="G43" s="21">
        <v>4.0112515290602371</v>
      </c>
      <c r="H43" s="10">
        <v>0</v>
      </c>
      <c r="I43" s="10">
        <v>0</v>
      </c>
      <c r="J43" s="10">
        <v>0</v>
      </c>
      <c r="K43" s="10">
        <v>0</v>
      </c>
      <c r="L43" s="10">
        <v>0</v>
      </c>
      <c r="M43" s="10">
        <v>0</v>
      </c>
    </row>
    <row r="44" spans="1:13" x14ac:dyDescent="0.35">
      <c r="A44" s="9" t="str">
        <f t="shared" si="0"/>
        <v>DISTRIBUCION VOLUMEN X CRITERIO (Consumiciones).T.Alimentos TOTAL ING5-10MIL</v>
      </c>
      <c r="B44" s="9">
        <v>0</v>
      </c>
      <c r="C44" s="9">
        <v>0</v>
      </c>
      <c r="D44" s="10" t="s">
        <v>11</v>
      </c>
      <c r="E44" s="21">
        <v>7.0212645738851691</v>
      </c>
      <c r="F44" s="21">
        <v>7.2573389181525281</v>
      </c>
      <c r="G44" s="21">
        <v>7.4825826918719223</v>
      </c>
      <c r="H44" s="10">
        <v>0</v>
      </c>
      <c r="I44" s="10">
        <v>0</v>
      </c>
      <c r="J44" s="10">
        <v>0</v>
      </c>
      <c r="K44" s="10">
        <v>0</v>
      </c>
      <c r="L44" s="10">
        <v>0</v>
      </c>
      <c r="M44" s="10">
        <v>0</v>
      </c>
    </row>
    <row r="45" spans="1:13" x14ac:dyDescent="0.35">
      <c r="A45" s="9" t="str">
        <f t="shared" si="0"/>
        <v>DISTRIBUCION VOLUMEN X CRITERIO (Consumiciones).T.Alimentos TOTAL ING10-30MIL</v>
      </c>
      <c r="B45" s="9">
        <v>0</v>
      </c>
      <c r="C45" s="9">
        <v>0</v>
      </c>
      <c r="D45" s="10" t="s">
        <v>12</v>
      </c>
      <c r="E45" s="21">
        <v>16.688324115195154</v>
      </c>
      <c r="F45" s="21">
        <v>16.681210384776747</v>
      </c>
      <c r="G45" s="21">
        <v>16.920251477069737</v>
      </c>
      <c r="H45" s="10">
        <v>0</v>
      </c>
      <c r="I45" s="10">
        <v>0</v>
      </c>
      <c r="J45" s="10">
        <v>0</v>
      </c>
      <c r="K45" s="10">
        <v>0</v>
      </c>
      <c r="L45" s="10">
        <v>0</v>
      </c>
      <c r="M45" s="10">
        <v>0</v>
      </c>
    </row>
    <row r="46" spans="1:13" x14ac:dyDescent="0.35">
      <c r="A46" s="9" t="str">
        <f t="shared" si="0"/>
        <v>DISTRIBUCION VOLUMEN X CRITERIO (Consumiciones).T.Alimentos TOTAL ING30-100MIL</v>
      </c>
      <c r="B46" s="9">
        <v>0</v>
      </c>
      <c r="C46" s="9">
        <v>0</v>
      </c>
      <c r="D46" s="10" t="s">
        <v>13</v>
      </c>
      <c r="E46" s="21">
        <v>22.94640115281069</v>
      </c>
      <c r="F46" s="21">
        <v>22.682029832209786</v>
      </c>
      <c r="G46" s="21">
        <v>23.505395731089436</v>
      </c>
      <c r="H46" s="10">
        <v>0</v>
      </c>
      <c r="I46" s="10">
        <v>0</v>
      </c>
      <c r="J46" s="10">
        <v>0</v>
      </c>
      <c r="K46" s="10">
        <v>0</v>
      </c>
      <c r="L46" s="10">
        <v>0</v>
      </c>
      <c r="M46" s="10">
        <v>0</v>
      </c>
    </row>
    <row r="47" spans="1:13" x14ac:dyDescent="0.35">
      <c r="A47" s="9" t="str">
        <f t="shared" si="0"/>
        <v>DISTRIBUCION VOLUMEN X CRITERIO (Consumiciones).T.Alimentos TOTAL ING100-200MIL</v>
      </c>
      <c r="B47" s="9">
        <v>0</v>
      </c>
      <c r="C47" s="9">
        <v>0</v>
      </c>
      <c r="D47" s="10" t="s">
        <v>14</v>
      </c>
      <c r="E47" s="21">
        <v>9.8850459500790571</v>
      </c>
      <c r="F47" s="21">
        <v>9.3674199884255493</v>
      </c>
      <c r="G47" s="21">
        <v>10.218644578224612</v>
      </c>
      <c r="H47" s="10">
        <v>0</v>
      </c>
      <c r="I47" s="10">
        <v>0</v>
      </c>
      <c r="J47" s="10">
        <v>0</v>
      </c>
      <c r="K47" s="10">
        <v>0</v>
      </c>
      <c r="L47" s="10">
        <v>0</v>
      </c>
      <c r="M47" s="10">
        <v>0</v>
      </c>
    </row>
    <row r="48" spans="1:13" x14ac:dyDescent="0.35">
      <c r="A48" s="9" t="str">
        <f t="shared" si="0"/>
        <v>DISTRIBUCION VOLUMEN X CRITERIO (Consumiciones).T.Alimentos TOTAL ING200-500MIL</v>
      </c>
      <c r="B48" s="9">
        <v>0</v>
      </c>
      <c r="C48" s="9">
        <v>0</v>
      </c>
      <c r="D48" s="10" t="s">
        <v>15</v>
      </c>
      <c r="E48" s="21">
        <v>14.719356503455666</v>
      </c>
      <c r="F48" s="21">
        <v>15.295461892255435</v>
      </c>
      <c r="G48" s="21">
        <v>13.696214601090622</v>
      </c>
      <c r="H48" s="10">
        <v>0</v>
      </c>
      <c r="I48" s="10">
        <v>0</v>
      </c>
      <c r="J48" s="10">
        <v>0</v>
      </c>
      <c r="K48" s="10">
        <v>0</v>
      </c>
      <c r="L48" s="10">
        <v>0</v>
      </c>
      <c r="M48" s="10">
        <v>0</v>
      </c>
    </row>
    <row r="49" spans="1:13" x14ac:dyDescent="0.35">
      <c r="A49" s="9" t="str">
        <f t="shared" si="0"/>
        <v>DISTRIBUCION VOLUMEN X CRITERIO (Consumiciones).T.Alimentos TOTAL ING&gt;500MIL</v>
      </c>
      <c r="B49" s="9">
        <v>0</v>
      </c>
      <c r="C49" s="9">
        <v>0</v>
      </c>
      <c r="D49" s="10" t="s">
        <v>16</v>
      </c>
      <c r="E49" s="21">
        <v>19.842291565360028</v>
      </c>
      <c r="F49" s="21">
        <v>19.481657248916491</v>
      </c>
      <c r="G49" s="21">
        <v>19.39393202193018</v>
      </c>
      <c r="H49" s="10">
        <v>0</v>
      </c>
      <c r="I49" s="10">
        <v>0</v>
      </c>
      <c r="J49" s="10">
        <v>0</v>
      </c>
      <c r="K49" s="10">
        <v>0</v>
      </c>
      <c r="L49" s="10">
        <v>0</v>
      </c>
      <c r="M49" s="10">
        <v>0</v>
      </c>
    </row>
    <row r="50" spans="1:13" x14ac:dyDescent="0.35">
      <c r="A50" s="9" t="str">
        <f t="shared" si="0"/>
        <v>DISTRIBUCION VOLUMEN X CRITERIO (Consumiciones).T.Alimentos TOTAL INGDE 15 A 19 AÑOS</v>
      </c>
      <c r="B50" s="9">
        <v>0</v>
      </c>
      <c r="C50" s="9">
        <v>0</v>
      </c>
      <c r="D50" s="10" t="s">
        <v>39</v>
      </c>
      <c r="E50" s="21">
        <v>2.7136292154768742</v>
      </c>
      <c r="F50" s="21">
        <v>2.6787815190040081</v>
      </c>
      <c r="G50" s="21">
        <v>2.6037627388988018</v>
      </c>
      <c r="H50" s="10">
        <v>0</v>
      </c>
      <c r="I50" s="10">
        <v>0</v>
      </c>
      <c r="J50" s="10">
        <v>0</v>
      </c>
      <c r="K50" s="10">
        <v>0</v>
      </c>
      <c r="L50" s="10">
        <v>0</v>
      </c>
      <c r="M50" s="10">
        <v>0</v>
      </c>
    </row>
    <row r="51" spans="1:13" x14ac:dyDescent="0.35">
      <c r="A51" s="9" t="str">
        <f t="shared" si="0"/>
        <v>DISTRIBUCION VOLUMEN X CRITERIO (Consumiciones).T.Alimentos TOTAL INGDE 20 A 24 AÑOS</v>
      </c>
      <c r="B51" s="9">
        <v>0</v>
      </c>
      <c r="C51" s="9">
        <v>0</v>
      </c>
      <c r="D51" s="10" t="s">
        <v>40</v>
      </c>
      <c r="E51" s="21">
        <v>3.2646470291265812</v>
      </c>
      <c r="F51" s="21">
        <v>3.1087163071021728</v>
      </c>
      <c r="G51" s="21">
        <v>2.9779118849303083</v>
      </c>
      <c r="H51" s="10">
        <v>0</v>
      </c>
      <c r="I51" s="10">
        <v>0</v>
      </c>
      <c r="J51" s="10">
        <v>0</v>
      </c>
      <c r="K51" s="10">
        <v>0</v>
      </c>
      <c r="L51" s="10">
        <v>0</v>
      </c>
      <c r="M51" s="10">
        <v>0</v>
      </c>
    </row>
    <row r="52" spans="1:13" x14ac:dyDescent="0.35">
      <c r="A52" s="9" t="str">
        <f t="shared" si="0"/>
        <v>DISTRIBUCION VOLUMEN X CRITERIO (Consumiciones).T.Alimentos TOTAL INGDE 25 A 34 AÑOS</v>
      </c>
      <c r="B52" s="9">
        <v>0</v>
      </c>
      <c r="C52" s="9">
        <v>0</v>
      </c>
      <c r="D52" s="10" t="s">
        <v>41</v>
      </c>
      <c r="E52" s="21">
        <v>10.063877121247334</v>
      </c>
      <c r="F52" s="21">
        <v>9.7700811292260745</v>
      </c>
      <c r="G52" s="21">
        <v>9.0151527784998677</v>
      </c>
      <c r="H52" s="10">
        <v>0</v>
      </c>
      <c r="I52" s="10">
        <v>0</v>
      </c>
      <c r="J52" s="10">
        <v>0</v>
      </c>
      <c r="K52" s="10">
        <v>0</v>
      </c>
      <c r="L52" s="10">
        <v>0</v>
      </c>
      <c r="M52" s="10">
        <v>0</v>
      </c>
    </row>
    <row r="53" spans="1:13" x14ac:dyDescent="0.35">
      <c r="A53" s="9" t="str">
        <f t="shared" si="0"/>
        <v>DISTRIBUCION VOLUMEN X CRITERIO (Consumiciones).T.Alimentos TOTAL INGDE 35 A 49 AÑOS</v>
      </c>
      <c r="B53" s="9">
        <v>0</v>
      </c>
      <c r="C53" s="9">
        <v>0</v>
      </c>
      <c r="D53" s="10" t="s">
        <v>42</v>
      </c>
      <c r="E53" s="21">
        <v>27.817440422021285</v>
      </c>
      <c r="F53" s="21">
        <v>25.884752677205508</v>
      </c>
      <c r="G53" s="21">
        <v>24.01621711232989</v>
      </c>
      <c r="H53" s="10">
        <v>0</v>
      </c>
      <c r="I53" s="10">
        <v>0</v>
      </c>
      <c r="J53" s="10">
        <v>0</v>
      </c>
      <c r="K53" s="10">
        <v>0</v>
      </c>
      <c r="L53" s="10">
        <v>0</v>
      </c>
      <c r="M53" s="10">
        <v>0</v>
      </c>
    </row>
    <row r="54" spans="1:13" x14ac:dyDescent="0.35">
      <c r="A54" s="9" t="str">
        <f t="shared" si="0"/>
        <v>DISTRIBUCION VOLUMEN X CRITERIO (Consumiciones).T.Alimentos TOTAL INGDE 50 A 59 AÑOS</v>
      </c>
      <c r="B54" s="9">
        <v>0</v>
      </c>
      <c r="C54" s="9">
        <v>0</v>
      </c>
      <c r="D54" s="10" t="s">
        <v>43</v>
      </c>
      <c r="E54" s="21">
        <v>23.961689594459326</v>
      </c>
      <c r="F54" s="21">
        <v>24.591597814413824</v>
      </c>
      <c r="G54" s="21">
        <v>25.419293576622714</v>
      </c>
      <c r="H54" s="10">
        <v>0</v>
      </c>
      <c r="I54" s="10">
        <v>0</v>
      </c>
      <c r="J54" s="10">
        <v>0</v>
      </c>
      <c r="K54" s="10">
        <v>0</v>
      </c>
      <c r="L54" s="10">
        <v>0</v>
      </c>
      <c r="M54" s="10">
        <v>0</v>
      </c>
    </row>
    <row r="55" spans="1:13" x14ac:dyDescent="0.35">
      <c r="A55" s="9" t="str">
        <f t="shared" si="0"/>
        <v>DISTRIBUCION VOLUMEN X CRITERIO (Consumiciones).T.Alimentos TOTAL INGDE 60 A 75 AÑOS</v>
      </c>
      <c r="B55" s="9">
        <v>0</v>
      </c>
      <c r="C55" s="9">
        <v>0</v>
      </c>
      <c r="D55" s="10" t="s">
        <v>44</v>
      </c>
      <c r="E55" s="21">
        <v>32.178716617668599</v>
      </c>
      <c r="F55" s="21">
        <v>33.966056797336108</v>
      </c>
      <c r="G55" s="21">
        <v>35.967656023001382</v>
      </c>
      <c r="H55" s="10">
        <v>0</v>
      </c>
      <c r="I55" s="10">
        <v>0</v>
      </c>
      <c r="J55" s="10">
        <v>0</v>
      </c>
      <c r="K55" s="10">
        <v>0</v>
      </c>
      <c r="L55" s="10">
        <v>0</v>
      </c>
      <c r="M55" s="10">
        <v>0</v>
      </c>
    </row>
    <row r="56" spans="1:13" x14ac:dyDescent="0.35">
      <c r="A56" s="9" t="str">
        <f t="shared" si="0"/>
        <v>DISTRIBUCION VOLUMEN X CRITERIO (Consumiciones).T.Alimentos TOTAL INGNIVEL ALTO</v>
      </c>
      <c r="B56" s="9">
        <v>0</v>
      </c>
      <c r="C56" s="9">
        <v>0</v>
      </c>
      <c r="D56" s="10" t="s">
        <v>190</v>
      </c>
      <c r="E56" s="21">
        <v>25.680591947469477</v>
      </c>
      <c r="F56" s="21">
        <v>25.036418248327948</v>
      </c>
      <c r="G56" s="21">
        <v>25.500810757521208</v>
      </c>
      <c r="H56" s="10">
        <v>0</v>
      </c>
      <c r="I56" s="10">
        <v>0</v>
      </c>
      <c r="J56" s="10">
        <v>0</v>
      </c>
      <c r="K56" s="10">
        <v>0</v>
      </c>
      <c r="L56" s="10">
        <v>0</v>
      </c>
      <c r="M56" s="10">
        <v>0</v>
      </c>
    </row>
    <row r="57" spans="1:13" x14ac:dyDescent="0.35">
      <c r="A57" s="9" t="str">
        <f t="shared" si="0"/>
        <v>DISTRIBUCION VOLUMEN X CRITERIO (Consumiciones).T.Alimentos TOTAL INGNIVEL MEDIO ALTO</v>
      </c>
      <c r="B57" s="9">
        <v>0</v>
      </c>
      <c r="C57" s="9">
        <v>0</v>
      </c>
      <c r="D57" s="10" t="s">
        <v>191</v>
      </c>
      <c r="E57" s="21">
        <v>15.207071898381757</v>
      </c>
      <c r="F57" s="21">
        <v>15.267706795027113</v>
      </c>
      <c r="G57" s="21">
        <v>15.2367637581088</v>
      </c>
      <c r="H57" s="10">
        <v>0</v>
      </c>
      <c r="I57" s="10">
        <v>0</v>
      </c>
      <c r="J57" s="10">
        <v>0</v>
      </c>
      <c r="K57" s="10">
        <v>0</v>
      </c>
      <c r="L57" s="10">
        <v>0</v>
      </c>
      <c r="M57" s="10">
        <v>0</v>
      </c>
    </row>
    <row r="58" spans="1:13" x14ac:dyDescent="0.35">
      <c r="A58" s="9" t="str">
        <f t="shared" si="0"/>
        <v>DISTRIBUCION VOLUMEN X CRITERIO (Consumiciones).T.Alimentos TOTAL INGNIVEL MEDIO</v>
      </c>
      <c r="B58" s="9">
        <v>0</v>
      </c>
      <c r="C58" s="9">
        <v>0</v>
      </c>
      <c r="D58" s="10" t="s">
        <v>192</v>
      </c>
      <c r="E58" s="21">
        <v>24.100392210284621</v>
      </c>
      <c r="F58" s="21">
        <v>24.10317177249231</v>
      </c>
      <c r="G58" s="21">
        <v>24.658388078676342</v>
      </c>
      <c r="H58" s="10">
        <v>0</v>
      </c>
      <c r="I58" s="10">
        <v>0</v>
      </c>
      <c r="J58" s="10">
        <v>0</v>
      </c>
      <c r="K58" s="10">
        <v>0</v>
      </c>
      <c r="L58" s="10">
        <v>0</v>
      </c>
      <c r="M58" s="10">
        <v>0</v>
      </c>
    </row>
    <row r="59" spans="1:13" x14ac:dyDescent="0.35">
      <c r="A59" s="9" t="str">
        <f t="shared" si="0"/>
        <v>DISTRIBUCION VOLUMEN X CRITERIO (Consumiciones).T.Alimentos TOTAL INGNIVEL MEDIO BAJO</v>
      </c>
      <c r="B59" s="9">
        <v>0</v>
      </c>
      <c r="C59" s="9">
        <v>0</v>
      </c>
      <c r="D59" s="10" t="s">
        <v>193</v>
      </c>
      <c r="E59" s="21">
        <v>14.37355199635596</v>
      </c>
      <c r="F59" s="21">
        <v>14.357172965309076</v>
      </c>
      <c r="G59" s="21">
        <v>14.341789473787466</v>
      </c>
      <c r="H59" s="10">
        <v>0</v>
      </c>
      <c r="I59" s="10">
        <v>0</v>
      </c>
      <c r="J59" s="10">
        <v>0</v>
      </c>
      <c r="K59" s="10">
        <v>0</v>
      </c>
      <c r="L59" s="10">
        <v>0</v>
      </c>
      <c r="M59" s="10">
        <v>0</v>
      </c>
    </row>
    <row r="60" spans="1:13" x14ac:dyDescent="0.35">
      <c r="A60" s="9" t="str">
        <f t="shared" si="0"/>
        <v>DISTRIBUCION VOLUMEN X CRITERIO (Consumiciones).T.Alimentos TOTAL INGNIVEL BAJO</v>
      </c>
      <c r="B60" s="9">
        <v>0</v>
      </c>
      <c r="C60" s="9">
        <v>0</v>
      </c>
      <c r="D60" s="10" t="s">
        <v>194</v>
      </c>
      <c r="E60" s="21">
        <v>20.638380337356185</v>
      </c>
      <c r="F60" s="21">
        <v>21.235518428233011</v>
      </c>
      <c r="G60" s="21">
        <v>20.262247931906177</v>
      </c>
      <c r="H60" s="10">
        <v>0</v>
      </c>
      <c r="I60" s="10">
        <v>0</v>
      </c>
      <c r="J60" s="10">
        <v>0</v>
      </c>
      <c r="K60" s="10">
        <v>0</v>
      </c>
      <c r="L60" s="10">
        <v>0</v>
      </c>
      <c r="M60" s="10">
        <v>0</v>
      </c>
    </row>
    <row r="61" spans="1:13" x14ac:dyDescent="0.35">
      <c r="A61" s="9" t="str">
        <f t="shared" si="0"/>
        <v>DISTRIBUCION VOLUMEN X CRITERIO (Consumiciones).T.Alimentos TOTAL INGHOMBRE</v>
      </c>
      <c r="B61" s="9">
        <v>0</v>
      </c>
      <c r="C61" s="9">
        <v>0</v>
      </c>
      <c r="D61" s="10" t="s">
        <v>21</v>
      </c>
      <c r="E61" s="21">
        <v>50.947185225075373</v>
      </c>
      <c r="F61" s="21">
        <v>50.491403171084706</v>
      </c>
      <c r="G61" s="21">
        <v>51.711183941409644</v>
      </c>
      <c r="H61" s="10">
        <v>0</v>
      </c>
      <c r="I61" s="10">
        <v>0</v>
      </c>
      <c r="J61" s="10">
        <v>0</v>
      </c>
      <c r="K61" s="10">
        <v>0</v>
      </c>
      <c r="L61" s="10">
        <v>0</v>
      </c>
      <c r="M61" s="10">
        <v>0</v>
      </c>
    </row>
    <row r="62" spans="1:13" x14ac:dyDescent="0.35">
      <c r="A62" s="9" t="str">
        <f t="shared" si="0"/>
        <v>DISTRIBUCION VOLUMEN X CRITERIO (Consumiciones).T.Alimentos TOTAL INGMUJER</v>
      </c>
      <c r="B62" s="9">
        <v>0</v>
      </c>
      <c r="C62" s="9">
        <v>0</v>
      </c>
      <c r="D62" s="10" t="s">
        <v>22</v>
      </c>
      <c r="E62" s="21">
        <v>49.052814774924627</v>
      </c>
      <c r="F62" s="21">
        <v>49.508596828915294</v>
      </c>
      <c r="G62" s="21">
        <v>48.288816058590349</v>
      </c>
      <c r="H62" s="10">
        <v>0</v>
      </c>
      <c r="I62" s="10">
        <v>0</v>
      </c>
      <c r="J62" s="10">
        <v>0</v>
      </c>
      <c r="K62" s="10">
        <v>0</v>
      </c>
      <c r="L62" s="10">
        <v>0</v>
      </c>
      <c r="M62" s="10">
        <v>0</v>
      </c>
    </row>
    <row r="63" spans="1:13" x14ac:dyDescent="0.35">
      <c r="A63" s="9" t="str">
        <f>$B$3&amp;$C$63&amp;D63</f>
        <v>DISTRIBUCION VOLUMEN X CRITERIO (Consumiciones)Total BebidasT.ESPAÑA</v>
      </c>
      <c r="B63" s="9">
        <v>0</v>
      </c>
      <c r="C63" s="9" t="s">
        <v>158</v>
      </c>
      <c r="D63" s="10" t="s">
        <v>36</v>
      </c>
      <c r="E63" s="21">
        <v>100</v>
      </c>
      <c r="F63" s="21">
        <v>100</v>
      </c>
      <c r="G63" s="21">
        <v>100</v>
      </c>
      <c r="H63" s="10">
        <v>0</v>
      </c>
      <c r="I63" s="10">
        <v>0</v>
      </c>
      <c r="J63" s="10">
        <v>0</v>
      </c>
      <c r="K63" s="10">
        <v>0</v>
      </c>
      <c r="L63" s="10">
        <v>0</v>
      </c>
      <c r="M63" s="10">
        <v>0</v>
      </c>
    </row>
    <row r="64" spans="1:13" x14ac:dyDescent="0.35">
      <c r="A64" s="9" t="str">
        <f t="shared" ref="A64:A92" si="1">$B$3&amp;$C$63&amp;D64</f>
        <v>DISTRIBUCION VOLUMEN X CRITERIO (Consumiciones)Total BebidasBCN AM</v>
      </c>
      <c r="B64" s="9">
        <v>0</v>
      </c>
      <c r="C64" s="9">
        <v>0</v>
      </c>
      <c r="D64" s="10" t="s">
        <v>1</v>
      </c>
      <c r="E64" s="21">
        <v>8.7818597501047773</v>
      </c>
      <c r="F64" s="21">
        <v>8.9705973264511858</v>
      </c>
      <c r="G64" s="21">
        <v>9.0497534181586214</v>
      </c>
      <c r="H64" s="10">
        <v>0</v>
      </c>
      <c r="I64" s="10">
        <v>0</v>
      </c>
      <c r="J64" s="10">
        <v>0</v>
      </c>
      <c r="K64" s="10">
        <v>0</v>
      </c>
      <c r="L64" s="10">
        <v>0</v>
      </c>
      <c r="M64" s="10">
        <v>0</v>
      </c>
    </row>
    <row r="65" spans="1:13" x14ac:dyDescent="0.35">
      <c r="A65" s="9" t="str">
        <f t="shared" si="1"/>
        <v>DISTRIBUCION VOLUMEN X CRITERIO (Consumiciones)Total BebidasREST.CAT ARAGON</v>
      </c>
      <c r="B65" s="9">
        <v>0</v>
      </c>
      <c r="C65" s="9">
        <v>0</v>
      </c>
      <c r="D65" s="10" t="s">
        <v>2</v>
      </c>
      <c r="E65" s="21">
        <v>13.10804411887333</v>
      </c>
      <c r="F65" s="21">
        <v>13.91114210322355</v>
      </c>
      <c r="G65" s="21">
        <v>14.516981963503953</v>
      </c>
      <c r="H65" s="10">
        <v>0</v>
      </c>
      <c r="I65" s="10">
        <v>0</v>
      </c>
      <c r="J65" s="10">
        <v>0</v>
      </c>
      <c r="K65" s="10">
        <v>0</v>
      </c>
      <c r="L65" s="10">
        <v>0</v>
      </c>
      <c r="M65" s="10">
        <v>0</v>
      </c>
    </row>
    <row r="66" spans="1:13" x14ac:dyDescent="0.35">
      <c r="A66" s="9" t="str">
        <f t="shared" si="1"/>
        <v>DISTRIBUCION VOLUMEN X CRITERIO (Consumiciones)Total BebidasLEVANTE</v>
      </c>
      <c r="B66" s="9">
        <v>0</v>
      </c>
      <c r="C66" s="9">
        <v>0</v>
      </c>
      <c r="D66" s="10" t="s">
        <v>3</v>
      </c>
      <c r="E66" s="21">
        <v>14.458816313421766</v>
      </c>
      <c r="F66" s="21">
        <v>14.316434832858194</v>
      </c>
      <c r="G66" s="21">
        <v>13.495067281008646</v>
      </c>
      <c r="H66" s="10">
        <v>0</v>
      </c>
      <c r="I66" s="10">
        <v>0</v>
      </c>
      <c r="J66" s="10">
        <v>0</v>
      </c>
      <c r="K66" s="10">
        <v>0</v>
      </c>
      <c r="L66" s="10">
        <v>0</v>
      </c>
      <c r="M66" s="10">
        <v>0</v>
      </c>
    </row>
    <row r="67" spans="1:13" x14ac:dyDescent="0.35">
      <c r="A67" s="9" t="str">
        <f t="shared" si="1"/>
        <v>DISTRIBUCION VOLUMEN X CRITERIO (Consumiciones)Total BebidasANDALUCIA</v>
      </c>
      <c r="B67" s="9">
        <v>0</v>
      </c>
      <c r="C67" s="9">
        <v>0</v>
      </c>
      <c r="D67" s="10" t="s">
        <v>4</v>
      </c>
      <c r="E67" s="21">
        <v>20.086213076534136</v>
      </c>
      <c r="F67" s="21">
        <v>18.818972587284279</v>
      </c>
      <c r="G67" s="21">
        <v>19.53813537984454</v>
      </c>
      <c r="H67" s="10">
        <v>0</v>
      </c>
      <c r="I67" s="10">
        <v>0</v>
      </c>
      <c r="J67" s="10">
        <v>0</v>
      </c>
      <c r="K67" s="10">
        <v>0</v>
      </c>
      <c r="L67" s="10">
        <v>0</v>
      </c>
      <c r="M67" s="10">
        <v>0</v>
      </c>
    </row>
    <row r="68" spans="1:13" x14ac:dyDescent="0.35">
      <c r="A68" s="9" t="str">
        <f t="shared" si="1"/>
        <v>DISTRIBUCION VOLUMEN X CRITERIO (Consumiciones)Total BebidasMDD AM</v>
      </c>
      <c r="B68" s="9">
        <v>0</v>
      </c>
      <c r="C68" s="9">
        <v>0</v>
      </c>
      <c r="D68" s="10" t="s">
        <v>5</v>
      </c>
      <c r="E68" s="21">
        <v>12.32255400083876</v>
      </c>
      <c r="F68" s="21">
        <v>12.436986645652564</v>
      </c>
      <c r="G68" s="21">
        <v>12.320114438099438</v>
      </c>
      <c r="H68" s="10">
        <v>0</v>
      </c>
      <c r="I68" s="10">
        <v>0</v>
      </c>
      <c r="J68" s="10">
        <v>0</v>
      </c>
      <c r="K68" s="10">
        <v>0</v>
      </c>
      <c r="L68" s="10">
        <v>0</v>
      </c>
      <c r="M68" s="10">
        <v>0</v>
      </c>
    </row>
    <row r="69" spans="1:13" x14ac:dyDescent="0.35">
      <c r="A69" s="9" t="str">
        <f t="shared" si="1"/>
        <v>DISTRIBUCION VOLUMEN X CRITERIO (Consumiciones)Total BebidasRTO CENTRO</v>
      </c>
      <c r="B69" s="9">
        <v>0</v>
      </c>
      <c r="C69" s="9">
        <v>0</v>
      </c>
      <c r="D69" s="10" t="s">
        <v>6</v>
      </c>
      <c r="E69" s="21">
        <v>9.0924148190508891</v>
      </c>
      <c r="F69" s="21">
        <v>8.9965658574869227</v>
      </c>
      <c r="G69" s="21">
        <v>8.908063548697875</v>
      </c>
      <c r="H69" s="10">
        <v>0</v>
      </c>
      <c r="I69" s="10">
        <v>0</v>
      </c>
      <c r="J69" s="10">
        <v>0</v>
      </c>
      <c r="K69" s="10">
        <v>0</v>
      </c>
      <c r="L69" s="10">
        <v>0</v>
      </c>
      <c r="M69" s="10">
        <v>0</v>
      </c>
    </row>
    <row r="70" spans="1:13" x14ac:dyDescent="0.35">
      <c r="A70" s="9" t="str">
        <f t="shared" si="1"/>
        <v>DISTRIBUCION VOLUMEN X CRITERIO (Consumiciones)Total BebidasNORTE-CENTRO</v>
      </c>
      <c r="B70" s="9">
        <v>0</v>
      </c>
      <c r="C70" s="9">
        <v>0</v>
      </c>
      <c r="D70" s="10" t="s">
        <v>7</v>
      </c>
      <c r="E70" s="21">
        <v>10.810861068371249</v>
      </c>
      <c r="F70" s="21">
        <v>10.89925859418271</v>
      </c>
      <c r="G70" s="21">
        <v>11.049951381988091</v>
      </c>
      <c r="H70" s="10">
        <v>0</v>
      </c>
      <c r="I70" s="10">
        <v>0</v>
      </c>
      <c r="J70" s="10">
        <v>0</v>
      </c>
      <c r="K70" s="10">
        <v>0</v>
      </c>
      <c r="L70" s="10">
        <v>0</v>
      </c>
      <c r="M70" s="10">
        <v>0</v>
      </c>
    </row>
    <row r="71" spans="1:13" x14ac:dyDescent="0.35">
      <c r="A71" s="9" t="str">
        <f t="shared" si="1"/>
        <v>DISTRIBUCION VOLUMEN X CRITERIO (Consumiciones)Total BebidasNOROESTE</v>
      </c>
      <c r="B71" s="9">
        <v>0</v>
      </c>
      <c r="C71" s="9">
        <v>0</v>
      </c>
      <c r="D71" s="10" t="s">
        <v>8</v>
      </c>
      <c r="E71" s="21">
        <v>11.339232771905893</v>
      </c>
      <c r="F71" s="21">
        <v>11.650039261895893</v>
      </c>
      <c r="G71" s="21">
        <v>11.121944131779269</v>
      </c>
      <c r="H71" s="10">
        <v>0</v>
      </c>
      <c r="I71" s="10">
        <v>0</v>
      </c>
      <c r="J71" s="10">
        <v>0</v>
      </c>
      <c r="K71" s="10">
        <v>0</v>
      </c>
      <c r="L71" s="10">
        <v>0</v>
      </c>
      <c r="M71" s="10">
        <v>0</v>
      </c>
    </row>
    <row r="72" spans="1:13" x14ac:dyDescent="0.35">
      <c r="A72" s="9" t="str">
        <f t="shared" si="1"/>
        <v>DISTRIBUCION VOLUMEN X CRITERIO (Consumiciones)Total Bebidas&lt;2MIL</v>
      </c>
      <c r="B72" s="9">
        <v>0</v>
      </c>
      <c r="C72" s="9">
        <v>0</v>
      </c>
      <c r="D72" s="10" t="s">
        <v>9</v>
      </c>
      <c r="E72" s="21">
        <v>5.3720508191656986</v>
      </c>
      <c r="F72" s="21">
        <v>5.6524738204022587</v>
      </c>
      <c r="G72" s="21">
        <v>5.9603431700098071</v>
      </c>
      <c r="H72" s="10">
        <v>0</v>
      </c>
      <c r="I72" s="10">
        <v>0</v>
      </c>
      <c r="J72" s="10">
        <v>0</v>
      </c>
      <c r="K72" s="10">
        <v>0</v>
      </c>
      <c r="L72" s="10">
        <v>0</v>
      </c>
      <c r="M72" s="10">
        <v>0</v>
      </c>
    </row>
    <row r="73" spans="1:13" x14ac:dyDescent="0.35">
      <c r="A73" s="9" t="str">
        <f t="shared" si="1"/>
        <v>DISTRIBUCION VOLUMEN X CRITERIO (Consumiciones)Total Bebidas2-5MIL</v>
      </c>
      <c r="B73" s="9">
        <v>0</v>
      </c>
      <c r="C73" s="9">
        <v>0</v>
      </c>
      <c r="D73" s="10" t="s">
        <v>10</v>
      </c>
      <c r="E73" s="21">
        <v>5.0553580778202987</v>
      </c>
      <c r="F73" s="21">
        <v>5.181180357581189</v>
      </c>
      <c r="G73" s="21">
        <v>4.8621604693070219</v>
      </c>
      <c r="H73" s="10">
        <v>0</v>
      </c>
      <c r="I73" s="10">
        <v>0</v>
      </c>
      <c r="J73" s="10">
        <v>0</v>
      </c>
      <c r="K73" s="10">
        <v>0</v>
      </c>
      <c r="L73" s="10">
        <v>0</v>
      </c>
      <c r="M73" s="10">
        <v>0</v>
      </c>
    </row>
    <row r="74" spans="1:13" x14ac:dyDescent="0.35">
      <c r="A74" s="9" t="str">
        <f t="shared" si="1"/>
        <v>DISTRIBUCION VOLUMEN X CRITERIO (Consumiciones)Total Bebidas5-10MIL</v>
      </c>
      <c r="B74" s="9">
        <v>0</v>
      </c>
      <c r="C74" s="9">
        <v>0</v>
      </c>
      <c r="D74" s="10" t="s">
        <v>11</v>
      </c>
      <c r="E74" s="21">
        <v>7.5017592076308466</v>
      </c>
      <c r="F74" s="21">
        <v>7.9093176496002418</v>
      </c>
      <c r="G74" s="21">
        <v>7.6287800161574273</v>
      </c>
      <c r="H74" s="10">
        <v>0</v>
      </c>
      <c r="I74" s="10">
        <v>0</v>
      </c>
      <c r="J74" s="10">
        <v>0</v>
      </c>
      <c r="K74" s="10">
        <v>0</v>
      </c>
      <c r="L74" s="10">
        <v>0</v>
      </c>
      <c r="M74" s="10">
        <v>0</v>
      </c>
    </row>
    <row r="75" spans="1:13" x14ac:dyDescent="0.35">
      <c r="A75" s="9" t="str">
        <f t="shared" si="1"/>
        <v>DISTRIBUCION VOLUMEN X CRITERIO (Consumiciones)Total Bebidas10-30MIL</v>
      </c>
      <c r="B75" s="9">
        <v>0</v>
      </c>
      <c r="C75" s="9">
        <v>0</v>
      </c>
      <c r="D75" s="10" t="s">
        <v>12</v>
      </c>
      <c r="E75" s="21">
        <v>17.771527049356166</v>
      </c>
      <c r="F75" s="21">
        <v>16.878275284291153</v>
      </c>
      <c r="G75" s="21">
        <v>17.934022349423763</v>
      </c>
      <c r="H75" s="10">
        <v>0</v>
      </c>
      <c r="I75" s="10">
        <v>0</v>
      </c>
      <c r="J75" s="10">
        <v>0</v>
      </c>
      <c r="K75" s="10">
        <v>0</v>
      </c>
      <c r="L75" s="10">
        <v>0</v>
      </c>
      <c r="M75" s="10">
        <v>0</v>
      </c>
    </row>
    <row r="76" spans="1:13" x14ac:dyDescent="0.35">
      <c r="A76" s="9" t="str">
        <f t="shared" si="1"/>
        <v>DISTRIBUCION VOLUMEN X CRITERIO (Consumiciones)Total Bebidas30-100MIL</v>
      </c>
      <c r="B76" s="9">
        <v>0</v>
      </c>
      <c r="C76" s="9">
        <v>0</v>
      </c>
      <c r="D76" s="10" t="s">
        <v>13</v>
      </c>
      <c r="E76" s="21">
        <v>21.137085429951977</v>
      </c>
      <c r="F76" s="21">
        <v>21.242074183562583</v>
      </c>
      <c r="G76" s="21">
        <v>21.03631178956849</v>
      </c>
      <c r="H76" s="10">
        <v>0</v>
      </c>
      <c r="I76" s="10">
        <v>0</v>
      </c>
      <c r="J76" s="10">
        <v>0</v>
      </c>
      <c r="K76" s="10">
        <v>0</v>
      </c>
      <c r="L76" s="10">
        <v>0</v>
      </c>
      <c r="M76" s="10">
        <v>0</v>
      </c>
    </row>
    <row r="77" spans="1:13" x14ac:dyDescent="0.35">
      <c r="A77" s="9" t="str">
        <f t="shared" si="1"/>
        <v>DISTRIBUCION VOLUMEN X CRITERIO (Consumiciones)Total Bebidas100-200MIL</v>
      </c>
      <c r="B77" s="9">
        <v>0</v>
      </c>
      <c r="C77" s="9">
        <v>0</v>
      </c>
      <c r="D77" s="10" t="s">
        <v>14</v>
      </c>
      <c r="E77" s="21">
        <v>10.492458430260358</v>
      </c>
      <c r="F77" s="21">
        <v>10.19990563748355</v>
      </c>
      <c r="G77" s="21">
        <v>10.910024718063866</v>
      </c>
      <c r="H77" s="10">
        <v>0</v>
      </c>
      <c r="I77" s="10">
        <v>0</v>
      </c>
      <c r="J77" s="10">
        <v>0</v>
      </c>
      <c r="K77" s="10">
        <v>0</v>
      </c>
      <c r="L77" s="10">
        <v>0</v>
      </c>
      <c r="M77" s="10">
        <v>0</v>
      </c>
    </row>
    <row r="78" spans="1:13" x14ac:dyDescent="0.35">
      <c r="A78" s="9" t="str">
        <f t="shared" si="1"/>
        <v>DISTRIBUCION VOLUMEN X CRITERIO (Consumiciones)Total Bebidas200-500MIL</v>
      </c>
      <c r="B78" s="9">
        <v>0</v>
      </c>
      <c r="C78" s="9">
        <v>0</v>
      </c>
      <c r="D78" s="10" t="s">
        <v>15</v>
      </c>
      <c r="E78" s="21">
        <v>14.209595799176775</v>
      </c>
      <c r="F78" s="21">
        <v>14.112471132703256</v>
      </c>
      <c r="G78" s="21">
        <v>13.148821040265297</v>
      </c>
      <c r="H78" s="10">
        <v>0</v>
      </c>
      <c r="I78" s="10">
        <v>0</v>
      </c>
      <c r="J78" s="10">
        <v>0</v>
      </c>
      <c r="K78" s="10">
        <v>0</v>
      </c>
      <c r="L78" s="10">
        <v>0</v>
      </c>
      <c r="M78" s="10">
        <v>0</v>
      </c>
    </row>
    <row r="79" spans="1:13" x14ac:dyDescent="0.35">
      <c r="A79" s="9" t="str">
        <f t="shared" si="1"/>
        <v>DISTRIBUCION VOLUMEN X CRITERIO (Consumiciones)Total Bebidas&gt;500MIL</v>
      </c>
      <c r="B79" s="9">
        <v>0</v>
      </c>
      <c r="C79" s="9">
        <v>0</v>
      </c>
      <c r="D79" s="10" t="s">
        <v>16</v>
      </c>
      <c r="E79" s="21">
        <v>18.460151583640545</v>
      </c>
      <c r="F79" s="21">
        <v>18.824317284681609</v>
      </c>
      <c r="G79" s="21">
        <v>18.519545104514656</v>
      </c>
      <c r="H79" s="10">
        <v>0</v>
      </c>
      <c r="I79" s="10">
        <v>0</v>
      </c>
      <c r="J79" s="10">
        <v>0</v>
      </c>
      <c r="K79" s="10">
        <v>0</v>
      </c>
      <c r="L79" s="10">
        <v>0</v>
      </c>
      <c r="M79" s="10">
        <v>0</v>
      </c>
    </row>
    <row r="80" spans="1:13" x14ac:dyDescent="0.35">
      <c r="A80" s="9" t="str">
        <f t="shared" si="1"/>
        <v>DISTRIBUCION VOLUMEN X CRITERIO (Consumiciones)Total BebidasDE 15 A 19 AÑOS</v>
      </c>
      <c r="B80" s="9">
        <v>0</v>
      </c>
      <c r="C80" s="9">
        <v>0</v>
      </c>
      <c r="D80" s="10" t="s">
        <v>39</v>
      </c>
      <c r="E80" s="21">
        <v>1.5228215445904212</v>
      </c>
      <c r="F80" s="21">
        <v>1.5316549122862593</v>
      </c>
      <c r="G80" s="21">
        <v>1.2982488136959802</v>
      </c>
      <c r="H80" s="10">
        <v>0</v>
      </c>
      <c r="I80" s="10">
        <v>0</v>
      </c>
      <c r="J80" s="10">
        <v>0</v>
      </c>
      <c r="K80" s="10">
        <v>0</v>
      </c>
      <c r="L80" s="10">
        <v>0</v>
      </c>
      <c r="M80" s="10">
        <v>0</v>
      </c>
    </row>
    <row r="81" spans="1:13" x14ac:dyDescent="0.35">
      <c r="A81" s="9" t="str">
        <f t="shared" si="1"/>
        <v>DISTRIBUCION VOLUMEN X CRITERIO (Consumiciones)Total BebidasDE 20 A 24 AÑOS</v>
      </c>
      <c r="B81" s="9">
        <v>0</v>
      </c>
      <c r="C81" s="9">
        <v>0</v>
      </c>
      <c r="D81" s="10" t="s">
        <v>40</v>
      </c>
      <c r="E81" s="21">
        <v>2.1872395451103279</v>
      </c>
      <c r="F81" s="21">
        <v>2.1840498879357897</v>
      </c>
      <c r="G81" s="21">
        <v>2.0447903264368716</v>
      </c>
      <c r="H81" s="10">
        <v>0</v>
      </c>
      <c r="I81" s="10">
        <v>0</v>
      </c>
      <c r="J81" s="10">
        <v>0</v>
      </c>
      <c r="K81" s="10">
        <v>0</v>
      </c>
      <c r="L81" s="10">
        <v>0</v>
      </c>
      <c r="M81" s="10">
        <v>0</v>
      </c>
    </row>
    <row r="82" spans="1:13" x14ac:dyDescent="0.35">
      <c r="A82" s="9" t="str">
        <f t="shared" si="1"/>
        <v>DISTRIBUCION VOLUMEN X CRITERIO (Consumiciones)Total BebidasDE 25 A 34 AÑOS</v>
      </c>
      <c r="B82" s="9">
        <v>0</v>
      </c>
      <c r="C82" s="9">
        <v>0</v>
      </c>
      <c r="D82" s="10" t="s">
        <v>41</v>
      </c>
      <c r="E82" s="21">
        <v>7.0513666863411348</v>
      </c>
      <c r="F82" s="21">
        <v>6.7709138497576262</v>
      </c>
      <c r="G82" s="21">
        <v>6.0024234697374341</v>
      </c>
      <c r="H82" s="10">
        <v>0</v>
      </c>
      <c r="I82" s="10">
        <v>0</v>
      </c>
      <c r="J82" s="10">
        <v>0</v>
      </c>
      <c r="K82" s="10">
        <v>0</v>
      </c>
      <c r="L82" s="10">
        <v>0</v>
      </c>
      <c r="M82" s="10">
        <v>0</v>
      </c>
    </row>
    <row r="83" spans="1:13" x14ac:dyDescent="0.35">
      <c r="A83" s="9" t="str">
        <f t="shared" si="1"/>
        <v>DISTRIBUCION VOLUMEN X CRITERIO (Consumiciones)Total BebidasDE 35 A 49 AÑOS</v>
      </c>
      <c r="B83" s="9">
        <v>0</v>
      </c>
      <c r="C83" s="9">
        <v>0</v>
      </c>
      <c r="D83" s="10" t="s">
        <v>42</v>
      </c>
      <c r="E83" s="21">
        <v>26.390522193222143</v>
      </c>
      <c r="F83" s="21">
        <v>24.844470003478939</v>
      </c>
      <c r="G83" s="21">
        <v>23.187249397920141</v>
      </c>
      <c r="H83" s="10">
        <v>0</v>
      </c>
      <c r="I83" s="10">
        <v>0</v>
      </c>
      <c r="J83" s="10">
        <v>0</v>
      </c>
      <c r="K83" s="10">
        <v>0</v>
      </c>
      <c r="L83" s="10">
        <v>0</v>
      </c>
      <c r="M83" s="10">
        <v>0</v>
      </c>
    </row>
    <row r="84" spans="1:13" x14ac:dyDescent="0.35">
      <c r="A84" s="9" t="str">
        <f t="shared" si="1"/>
        <v>DISTRIBUCION VOLUMEN X CRITERIO (Consumiciones)Total BebidasDE 50 A 59 AÑOS</v>
      </c>
      <c r="B84" s="9">
        <v>0</v>
      </c>
      <c r="C84" s="9">
        <v>0</v>
      </c>
      <c r="D84" s="10" t="s">
        <v>43</v>
      </c>
      <c r="E84" s="21">
        <v>25.20175625578042</v>
      </c>
      <c r="F84" s="21">
        <v>25.093647331747043</v>
      </c>
      <c r="G84" s="21">
        <v>26.381695906491814</v>
      </c>
      <c r="H84" s="10">
        <v>0</v>
      </c>
      <c r="I84" s="10">
        <v>0</v>
      </c>
      <c r="J84" s="10">
        <v>0</v>
      </c>
      <c r="K84" s="10">
        <v>0</v>
      </c>
      <c r="L84" s="10">
        <v>0</v>
      </c>
      <c r="M84" s="10">
        <v>0</v>
      </c>
    </row>
    <row r="85" spans="1:13" x14ac:dyDescent="0.35">
      <c r="A85" s="9" t="str">
        <f t="shared" si="1"/>
        <v>DISTRIBUCION VOLUMEN X CRITERIO (Consumiciones)Total BebidasDE 60 A 75 AÑOS</v>
      </c>
      <c r="B85" s="9">
        <v>0</v>
      </c>
      <c r="C85" s="9">
        <v>0</v>
      </c>
      <c r="D85" s="10" t="s">
        <v>44</v>
      </c>
      <c r="E85" s="21">
        <v>37.646295135255279</v>
      </c>
      <c r="F85" s="21">
        <v>39.575265410276693</v>
      </c>
      <c r="G85" s="21">
        <v>41.085603628798196</v>
      </c>
      <c r="H85" s="10">
        <v>0</v>
      </c>
      <c r="I85" s="10">
        <v>0</v>
      </c>
      <c r="J85" s="10">
        <v>0</v>
      </c>
      <c r="K85" s="10">
        <v>0</v>
      </c>
      <c r="L85" s="10">
        <v>0</v>
      </c>
      <c r="M85" s="10">
        <v>0</v>
      </c>
    </row>
    <row r="86" spans="1:13" x14ac:dyDescent="0.35">
      <c r="A86" s="9" t="str">
        <f t="shared" si="1"/>
        <v>DISTRIBUCION VOLUMEN X CRITERIO (Consumiciones)Total BebidasNIVEL ALTO</v>
      </c>
      <c r="B86" s="9">
        <v>0</v>
      </c>
      <c r="C86" s="9">
        <v>0</v>
      </c>
      <c r="D86" s="10" t="s">
        <v>190</v>
      </c>
      <c r="E86" s="21">
        <v>22.697621284664351</v>
      </c>
      <c r="F86" s="21">
        <v>23.430441693886713</v>
      </c>
      <c r="G86" s="21">
        <v>23.732472373440583</v>
      </c>
      <c r="H86" s="10">
        <v>0</v>
      </c>
      <c r="I86" s="10">
        <v>0</v>
      </c>
      <c r="J86" s="10">
        <v>0</v>
      </c>
      <c r="K86" s="10">
        <v>0</v>
      </c>
      <c r="L86" s="10">
        <v>0</v>
      </c>
      <c r="M86" s="10">
        <v>0</v>
      </c>
    </row>
    <row r="87" spans="1:13" x14ac:dyDescent="0.35">
      <c r="A87" s="9" t="str">
        <f t="shared" si="1"/>
        <v>DISTRIBUCION VOLUMEN X CRITERIO (Consumiciones)Total BebidasNIVEL MEDIO ALTO</v>
      </c>
      <c r="B87" s="9">
        <v>0</v>
      </c>
      <c r="C87" s="9">
        <v>0</v>
      </c>
      <c r="D87" s="10" t="s">
        <v>191</v>
      </c>
      <c r="E87" s="21">
        <v>14.989101958681983</v>
      </c>
      <c r="F87" s="21">
        <v>13.983193647875986</v>
      </c>
      <c r="G87" s="21">
        <v>14.007047627759897</v>
      </c>
      <c r="H87" s="10">
        <v>0</v>
      </c>
      <c r="I87" s="10">
        <v>0</v>
      </c>
      <c r="J87" s="10">
        <v>0</v>
      </c>
      <c r="K87" s="10">
        <v>0</v>
      </c>
      <c r="L87" s="10">
        <v>0</v>
      </c>
      <c r="M87" s="10">
        <v>0</v>
      </c>
    </row>
    <row r="88" spans="1:13" x14ac:dyDescent="0.35">
      <c r="A88" s="9" t="str">
        <f t="shared" si="1"/>
        <v>DISTRIBUCION VOLUMEN X CRITERIO (Consumiciones)Total BebidasNIVEL MEDIO</v>
      </c>
      <c r="B88" s="9">
        <v>0</v>
      </c>
      <c r="C88" s="9">
        <v>0</v>
      </c>
      <c r="D88" s="10" t="s">
        <v>192</v>
      </c>
      <c r="E88" s="21">
        <v>24.979102395338199</v>
      </c>
      <c r="F88" s="21">
        <v>25.08365567812697</v>
      </c>
      <c r="G88" s="21">
        <v>24.948175176057227</v>
      </c>
      <c r="H88" s="10">
        <v>0</v>
      </c>
      <c r="I88" s="10">
        <v>0</v>
      </c>
      <c r="J88" s="10">
        <v>0</v>
      </c>
      <c r="K88" s="10">
        <v>0</v>
      </c>
      <c r="L88" s="10">
        <v>0</v>
      </c>
      <c r="M88" s="10">
        <v>0</v>
      </c>
    </row>
    <row r="89" spans="1:13" x14ac:dyDescent="0.35">
      <c r="A89" s="9" t="str">
        <f t="shared" si="1"/>
        <v>DISTRIBUCION VOLUMEN X CRITERIO (Consumiciones)Total BebidasNIVEL MEDIO BAJO</v>
      </c>
      <c r="B89" s="9">
        <v>0</v>
      </c>
      <c r="C89" s="9">
        <v>0</v>
      </c>
      <c r="D89" s="10" t="s">
        <v>193</v>
      </c>
      <c r="E89" s="21">
        <v>16.153613751868541</v>
      </c>
      <c r="F89" s="21">
        <v>15.014678381089762</v>
      </c>
      <c r="G89" s="21">
        <v>15.97006821527672</v>
      </c>
      <c r="H89" s="10">
        <v>0</v>
      </c>
      <c r="I89" s="10">
        <v>0</v>
      </c>
      <c r="J89" s="10">
        <v>0</v>
      </c>
      <c r="K89" s="10">
        <v>0</v>
      </c>
      <c r="L89" s="10">
        <v>0</v>
      </c>
      <c r="M89" s="10">
        <v>0</v>
      </c>
    </row>
    <row r="90" spans="1:13" x14ac:dyDescent="0.35">
      <c r="A90" s="9" t="str">
        <f t="shared" si="1"/>
        <v>DISTRIBUCION VOLUMEN X CRITERIO (Consumiciones)Total BebidasNIVEL BAJO</v>
      </c>
      <c r="B90" s="9">
        <v>0</v>
      </c>
      <c r="C90" s="9">
        <v>0</v>
      </c>
      <c r="D90" s="10" t="s">
        <v>194</v>
      </c>
      <c r="E90" s="21">
        <v>21.180560609446928</v>
      </c>
      <c r="F90" s="21">
        <v>22.488030599020568</v>
      </c>
      <c r="G90" s="21">
        <v>21.342246707660955</v>
      </c>
      <c r="H90" s="10">
        <v>0</v>
      </c>
      <c r="I90" s="10">
        <v>0</v>
      </c>
      <c r="J90" s="10">
        <v>0</v>
      </c>
      <c r="K90" s="10">
        <v>0</v>
      </c>
      <c r="L90" s="10">
        <v>0</v>
      </c>
      <c r="M90" s="10">
        <v>0</v>
      </c>
    </row>
    <row r="91" spans="1:13" x14ac:dyDescent="0.35">
      <c r="A91" s="9" t="str">
        <f t="shared" si="1"/>
        <v>DISTRIBUCION VOLUMEN X CRITERIO (Consumiciones)Total BebidasHOMBRE</v>
      </c>
      <c r="B91" s="9">
        <v>0</v>
      </c>
      <c r="C91" s="9">
        <v>0</v>
      </c>
      <c r="D91" s="10" t="s">
        <v>21</v>
      </c>
      <c r="E91" s="21">
        <v>61.093904075199546</v>
      </c>
      <c r="F91" s="21">
        <v>60.05681566836418</v>
      </c>
      <c r="G91" s="21">
        <v>60.82758980913372</v>
      </c>
      <c r="H91" s="10">
        <v>0</v>
      </c>
      <c r="I91" s="10">
        <v>0</v>
      </c>
      <c r="J91" s="10">
        <v>0</v>
      </c>
      <c r="K91" s="10">
        <v>0</v>
      </c>
      <c r="L91" s="10">
        <v>0</v>
      </c>
      <c r="M91" s="10">
        <v>0</v>
      </c>
    </row>
    <row r="92" spans="1:13" x14ac:dyDescent="0.35">
      <c r="A92" s="9" t="str">
        <f t="shared" si="1"/>
        <v>DISTRIBUCION VOLUMEN X CRITERIO (Consumiciones)Total BebidasMUJER</v>
      </c>
      <c r="B92" s="9">
        <v>0</v>
      </c>
      <c r="C92" s="9">
        <v>0</v>
      </c>
      <c r="D92" s="10" t="s">
        <v>22</v>
      </c>
      <c r="E92" s="21">
        <v>38.906095924800454</v>
      </c>
      <c r="F92" s="21">
        <v>39.94318433163582</v>
      </c>
      <c r="G92" s="21">
        <v>39.172424619716821</v>
      </c>
      <c r="H92" s="10">
        <v>0</v>
      </c>
      <c r="I92" s="10">
        <v>0</v>
      </c>
      <c r="J92" s="10">
        <v>0</v>
      </c>
      <c r="K92" s="10">
        <v>0</v>
      </c>
      <c r="L92" s="10">
        <v>0</v>
      </c>
      <c r="M92" s="10">
        <v>0</v>
      </c>
    </row>
    <row r="93" spans="1:13" x14ac:dyDescent="0.35">
      <c r="A93" s="9" t="str">
        <f>$B$3&amp;$C$93&amp;D93</f>
        <v>DISTRIBUCION VOLUMEN X CRITERIO (Consumiciones)Total Bebidas FriasT.ESPAÑA</v>
      </c>
      <c r="B93" s="9">
        <v>0</v>
      </c>
      <c r="C93" s="9" t="s">
        <v>159</v>
      </c>
      <c r="D93" s="10" t="s">
        <v>36</v>
      </c>
      <c r="E93" s="21">
        <v>100</v>
      </c>
      <c r="F93" s="21">
        <v>100</v>
      </c>
      <c r="G93" s="21">
        <v>100</v>
      </c>
      <c r="H93" s="10">
        <v>0</v>
      </c>
      <c r="I93" s="10">
        <v>0</v>
      </c>
      <c r="J93" s="10">
        <v>0</v>
      </c>
      <c r="K93" s="10">
        <v>0</v>
      </c>
      <c r="L93" s="10">
        <v>0</v>
      </c>
      <c r="M93" s="10">
        <v>0</v>
      </c>
    </row>
    <row r="94" spans="1:13" x14ac:dyDescent="0.35">
      <c r="A94" s="9" t="str">
        <f t="shared" ref="A94:A122" si="2">$B$3&amp;$C$93&amp;D94</f>
        <v>DISTRIBUCION VOLUMEN X CRITERIO (Consumiciones)Total Bebidas FriasBCN AM</v>
      </c>
      <c r="B94" s="9">
        <v>0</v>
      </c>
      <c r="C94" s="9">
        <v>0</v>
      </c>
      <c r="D94" s="10" t="s">
        <v>1</v>
      </c>
      <c r="E94" s="21">
        <v>8.1913796777256458</v>
      </c>
      <c r="F94" s="21">
        <v>8.3681559732090935</v>
      </c>
      <c r="G94" s="21">
        <v>8.3509704188961855</v>
      </c>
      <c r="H94" s="10">
        <v>0</v>
      </c>
      <c r="I94" s="10">
        <v>0</v>
      </c>
      <c r="J94" s="10">
        <v>0</v>
      </c>
      <c r="K94" s="10">
        <v>0</v>
      </c>
      <c r="L94" s="10">
        <v>0</v>
      </c>
      <c r="M94" s="10">
        <v>0</v>
      </c>
    </row>
    <row r="95" spans="1:13" x14ac:dyDescent="0.35">
      <c r="A95" s="9" t="str">
        <f t="shared" si="2"/>
        <v>DISTRIBUCION VOLUMEN X CRITERIO (Consumiciones)Total Bebidas FriasREST.CAT ARAGON</v>
      </c>
      <c r="B95" s="9">
        <v>0</v>
      </c>
      <c r="C95" s="9">
        <v>0</v>
      </c>
      <c r="D95" s="10" t="s">
        <v>2</v>
      </c>
      <c r="E95" s="21">
        <v>11.798133746479595</v>
      </c>
      <c r="F95" s="21">
        <v>12.610390296843068</v>
      </c>
      <c r="G95" s="21">
        <v>13.556832794646212</v>
      </c>
      <c r="H95" s="10">
        <v>0</v>
      </c>
      <c r="I95" s="10">
        <v>0</v>
      </c>
      <c r="J95" s="10">
        <v>0</v>
      </c>
      <c r="K95" s="10">
        <v>0</v>
      </c>
      <c r="L95" s="10">
        <v>0</v>
      </c>
      <c r="M95" s="10">
        <v>0</v>
      </c>
    </row>
    <row r="96" spans="1:13" x14ac:dyDescent="0.35">
      <c r="A96" s="9" t="str">
        <f t="shared" si="2"/>
        <v>DISTRIBUCION VOLUMEN X CRITERIO (Consumiciones)Total Bebidas FriasLEVANTE</v>
      </c>
      <c r="B96" s="9">
        <v>0</v>
      </c>
      <c r="C96" s="9">
        <v>0</v>
      </c>
      <c r="D96" s="10" t="s">
        <v>3</v>
      </c>
      <c r="E96" s="21">
        <v>13.430051190090836</v>
      </c>
      <c r="F96" s="21">
        <v>13.405264503102657</v>
      </c>
      <c r="G96" s="21">
        <v>12.57974252035422</v>
      </c>
      <c r="H96" s="10">
        <v>0</v>
      </c>
      <c r="I96" s="10">
        <v>0</v>
      </c>
      <c r="J96" s="10">
        <v>0</v>
      </c>
      <c r="K96" s="10">
        <v>0</v>
      </c>
      <c r="L96" s="10">
        <v>0</v>
      </c>
      <c r="M96" s="10">
        <v>0</v>
      </c>
    </row>
    <row r="97" spans="1:13" x14ac:dyDescent="0.35">
      <c r="A97" s="9" t="str">
        <f t="shared" si="2"/>
        <v>DISTRIBUCION VOLUMEN X CRITERIO (Consumiciones)Total Bebidas FriasANDALUCIA</v>
      </c>
      <c r="B97" s="9">
        <v>0</v>
      </c>
      <c r="C97" s="9">
        <v>0</v>
      </c>
      <c r="D97" s="10" t="s">
        <v>4</v>
      </c>
      <c r="E97" s="21">
        <v>21.657672244596572</v>
      </c>
      <c r="F97" s="21">
        <v>20.334115203822904</v>
      </c>
      <c r="G97" s="21">
        <v>21.187206690432415</v>
      </c>
      <c r="H97" s="10">
        <v>0</v>
      </c>
      <c r="I97" s="10">
        <v>0</v>
      </c>
      <c r="J97" s="10">
        <v>0</v>
      </c>
      <c r="K97" s="10">
        <v>0</v>
      </c>
      <c r="L97" s="10">
        <v>0</v>
      </c>
      <c r="M97" s="10">
        <v>0</v>
      </c>
    </row>
    <row r="98" spans="1:13" x14ac:dyDescent="0.35">
      <c r="A98" s="9" t="str">
        <f t="shared" si="2"/>
        <v>DISTRIBUCION VOLUMEN X CRITERIO (Consumiciones)Total Bebidas FriasMDD AM</v>
      </c>
      <c r="B98" s="9">
        <v>0</v>
      </c>
      <c r="C98" s="9">
        <v>0</v>
      </c>
      <c r="D98" s="10" t="s">
        <v>5</v>
      </c>
      <c r="E98" s="21">
        <v>13.937699295070297</v>
      </c>
      <c r="F98" s="21">
        <v>13.894495306832111</v>
      </c>
      <c r="G98" s="21">
        <v>13.675730261134092</v>
      </c>
      <c r="H98" s="10">
        <v>0</v>
      </c>
      <c r="I98" s="10">
        <v>0</v>
      </c>
      <c r="J98" s="10">
        <v>0</v>
      </c>
      <c r="K98" s="10">
        <v>0</v>
      </c>
      <c r="L98" s="10">
        <v>0</v>
      </c>
      <c r="M98" s="10">
        <v>0</v>
      </c>
    </row>
    <row r="99" spans="1:13" x14ac:dyDescent="0.35">
      <c r="A99" s="9" t="str">
        <f t="shared" si="2"/>
        <v>DISTRIBUCION VOLUMEN X CRITERIO (Consumiciones)Total Bebidas FriasRTO CENTRO</v>
      </c>
      <c r="B99" s="9">
        <v>0</v>
      </c>
      <c r="C99" s="9">
        <v>0</v>
      </c>
      <c r="D99" s="10" t="s">
        <v>6</v>
      </c>
      <c r="E99" s="21">
        <v>10.054925065824802</v>
      </c>
      <c r="F99" s="21">
        <v>9.690821362157056</v>
      </c>
      <c r="G99" s="21">
        <v>9.8200102476159596</v>
      </c>
      <c r="H99" s="10">
        <v>0</v>
      </c>
      <c r="I99" s="10">
        <v>0</v>
      </c>
      <c r="J99" s="10">
        <v>0</v>
      </c>
      <c r="K99" s="10">
        <v>0</v>
      </c>
      <c r="L99" s="10">
        <v>0</v>
      </c>
      <c r="M99" s="10">
        <v>0</v>
      </c>
    </row>
    <row r="100" spans="1:13" x14ac:dyDescent="0.35">
      <c r="A100" s="9" t="str">
        <f t="shared" si="2"/>
        <v>DISTRIBUCION VOLUMEN X CRITERIO (Consumiciones)Total Bebidas FriasNORTE-CENTRO</v>
      </c>
      <c r="B100" s="9">
        <v>0</v>
      </c>
      <c r="C100" s="9">
        <v>0</v>
      </c>
      <c r="D100" s="10" t="s">
        <v>7</v>
      </c>
      <c r="E100" s="21">
        <v>10.482525715688414</v>
      </c>
      <c r="F100" s="21">
        <v>10.48154252499091</v>
      </c>
      <c r="G100" s="21">
        <v>10.534771981065136</v>
      </c>
      <c r="H100" s="10">
        <v>0</v>
      </c>
      <c r="I100" s="10">
        <v>0</v>
      </c>
      <c r="J100" s="10">
        <v>0</v>
      </c>
      <c r="K100" s="10">
        <v>0</v>
      </c>
      <c r="L100" s="10">
        <v>0</v>
      </c>
      <c r="M100" s="10">
        <v>0</v>
      </c>
    </row>
    <row r="101" spans="1:13" x14ac:dyDescent="0.35">
      <c r="A101" s="9" t="str">
        <f t="shared" si="2"/>
        <v>DISTRIBUCION VOLUMEN X CRITERIO (Consumiciones)Total Bebidas FriasNOROESTE</v>
      </c>
      <c r="B101" s="9">
        <v>0</v>
      </c>
      <c r="C101" s="9">
        <v>0</v>
      </c>
      <c r="D101" s="10" t="s">
        <v>8</v>
      </c>
      <c r="E101" s="21">
        <v>10.447608657473706</v>
      </c>
      <c r="F101" s="21">
        <v>11.215205676329415</v>
      </c>
      <c r="G101" s="21">
        <v>10.294742195672587</v>
      </c>
      <c r="H101" s="10">
        <v>0</v>
      </c>
      <c r="I101" s="10">
        <v>0</v>
      </c>
      <c r="J101" s="10">
        <v>0</v>
      </c>
      <c r="K101" s="10">
        <v>0</v>
      </c>
      <c r="L101" s="10">
        <v>0</v>
      </c>
      <c r="M101" s="10">
        <v>0</v>
      </c>
    </row>
    <row r="102" spans="1:13" x14ac:dyDescent="0.35">
      <c r="A102" s="9" t="str">
        <f t="shared" si="2"/>
        <v>DISTRIBUCION VOLUMEN X CRITERIO (Consumiciones)Total Bebidas Frias&lt;2MIL</v>
      </c>
      <c r="B102" s="9">
        <v>0</v>
      </c>
      <c r="C102" s="9">
        <v>0</v>
      </c>
      <c r="D102" s="10" t="s">
        <v>9</v>
      </c>
      <c r="E102" s="21">
        <v>5.6361918415365801</v>
      </c>
      <c r="F102" s="21">
        <v>5.6411326573597309</v>
      </c>
      <c r="G102" s="21">
        <v>6.0377133122787958</v>
      </c>
      <c r="H102" s="10">
        <v>0</v>
      </c>
      <c r="I102" s="10">
        <v>0</v>
      </c>
      <c r="J102" s="10">
        <v>0</v>
      </c>
      <c r="K102" s="10">
        <v>0</v>
      </c>
      <c r="L102" s="10">
        <v>0</v>
      </c>
      <c r="M102" s="10">
        <v>0</v>
      </c>
    </row>
    <row r="103" spans="1:13" x14ac:dyDescent="0.35">
      <c r="A103" s="9" t="str">
        <f t="shared" si="2"/>
        <v>DISTRIBUCION VOLUMEN X CRITERIO (Consumiciones)Total Bebidas Frias2-5MIL</v>
      </c>
      <c r="B103" s="9">
        <v>0</v>
      </c>
      <c r="C103" s="9">
        <v>0</v>
      </c>
      <c r="D103" s="10" t="s">
        <v>10</v>
      </c>
      <c r="E103" s="21">
        <v>5.1403656485426001</v>
      </c>
      <c r="F103" s="21">
        <v>5.3406765547999235</v>
      </c>
      <c r="G103" s="21">
        <v>4.9598532344215611</v>
      </c>
      <c r="H103" s="10">
        <v>0</v>
      </c>
      <c r="I103" s="10">
        <v>0</v>
      </c>
      <c r="J103" s="10">
        <v>0</v>
      </c>
      <c r="K103" s="10">
        <v>0</v>
      </c>
      <c r="L103" s="10">
        <v>0</v>
      </c>
      <c r="M103" s="10">
        <v>0</v>
      </c>
    </row>
    <row r="104" spans="1:13" x14ac:dyDescent="0.35">
      <c r="A104" s="9" t="str">
        <f t="shared" si="2"/>
        <v>DISTRIBUCION VOLUMEN X CRITERIO (Consumiciones)Total Bebidas Frias5-10MIL</v>
      </c>
      <c r="B104" s="9">
        <v>0</v>
      </c>
      <c r="C104" s="9">
        <v>0</v>
      </c>
      <c r="D104" s="10" t="s">
        <v>11</v>
      </c>
      <c r="E104" s="21">
        <v>7.4311018308428718</v>
      </c>
      <c r="F104" s="21">
        <v>8.0661896730399292</v>
      </c>
      <c r="G104" s="21">
        <v>7.834117546127306</v>
      </c>
      <c r="H104" s="10">
        <v>0</v>
      </c>
      <c r="I104" s="10">
        <v>0</v>
      </c>
      <c r="J104" s="10">
        <v>0</v>
      </c>
      <c r="K104" s="10">
        <v>0</v>
      </c>
      <c r="L104" s="10">
        <v>0</v>
      </c>
      <c r="M104" s="10">
        <v>0</v>
      </c>
    </row>
    <row r="105" spans="1:13" x14ac:dyDescent="0.35">
      <c r="A105" s="9" t="str">
        <f t="shared" si="2"/>
        <v>DISTRIBUCION VOLUMEN X CRITERIO (Consumiciones)Total Bebidas Frias10-30MIL</v>
      </c>
      <c r="B105" s="9">
        <v>0</v>
      </c>
      <c r="C105" s="9">
        <v>0</v>
      </c>
      <c r="D105" s="10" t="s">
        <v>12</v>
      </c>
      <c r="E105" s="21">
        <v>17.138658798025553</v>
      </c>
      <c r="F105" s="21">
        <v>16.37919826354733</v>
      </c>
      <c r="G105" s="21">
        <v>17.644896881586948</v>
      </c>
      <c r="H105" s="10">
        <v>0</v>
      </c>
      <c r="I105" s="10">
        <v>0</v>
      </c>
      <c r="J105" s="10">
        <v>0</v>
      </c>
      <c r="K105" s="10">
        <v>0</v>
      </c>
      <c r="L105" s="10">
        <v>0</v>
      </c>
      <c r="M105" s="10">
        <v>0</v>
      </c>
    </row>
    <row r="106" spans="1:13" x14ac:dyDescent="0.35">
      <c r="A106" s="9" t="str">
        <f t="shared" si="2"/>
        <v>DISTRIBUCION VOLUMEN X CRITERIO (Consumiciones)Total Bebidas Frias30-100MIL</v>
      </c>
      <c r="B106" s="9">
        <v>0</v>
      </c>
      <c r="C106" s="9">
        <v>0</v>
      </c>
      <c r="D106" s="10" t="s">
        <v>13</v>
      </c>
      <c r="E106" s="21">
        <v>20.39833342992118</v>
      </c>
      <c r="F106" s="21">
        <v>20.325001390068255</v>
      </c>
      <c r="G106" s="21">
        <v>20.708843995925601</v>
      </c>
      <c r="H106" s="10">
        <v>0</v>
      </c>
      <c r="I106" s="10">
        <v>0</v>
      </c>
      <c r="J106" s="10">
        <v>0</v>
      </c>
      <c r="K106" s="10">
        <v>0</v>
      </c>
      <c r="L106" s="10">
        <v>0</v>
      </c>
      <c r="M106" s="10">
        <v>0</v>
      </c>
    </row>
    <row r="107" spans="1:13" x14ac:dyDescent="0.35">
      <c r="A107" s="9" t="str">
        <f t="shared" si="2"/>
        <v>DISTRIBUCION VOLUMEN X CRITERIO (Consumiciones)Total Bebidas Frias100-200MIL</v>
      </c>
      <c r="B107" s="9">
        <v>0</v>
      </c>
      <c r="C107" s="9">
        <v>0</v>
      </c>
      <c r="D107" s="10" t="s">
        <v>14</v>
      </c>
      <c r="E107" s="21">
        <v>10.1863146550062</v>
      </c>
      <c r="F107" s="21">
        <v>9.7845542937778252</v>
      </c>
      <c r="G107" s="21">
        <v>10.404742911394145</v>
      </c>
      <c r="H107" s="10">
        <v>0</v>
      </c>
      <c r="I107" s="10">
        <v>0</v>
      </c>
      <c r="J107" s="10">
        <v>0</v>
      </c>
      <c r="K107" s="10">
        <v>0</v>
      </c>
      <c r="L107" s="10">
        <v>0</v>
      </c>
      <c r="M107" s="10">
        <v>0</v>
      </c>
    </row>
    <row r="108" spans="1:13" x14ac:dyDescent="0.35">
      <c r="A108" s="9" t="str">
        <f t="shared" si="2"/>
        <v>DISTRIBUCION VOLUMEN X CRITERIO (Consumiciones)Total Bebidas Frias200-500MIL</v>
      </c>
      <c r="B108" s="9">
        <v>0</v>
      </c>
      <c r="C108" s="9">
        <v>0</v>
      </c>
      <c r="D108" s="10" t="s">
        <v>15</v>
      </c>
      <c r="E108" s="21">
        <v>14.487049111946346</v>
      </c>
      <c r="F108" s="21">
        <v>14.838579325074383</v>
      </c>
      <c r="G108" s="21">
        <v>13.460618013716259</v>
      </c>
      <c r="H108" s="10">
        <v>0</v>
      </c>
      <c r="I108" s="10">
        <v>0</v>
      </c>
      <c r="J108" s="10">
        <v>0</v>
      </c>
      <c r="K108" s="10">
        <v>0</v>
      </c>
      <c r="L108" s="10">
        <v>0</v>
      </c>
      <c r="M108" s="10">
        <v>0</v>
      </c>
    </row>
    <row r="109" spans="1:13" x14ac:dyDescent="0.35">
      <c r="A109" s="9" t="str">
        <f t="shared" si="2"/>
        <v>DISTRIBUCION VOLUMEN X CRITERIO (Consumiciones)Total Bebidas Frias&gt;500MIL</v>
      </c>
      <c r="B109" s="9">
        <v>0</v>
      </c>
      <c r="C109" s="9">
        <v>0</v>
      </c>
      <c r="D109" s="10" t="s">
        <v>16</v>
      </c>
      <c r="E109" s="21">
        <v>19.581980277128533</v>
      </c>
      <c r="F109" s="21">
        <v>19.624656401441641</v>
      </c>
      <c r="G109" s="21">
        <v>18.94922121436619</v>
      </c>
      <c r="H109" s="10">
        <v>0</v>
      </c>
      <c r="I109" s="10">
        <v>0</v>
      </c>
      <c r="J109" s="10">
        <v>0</v>
      </c>
      <c r="K109" s="10">
        <v>0</v>
      </c>
      <c r="L109" s="10">
        <v>0</v>
      </c>
      <c r="M109" s="10">
        <v>0</v>
      </c>
    </row>
    <row r="110" spans="1:13" x14ac:dyDescent="0.35">
      <c r="A110" s="9" t="str">
        <f t="shared" si="2"/>
        <v>DISTRIBUCION VOLUMEN X CRITERIO (Consumiciones)Total Bebidas FriasDE 15 A 19 AÑOS</v>
      </c>
      <c r="B110" s="9">
        <v>0</v>
      </c>
      <c r="C110" s="9">
        <v>0</v>
      </c>
      <c r="D110" s="10" t="s">
        <v>39</v>
      </c>
      <c r="E110" s="21">
        <v>2.1536361579072505</v>
      </c>
      <c r="F110" s="21">
        <v>2.0474952571786442</v>
      </c>
      <c r="G110" s="21">
        <v>1.7592841172854339</v>
      </c>
      <c r="H110" s="10">
        <v>0</v>
      </c>
      <c r="I110" s="10">
        <v>0</v>
      </c>
      <c r="J110" s="10">
        <v>0</v>
      </c>
      <c r="K110" s="10">
        <v>0</v>
      </c>
      <c r="L110" s="10">
        <v>0</v>
      </c>
      <c r="M110" s="10">
        <v>0</v>
      </c>
    </row>
    <row r="111" spans="1:13" x14ac:dyDescent="0.35">
      <c r="A111" s="9" t="str">
        <f t="shared" si="2"/>
        <v>DISTRIBUCION VOLUMEN X CRITERIO (Consumiciones)Total Bebidas FriasDE 20 A 24 AÑOS</v>
      </c>
      <c r="B111" s="9">
        <v>0</v>
      </c>
      <c r="C111" s="9">
        <v>0</v>
      </c>
      <c r="D111" s="10" t="s">
        <v>40</v>
      </c>
      <c r="E111" s="21">
        <v>2.5909224022037014</v>
      </c>
      <c r="F111" s="21">
        <v>2.7168271938080064</v>
      </c>
      <c r="G111" s="21">
        <v>2.4813521354808774</v>
      </c>
      <c r="H111" s="10">
        <v>0</v>
      </c>
      <c r="I111" s="10">
        <v>0</v>
      </c>
      <c r="J111" s="10">
        <v>0</v>
      </c>
      <c r="K111" s="10">
        <v>0</v>
      </c>
      <c r="L111" s="10">
        <v>0</v>
      </c>
      <c r="M111" s="10">
        <v>0</v>
      </c>
    </row>
    <row r="112" spans="1:13" x14ac:dyDescent="0.35">
      <c r="A112" s="9" t="str">
        <f t="shared" si="2"/>
        <v>DISTRIBUCION VOLUMEN X CRITERIO (Consumiciones)Total Bebidas FriasDE 25 A 34 AÑOS</v>
      </c>
      <c r="B112" s="9">
        <v>0</v>
      </c>
      <c r="C112" s="9">
        <v>0</v>
      </c>
      <c r="D112" s="10" t="s">
        <v>41</v>
      </c>
      <c r="E112" s="21">
        <v>7.9476455665185828</v>
      </c>
      <c r="F112" s="21">
        <v>7.6749684059795582</v>
      </c>
      <c r="G112" s="21">
        <v>6.7875193327768715</v>
      </c>
      <c r="H112" s="10">
        <v>0</v>
      </c>
      <c r="I112" s="11">
        <v>0</v>
      </c>
      <c r="J112" s="10">
        <v>0</v>
      </c>
      <c r="K112" s="10">
        <v>0</v>
      </c>
      <c r="L112" s="10">
        <v>0</v>
      </c>
      <c r="M112" s="10">
        <v>0</v>
      </c>
    </row>
    <row r="113" spans="1:13" x14ac:dyDescent="0.35">
      <c r="A113" s="9" t="str">
        <f t="shared" si="2"/>
        <v>DISTRIBUCION VOLUMEN X CRITERIO (Consumiciones)Total Bebidas FriasDE 35 A 49 AÑOS</v>
      </c>
      <c r="B113" s="9">
        <v>0</v>
      </c>
      <c r="C113" s="9">
        <v>0</v>
      </c>
      <c r="D113" s="10" t="s">
        <v>42</v>
      </c>
      <c r="E113" s="21">
        <v>26.031585769018129</v>
      </c>
      <c r="F113" s="21">
        <v>24.074586371747955</v>
      </c>
      <c r="G113" s="21">
        <v>22.918835753277982</v>
      </c>
      <c r="H113" s="10">
        <v>0</v>
      </c>
      <c r="I113" s="10">
        <v>0</v>
      </c>
      <c r="J113" s="10">
        <v>0</v>
      </c>
      <c r="K113" s="10">
        <v>0</v>
      </c>
      <c r="L113" s="10">
        <v>0</v>
      </c>
      <c r="M113" s="10">
        <v>0</v>
      </c>
    </row>
    <row r="114" spans="1:13" x14ac:dyDescent="0.35">
      <c r="A114" s="9" t="str">
        <f t="shared" si="2"/>
        <v>DISTRIBUCION VOLUMEN X CRITERIO (Consumiciones)Total Bebidas FriasDE 50 A 59 AÑOS</v>
      </c>
      <c r="B114" s="9">
        <v>0</v>
      </c>
      <c r="C114" s="9">
        <v>0</v>
      </c>
      <c r="D114" s="10" t="s">
        <v>43</v>
      </c>
      <c r="E114" s="21">
        <v>24.677695897234642</v>
      </c>
      <c r="F114" s="21">
        <v>24.908787496662121</v>
      </c>
      <c r="G114" s="21">
        <v>25.711751911000263</v>
      </c>
      <c r="H114" s="10">
        <v>0</v>
      </c>
      <c r="I114" s="10">
        <v>0</v>
      </c>
      <c r="J114" s="10">
        <v>0</v>
      </c>
      <c r="K114" s="10">
        <v>0</v>
      </c>
      <c r="L114" s="10">
        <v>0</v>
      </c>
      <c r="M114" s="10">
        <v>0</v>
      </c>
    </row>
    <row r="115" spans="1:13" x14ac:dyDescent="0.35">
      <c r="A115" s="9" t="str">
        <f t="shared" si="2"/>
        <v>DISTRIBUCION VOLUMEN X CRITERIO (Consumiciones)Total Bebidas FriasDE 60 A 75 AÑOS</v>
      </c>
      <c r="B115" s="9">
        <v>0</v>
      </c>
      <c r="C115" s="9">
        <v>0</v>
      </c>
      <c r="D115" s="10" t="s">
        <v>44</v>
      </c>
      <c r="E115" s="21">
        <v>36.59850208772982</v>
      </c>
      <c r="F115" s="21">
        <v>38.577334359352442</v>
      </c>
      <c r="G115" s="21">
        <v>40.341266466928211</v>
      </c>
      <c r="H115" s="10">
        <v>0</v>
      </c>
      <c r="I115" s="10">
        <v>0</v>
      </c>
      <c r="J115" s="10">
        <v>0</v>
      </c>
      <c r="K115" s="10">
        <v>0</v>
      </c>
      <c r="L115" s="10">
        <v>0</v>
      </c>
      <c r="M115" s="10">
        <v>0</v>
      </c>
    </row>
    <row r="116" spans="1:13" x14ac:dyDescent="0.35">
      <c r="A116" s="9" t="str">
        <f t="shared" si="2"/>
        <v>DISTRIBUCION VOLUMEN X CRITERIO (Consumiciones)Total Bebidas FriasNIVEL ALTO</v>
      </c>
      <c r="B116" s="9">
        <v>0</v>
      </c>
      <c r="C116" s="9">
        <v>0</v>
      </c>
      <c r="D116" s="10" t="s">
        <v>190</v>
      </c>
      <c r="E116" s="21">
        <v>22.591706857127622</v>
      </c>
      <c r="F116" s="21">
        <v>23.387972740475515</v>
      </c>
      <c r="G116" s="21">
        <v>23.696628382673094</v>
      </c>
      <c r="H116" s="10">
        <v>0</v>
      </c>
      <c r="I116" s="10">
        <v>0</v>
      </c>
      <c r="J116" s="10">
        <v>0</v>
      </c>
      <c r="K116" s="10">
        <v>0</v>
      </c>
      <c r="L116" s="10">
        <v>0</v>
      </c>
      <c r="M116" s="10">
        <v>0</v>
      </c>
    </row>
    <row r="117" spans="1:13" x14ac:dyDescent="0.35">
      <c r="A117" s="9" t="str">
        <f t="shared" si="2"/>
        <v>DISTRIBUCION VOLUMEN X CRITERIO (Consumiciones)Total Bebidas FriasNIVEL MEDIO ALTO</v>
      </c>
      <c r="B117" s="9">
        <v>0</v>
      </c>
      <c r="C117" s="9">
        <v>0</v>
      </c>
      <c r="D117" s="10" t="s">
        <v>191</v>
      </c>
      <c r="E117" s="21">
        <v>15.404132006135493</v>
      </c>
      <c r="F117" s="21">
        <v>14.088809687414264</v>
      </c>
      <c r="G117" s="21">
        <v>14.249594384951076</v>
      </c>
      <c r="H117" s="10">
        <v>0</v>
      </c>
      <c r="I117" s="10">
        <v>0</v>
      </c>
      <c r="J117" s="10">
        <v>0</v>
      </c>
      <c r="K117" s="10">
        <v>0</v>
      </c>
      <c r="L117" s="10">
        <v>0</v>
      </c>
      <c r="M117" s="10">
        <v>0</v>
      </c>
    </row>
    <row r="118" spans="1:13" x14ac:dyDescent="0.35">
      <c r="A118" s="9" t="str">
        <f t="shared" si="2"/>
        <v>DISTRIBUCION VOLUMEN X CRITERIO (Consumiciones)Total Bebidas FriasNIVEL MEDIO</v>
      </c>
      <c r="B118" s="9">
        <v>0</v>
      </c>
      <c r="C118" s="9">
        <v>0</v>
      </c>
      <c r="D118" s="10" t="s">
        <v>192</v>
      </c>
      <c r="E118" s="21">
        <v>24.868190639293303</v>
      </c>
      <c r="F118" s="21">
        <v>25.199500536463376</v>
      </c>
      <c r="G118" s="21">
        <v>24.520194012681067</v>
      </c>
      <c r="H118" s="10">
        <v>0</v>
      </c>
      <c r="I118" s="10">
        <v>0</v>
      </c>
      <c r="J118" s="10">
        <v>0</v>
      </c>
      <c r="K118" s="10">
        <v>0</v>
      </c>
      <c r="L118" s="10">
        <v>0</v>
      </c>
      <c r="M118" s="10">
        <v>0</v>
      </c>
    </row>
    <row r="119" spans="1:13" x14ac:dyDescent="0.35">
      <c r="A119" s="9" t="str">
        <f t="shared" si="2"/>
        <v>DISTRIBUCION VOLUMEN X CRITERIO (Consumiciones)Total Bebidas FriasNIVEL MEDIO BAJO</v>
      </c>
      <c r="B119" s="9">
        <v>0</v>
      </c>
      <c r="C119" s="9">
        <v>0</v>
      </c>
      <c r="D119" s="10" t="s">
        <v>193</v>
      </c>
      <c r="E119" s="21">
        <v>16.309419430639974</v>
      </c>
      <c r="F119" s="21">
        <v>15.137067594385634</v>
      </c>
      <c r="G119" s="21">
        <v>15.927842943198725</v>
      </c>
      <c r="H119" s="10">
        <v>0</v>
      </c>
      <c r="I119" s="10">
        <v>0</v>
      </c>
      <c r="J119" s="10">
        <v>0</v>
      </c>
      <c r="K119" s="10">
        <v>0</v>
      </c>
      <c r="L119" s="10">
        <v>0</v>
      </c>
      <c r="M119" s="10">
        <v>0</v>
      </c>
    </row>
    <row r="120" spans="1:13" x14ac:dyDescent="0.35">
      <c r="A120" s="9" t="str">
        <f t="shared" si="2"/>
        <v>DISTRIBUCION VOLUMEN X CRITERIO (Consumiciones)Total Bebidas FriasNIVEL BAJO</v>
      </c>
      <c r="B120" s="9">
        <v>0</v>
      </c>
      <c r="C120" s="9">
        <v>0</v>
      </c>
      <c r="D120" s="10" t="s">
        <v>194</v>
      </c>
      <c r="E120" s="21">
        <v>20.826562084428947</v>
      </c>
      <c r="F120" s="21">
        <v>22.18663113583564</v>
      </c>
      <c r="G120" s="21">
        <v>21.605756866068589</v>
      </c>
      <c r="H120" s="10">
        <v>0</v>
      </c>
      <c r="I120" s="10">
        <v>0</v>
      </c>
      <c r="J120" s="10">
        <v>0</v>
      </c>
      <c r="K120" s="11">
        <v>0</v>
      </c>
      <c r="L120" s="10">
        <v>0</v>
      </c>
      <c r="M120" s="10">
        <v>0</v>
      </c>
    </row>
    <row r="121" spans="1:13" x14ac:dyDescent="0.35">
      <c r="A121" s="9" t="str">
        <f t="shared" si="2"/>
        <v>DISTRIBUCION VOLUMEN X CRITERIO (Consumiciones)Total Bebidas FriasHOMBRE</v>
      </c>
      <c r="B121" s="9">
        <v>0</v>
      </c>
      <c r="C121" s="9">
        <v>0</v>
      </c>
      <c r="D121" s="10" t="s">
        <v>21</v>
      </c>
      <c r="E121" s="21">
        <v>59.169033068961738</v>
      </c>
      <c r="F121" s="21">
        <v>59.0462781751962</v>
      </c>
      <c r="G121" s="21">
        <v>59.92890657179327</v>
      </c>
      <c r="H121" s="10">
        <v>0</v>
      </c>
      <c r="I121" s="10">
        <v>0</v>
      </c>
      <c r="J121" s="10">
        <v>0</v>
      </c>
      <c r="K121" s="10">
        <v>0</v>
      </c>
      <c r="L121" s="10">
        <v>0</v>
      </c>
      <c r="M121" s="10">
        <v>0</v>
      </c>
    </row>
    <row r="122" spans="1:13" x14ac:dyDescent="0.35">
      <c r="A122" s="9" t="str">
        <f t="shared" si="2"/>
        <v>DISTRIBUCION VOLUMEN X CRITERIO (Consumiciones)Total Bebidas FriasMUJER</v>
      </c>
      <c r="B122" s="9">
        <v>0</v>
      </c>
      <c r="C122" s="9">
        <v>0</v>
      </c>
      <c r="D122" s="10" t="s">
        <v>22</v>
      </c>
      <c r="E122" s="21">
        <v>40.830966931038262</v>
      </c>
      <c r="F122" s="21">
        <v>40.953698943021841</v>
      </c>
      <c r="G122" s="21">
        <v>40.07109342820673</v>
      </c>
      <c r="H122" s="10">
        <v>0</v>
      </c>
      <c r="I122" s="10">
        <v>0</v>
      </c>
      <c r="J122" s="10">
        <v>0</v>
      </c>
      <c r="K122" s="10">
        <v>0</v>
      </c>
      <c r="L122" s="10">
        <v>0</v>
      </c>
      <c r="M122" s="10">
        <v>0</v>
      </c>
    </row>
    <row r="123" spans="1:13" x14ac:dyDescent="0.35">
      <c r="A123" s="9" t="str">
        <f>$B$3&amp;$C$123&amp;D123</f>
        <v>DISTRIBUCION VOLUMEN X CRITERIO (Consumiciones)Total Bebidas CalientesT.ESPAÑA</v>
      </c>
      <c r="B123" s="9">
        <v>0</v>
      </c>
      <c r="C123" s="9" t="s">
        <v>160</v>
      </c>
      <c r="D123" s="10" t="s">
        <v>36</v>
      </c>
      <c r="E123" s="21">
        <v>100</v>
      </c>
      <c r="F123" s="21">
        <v>100</v>
      </c>
      <c r="G123" s="21">
        <v>100</v>
      </c>
      <c r="H123" s="10">
        <v>0</v>
      </c>
      <c r="I123" s="10">
        <v>0</v>
      </c>
      <c r="J123" s="10">
        <v>0</v>
      </c>
      <c r="K123" s="10">
        <v>0</v>
      </c>
      <c r="L123" s="10">
        <v>0</v>
      </c>
      <c r="M123" s="10">
        <v>0</v>
      </c>
    </row>
    <row r="124" spans="1:13" x14ac:dyDescent="0.35">
      <c r="A124" s="9" t="str">
        <f t="shared" ref="A124:A152" si="3">$B$3&amp;$C$123&amp;D124</f>
        <v>DISTRIBUCION VOLUMEN X CRITERIO (Consumiciones)Total Bebidas CalientesBCN AM</v>
      </c>
      <c r="B124" s="9">
        <v>0</v>
      </c>
      <c r="C124" s="9">
        <v>0</v>
      </c>
      <c r="D124" s="10" t="s">
        <v>1</v>
      </c>
      <c r="E124" s="21">
        <v>9.73442824347757</v>
      </c>
      <c r="F124" s="21">
        <v>9.9123437373130745</v>
      </c>
      <c r="G124" s="21">
        <v>10.13735314220626</v>
      </c>
      <c r="H124" s="10">
        <v>0</v>
      </c>
      <c r="I124" s="10">
        <v>0</v>
      </c>
      <c r="J124" s="10">
        <v>0</v>
      </c>
      <c r="K124" s="10">
        <v>0</v>
      </c>
      <c r="L124" s="10">
        <v>0</v>
      </c>
      <c r="M124" s="10">
        <v>0</v>
      </c>
    </row>
    <row r="125" spans="1:13" x14ac:dyDescent="0.35">
      <c r="A125" s="9" t="str">
        <f t="shared" si="3"/>
        <v>DISTRIBUCION VOLUMEN X CRITERIO (Consumiciones)Total Bebidas CalientesREST.CAT ARAGON</v>
      </c>
      <c r="B125" s="9">
        <v>0</v>
      </c>
      <c r="C125" s="9">
        <v>0</v>
      </c>
      <c r="D125" s="10" t="s">
        <v>2</v>
      </c>
      <c r="E125" s="21">
        <v>15.221201377252022</v>
      </c>
      <c r="F125" s="21">
        <v>15.944501059308013</v>
      </c>
      <c r="G125" s="21">
        <v>16.011373490847244</v>
      </c>
      <c r="H125" s="10">
        <v>0</v>
      </c>
      <c r="I125" s="10">
        <v>0</v>
      </c>
      <c r="J125" s="10">
        <v>0</v>
      </c>
      <c r="K125" s="10">
        <v>0</v>
      </c>
      <c r="L125" s="10">
        <v>0</v>
      </c>
      <c r="M125" s="10">
        <v>0</v>
      </c>
    </row>
    <row r="126" spans="1:13" x14ac:dyDescent="0.35">
      <c r="A126" s="9" t="str">
        <f t="shared" si="3"/>
        <v>DISTRIBUCION VOLUMEN X CRITERIO (Consumiciones)Total Bebidas CalientesLEVANTE</v>
      </c>
      <c r="B126" s="9">
        <v>0</v>
      </c>
      <c r="C126" s="9">
        <v>0</v>
      </c>
      <c r="D126" s="10" t="s">
        <v>3</v>
      </c>
      <c r="E126" s="21">
        <v>16.118427179896614</v>
      </c>
      <c r="F126" s="21">
        <v>15.740794858376795</v>
      </c>
      <c r="G126" s="21">
        <v>14.919696898718978</v>
      </c>
      <c r="H126" s="10">
        <v>0</v>
      </c>
      <c r="I126" s="10">
        <v>0</v>
      </c>
      <c r="J126" s="10">
        <v>0</v>
      </c>
      <c r="K126" s="10">
        <v>0</v>
      </c>
      <c r="L126" s="10">
        <v>0</v>
      </c>
      <c r="M126" s="10">
        <v>0</v>
      </c>
    </row>
    <row r="127" spans="1:13" x14ac:dyDescent="0.35">
      <c r="A127" s="9" t="str">
        <f t="shared" si="3"/>
        <v>DISTRIBUCION VOLUMEN X CRITERIO (Consumiciones)Total Bebidas CalientesANDALUCIA</v>
      </c>
      <c r="B127" s="9">
        <v>0</v>
      </c>
      <c r="C127" s="9">
        <v>0</v>
      </c>
      <c r="D127" s="10" t="s">
        <v>4</v>
      </c>
      <c r="E127" s="21">
        <v>17.551126180087859</v>
      </c>
      <c r="F127" s="21">
        <v>16.45047220850072</v>
      </c>
      <c r="G127" s="21">
        <v>16.971488074138311</v>
      </c>
      <c r="H127" s="10">
        <v>0</v>
      </c>
      <c r="I127" s="10">
        <v>0</v>
      </c>
      <c r="J127" s="10">
        <v>0</v>
      </c>
      <c r="K127" s="10">
        <v>0</v>
      </c>
      <c r="L127" s="10">
        <v>0</v>
      </c>
      <c r="M127" s="10">
        <v>0</v>
      </c>
    </row>
    <row r="128" spans="1:13" x14ac:dyDescent="0.35">
      <c r="A128" s="9" t="str">
        <f t="shared" si="3"/>
        <v>DISTRIBUCION VOLUMEN X CRITERIO (Consumiciones)Total Bebidas CalientesMDD AM</v>
      </c>
      <c r="B128" s="9">
        <v>0</v>
      </c>
      <c r="C128" s="9">
        <v>0</v>
      </c>
      <c r="D128" s="10" t="s">
        <v>5</v>
      </c>
      <c r="E128" s="21">
        <v>9.7169886439982669</v>
      </c>
      <c r="F128" s="21">
        <v>10.158572489897853</v>
      </c>
      <c r="G128" s="21">
        <v>10.210207075437076</v>
      </c>
      <c r="H128" s="10">
        <v>0</v>
      </c>
      <c r="I128" s="11">
        <v>0</v>
      </c>
      <c r="J128" s="11">
        <v>0</v>
      </c>
      <c r="K128" s="10">
        <v>0</v>
      </c>
      <c r="L128" s="10">
        <v>0</v>
      </c>
      <c r="M128" s="10">
        <v>0</v>
      </c>
    </row>
    <row r="129" spans="1:13" x14ac:dyDescent="0.35">
      <c r="A129" s="9" t="str">
        <f t="shared" si="3"/>
        <v>DISTRIBUCION VOLUMEN X CRITERIO (Consumiciones)Total Bebidas CalientesRTO CENTRO</v>
      </c>
      <c r="B129" s="9">
        <v>0</v>
      </c>
      <c r="C129" s="9">
        <v>0</v>
      </c>
      <c r="D129" s="10" t="s">
        <v>6</v>
      </c>
      <c r="E129" s="21">
        <v>7.5396834424759831</v>
      </c>
      <c r="F129" s="21">
        <v>7.9112835350662616</v>
      </c>
      <c r="G129" s="21">
        <v>7.4886916132954093</v>
      </c>
      <c r="H129" s="10">
        <v>0</v>
      </c>
      <c r="I129" s="10">
        <v>0</v>
      </c>
      <c r="J129" s="10">
        <v>0</v>
      </c>
      <c r="K129" s="10">
        <v>0</v>
      </c>
      <c r="L129" s="10">
        <v>0</v>
      </c>
      <c r="M129" s="10">
        <v>0</v>
      </c>
    </row>
    <row r="130" spans="1:13" x14ac:dyDescent="0.35">
      <c r="A130" s="9" t="str">
        <f t="shared" si="3"/>
        <v>DISTRIBUCION VOLUMEN X CRITERIO (Consumiciones)Total Bebidas CalientesNORTE-CENTRO</v>
      </c>
      <c r="B130" s="9">
        <v>0</v>
      </c>
      <c r="C130" s="9">
        <v>0</v>
      </c>
      <c r="D130" s="10" t="s">
        <v>7</v>
      </c>
      <c r="E130" s="21">
        <v>11.340535018189653</v>
      </c>
      <c r="F130" s="21">
        <v>11.552241251095882</v>
      </c>
      <c r="G130" s="21">
        <v>11.851786822847753</v>
      </c>
      <c r="H130" s="10">
        <v>0</v>
      </c>
      <c r="I130" s="10">
        <v>0</v>
      </c>
      <c r="J130" s="10">
        <v>0</v>
      </c>
      <c r="K130" s="10">
        <v>0</v>
      </c>
      <c r="L130" s="10">
        <v>0</v>
      </c>
      <c r="M130" s="10">
        <v>0</v>
      </c>
    </row>
    <row r="131" spans="1:13" x14ac:dyDescent="0.35">
      <c r="A131" s="9" t="str">
        <f t="shared" si="3"/>
        <v>DISTRIBUCION VOLUMEN X CRITERIO (Consumiciones)Total Bebidas CalientesNOROESTE</v>
      </c>
      <c r="B131" s="9">
        <v>0</v>
      </c>
      <c r="C131" s="9">
        <v>0</v>
      </c>
      <c r="D131" s="10" t="s">
        <v>8</v>
      </c>
      <c r="E131" s="21">
        <v>12.777609914622035</v>
      </c>
      <c r="F131" s="21">
        <v>12.329776552718771</v>
      </c>
      <c r="G131" s="21">
        <v>12.409413948368911</v>
      </c>
      <c r="H131" s="10">
        <v>0</v>
      </c>
      <c r="I131" s="10">
        <v>0</v>
      </c>
      <c r="J131" s="10">
        <v>0</v>
      </c>
      <c r="K131" s="10">
        <v>0</v>
      </c>
      <c r="L131" s="10">
        <v>0</v>
      </c>
      <c r="M131" s="10">
        <v>0</v>
      </c>
    </row>
    <row r="132" spans="1:13" x14ac:dyDescent="0.35">
      <c r="A132" s="9" t="str">
        <f t="shared" si="3"/>
        <v>DISTRIBUCION VOLUMEN X CRITERIO (Consumiciones)Total Bebidas Calientes&lt;2MIL</v>
      </c>
      <c r="B132" s="9">
        <v>0</v>
      </c>
      <c r="C132" s="9">
        <v>0</v>
      </c>
      <c r="D132" s="10" t="s">
        <v>9</v>
      </c>
      <c r="E132" s="21">
        <v>4.945939374463677</v>
      </c>
      <c r="F132" s="21">
        <v>5.6702005549250218</v>
      </c>
      <c r="G132" s="21">
        <v>5.8399190569231525</v>
      </c>
      <c r="H132" s="10">
        <v>0</v>
      </c>
      <c r="I132" s="10">
        <v>0</v>
      </c>
      <c r="J132" s="10">
        <v>0</v>
      </c>
      <c r="K132" s="10">
        <v>0</v>
      </c>
      <c r="L132" s="10">
        <v>0</v>
      </c>
      <c r="M132" s="10">
        <v>0</v>
      </c>
    </row>
    <row r="133" spans="1:13" x14ac:dyDescent="0.35">
      <c r="A133" s="9" t="str">
        <f t="shared" si="3"/>
        <v>DISTRIBUCION VOLUMEN X CRITERIO (Consumiciones)Total Bebidas Calientes2-5MIL</v>
      </c>
      <c r="B133" s="9">
        <v>0</v>
      </c>
      <c r="C133" s="9">
        <v>0</v>
      </c>
      <c r="D133" s="10" t="s">
        <v>10</v>
      </c>
      <c r="E133" s="21">
        <v>4.9182229951036884</v>
      </c>
      <c r="F133" s="21">
        <v>4.9318505286524665</v>
      </c>
      <c r="G133" s="21">
        <v>4.7101132000585757</v>
      </c>
      <c r="H133" s="10">
        <v>0</v>
      </c>
      <c r="I133" s="10">
        <v>0</v>
      </c>
      <c r="J133" s="10">
        <v>0</v>
      </c>
      <c r="K133" s="10">
        <v>0</v>
      </c>
      <c r="L133" s="10">
        <v>0</v>
      </c>
      <c r="M133" s="10">
        <v>0</v>
      </c>
    </row>
    <row r="134" spans="1:13" x14ac:dyDescent="0.35">
      <c r="A134" s="9" t="str">
        <f t="shared" si="3"/>
        <v>DISTRIBUCION VOLUMEN X CRITERIO (Consumiciones)Total Bebidas Calientes5-10MIL</v>
      </c>
      <c r="B134" s="9">
        <v>0</v>
      </c>
      <c r="C134" s="9">
        <v>0</v>
      </c>
      <c r="D134" s="10" t="s">
        <v>11</v>
      </c>
      <c r="E134" s="21">
        <v>7.6157444106901258</v>
      </c>
      <c r="F134" s="21">
        <v>7.6640890112040196</v>
      </c>
      <c r="G134" s="21">
        <v>7.3091886105743145</v>
      </c>
      <c r="H134" s="10">
        <v>0</v>
      </c>
      <c r="I134" s="10">
        <v>0</v>
      </c>
      <c r="J134" s="10">
        <v>0</v>
      </c>
      <c r="K134" s="10">
        <v>0</v>
      </c>
      <c r="L134" s="10">
        <v>0</v>
      </c>
      <c r="M134" s="10">
        <v>0</v>
      </c>
    </row>
    <row r="135" spans="1:13" x14ac:dyDescent="0.35">
      <c r="A135" s="9" t="str">
        <f t="shared" si="3"/>
        <v>DISTRIBUCION VOLUMEN X CRITERIO (Consumiciones)Total Bebidas Calientes10-30MIL</v>
      </c>
      <c r="B135" s="9">
        <v>0</v>
      </c>
      <c r="C135" s="9">
        <v>0</v>
      </c>
      <c r="D135" s="10" t="s">
        <v>12</v>
      </c>
      <c r="E135" s="21">
        <v>18.792487250892066</v>
      </c>
      <c r="F135" s="21">
        <v>17.658423153042911</v>
      </c>
      <c r="G135" s="21">
        <v>18.38403402973249</v>
      </c>
      <c r="H135" s="10">
        <v>0</v>
      </c>
      <c r="I135" s="10">
        <v>0</v>
      </c>
      <c r="J135" s="10">
        <v>0</v>
      </c>
      <c r="K135" s="10">
        <v>0</v>
      </c>
      <c r="L135" s="10">
        <v>0</v>
      </c>
      <c r="M135" s="10">
        <v>0</v>
      </c>
    </row>
    <row r="136" spans="1:13" x14ac:dyDescent="0.35">
      <c r="A136" s="9" t="str">
        <f t="shared" si="3"/>
        <v>DISTRIBUCION VOLUMEN X CRITERIO (Consumiciones)Total Bebidas Calientes30-100MIL</v>
      </c>
      <c r="B136" s="9">
        <v>0</v>
      </c>
      <c r="C136" s="9">
        <v>0</v>
      </c>
      <c r="D136" s="10" t="s">
        <v>13</v>
      </c>
      <c r="E136" s="21">
        <v>22.328840604335799</v>
      </c>
      <c r="F136" s="21">
        <v>22.675658593414944</v>
      </c>
      <c r="G136" s="21">
        <v>21.545996537861289</v>
      </c>
      <c r="H136" s="10">
        <v>0</v>
      </c>
      <c r="I136" s="11">
        <v>0</v>
      </c>
      <c r="J136" s="11">
        <v>0</v>
      </c>
      <c r="K136" s="11">
        <v>0</v>
      </c>
      <c r="L136" s="11">
        <v>0</v>
      </c>
      <c r="M136" s="10">
        <v>0</v>
      </c>
    </row>
    <row r="137" spans="1:13" x14ac:dyDescent="0.35">
      <c r="A137" s="9" t="str">
        <f t="shared" si="3"/>
        <v>DISTRIBUCION VOLUMEN X CRITERIO (Consumiciones)Total Bebidas Calientes100-200MIL</v>
      </c>
      <c r="B137" s="9">
        <v>0</v>
      </c>
      <c r="C137" s="9">
        <v>0</v>
      </c>
      <c r="D137" s="10" t="s">
        <v>14</v>
      </c>
      <c r="E137" s="21">
        <v>10.986329145601815</v>
      </c>
      <c r="F137" s="21">
        <v>10.849188376549215</v>
      </c>
      <c r="G137" s="21">
        <v>11.696455346857535</v>
      </c>
      <c r="H137" s="10">
        <v>0</v>
      </c>
      <c r="I137" s="10">
        <v>0</v>
      </c>
      <c r="J137" s="10">
        <v>0</v>
      </c>
      <c r="K137" s="10">
        <v>0</v>
      </c>
      <c r="L137" s="10">
        <v>0</v>
      </c>
      <c r="M137" s="10">
        <v>0</v>
      </c>
    </row>
    <row r="138" spans="1:13" x14ac:dyDescent="0.35">
      <c r="A138" s="9" t="str">
        <f t="shared" si="3"/>
        <v>DISTRIBUCION VOLUMEN X CRITERIO (Consumiciones)Total Bebidas Calientes200-500MIL</v>
      </c>
      <c r="B138" s="9">
        <v>0</v>
      </c>
      <c r="C138" s="9">
        <v>0</v>
      </c>
      <c r="D138" s="10" t="s">
        <v>15</v>
      </c>
      <c r="E138" s="21">
        <v>13.762012386168045</v>
      </c>
      <c r="F138" s="21">
        <v>12.977383425147181</v>
      </c>
      <c r="G138" s="21">
        <v>12.663534044671401</v>
      </c>
      <c r="H138" s="10">
        <v>0</v>
      </c>
      <c r="I138" s="10">
        <v>0</v>
      </c>
      <c r="J138" s="10">
        <v>0</v>
      </c>
      <c r="K138" s="10">
        <v>0</v>
      </c>
      <c r="L138" s="10">
        <v>0</v>
      </c>
      <c r="M138" s="10">
        <v>0</v>
      </c>
    </row>
    <row r="139" spans="1:13" x14ac:dyDescent="0.35">
      <c r="A139" s="9" t="str">
        <f t="shared" si="3"/>
        <v>DISTRIBUCION VOLUMEN X CRITERIO (Consumiciones)Total Bebidas Calientes&gt;500MIL</v>
      </c>
      <c r="B139" s="9">
        <v>0</v>
      </c>
      <c r="C139" s="9">
        <v>0</v>
      </c>
      <c r="D139" s="10" t="s">
        <v>16</v>
      </c>
      <c r="E139" s="21">
        <v>16.650420277995604</v>
      </c>
      <c r="F139" s="21">
        <v>17.573188472410955</v>
      </c>
      <c r="G139" s="21">
        <v>17.850773927801164</v>
      </c>
      <c r="H139" s="10">
        <v>0</v>
      </c>
      <c r="I139" s="10">
        <v>0</v>
      </c>
      <c r="J139" s="10">
        <v>0</v>
      </c>
      <c r="K139" s="10">
        <v>0</v>
      </c>
      <c r="L139" s="10">
        <v>0</v>
      </c>
      <c r="M139" s="10">
        <v>0</v>
      </c>
    </row>
    <row r="140" spans="1:13" x14ac:dyDescent="0.35">
      <c r="A140" s="9" t="str">
        <f t="shared" si="3"/>
        <v>DISTRIBUCION VOLUMEN X CRITERIO (Consumiciones)Total Bebidas CalientesDE 15 A 19 AÑOS</v>
      </c>
      <c r="B140" s="9">
        <v>0</v>
      </c>
      <c r="C140" s="9">
        <v>0</v>
      </c>
      <c r="D140" s="10" t="s">
        <v>39</v>
      </c>
      <c r="E140" s="21">
        <v>0.50518460167969015</v>
      </c>
      <c r="F140" s="21">
        <v>0.72528278319543671</v>
      </c>
      <c r="G140" s="21">
        <v>0.58068468901798242</v>
      </c>
      <c r="H140" s="10">
        <v>0</v>
      </c>
      <c r="I140" s="10">
        <v>0</v>
      </c>
      <c r="J140" s="10">
        <v>0</v>
      </c>
      <c r="K140" s="10">
        <v>0</v>
      </c>
      <c r="L140" s="10">
        <v>0</v>
      </c>
      <c r="M140" s="10">
        <v>0</v>
      </c>
    </row>
    <row r="141" spans="1:13" x14ac:dyDescent="0.35">
      <c r="A141" s="9" t="str">
        <f t="shared" si="3"/>
        <v>DISTRIBUCION VOLUMEN X CRITERIO (Consumiciones)Total Bebidas CalientesDE 20 A 24 AÑOS</v>
      </c>
      <c r="B141" s="9">
        <v>0</v>
      </c>
      <c r="C141" s="9">
        <v>0</v>
      </c>
      <c r="D141" s="10" t="s">
        <v>40</v>
      </c>
      <c r="E141" s="21">
        <v>1.5360149413217554</v>
      </c>
      <c r="F141" s="21">
        <v>1.3512002211973919</v>
      </c>
      <c r="G141" s="21">
        <v>1.3653153899184853</v>
      </c>
      <c r="H141" s="10">
        <v>0</v>
      </c>
      <c r="I141" s="10">
        <v>0</v>
      </c>
      <c r="J141" s="10">
        <v>0</v>
      </c>
      <c r="K141" s="10">
        <v>0</v>
      </c>
      <c r="L141" s="10">
        <v>0</v>
      </c>
      <c r="M141" s="10">
        <v>0</v>
      </c>
    </row>
    <row r="142" spans="1:13" x14ac:dyDescent="0.35">
      <c r="A142" s="9" t="str">
        <f t="shared" si="3"/>
        <v>DISTRIBUCION VOLUMEN X CRITERIO (Consumiciones)Total Bebidas CalientesDE 25 A 34 AÑOS</v>
      </c>
      <c r="B142" s="9">
        <v>0</v>
      </c>
      <c r="C142" s="9">
        <v>0</v>
      </c>
      <c r="D142" s="10" t="s">
        <v>41</v>
      </c>
      <c r="E142" s="21">
        <v>5.6054804279064872</v>
      </c>
      <c r="F142" s="21">
        <v>5.3576733926078441</v>
      </c>
      <c r="G142" s="21">
        <v>4.7804846920426503</v>
      </c>
      <c r="H142" s="10">
        <v>0</v>
      </c>
      <c r="I142" s="10">
        <v>0</v>
      </c>
      <c r="J142" s="10">
        <v>0</v>
      </c>
      <c r="K142" s="10">
        <v>0</v>
      </c>
      <c r="L142" s="10">
        <v>0</v>
      </c>
      <c r="M142" s="10">
        <v>0</v>
      </c>
    </row>
    <row r="143" spans="1:13" x14ac:dyDescent="0.35">
      <c r="A143" s="9" t="str">
        <f t="shared" si="3"/>
        <v>DISTRIBUCION VOLUMEN X CRITERIO (Consumiciones)Total Bebidas CalientesDE 35 A 49 AÑOS</v>
      </c>
      <c r="B143" s="9">
        <v>0</v>
      </c>
      <c r="C143" s="9">
        <v>0</v>
      </c>
      <c r="D143" s="10" t="s">
        <v>42</v>
      </c>
      <c r="E143" s="21">
        <v>26.969576323664178</v>
      </c>
      <c r="F143" s="21">
        <v>26.047963778569393</v>
      </c>
      <c r="G143" s="21">
        <v>23.605013719822015</v>
      </c>
      <c r="H143" s="10">
        <v>0</v>
      </c>
      <c r="I143" s="10">
        <v>0</v>
      </c>
      <c r="J143" s="10">
        <v>0</v>
      </c>
      <c r="K143" s="10">
        <v>0</v>
      </c>
      <c r="L143" s="10">
        <v>0</v>
      </c>
      <c r="M143" s="10">
        <v>0</v>
      </c>
    </row>
    <row r="144" spans="1:13" x14ac:dyDescent="0.35">
      <c r="A144" s="9" t="str">
        <f t="shared" si="3"/>
        <v>DISTRIBUCION VOLUMEN X CRITERIO (Consumiciones)Total Bebidas CalientesDE 50 A 59 AÑOS</v>
      </c>
      <c r="B144" s="9">
        <v>0</v>
      </c>
      <c r="C144" s="9">
        <v>0</v>
      </c>
      <c r="D144" s="10" t="s">
        <v>43</v>
      </c>
      <c r="E144" s="21">
        <v>26.047158013577722</v>
      </c>
      <c r="F144" s="21">
        <v>25.382622483942264</v>
      </c>
      <c r="G144" s="21">
        <v>27.424417410138762</v>
      </c>
      <c r="H144" s="10">
        <v>0</v>
      </c>
      <c r="I144" s="10">
        <v>0</v>
      </c>
      <c r="J144" s="10">
        <v>0</v>
      </c>
      <c r="K144" s="10">
        <v>0</v>
      </c>
      <c r="L144" s="10">
        <v>0</v>
      </c>
      <c r="M144" s="10">
        <v>0</v>
      </c>
    </row>
    <row r="145" spans="1:13" x14ac:dyDescent="0.35">
      <c r="A145" s="9" t="str">
        <f t="shared" si="3"/>
        <v>DISTRIBUCION VOLUMEN X CRITERIO (Consumiciones)Total Bebidas CalientesDE 60 A 75 AÑOS</v>
      </c>
      <c r="B145" s="9">
        <v>0</v>
      </c>
      <c r="C145" s="9">
        <v>0</v>
      </c>
      <c r="D145" s="10" t="s">
        <v>44</v>
      </c>
      <c r="E145" s="21">
        <v>39.336570050953775</v>
      </c>
      <c r="F145" s="21">
        <v>41.135239098141319</v>
      </c>
      <c r="G145" s="21">
        <v>42.244104755331989</v>
      </c>
      <c r="H145" s="10">
        <v>0</v>
      </c>
      <c r="I145" s="10">
        <v>0</v>
      </c>
      <c r="J145" s="10">
        <v>0</v>
      </c>
      <c r="K145" s="10">
        <v>0</v>
      </c>
      <c r="L145" s="10">
        <v>0</v>
      </c>
      <c r="M145" s="10">
        <v>0</v>
      </c>
    </row>
    <row r="146" spans="1:13" x14ac:dyDescent="0.35">
      <c r="A146" s="9" t="str">
        <f t="shared" si="3"/>
        <v>DISTRIBUCION VOLUMEN X CRITERIO (Consumiciones)Total Bebidas CalientesNIVEL ALTO</v>
      </c>
      <c r="B146" s="9">
        <v>0</v>
      </c>
      <c r="C146" s="9">
        <v>0</v>
      </c>
      <c r="D146" s="10" t="s">
        <v>190</v>
      </c>
      <c r="E146" s="21">
        <v>22.868501296417026</v>
      </c>
      <c r="F146" s="21">
        <v>23.496821718264489</v>
      </c>
      <c r="G146" s="21">
        <v>23.78826436044309</v>
      </c>
      <c r="H146" s="10">
        <v>0</v>
      </c>
      <c r="I146" s="10">
        <v>0</v>
      </c>
      <c r="J146" s="10">
        <v>0</v>
      </c>
      <c r="K146" s="10">
        <v>0</v>
      </c>
      <c r="L146" s="10">
        <v>0</v>
      </c>
      <c r="M146" s="10">
        <v>0</v>
      </c>
    </row>
    <row r="147" spans="1:13" x14ac:dyDescent="0.35">
      <c r="A147" s="9" t="str">
        <f t="shared" si="3"/>
        <v>DISTRIBUCION VOLUMEN X CRITERIO (Consumiciones)Total Bebidas CalientesNIVEL MEDIO ALTO</v>
      </c>
      <c r="B147" s="9">
        <v>0</v>
      </c>
      <c r="C147" s="9">
        <v>0</v>
      </c>
      <c r="D147" s="10" t="s">
        <v>191</v>
      </c>
      <c r="E147" s="21">
        <v>14.319574795122032</v>
      </c>
      <c r="F147" s="21">
        <v>13.818098052969335</v>
      </c>
      <c r="G147" s="21">
        <v>13.629543042690981</v>
      </c>
      <c r="H147" s="10">
        <v>0</v>
      </c>
      <c r="I147" s="10">
        <v>0</v>
      </c>
      <c r="J147" s="10">
        <v>0</v>
      </c>
      <c r="K147" s="10">
        <v>0</v>
      </c>
      <c r="L147" s="10">
        <v>0</v>
      </c>
      <c r="M147" s="10">
        <v>0</v>
      </c>
    </row>
    <row r="148" spans="1:13" x14ac:dyDescent="0.35">
      <c r="A148" s="9" t="str">
        <f t="shared" si="3"/>
        <v>DISTRIBUCION VOLUMEN X CRITERIO (Consumiciones)Total Bebidas CalientesNIVEL MEDIO</v>
      </c>
      <c r="B148" s="9">
        <v>0</v>
      </c>
      <c r="C148" s="9">
        <v>0</v>
      </c>
      <c r="D148" s="10" t="s">
        <v>192</v>
      </c>
      <c r="E148" s="21">
        <v>25.158040593813741</v>
      </c>
      <c r="F148" s="21">
        <v>24.902534004985526</v>
      </c>
      <c r="G148" s="21">
        <v>25.614300927208404</v>
      </c>
      <c r="H148" s="10">
        <v>0</v>
      </c>
      <c r="I148" s="10">
        <v>0</v>
      </c>
      <c r="J148" s="10">
        <v>0</v>
      </c>
      <c r="K148" s="10">
        <v>0</v>
      </c>
      <c r="L148" s="10">
        <v>0</v>
      </c>
      <c r="M148" s="10">
        <v>0</v>
      </c>
    </row>
    <row r="149" spans="1:13" x14ac:dyDescent="0.35">
      <c r="A149" s="9" t="str">
        <f t="shared" si="3"/>
        <v>DISTRIBUCION VOLUMEN X CRITERIO (Consumiciones)Total Bebidas CalientesNIVEL MEDIO BAJO</v>
      </c>
      <c r="B149" s="9">
        <v>0</v>
      </c>
      <c r="C149" s="9">
        <v>0</v>
      </c>
      <c r="D149" s="10" t="s">
        <v>193</v>
      </c>
      <c r="E149" s="21">
        <v>15.902255772734932</v>
      </c>
      <c r="F149" s="21">
        <v>14.823340760233686</v>
      </c>
      <c r="G149" s="21">
        <v>16.035784777876838</v>
      </c>
      <c r="H149" s="10">
        <v>0</v>
      </c>
      <c r="I149" s="10">
        <v>0</v>
      </c>
      <c r="J149" s="10">
        <v>0</v>
      </c>
      <c r="K149" s="10">
        <v>0</v>
      </c>
      <c r="L149" s="10">
        <v>0</v>
      </c>
      <c r="M149" s="10">
        <v>0</v>
      </c>
    </row>
    <row r="150" spans="1:13" x14ac:dyDescent="0.35">
      <c r="A150" s="9" t="str">
        <f t="shared" si="3"/>
        <v>DISTRIBUCION VOLUMEN X CRITERIO (Consumiciones)Total Bebidas CalientesNIVEL BAJO</v>
      </c>
      <c r="B150" s="9">
        <v>0</v>
      </c>
      <c r="C150" s="9">
        <v>0</v>
      </c>
      <c r="D150" s="10" t="s">
        <v>194</v>
      </c>
      <c r="E150" s="21">
        <v>21.751631096661448</v>
      </c>
      <c r="F150" s="21">
        <v>22.959191155824335</v>
      </c>
      <c r="G150" s="21">
        <v>20.932121646260608</v>
      </c>
      <c r="H150" s="10">
        <v>0</v>
      </c>
      <c r="I150" s="10">
        <v>0</v>
      </c>
      <c r="J150" s="10">
        <v>0</v>
      </c>
      <c r="K150" s="10">
        <v>0</v>
      </c>
      <c r="L150" s="10">
        <v>0</v>
      </c>
      <c r="M150" s="10">
        <v>0</v>
      </c>
    </row>
    <row r="151" spans="1:13" x14ac:dyDescent="0.35">
      <c r="A151" s="9" t="str">
        <f t="shared" si="3"/>
        <v>DISTRIBUCION VOLUMEN X CRITERIO (Consumiciones)Total Bebidas CalientesHOMBRE</v>
      </c>
      <c r="B151" s="9">
        <v>0</v>
      </c>
      <c r="C151" s="9">
        <v>0</v>
      </c>
      <c r="D151" s="10" t="s">
        <v>21</v>
      </c>
      <c r="E151" s="21">
        <v>64.199125673891572</v>
      </c>
      <c r="F151" s="21">
        <v>61.636452929559859</v>
      </c>
      <c r="G151" s="21">
        <v>62.22628134358721</v>
      </c>
      <c r="H151" s="10">
        <v>0</v>
      </c>
      <c r="I151" s="10">
        <v>0</v>
      </c>
      <c r="J151" s="10">
        <v>0</v>
      </c>
      <c r="K151" s="10">
        <v>0</v>
      </c>
      <c r="L151" s="10">
        <v>0</v>
      </c>
      <c r="M151" s="10">
        <v>0</v>
      </c>
    </row>
    <row r="152" spans="1:13" x14ac:dyDescent="0.35">
      <c r="A152" s="9" t="str">
        <f t="shared" si="3"/>
        <v>DISTRIBUCION VOLUMEN X CRITERIO (Consumiciones)Total Bebidas CalientesMUJER</v>
      </c>
      <c r="B152" s="9">
        <v>0</v>
      </c>
      <c r="C152" s="9">
        <v>0</v>
      </c>
      <c r="D152" s="10" t="s">
        <v>22</v>
      </c>
      <c r="E152" s="21">
        <v>35.800874326108421</v>
      </c>
      <c r="F152" s="21">
        <v>38.363511301133563</v>
      </c>
      <c r="G152" s="21">
        <v>37.773718656412797</v>
      </c>
      <c r="H152" s="10">
        <v>0</v>
      </c>
      <c r="I152" s="10">
        <v>0</v>
      </c>
      <c r="J152" s="10">
        <v>0</v>
      </c>
      <c r="K152" s="10">
        <v>0</v>
      </c>
      <c r="L152" s="10">
        <v>0</v>
      </c>
      <c r="M152" s="10">
        <v>0</v>
      </c>
    </row>
    <row r="153" spans="1:13" x14ac:dyDescent="0.35">
      <c r="A153" s="9" t="str">
        <f>$B$3&amp;$C$153&amp;D153</f>
        <v>DISTRIBUCION VOLUMEN X CRITERIO (Consumiciones)Total AperitivosT.ESPAÑA</v>
      </c>
      <c r="B153" s="9">
        <v>0</v>
      </c>
      <c r="C153" s="9" t="s">
        <v>161</v>
      </c>
      <c r="D153" s="10" t="s">
        <v>36</v>
      </c>
      <c r="E153" s="21">
        <v>100</v>
      </c>
      <c r="F153" s="21">
        <v>100</v>
      </c>
      <c r="G153" s="21">
        <v>100</v>
      </c>
      <c r="H153" s="10">
        <v>0</v>
      </c>
      <c r="I153" s="10">
        <v>0</v>
      </c>
      <c r="J153" s="10">
        <v>0</v>
      </c>
      <c r="K153" s="10">
        <v>0</v>
      </c>
      <c r="L153" s="10">
        <v>0</v>
      </c>
      <c r="M153" s="10">
        <v>0</v>
      </c>
    </row>
    <row r="154" spans="1:13" x14ac:dyDescent="0.35">
      <c r="A154" s="9" t="str">
        <f t="shared" ref="A154:A182" si="4">$B$3&amp;$C$153&amp;D154</f>
        <v>DISTRIBUCION VOLUMEN X CRITERIO (Consumiciones)Total AperitivosBCN AM</v>
      </c>
      <c r="B154" s="9">
        <v>0</v>
      </c>
      <c r="C154" s="9">
        <v>0</v>
      </c>
      <c r="D154" s="10" t="s">
        <v>1</v>
      </c>
      <c r="E154" s="21">
        <v>9.1729375362805072</v>
      </c>
      <c r="F154" s="21">
        <v>10.428993804734295</v>
      </c>
      <c r="G154" s="21">
        <v>10.294327065515324</v>
      </c>
      <c r="H154" s="10">
        <v>0</v>
      </c>
      <c r="I154" s="10">
        <v>0</v>
      </c>
      <c r="J154" s="10">
        <v>0</v>
      </c>
      <c r="K154" s="10">
        <v>0</v>
      </c>
      <c r="L154" s="10">
        <v>0</v>
      </c>
      <c r="M154" s="10">
        <v>0</v>
      </c>
    </row>
    <row r="155" spans="1:13" x14ac:dyDescent="0.35">
      <c r="A155" s="9" t="str">
        <f t="shared" si="4"/>
        <v>DISTRIBUCION VOLUMEN X CRITERIO (Consumiciones)Total AperitivosREST.CAT ARAGON</v>
      </c>
      <c r="B155" s="9">
        <v>0</v>
      </c>
      <c r="C155" s="9">
        <v>0</v>
      </c>
      <c r="D155" s="10" t="s">
        <v>2</v>
      </c>
      <c r="E155" s="21">
        <v>10.26669813912234</v>
      </c>
      <c r="F155" s="21">
        <v>12.999425341379201</v>
      </c>
      <c r="G155" s="21">
        <v>15.999138360166738</v>
      </c>
      <c r="H155" s="10">
        <v>0</v>
      </c>
      <c r="I155" s="10">
        <v>0</v>
      </c>
      <c r="J155" s="10">
        <v>0</v>
      </c>
      <c r="K155" s="10">
        <v>0</v>
      </c>
      <c r="L155" s="10">
        <v>0</v>
      </c>
      <c r="M155" s="10">
        <v>0</v>
      </c>
    </row>
    <row r="156" spans="1:13" x14ac:dyDescent="0.35">
      <c r="A156" s="9" t="str">
        <f t="shared" si="4"/>
        <v>DISTRIBUCION VOLUMEN X CRITERIO (Consumiciones)Total AperitivosLEVANTE</v>
      </c>
      <c r="B156" s="9">
        <v>0</v>
      </c>
      <c r="C156" s="9">
        <v>0</v>
      </c>
      <c r="D156" s="10" t="s">
        <v>3</v>
      </c>
      <c r="E156" s="21">
        <v>14.540204086505963</v>
      </c>
      <c r="F156" s="21">
        <v>14.243190101529482</v>
      </c>
      <c r="G156" s="21">
        <v>13.764810105442477</v>
      </c>
      <c r="H156" s="10">
        <v>0</v>
      </c>
      <c r="I156" s="10">
        <v>0</v>
      </c>
      <c r="J156" s="10">
        <v>0</v>
      </c>
      <c r="K156" s="10">
        <v>0</v>
      </c>
      <c r="L156" s="10">
        <v>0</v>
      </c>
      <c r="M156" s="10">
        <v>0</v>
      </c>
    </row>
    <row r="157" spans="1:13" x14ac:dyDescent="0.35">
      <c r="A157" s="9" t="str">
        <f t="shared" si="4"/>
        <v>DISTRIBUCION VOLUMEN X CRITERIO (Consumiciones)Total AperitivosANDALUCIA</v>
      </c>
      <c r="B157" s="9">
        <v>0</v>
      </c>
      <c r="C157" s="9">
        <v>0</v>
      </c>
      <c r="D157" s="10" t="s">
        <v>4</v>
      </c>
      <c r="E157" s="21">
        <v>21.079415897335199</v>
      </c>
      <c r="F157" s="21">
        <v>20.551614131756722</v>
      </c>
      <c r="G157" s="21">
        <v>20.135516154244261</v>
      </c>
      <c r="H157" s="11">
        <v>0</v>
      </c>
      <c r="I157" s="11">
        <v>0</v>
      </c>
      <c r="J157" s="11">
        <v>0</v>
      </c>
      <c r="K157" s="11">
        <v>0</v>
      </c>
      <c r="L157" s="11">
        <v>0</v>
      </c>
      <c r="M157" s="10">
        <v>0</v>
      </c>
    </row>
    <row r="158" spans="1:13" x14ac:dyDescent="0.35">
      <c r="A158" s="9" t="str">
        <f t="shared" si="4"/>
        <v>DISTRIBUCION VOLUMEN X CRITERIO (Consumiciones)Total AperitivosMDD AM</v>
      </c>
      <c r="B158" s="9">
        <v>0</v>
      </c>
      <c r="C158" s="9">
        <v>0</v>
      </c>
      <c r="D158" s="10" t="s">
        <v>5</v>
      </c>
      <c r="E158" s="21">
        <v>10.085317498152795</v>
      </c>
      <c r="F158" s="21">
        <v>10.643489738031256</v>
      </c>
      <c r="G158" s="21">
        <v>11.123937681158486</v>
      </c>
      <c r="H158" s="10">
        <v>0</v>
      </c>
      <c r="I158" s="10">
        <v>0</v>
      </c>
      <c r="J158" s="10">
        <v>0</v>
      </c>
      <c r="K158" s="10">
        <v>0</v>
      </c>
      <c r="L158" s="11">
        <v>0</v>
      </c>
      <c r="M158" s="10">
        <v>0</v>
      </c>
    </row>
    <row r="159" spans="1:13" x14ac:dyDescent="0.35">
      <c r="A159" s="9" t="str">
        <f t="shared" si="4"/>
        <v>DISTRIBUCION VOLUMEN X CRITERIO (Consumiciones)Total AperitivosRTO CENTRO</v>
      </c>
      <c r="B159" s="9">
        <v>0</v>
      </c>
      <c r="C159" s="9">
        <v>0</v>
      </c>
      <c r="D159" s="10" t="s">
        <v>6</v>
      </c>
      <c r="E159" s="21">
        <v>13.367322554704437</v>
      </c>
      <c r="F159" s="21">
        <v>12.14108111408185</v>
      </c>
      <c r="G159" s="21">
        <v>10.433479537341912</v>
      </c>
      <c r="H159" s="10">
        <v>0</v>
      </c>
      <c r="I159" s="10">
        <v>0</v>
      </c>
      <c r="J159" s="10">
        <v>0</v>
      </c>
      <c r="K159" s="10">
        <v>0</v>
      </c>
      <c r="L159" s="10">
        <v>0</v>
      </c>
      <c r="M159" s="10">
        <v>0</v>
      </c>
    </row>
    <row r="160" spans="1:13" x14ac:dyDescent="0.35">
      <c r="A160" s="9" t="str">
        <f t="shared" si="4"/>
        <v>DISTRIBUCION VOLUMEN X CRITERIO (Consumiciones)Total AperitivosNORTE-CENTRO</v>
      </c>
      <c r="B160" s="9">
        <v>0</v>
      </c>
      <c r="C160" s="9">
        <v>0</v>
      </c>
      <c r="D160" s="10" t="s">
        <v>7</v>
      </c>
      <c r="E160" s="21">
        <v>14.286175672307142</v>
      </c>
      <c r="F160" s="21">
        <v>11.551058854539658</v>
      </c>
      <c r="G160" s="21">
        <v>10.475715773912061</v>
      </c>
      <c r="H160" s="10">
        <v>0</v>
      </c>
      <c r="I160" s="10">
        <v>0</v>
      </c>
      <c r="J160" s="10">
        <v>0</v>
      </c>
      <c r="K160" s="10">
        <v>0</v>
      </c>
      <c r="L160" s="10">
        <v>0</v>
      </c>
      <c r="M160" s="10">
        <v>0</v>
      </c>
    </row>
    <row r="161" spans="1:13" x14ac:dyDescent="0.35">
      <c r="A161" s="9" t="str">
        <f t="shared" si="4"/>
        <v>DISTRIBUCION VOLUMEN X CRITERIO (Consumiciones)Total AperitivosNOROESTE</v>
      </c>
      <c r="B161" s="9">
        <v>0</v>
      </c>
      <c r="C161" s="9">
        <v>0</v>
      </c>
      <c r="D161" s="10" t="s">
        <v>8</v>
      </c>
      <c r="E161" s="21">
        <v>7.2019183080187927</v>
      </c>
      <c r="F161" s="21">
        <v>7.4411507902282832</v>
      </c>
      <c r="G161" s="21">
        <v>7.773079615391798</v>
      </c>
      <c r="H161" s="10">
        <v>0</v>
      </c>
      <c r="I161" s="10">
        <v>0</v>
      </c>
      <c r="J161" s="10">
        <v>0</v>
      </c>
      <c r="K161" s="10">
        <v>0</v>
      </c>
      <c r="L161" s="10">
        <v>0</v>
      </c>
      <c r="M161" s="10">
        <v>0</v>
      </c>
    </row>
    <row r="162" spans="1:13" x14ac:dyDescent="0.35">
      <c r="A162" s="9" t="str">
        <f t="shared" si="4"/>
        <v>DISTRIBUCION VOLUMEN X CRITERIO (Consumiciones)Total Aperitivos&lt;2MIL</v>
      </c>
      <c r="B162" s="9">
        <v>0</v>
      </c>
      <c r="C162" s="9">
        <v>0</v>
      </c>
      <c r="D162" s="10" t="s">
        <v>9</v>
      </c>
      <c r="E162" s="21">
        <v>6.3353606611139774</v>
      </c>
      <c r="F162" s="21">
        <v>5.1377155333229316</v>
      </c>
      <c r="G162" s="21">
        <v>5.0843962693184732</v>
      </c>
      <c r="H162" s="10">
        <v>0</v>
      </c>
      <c r="I162" s="10">
        <v>0</v>
      </c>
      <c r="J162" s="10">
        <v>0</v>
      </c>
      <c r="K162" s="10">
        <v>0</v>
      </c>
      <c r="L162" s="10">
        <v>0</v>
      </c>
      <c r="M162" s="10">
        <v>0</v>
      </c>
    </row>
    <row r="163" spans="1:13" x14ac:dyDescent="0.35">
      <c r="A163" s="9" t="str">
        <f t="shared" si="4"/>
        <v>DISTRIBUCION VOLUMEN X CRITERIO (Consumiciones)Total Aperitivos2-5MIL</v>
      </c>
      <c r="B163" s="9">
        <v>0</v>
      </c>
      <c r="C163" s="9">
        <v>0</v>
      </c>
      <c r="D163" s="10" t="s">
        <v>10</v>
      </c>
      <c r="E163" s="21">
        <v>5.9908626802815954</v>
      </c>
      <c r="F163" s="21">
        <v>5.3329269699016493</v>
      </c>
      <c r="G163" s="21">
        <v>5.1925241260226604</v>
      </c>
      <c r="H163" s="10">
        <v>0</v>
      </c>
      <c r="I163" s="10">
        <v>0</v>
      </c>
      <c r="J163" s="10">
        <v>0</v>
      </c>
      <c r="K163" s="10">
        <v>0</v>
      </c>
      <c r="L163" s="10">
        <v>0</v>
      </c>
      <c r="M163" s="10">
        <v>0</v>
      </c>
    </row>
    <row r="164" spans="1:13" x14ac:dyDescent="0.35">
      <c r="A164" s="9" t="str">
        <f t="shared" si="4"/>
        <v>DISTRIBUCION VOLUMEN X CRITERIO (Consumiciones)Total Aperitivos5-10MIL</v>
      </c>
      <c r="B164" s="9">
        <v>0</v>
      </c>
      <c r="C164" s="9">
        <v>0</v>
      </c>
      <c r="D164" s="10" t="s">
        <v>11</v>
      </c>
      <c r="E164" s="21">
        <v>6.8688806302324874</v>
      </c>
      <c r="F164" s="21">
        <v>7.7878395258533377</v>
      </c>
      <c r="G164" s="21">
        <v>6.4055816401595429</v>
      </c>
      <c r="H164" s="10">
        <v>0</v>
      </c>
      <c r="I164" s="10">
        <v>0</v>
      </c>
      <c r="J164" s="10">
        <v>0</v>
      </c>
      <c r="K164" s="10">
        <v>0</v>
      </c>
      <c r="L164" s="10">
        <v>0</v>
      </c>
      <c r="M164" s="10">
        <v>0</v>
      </c>
    </row>
    <row r="165" spans="1:13" x14ac:dyDescent="0.35">
      <c r="A165" s="9" t="str">
        <f t="shared" si="4"/>
        <v>DISTRIBUCION VOLUMEN X CRITERIO (Consumiciones)Total Aperitivos10-30MIL</v>
      </c>
      <c r="B165" s="9">
        <v>0</v>
      </c>
      <c r="C165" s="9">
        <v>0</v>
      </c>
      <c r="D165" s="10" t="s">
        <v>12</v>
      </c>
      <c r="E165" s="21">
        <v>22.127970921649904</v>
      </c>
      <c r="F165" s="21">
        <v>22.209693221450951</v>
      </c>
      <c r="G165" s="21">
        <v>21.204943417052352</v>
      </c>
      <c r="H165" s="10">
        <v>0</v>
      </c>
      <c r="I165" s="10">
        <v>0</v>
      </c>
      <c r="J165" s="11">
        <v>0</v>
      </c>
      <c r="K165" s="11">
        <v>0</v>
      </c>
      <c r="L165" s="11">
        <v>0</v>
      </c>
      <c r="M165" s="10">
        <v>0</v>
      </c>
    </row>
    <row r="166" spans="1:13" x14ac:dyDescent="0.35">
      <c r="A166" s="9" t="str">
        <f t="shared" si="4"/>
        <v>DISTRIBUCION VOLUMEN X CRITERIO (Consumiciones)Total Aperitivos30-100MIL</v>
      </c>
      <c r="B166" s="9">
        <v>0</v>
      </c>
      <c r="C166" s="9">
        <v>0</v>
      </c>
      <c r="D166" s="10" t="s">
        <v>13</v>
      </c>
      <c r="E166" s="21">
        <v>20.509939678365932</v>
      </c>
      <c r="F166" s="21">
        <v>20.265195747332392</v>
      </c>
      <c r="G166" s="21">
        <v>21.03070284180151</v>
      </c>
      <c r="H166" s="10">
        <v>0</v>
      </c>
      <c r="I166" s="10">
        <v>0</v>
      </c>
      <c r="J166" s="10">
        <v>0</v>
      </c>
      <c r="K166" s="10">
        <v>0</v>
      </c>
      <c r="L166" s="10">
        <v>0</v>
      </c>
      <c r="M166" s="10">
        <v>0</v>
      </c>
    </row>
    <row r="167" spans="1:13" x14ac:dyDescent="0.35">
      <c r="A167" s="9" t="str">
        <f t="shared" si="4"/>
        <v>DISTRIBUCION VOLUMEN X CRITERIO (Consumiciones)Total Aperitivos100-200MIL</v>
      </c>
      <c r="B167" s="9">
        <v>0</v>
      </c>
      <c r="C167" s="9">
        <v>0</v>
      </c>
      <c r="D167" s="10" t="s">
        <v>14</v>
      </c>
      <c r="E167" s="21">
        <v>7.8515479311584686</v>
      </c>
      <c r="F167" s="21">
        <v>7.4802004424774484</v>
      </c>
      <c r="G167" s="21">
        <v>9.0111985272699116</v>
      </c>
      <c r="H167" s="10">
        <v>0</v>
      </c>
      <c r="I167" s="10">
        <v>0</v>
      </c>
      <c r="J167" s="10">
        <v>0</v>
      </c>
      <c r="K167" s="10">
        <v>0</v>
      </c>
      <c r="L167" s="10">
        <v>0</v>
      </c>
      <c r="M167" s="10">
        <v>0</v>
      </c>
    </row>
    <row r="168" spans="1:13" x14ac:dyDescent="0.35">
      <c r="A168" s="9" t="str">
        <f t="shared" si="4"/>
        <v>DISTRIBUCION VOLUMEN X CRITERIO (Consumiciones)Total Aperitivos200-500MIL</v>
      </c>
      <c r="B168" s="9">
        <v>0</v>
      </c>
      <c r="C168" s="9">
        <v>0</v>
      </c>
      <c r="D168" s="10" t="s">
        <v>15</v>
      </c>
      <c r="E168" s="21">
        <v>15.137795928268224</v>
      </c>
      <c r="F168" s="21">
        <v>15.86682262236207</v>
      </c>
      <c r="G168" s="21">
        <v>14.502849486289646</v>
      </c>
      <c r="H168" s="10">
        <v>0</v>
      </c>
      <c r="I168" s="10">
        <v>0</v>
      </c>
      <c r="J168" s="10">
        <v>0</v>
      </c>
      <c r="K168" s="10">
        <v>0</v>
      </c>
      <c r="L168" s="10">
        <v>0</v>
      </c>
      <c r="M168" s="10">
        <v>0</v>
      </c>
    </row>
    <row r="169" spans="1:13" x14ac:dyDescent="0.35">
      <c r="A169" s="9" t="str">
        <f t="shared" si="4"/>
        <v>DISTRIBUCION VOLUMEN X CRITERIO (Consumiciones)Total Aperitivos&gt;500MIL</v>
      </c>
      <c r="B169" s="9">
        <v>0</v>
      </c>
      <c r="C169" s="9">
        <v>0</v>
      </c>
      <c r="D169" s="10" t="s">
        <v>16</v>
      </c>
      <c r="E169" s="21">
        <v>15.177631261356581</v>
      </c>
      <c r="F169" s="21">
        <v>15.919603999158848</v>
      </c>
      <c r="G169" s="21">
        <v>17.567805838672431</v>
      </c>
      <c r="H169" s="10">
        <v>0</v>
      </c>
      <c r="I169" s="10">
        <v>0</v>
      </c>
      <c r="J169" s="10">
        <v>0</v>
      </c>
      <c r="K169" s="10">
        <v>0</v>
      </c>
      <c r="L169" s="10">
        <v>0</v>
      </c>
      <c r="M169" s="10">
        <v>0</v>
      </c>
    </row>
    <row r="170" spans="1:13" x14ac:dyDescent="0.35">
      <c r="A170" s="9" t="str">
        <f t="shared" si="4"/>
        <v>DISTRIBUCION VOLUMEN X CRITERIO (Consumiciones)Total AperitivosDE 15 A 19 AÑOS</v>
      </c>
      <c r="B170" s="9">
        <v>0</v>
      </c>
      <c r="C170" s="9">
        <v>0</v>
      </c>
      <c r="D170" s="10" t="s">
        <v>39</v>
      </c>
      <c r="E170" s="21">
        <v>6.8882296623428108</v>
      </c>
      <c r="F170" s="21">
        <v>9.0970727296865928</v>
      </c>
      <c r="G170" s="21">
        <v>6.4339079960133594</v>
      </c>
      <c r="H170" s="10">
        <v>0</v>
      </c>
      <c r="I170" s="10">
        <v>0</v>
      </c>
      <c r="J170" s="10">
        <v>0</v>
      </c>
      <c r="K170" s="10">
        <v>0</v>
      </c>
      <c r="L170" s="10">
        <v>0</v>
      </c>
      <c r="M170" s="10">
        <v>0</v>
      </c>
    </row>
    <row r="171" spans="1:13" x14ac:dyDescent="0.35">
      <c r="A171" s="9" t="str">
        <f t="shared" si="4"/>
        <v>DISTRIBUCION VOLUMEN X CRITERIO (Consumiciones)Total AperitivosDE 20 A 24 AÑOS</v>
      </c>
      <c r="B171" s="9">
        <v>0</v>
      </c>
      <c r="C171" s="9">
        <v>0</v>
      </c>
      <c r="D171" s="10" t="s">
        <v>40</v>
      </c>
      <c r="E171" s="21">
        <v>4.9087238657933403</v>
      </c>
      <c r="F171" s="21">
        <v>4.0055547103110039</v>
      </c>
      <c r="G171" s="21">
        <v>4.2809783025180099</v>
      </c>
      <c r="H171" s="10">
        <v>0</v>
      </c>
      <c r="I171" s="10">
        <v>0</v>
      </c>
      <c r="J171" s="10">
        <v>0</v>
      </c>
      <c r="K171" s="10">
        <v>0</v>
      </c>
      <c r="L171" s="10">
        <v>0</v>
      </c>
      <c r="M171" s="10">
        <v>0</v>
      </c>
    </row>
    <row r="172" spans="1:13" x14ac:dyDescent="0.35">
      <c r="A172" s="9" t="str">
        <f t="shared" si="4"/>
        <v>DISTRIBUCION VOLUMEN X CRITERIO (Consumiciones)Total AperitivosDE 25 A 34 AÑOS</v>
      </c>
      <c r="B172" s="9">
        <v>0</v>
      </c>
      <c r="C172" s="9">
        <v>0</v>
      </c>
      <c r="D172" s="10" t="s">
        <v>41</v>
      </c>
      <c r="E172" s="21">
        <v>11.953702505925564</v>
      </c>
      <c r="F172" s="21">
        <v>10.22765784457471</v>
      </c>
      <c r="G172" s="21">
        <v>10.077631301868237</v>
      </c>
      <c r="H172" s="10">
        <v>0</v>
      </c>
      <c r="I172" s="10">
        <v>0</v>
      </c>
      <c r="J172" s="10">
        <v>0</v>
      </c>
      <c r="K172" s="10">
        <v>0</v>
      </c>
      <c r="L172" s="10">
        <v>0</v>
      </c>
      <c r="M172" s="10">
        <v>0</v>
      </c>
    </row>
    <row r="173" spans="1:13" x14ac:dyDescent="0.35">
      <c r="A173" s="9" t="str">
        <f t="shared" si="4"/>
        <v>DISTRIBUCION VOLUMEN X CRITERIO (Consumiciones)Total AperitivosDE 35 A 49 AÑOS</v>
      </c>
      <c r="B173" s="9">
        <v>0</v>
      </c>
      <c r="C173" s="9">
        <v>0</v>
      </c>
      <c r="D173" s="10" t="s">
        <v>42</v>
      </c>
      <c r="E173" s="21">
        <v>30.556799622330526</v>
      </c>
      <c r="F173" s="21">
        <v>29.96421223799976</v>
      </c>
      <c r="G173" s="21">
        <v>26.682607218240662</v>
      </c>
      <c r="H173" s="10">
        <v>0</v>
      </c>
      <c r="I173" s="10">
        <v>0</v>
      </c>
      <c r="J173" s="10">
        <v>0</v>
      </c>
      <c r="K173" s="10">
        <v>0</v>
      </c>
      <c r="L173" s="10">
        <v>0</v>
      </c>
      <c r="M173" s="10">
        <v>0</v>
      </c>
    </row>
    <row r="174" spans="1:13" x14ac:dyDescent="0.35">
      <c r="A174" s="9" t="str">
        <f t="shared" si="4"/>
        <v>DISTRIBUCION VOLUMEN X CRITERIO (Consumiciones)Total AperitivosDE 50 A 59 AÑOS</v>
      </c>
      <c r="B174" s="9">
        <v>0</v>
      </c>
      <c r="C174" s="9">
        <v>0</v>
      </c>
      <c r="D174" s="10" t="s">
        <v>43</v>
      </c>
      <c r="E174" s="21">
        <v>20.077365205722835</v>
      </c>
      <c r="F174" s="21">
        <v>21.049696826392044</v>
      </c>
      <c r="G174" s="21">
        <v>20.933513990055722</v>
      </c>
      <c r="H174" s="10">
        <v>0</v>
      </c>
      <c r="I174" s="10">
        <v>0</v>
      </c>
      <c r="J174" s="10">
        <v>0</v>
      </c>
      <c r="K174" s="10">
        <v>0</v>
      </c>
      <c r="L174" s="10">
        <v>0</v>
      </c>
      <c r="M174" s="10">
        <v>0</v>
      </c>
    </row>
    <row r="175" spans="1:13" x14ac:dyDescent="0.35">
      <c r="A175" s="9" t="str">
        <f t="shared" si="4"/>
        <v>DISTRIBUCION VOLUMEN X CRITERIO (Consumiciones)Total AperitivosDE 60 A 75 AÑOS</v>
      </c>
      <c r="B175" s="9">
        <v>0</v>
      </c>
      <c r="C175" s="9">
        <v>0</v>
      </c>
      <c r="D175" s="10" t="s">
        <v>44</v>
      </c>
      <c r="E175" s="21">
        <v>25.615160240668079</v>
      </c>
      <c r="F175" s="21">
        <v>25.655803712895516</v>
      </c>
      <c r="G175" s="21">
        <v>31.591356898130947</v>
      </c>
      <c r="H175" s="10">
        <v>0</v>
      </c>
      <c r="I175" s="10">
        <v>0</v>
      </c>
      <c r="J175" s="10">
        <v>0</v>
      </c>
      <c r="K175" s="10">
        <v>0</v>
      </c>
      <c r="L175" s="10">
        <v>0</v>
      </c>
      <c r="M175" s="10">
        <v>0</v>
      </c>
    </row>
    <row r="176" spans="1:13" x14ac:dyDescent="0.35">
      <c r="A176" s="9" t="str">
        <f t="shared" si="4"/>
        <v>DISTRIBUCION VOLUMEN X CRITERIO (Consumiciones)Total AperitivosNIVEL ALTO</v>
      </c>
      <c r="B176" s="9">
        <v>0</v>
      </c>
      <c r="C176" s="9">
        <v>0</v>
      </c>
      <c r="D176" s="10" t="s">
        <v>190</v>
      </c>
      <c r="E176" s="21">
        <v>20.11272018049247</v>
      </c>
      <c r="F176" s="21">
        <v>19.91689254077605</v>
      </c>
      <c r="G176" s="21">
        <v>20.647187252538821</v>
      </c>
      <c r="H176" s="10">
        <v>0</v>
      </c>
      <c r="I176" s="10">
        <v>0</v>
      </c>
      <c r="J176" s="10">
        <v>0</v>
      </c>
      <c r="K176" s="10">
        <v>0</v>
      </c>
      <c r="L176" s="10">
        <v>0</v>
      </c>
      <c r="M176" s="10">
        <v>0</v>
      </c>
    </row>
    <row r="177" spans="1:13" x14ac:dyDescent="0.35">
      <c r="A177" s="9" t="str">
        <f t="shared" si="4"/>
        <v>DISTRIBUCION VOLUMEN X CRITERIO (Consumiciones)Total AperitivosNIVEL MEDIO ALTO</v>
      </c>
      <c r="B177" s="9">
        <v>0</v>
      </c>
      <c r="C177" s="9">
        <v>0</v>
      </c>
      <c r="D177" s="10" t="s">
        <v>191</v>
      </c>
      <c r="E177" s="21">
        <v>12.528600508197698</v>
      </c>
      <c r="F177" s="21">
        <v>12.373210248498667</v>
      </c>
      <c r="G177" s="21">
        <v>10.825482729745399</v>
      </c>
      <c r="H177" s="10">
        <v>0</v>
      </c>
      <c r="I177" s="10">
        <v>0</v>
      </c>
      <c r="J177" s="10">
        <v>0</v>
      </c>
      <c r="K177" s="10">
        <v>0</v>
      </c>
      <c r="L177" s="10">
        <v>0</v>
      </c>
      <c r="M177" s="10">
        <v>0</v>
      </c>
    </row>
    <row r="178" spans="1:13" x14ac:dyDescent="0.35">
      <c r="A178" s="9" t="str">
        <f t="shared" si="4"/>
        <v>DISTRIBUCION VOLUMEN X CRITERIO (Consumiciones)Total AperitivosNIVEL MEDIO</v>
      </c>
      <c r="B178" s="9">
        <v>0</v>
      </c>
      <c r="C178" s="9">
        <v>0</v>
      </c>
      <c r="D178" s="10" t="s">
        <v>192</v>
      </c>
      <c r="E178" s="21">
        <v>25.584684183699498</v>
      </c>
      <c r="F178" s="21">
        <v>30.617249255511826</v>
      </c>
      <c r="G178" s="21">
        <v>27.628607902143131</v>
      </c>
      <c r="H178" s="11">
        <v>0</v>
      </c>
      <c r="I178" s="11">
        <v>0</v>
      </c>
      <c r="J178" s="11">
        <v>0</v>
      </c>
      <c r="K178" s="11">
        <v>0</v>
      </c>
      <c r="L178" s="11">
        <v>0</v>
      </c>
      <c r="M178" s="10">
        <v>0</v>
      </c>
    </row>
    <row r="179" spans="1:13" x14ac:dyDescent="0.35">
      <c r="A179" s="9" t="str">
        <f t="shared" si="4"/>
        <v>DISTRIBUCION VOLUMEN X CRITERIO (Consumiciones)Total AperitivosNIVEL MEDIO BAJO</v>
      </c>
      <c r="B179" s="9">
        <v>0</v>
      </c>
      <c r="C179" s="9">
        <v>0</v>
      </c>
      <c r="D179" s="10" t="s">
        <v>193</v>
      </c>
      <c r="E179" s="21">
        <v>12.782902073076224</v>
      </c>
      <c r="F179" s="21">
        <v>12.3473632084751</v>
      </c>
      <c r="G179" s="21">
        <v>15.180947584864759</v>
      </c>
      <c r="H179" s="10">
        <v>0</v>
      </c>
      <c r="I179" s="11">
        <v>0</v>
      </c>
      <c r="J179" s="11">
        <v>0</v>
      </c>
      <c r="K179" s="10">
        <v>0</v>
      </c>
      <c r="L179" s="10">
        <v>0</v>
      </c>
      <c r="M179" s="10">
        <v>0</v>
      </c>
    </row>
    <row r="180" spans="1:13" x14ac:dyDescent="0.35">
      <c r="A180" s="9" t="str">
        <f t="shared" si="4"/>
        <v>DISTRIBUCION VOLUMEN X CRITERIO (Consumiciones)Total AperitivosNIVEL BAJO</v>
      </c>
      <c r="B180" s="9">
        <v>0</v>
      </c>
      <c r="C180" s="9">
        <v>0</v>
      </c>
      <c r="D180" s="10" t="s">
        <v>194</v>
      </c>
      <c r="E180" s="21">
        <v>28.991096490391712</v>
      </c>
      <c r="F180" s="21">
        <v>24.745284746738349</v>
      </c>
      <c r="G180" s="21">
        <v>25.717780970467473</v>
      </c>
      <c r="H180" s="10">
        <v>0</v>
      </c>
      <c r="I180" s="10">
        <v>0</v>
      </c>
      <c r="J180" s="10">
        <v>0</v>
      </c>
      <c r="K180" s="10">
        <v>0</v>
      </c>
      <c r="L180" s="10">
        <v>0</v>
      </c>
      <c r="M180" s="10">
        <v>0</v>
      </c>
    </row>
    <row r="181" spans="1:13" x14ac:dyDescent="0.35">
      <c r="A181" s="9" t="str">
        <f t="shared" si="4"/>
        <v>DISTRIBUCION VOLUMEN X CRITERIO (Consumiciones)Total AperitivosHOMBRE</v>
      </c>
      <c r="B181" s="9">
        <v>0</v>
      </c>
      <c r="C181" s="9">
        <v>0</v>
      </c>
      <c r="D181" s="10" t="s">
        <v>21</v>
      </c>
      <c r="E181" s="21">
        <v>38.111992809437197</v>
      </c>
      <c r="F181" s="21">
        <v>38.608492737303486</v>
      </c>
      <c r="G181" s="21">
        <v>41.624115955169827</v>
      </c>
      <c r="H181" s="10">
        <v>0</v>
      </c>
      <c r="I181" s="10">
        <v>0</v>
      </c>
      <c r="J181" s="10">
        <v>0</v>
      </c>
      <c r="K181" s="10">
        <v>0</v>
      </c>
      <c r="L181" s="10">
        <v>0</v>
      </c>
      <c r="M181" s="10">
        <v>0</v>
      </c>
    </row>
    <row r="182" spans="1:13" x14ac:dyDescent="0.35">
      <c r="A182" s="9" t="str">
        <f t="shared" si="4"/>
        <v>DISTRIBUCION VOLUMEN X CRITERIO (Consumiciones)Total AperitivosMUJER</v>
      </c>
      <c r="B182" s="9">
        <v>0</v>
      </c>
      <c r="C182" s="9">
        <v>0</v>
      </c>
      <c r="D182" s="10" t="s">
        <v>22</v>
      </c>
      <c r="E182" s="21">
        <v>61.887990011274766</v>
      </c>
      <c r="F182" s="21">
        <v>61.391507262696521</v>
      </c>
      <c r="G182" s="21">
        <v>58.375884044830173</v>
      </c>
      <c r="H182" s="10">
        <v>0</v>
      </c>
      <c r="I182" s="10">
        <v>0</v>
      </c>
      <c r="J182" s="10">
        <v>0</v>
      </c>
      <c r="K182" s="10">
        <v>0</v>
      </c>
      <c r="L182" s="10">
        <v>0</v>
      </c>
      <c r="M182" s="10">
        <v>0</v>
      </c>
    </row>
    <row r="183" spans="1:13" x14ac:dyDescent="0.35">
      <c r="A183" s="9" t="str">
        <f>$B$183&amp;$C$183&amp;D183</f>
        <v>DISTRIBUCION VOLUMEN X CRITERIO (kg ó litros)TotalAlimentacionT.ESPAÑA</v>
      </c>
      <c r="B183" s="9" t="s">
        <v>110</v>
      </c>
      <c r="C183" s="9" t="s">
        <v>157</v>
      </c>
      <c r="D183" s="10" t="s">
        <v>36</v>
      </c>
      <c r="E183" s="21">
        <v>100</v>
      </c>
      <c r="F183" s="21">
        <v>100</v>
      </c>
      <c r="G183" s="21">
        <v>100</v>
      </c>
      <c r="H183" s="10">
        <v>0</v>
      </c>
      <c r="I183" s="10">
        <v>0</v>
      </c>
      <c r="J183" s="10">
        <v>0</v>
      </c>
      <c r="K183" s="10">
        <v>0</v>
      </c>
      <c r="L183" s="10">
        <v>0</v>
      </c>
      <c r="M183" s="10">
        <v>0</v>
      </c>
    </row>
    <row r="184" spans="1:13" x14ac:dyDescent="0.35">
      <c r="A184" s="9" t="str">
        <f>$B$183&amp;$C$183&amp;D184</f>
        <v>DISTRIBUCION VOLUMEN X CRITERIO (kg ó litros)TotalAlimentacionBCN AM</v>
      </c>
      <c r="B184" s="9">
        <v>0</v>
      </c>
      <c r="C184" s="9">
        <v>0</v>
      </c>
      <c r="D184" s="10" t="s">
        <v>1</v>
      </c>
      <c r="E184" s="21">
        <v>9.1911588179727453</v>
      </c>
      <c r="F184" s="21">
        <v>9.3138844897246909</v>
      </c>
      <c r="G184" s="21">
        <v>9.2266189068304563</v>
      </c>
      <c r="H184" s="10">
        <v>0</v>
      </c>
      <c r="I184" s="11">
        <v>0</v>
      </c>
      <c r="J184" s="11">
        <v>0</v>
      </c>
      <c r="K184" s="10">
        <v>0</v>
      </c>
      <c r="L184" s="10">
        <v>0</v>
      </c>
      <c r="M184" s="10">
        <v>0</v>
      </c>
    </row>
    <row r="185" spans="1:13" x14ac:dyDescent="0.35">
      <c r="A185" s="9" t="str">
        <f t="shared" ref="A185:A212" si="5">$B$183&amp;$C$183&amp;D185</f>
        <v>DISTRIBUCION VOLUMEN X CRITERIO (kg ó litros)TotalAlimentacionREST.CAT ARAGON</v>
      </c>
      <c r="B185" s="9">
        <v>0</v>
      </c>
      <c r="C185" s="9">
        <v>0</v>
      </c>
      <c r="D185" s="10" t="s">
        <v>2</v>
      </c>
      <c r="E185" s="21">
        <v>11.895754578933529</v>
      </c>
      <c r="F185" s="21">
        <v>12.791185666805216</v>
      </c>
      <c r="G185" s="21">
        <v>14.407953178909516</v>
      </c>
      <c r="H185" s="10">
        <v>0</v>
      </c>
      <c r="I185" s="10">
        <v>0</v>
      </c>
      <c r="J185" s="10">
        <v>0</v>
      </c>
      <c r="K185" s="10">
        <v>0</v>
      </c>
      <c r="L185" s="10">
        <v>0</v>
      </c>
      <c r="M185" s="10">
        <v>0</v>
      </c>
    </row>
    <row r="186" spans="1:13" x14ac:dyDescent="0.35">
      <c r="A186" s="9" t="str">
        <f t="shared" si="5"/>
        <v>DISTRIBUCION VOLUMEN X CRITERIO (kg ó litros)TotalAlimentacionLEVANTE</v>
      </c>
      <c r="B186" s="9">
        <v>0</v>
      </c>
      <c r="C186" s="9">
        <v>0</v>
      </c>
      <c r="D186" s="10" t="s">
        <v>3</v>
      </c>
      <c r="E186" s="21">
        <v>15.512955257201307</v>
      </c>
      <c r="F186" s="21">
        <v>15.619472348074536</v>
      </c>
      <c r="G186" s="21">
        <v>15.02605675310426</v>
      </c>
      <c r="H186" s="11">
        <v>0</v>
      </c>
      <c r="I186" s="11">
        <v>0</v>
      </c>
      <c r="J186" s="11">
        <v>0</v>
      </c>
      <c r="K186" s="11">
        <v>0</v>
      </c>
      <c r="L186" s="11">
        <v>0</v>
      </c>
      <c r="M186" s="10">
        <v>0</v>
      </c>
    </row>
    <row r="187" spans="1:13" x14ac:dyDescent="0.35">
      <c r="A187" s="9" t="str">
        <f t="shared" si="5"/>
        <v>DISTRIBUCION VOLUMEN X CRITERIO (kg ó litros)TotalAlimentacionANDALUCIA</v>
      </c>
      <c r="B187" s="9">
        <v>0</v>
      </c>
      <c r="C187" s="9">
        <v>0</v>
      </c>
      <c r="D187" s="10" t="s">
        <v>4</v>
      </c>
      <c r="E187" s="21">
        <v>20.358302657864076</v>
      </c>
      <c r="F187" s="21">
        <v>19.233511150579009</v>
      </c>
      <c r="G187" s="21">
        <v>19.656379196931006</v>
      </c>
      <c r="H187" s="10">
        <v>0</v>
      </c>
      <c r="I187" s="11">
        <v>0</v>
      </c>
      <c r="J187" s="11">
        <v>0</v>
      </c>
      <c r="K187" s="11">
        <v>0</v>
      </c>
      <c r="L187" s="11">
        <v>0</v>
      </c>
      <c r="M187" s="10">
        <v>0</v>
      </c>
    </row>
    <row r="188" spans="1:13" x14ac:dyDescent="0.35">
      <c r="A188" s="9" t="str">
        <f t="shared" si="5"/>
        <v>DISTRIBUCION VOLUMEN X CRITERIO (kg ó litros)TotalAlimentacionMDD AM</v>
      </c>
      <c r="B188" s="9">
        <v>0</v>
      </c>
      <c r="C188" s="9">
        <v>0</v>
      </c>
      <c r="D188" s="10" t="s">
        <v>5</v>
      </c>
      <c r="E188" s="21">
        <v>15.154096064739136</v>
      </c>
      <c r="F188" s="21">
        <v>14.444340112914983</v>
      </c>
      <c r="G188" s="21">
        <v>14.255115054268014</v>
      </c>
      <c r="H188" s="10">
        <v>0</v>
      </c>
      <c r="I188" s="11">
        <v>0</v>
      </c>
      <c r="J188" s="11">
        <v>0</v>
      </c>
      <c r="K188" s="11">
        <v>0</v>
      </c>
      <c r="L188" s="11">
        <v>0</v>
      </c>
      <c r="M188" s="10">
        <v>0</v>
      </c>
    </row>
    <row r="189" spans="1:13" x14ac:dyDescent="0.35">
      <c r="A189" s="9" t="str">
        <f t="shared" si="5"/>
        <v>DISTRIBUCION VOLUMEN X CRITERIO (kg ó litros)TotalAlimentacionRTO CENTRO</v>
      </c>
      <c r="B189" s="9">
        <v>0</v>
      </c>
      <c r="C189" s="9">
        <v>0</v>
      </c>
      <c r="D189" s="10" t="s">
        <v>6</v>
      </c>
      <c r="E189" s="21">
        <v>9.3643774010972418</v>
      </c>
      <c r="F189" s="21">
        <v>9.3877281261413081</v>
      </c>
      <c r="G189" s="21">
        <v>9.4464084881385517</v>
      </c>
      <c r="H189" s="10">
        <v>0</v>
      </c>
      <c r="I189" s="10">
        <v>0</v>
      </c>
      <c r="J189" s="10">
        <v>0</v>
      </c>
      <c r="K189" s="10">
        <v>0</v>
      </c>
      <c r="L189" s="10">
        <v>0</v>
      </c>
      <c r="M189" s="10">
        <v>0</v>
      </c>
    </row>
    <row r="190" spans="1:13" x14ac:dyDescent="0.35">
      <c r="A190" s="9" t="str">
        <f t="shared" si="5"/>
        <v>DISTRIBUCION VOLUMEN X CRITERIO (kg ó litros)TotalAlimentacionNORTE-CENTRO</v>
      </c>
      <c r="B190" s="9">
        <v>0</v>
      </c>
      <c r="C190" s="9">
        <v>0</v>
      </c>
      <c r="D190" s="10" t="s">
        <v>7</v>
      </c>
      <c r="E190" s="21">
        <v>9.3147854325924619</v>
      </c>
      <c r="F190" s="21">
        <v>9.1825304647895525</v>
      </c>
      <c r="G190" s="21">
        <v>8.9542137403465585</v>
      </c>
      <c r="H190" s="10">
        <v>0</v>
      </c>
      <c r="I190" s="10">
        <v>0</v>
      </c>
      <c r="J190" s="10">
        <v>0</v>
      </c>
      <c r="K190" s="10">
        <v>0</v>
      </c>
      <c r="L190" s="10">
        <v>0</v>
      </c>
      <c r="M190" s="10">
        <v>0</v>
      </c>
    </row>
    <row r="191" spans="1:13" x14ac:dyDescent="0.35">
      <c r="A191" s="9" t="str">
        <f t="shared" si="5"/>
        <v>DISTRIBUCION VOLUMEN X CRITERIO (kg ó litros)TotalAlimentacionNOROESTE</v>
      </c>
      <c r="B191" s="9">
        <v>0</v>
      </c>
      <c r="C191" s="9">
        <v>0</v>
      </c>
      <c r="D191" s="10" t="s">
        <v>8</v>
      </c>
      <c r="E191" s="21">
        <v>9.2085707966790746</v>
      </c>
      <c r="F191" s="21">
        <v>10.027347885798338</v>
      </c>
      <c r="G191" s="21">
        <v>9.0272565252940442</v>
      </c>
      <c r="H191" s="10">
        <v>0</v>
      </c>
      <c r="I191" s="10">
        <v>0</v>
      </c>
      <c r="J191" s="10">
        <v>0</v>
      </c>
      <c r="K191" s="10">
        <v>0</v>
      </c>
      <c r="L191" s="10">
        <v>0</v>
      </c>
      <c r="M191" s="10">
        <v>0</v>
      </c>
    </row>
    <row r="192" spans="1:13" x14ac:dyDescent="0.35">
      <c r="A192" s="9" t="str">
        <f t="shared" si="5"/>
        <v>DISTRIBUCION VOLUMEN X CRITERIO (kg ó litros)TotalAlimentacion&lt;2MIL</v>
      </c>
      <c r="B192" s="9">
        <v>0</v>
      </c>
      <c r="C192" s="9">
        <v>0</v>
      </c>
      <c r="D192" s="10" t="s">
        <v>9</v>
      </c>
      <c r="E192" s="21">
        <v>4.9060733360228381</v>
      </c>
      <c r="F192" s="21">
        <v>5.1711516831463573</v>
      </c>
      <c r="G192" s="21">
        <v>5.5785427340271418</v>
      </c>
      <c r="H192" s="10">
        <v>0</v>
      </c>
      <c r="I192" s="10">
        <v>0</v>
      </c>
      <c r="J192" s="10">
        <v>0</v>
      </c>
      <c r="K192" s="10">
        <v>0</v>
      </c>
      <c r="L192" s="10">
        <v>0</v>
      </c>
      <c r="M192" s="10">
        <v>0</v>
      </c>
    </row>
    <row r="193" spans="1:13" x14ac:dyDescent="0.35">
      <c r="A193" s="9" t="str">
        <f t="shared" si="5"/>
        <v>DISTRIBUCION VOLUMEN X CRITERIO (kg ó litros)TotalAlimentacion2-5MIL</v>
      </c>
      <c r="B193" s="9">
        <v>0</v>
      </c>
      <c r="C193" s="9">
        <v>0</v>
      </c>
      <c r="D193" s="10" t="s">
        <v>10</v>
      </c>
      <c r="E193" s="21">
        <v>4.9038800639860574</v>
      </c>
      <c r="F193" s="21">
        <v>4.808554060719243</v>
      </c>
      <c r="G193" s="21">
        <v>4.358867129411796</v>
      </c>
      <c r="H193" s="10">
        <v>0</v>
      </c>
      <c r="I193" s="10">
        <v>0</v>
      </c>
      <c r="J193" s="10">
        <v>0</v>
      </c>
      <c r="K193" s="10">
        <v>0</v>
      </c>
      <c r="L193" s="10">
        <v>0</v>
      </c>
      <c r="M193" s="10">
        <v>0</v>
      </c>
    </row>
    <row r="194" spans="1:13" x14ac:dyDescent="0.35">
      <c r="A194" s="9" t="str">
        <f t="shared" si="5"/>
        <v>DISTRIBUCION VOLUMEN X CRITERIO (kg ó litros)TotalAlimentacion5-10MIL</v>
      </c>
      <c r="B194" s="9">
        <v>0</v>
      </c>
      <c r="C194" s="9">
        <v>0</v>
      </c>
      <c r="D194" s="10" t="s">
        <v>11</v>
      </c>
      <c r="E194" s="21">
        <v>7.42894274820482</v>
      </c>
      <c r="F194" s="21">
        <v>7.911128303437664</v>
      </c>
      <c r="G194" s="21">
        <v>8.0049747672002258</v>
      </c>
      <c r="H194" s="11">
        <v>0</v>
      </c>
      <c r="I194" s="11">
        <v>0</v>
      </c>
      <c r="J194" s="11">
        <v>0</v>
      </c>
      <c r="K194" s="11">
        <v>0</v>
      </c>
      <c r="L194" s="11">
        <v>0</v>
      </c>
      <c r="M194" s="10">
        <v>0</v>
      </c>
    </row>
    <row r="195" spans="1:13" x14ac:dyDescent="0.35">
      <c r="A195" s="9" t="str">
        <f t="shared" si="5"/>
        <v>DISTRIBUCION VOLUMEN X CRITERIO (kg ó litros)TotalAlimentacion10-30MIL</v>
      </c>
      <c r="B195" s="9">
        <v>0</v>
      </c>
      <c r="C195" s="9">
        <v>0</v>
      </c>
      <c r="D195" s="10" t="s">
        <v>12</v>
      </c>
      <c r="E195" s="21">
        <v>17.153253421601285</v>
      </c>
      <c r="F195" s="21">
        <v>17.391018472130995</v>
      </c>
      <c r="G195" s="21">
        <v>18.097260380439003</v>
      </c>
      <c r="H195" s="10">
        <v>0</v>
      </c>
      <c r="I195" s="11">
        <v>0</v>
      </c>
      <c r="J195" s="11">
        <v>0</v>
      </c>
      <c r="K195" s="11">
        <v>0</v>
      </c>
      <c r="L195" s="10">
        <v>0</v>
      </c>
      <c r="M195" s="10">
        <v>0</v>
      </c>
    </row>
    <row r="196" spans="1:13" x14ac:dyDescent="0.35">
      <c r="A196" s="9" t="str">
        <f t="shared" si="5"/>
        <v>DISTRIBUCION VOLUMEN X CRITERIO (kg ó litros)TotalAlimentacion30-100MIL</v>
      </c>
      <c r="B196" s="9">
        <v>0</v>
      </c>
      <c r="C196" s="9">
        <v>0</v>
      </c>
      <c r="D196" s="10" t="s">
        <v>13</v>
      </c>
      <c r="E196" s="21">
        <v>21.436571554163539</v>
      </c>
      <c r="F196" s="21">
        <v>20.926340223369412</v>
      </c>
      <c r="G196" s="21">
        <v>21.708402459908609</v>
      </c>
      <c r="H196" s="10">
        <v>0</v>
      </c>
      <c r="I196" s="10">
        <v>0</v>
      </c>
      <c r="J196" s="10">
        <v>0</v>
      </c>
      <c r="K196" s="10">
        <v>0</v>
      </c>
      <c r="L196" s="10">
        <v>0</v>
      </c>
      <c r="M196" s="10">
        <v>0</v>
      </c>
    </row>
    <row r="197" spans="1:13" x14ac:dyDescent="0.35">
      <c r="A197" s="9" t="str">
        <f t="shared" si="5"/>
        <v>DISTRIBUCION VOLUMEN X CRITERIO (kg ó litros)TotalAlimentacion100-200MIL</v>
      </c>
      <c r="B197" s="9">
        <v>0</v>
      </c>
      <c r="C197" s="9">
        <v>0</v>
      </c>
      <c r="D197" s="10" t="s">
        <v>14</v>
      </c>
      <c r="E197" s="21">
        <v>10.050801408582071</v>
      </c>
      <c r="F197" s="21">
        <v>9.37864626222329</v>
      </c>
      <c r="G197" s="21">
        <v>10.278471503118327</v>
      </c>
      <c r="H197" s="10">
        <v>0</v>
      </c>
      <c r="I197" s="10">
        <v>0</v>
      </c>
      <c r="J197" s="10">
        <v>0</v>
      </c>
      <c r="K197" s="10">
        <v>0</v>
      </c>
      <c r="L197" s="10">
        <v>0</v>
      </c>
      <c r="M197" s="10">
        <v>0</v>
      </c>
    </row>
    <row r="198" spans="1:13" x14ac:dyDescent="0.35">
      <c r="A198" s="9" t="str">
        <f t="shared" si="5"/>
        <v>DISTRIBUCION VOLUMEN X CRITERIO (kg ó litros)TotalAlimentacion200-500MIL</v>
      </c>
      <c r="B198" s="9">
        <v>0</v>
      </c>
      <c r="C198" s="9">
        <v>0</v>
      </c>
      <c r="D198" s="10" t="s">
        <v>15</v>
      </c>
      <c r="E198" s="21">
        <v>14.520834331248855</v>
      </c>
      <c r="F198" s="21">
        <v>15.274645566846628</v>
      </c>
      <c r="G198" s="21">
        <v>13.770593080618296</v>
      </c>
      <c r="H198" s="10">
        <v>0</v>
      </c>
      <c r="I198" s="10">
        <v>0</v>
      </c>
      <c r="J198" s="10">
        <v>0</v>
      </c>
      <c r="K198" s="10">
        <v>0</v>
      </c>
      <c r="L198" s="10">
        <v>0</v>
      </c>
      <c r="M198" s="10">
        <v>0</v>
      </c>
    </row>
    <row r="199" spans="1:13" x14ac:dyDescent="0.35">
      <c r="A199" s="9" t="str">
        <f t="shared" si="5"/>
        <v>DISTRIBUCION VOLUMEN X CRITERIO (kg ó litros)TotalAlimentacion&gt;500MIL</v>
      </c>
      <c r="B199" s="9">
        <v>0</v>
      </c>
      <c r="C199" s="9">
        <v>0</v>
      </c>
      <c r="D199" s="10" t="s">
        <v>16</v>
      </c>
      <c r="E199" s="21">
        <v>19.599643373614978</v>
      </c>
      <c r="F199" s="21">
        <v>19.138516404642026</v>
      </c>
      <c r="G199" s="21">
        <v>18.202890453936078</v>
      </c>
      <c r="H199" s="10">
        <v>0</v>
      </c>
      <c r="I199" s="10">
        <v>0</v>
      </c>
      <c r="J199" s="10">
        <v>0</v>
      </c>
      <c r="K199" s="10">
        <v>0</v>
      </c>
      <c r="L199" s="10">
        <v>0</v>
      </c>
      <c r="M199" s="10">
        <v>0</v>
      </c>
    </row>
    <row r="200" spans="1:13" x14ac:dyDescent="0.35">
      <c r="A200" s="9" t="str">
        <f t="shared" si="5"/>
        <v>DISTRIBUCION VOLUMEN X CRITERIO (kg ó litros)TotalAlimentacionDE 15 A 19 AÑOS</v>
      </c>
      <c r="B200" s="9">
        <v>0</v>
      </c>
      <c r="C200" s="9">
        <v>0</v>
      </c>
      <c r="D200" s="10" t="s">
        <v>39</v>
      </c>
      <c r="E200" s="21">
        <v>2.3079750704882418</v>
      </c>
      <c r="F200" s="21">
        <v>2.5546762474451108</v>
      </c>
      <c r="G200" s="21">
        <v>2.0960991231863071</v>
      </c>
      <c r="H200" s="10">
        <v>0</v>
      </c>
      <c r="I200" s="10">
        <v>0</v>
      </c>
      <c r="J200" s="10">
        <v>0</v>
      </c>
      <c r="K200" s="10">
        <v>0</v>
      </c>
      <c r="L200" s="10">
        <v>0</v>
      </c>
      <c r="M200" s="10">
        <v>0</v>
      </c>
    </row>
    <row r="201" spans="1:13" x14ac:dyDescent="0.35">
      <c r="A201" s="9" t="str">
        <f t="shared" si="5"/>
        <v>DISTRIBUCION VOLUMEN X CRITERIO (kg ó litros)TotalAlimentacionDE 20 A 24 AÑOS</v>
      </c>
      <c r="B201" s="9">
        <v>0</v>
      </c>
      <c r="C201" s="9">
        <v>0</v>
      </c>
      <c r="D201" s="10" t="s">
        <v>40</v>
      </c>
      <c r="E201" s="21">
        <v>2.7434155115144709</v>
      </c>
      <c r="F201" s="21">
        <v>2.6059338668177374</v>
      </c>
      <c r="G201" s="21">
        <v>2.5234932336350941</v>
      </c>
      <c r="H201" s="10">
        <v>0</v>
      </c>
      <c r="I201" s="10">
        <v>0</v>
      </c>
      <c r="J201" s="10">
        <v>0</v>
      </c>
      <c r="K201" s="10">
        <v>0</v>
      </c>
      <c r="L201" s="10">
        <v>0</v>
      </c>
      <c r="M201" s="10">
        <v>0</v>
      </c>
    </row>
    <row r="202" spans="1:13" x14ac:dyDescent="0.35">
      <c r="A202" s="9" t="str">
        <f t="shared" si="5"/>
        <v>DISTRIBUCION VOLUMEN X CRITERIO (kg ó litros)TotalAlimentacionDE 25 A 34 AÑOS</v>
      </c>
      <c r="B202" s="9">
        <v>0</v>
      </c>
      <c r="C202" s="9">
        <v>0</v>
      </c>
      <c r="D202" s="10" t="s">
        <v>41</v>
      </c>
      <c r="E202" s="21">
        <v>8.8224415264047931</v>
      </c>
      <c r="F202" s="21">
        <v>8.7837510166950246</v>
      </c>
      <c r="G202" s="21">
        <v>7.6916977299714491</v>
      </c>
      <c r="H202" s="10">
        <v>0</v>
      </c>
      <c r="I202" s="10">
        <v>0</v>
      </c>
      <c r="J202" s="10">
        <v>0</v>
      </c>
      <c r="K202" s="10">
        <v>0</v>
      </c>
      <c r="L202" s="10">
        <v>0</v>
      </c>
      <c r="M202" s="10">
        <v>0</v>
      </c>
    </row>
    <row r="203" spans="1:13" x14ac:dyDescent="0.35">
      <c r="A203" s="9" t="str">
        <f t="shared" si="5"/>
        <v>DISTRIBUCION VOLUMEN X CRITERIO (kg ó litros)TotalAlimentacionDE 35 A 49 AÑOS</v>
      </c>
      <c r="B203" s="9">
        <v>0</v>
      </c>
      <c r="C203" s="9">
        <v>0</v>
      </c>
      <c r="D203" s="10" t="s">
        <v>42</v>
      </c>
      <c r="E203" s="21">
        <v>27.656885767592293</v>
      </c>
      <c r="F203" s="21">
        <v>25.744019262356744</v>
      </c>
      <c r="G203" s="21">
        <v>24.337856316427469</v>
      </c>
      <c r="H203" s="10">
        <v>0</v>
      </c>
      <c r="I203" s="10">
        <v>0</v>
      </c>
      <c r="J203" s="10">
        <v>0</v>
      </c>
      <c r="K203" s="10">
        <v>0</v>
      </c>
      <c r="L203" s="10">
        <v>0</v>
      </c>
      <c r="M203" s="10">
        <v>0</v>
      </c>
    </row>
    <row r="204" spans="1:13" x14ac:dyDescent="0.35">
      <c r="A204" s="9" t="str">
        <f t="shared" si="5"/>
        <v>DISTRIBUCION VOLUMEN X CRITERIO (kg ó litros)TotalAlimentacionDE 50 A 59 AÑOS</v>
      </c>
      <c r="B204" s="9">
        <v>0</v>
      </c>
      <c r="C204" s="9">
        <v>0</v>
      </c>
      <c r="D204" s="10" t="s">
        <v>43</v>
      </c>
      <c r="E204" s="21">
        <v>24.633345749261938</v>
      </c>
      <c r="F204" s="21">
        <v>24.914805830183592</v>
      </c>
      <c r="G204" s="21">
        <v>26.428756490699545</v>
      </c>
      <c r="H204" s="10">
        <v>0</v>
      </c>
      <c r="I204" s="10">
        <v>0</v>
      </c>
      <c r="J204" s="10">
        <v>0</v>
      </c>
      <c r="K204" s="10">
        <v>0</v>
      </c>
      <c r="L204" s="10">
        <v>0</v>
      </c>
      <c r="M204" s="10">
        <v>0</v>
      </c>
    </row>
    <row r="205" spans="1:13" x14ac:dyDescent="0.35">
      <c r="A205" s="9" t="str">
        <f t="shared" si="5"/>
        <v>DISTRIBUCION VOLUMEN X CRITERIO (kg ó litros)TotalAlimentacionDE 60 A 75 AÑOS</v>
      </c>
      <c r="B205" s="9">
        <v>0</v>
      </c>
      <c r="C205" s="9">
        <v>0</v>
      </c>
      <c r="D205" s="10" t="s">
        <v>44</v>
      </c>
      <c r="E205" s="21">
        <v>33.835937816124201</v>
      </c>
      <c r="F205" s="21">
        <v>35.396814201410606</v>
      </c>
      <c r="G205" s="21">
        <v>36.922099335319061</v>
      </c>
      <c r="H205" s="10">
        <v>0</v>
      </c>
      <c r="I205" s="10">
        <v>0</v>
      </c>
      <c r="J205" s="10">
        <v>0</v>
      </c>
      <c r="K205" s="10">
        <v>0</v>
      </c>
      <c r="L205" s="10">
        <v>0</v>
      </c>
      <c r="M205" s="10">
        <v>0</v>
      </c>
    </row>
    <row r="206" spans="1:13" x14ac:dyDescent="0.35">
      <c r="A206" s="9" t="str">
        <f t="shared" si="5"/>
        <v>DISTRIBUCION VOLUMEN X CRITERIO (kg ó litros)TotalAlimentacionNIVEL ALTO</v>
      </c>
      <c r="B206" s="9">
        <v>0</v>
      </c>
      <c r="C206" s="9">
        <v>0</v>
      </c>
      <c r="D206" s="10" t="s">
        <v>190</v>
      </c>
      <c r="E206" s="21">
        <v>24.173366805806587</v>
      </c>
      <c r="F206" s="21">
        <v>24.262764711299344</v>
      </c>
      <c r="G206" s="21">
        <v>23.567442720461894</v>
      </c>
      <c r="H206" s="10">
        <v>0</v>
      </c>
      <c r="I206" s="10">
        <v>0</v>
      </c>
      <c r="J206" s="10">
        <v>0</v>
      </c>
      <c r="K206" s="10">
        <v>0</v>
      </c>
      <c r="L206" s="10">
        <v>0</v>
      </c>
      <c r="M206" s="10">
        <v>0</v>
      </c>
    </row>
    <row r="207" spans="1:13" x14ac:dyDescent="0.35">
      <c r="A207" s="9" t="str">
        <f t="shared" si="5"/>
        <v>DISTRIBUCION VOLUMEN X CRITERIO (kg ó litros)TotalAlimentacionNIVEL MEDIO ALTO</v>
      </c>
      <c r="B207" s="9">
        <v>0</v>
      </c>
      <c r="C207" s="9">
        <v>0</v>
      </c>
      <c r="D207" s="10" t="s">
        <v>191</v>
      </c>
      <c r="E207" s="21">
        <v>14.886413488871153</v>
      </c>
      <c r="F207" s="21">
        <v>14.167319574656098</v>
      </c>
      <c r="G207" s="21">
        <v>14.860510502906449</v>
      </c>
      <c r="H207" s="10">
        <v>0</v>
      </c>
      <c r="I207" s="11">
        <v>0</v>
      </c>
      <c r="J207" s="11">
        <v>0</v>
      </c>
      <c r="K207" s="11">
        <v>0</v>
      </c>
      <c r="L207" s="10">
        <v>0</v>
      </c>
      <c r="M207" s="10">
        <v>0</v>
      </c>
    </row>
    <row r="208" spans="1:13" x14ac:dyDescent="0.35">
      <c r="A208" s="9" t="str">
        <f t="shared" si="5"/>
        <v>DISTRIBUCION VOLUMEN X CRITERIO (kg ó litros)TotalAlimentacionNIVEL MEDIO</v>
      </c>
      <c r="B208" s="9">
        <v>0</v>
      </c>
      <c r="C208" s="9">
        <v>0</v>
      </c>
      <c r="D208" s="10" t="s">
        <v>192</v>
      </c>
      <c r="E208" s="21">
        <v>25.001793924007288</v>
      </c>
      <c r="F208" s="21">
        <v>25.86327915571724</v>
      </c>
      <c r="G208" s="21">
        <v>26.061786841963581</v>
      </c>
      <c r="H208" s="10">
        <v>0</v>
      </c>
      <c r="I208" s="10">
        <v>0</v>
      </c>
      <c r="J208" s="11">
        <v>0</v>
      </c>
      <c r="K208" s="10">
        <v>0</v>
      </c>
      <c r="L208" s="11">
        <v>0</v>
      </c>
      <c r="M208" s="10">
        <v>0</v>
      </c>
    </row>
    <row r="209" spans="1:13" x14ac:dyDescent="0.35">
      <c r="A209" s="9" t="str">
        <f t="shared" si="5"/>
        <v>DISTRIBUCION VOLUMEN X CRITERIO (kg ó litros)TotalAlimentacionNIVEL MEDIO BAJO</v>
      </c>
      <c r="B209" s="9">
        <v>0</v>
      </c>
      <c r="C209" s="9">
        <v>0</v>
      </c>
      <c r="D209" s="10" t="s">
        <v>193</v>
      </c>
      <c r="E209" s="21">
        <v>15.569500349391324</v>
      </c>
      <c r="F209" s="21">
        <v>14.327198597208469</v>
      </c>
      <c r="G209" s="21">
        <v>14.881517008672207</v>
      </c>
      <c r="H209" s="10">
        <v>0</v>
      </c>
      <c r="I209" s="10">
        <v>0</v>
      </c>
      <c r="J209" s="10">
        <v>0</v>
      </c>
      <c r="K209" s="11">
        <v>0</v>
      </c>
      <c r="L209" s="10">
        <v>0</v>
      </c>
      <c r="M209" s="10">
        <v>0</v>
      </c>
    </row>
    <row r="210" spans="1:13" x14ac:dyDescent="0.35">
      <c r="A210" s="9" t="str">
        <f t="shared" si="5"/>
        <v>DISTRIBUCION VOLUMEN X CRITERIO (kg ó litros)TotalAlimentacionNIVEL BAJO</v>
      </c>
      <c r="B210" s="9">
        <v>0</v>
      </c>
      <c r="C210" s="9">
        <v>0</v>
      </c>
      <c r="D210" s="10" t="s">
        <v>194</v>
      </c>
      <c r="E210" s="21">
        <v>20.368926666203183</v>
      </c>
      <c r="F210" s="21">
        <v>21.37943926445335</v>
      </c>
      <c r="G210" s="21">
        <v>20.628745730267667</v>
      </c>
      <c r="H210" s="10">
        <v>0</v>
      </c>
      <c r="I210" s="10">
        <v>0</v>
      </c>
      <c r="J210" s="10">
        <v>0</v>
      </c>
      <c r="K210" s="10">
        <v>0</v>
      </c>
      <c r="L210" s="10">
        <v>0</v>
      </c>
      <c r="M210" s="10">
        <v>0</v>
      </c>
    </row>
    <row r="211" spans="1:13" x14ac:dyDescent="0.35">
      <c r="A211" s="9" t="str">
        <f t="shared" si="5"/>
        <v>DISTRIBUCION VOLUMEN X CRITERIO (kg ó litros)TotalAlimentacionHOMBRE</v>
      </c>
      <c r="B211" s="9">
        <v>0</v>
      </c>
      <c r="C211" s="9">
        <v>0</v>
      </c>
      <c r="D211" s="10" t="s">
        <v>21</v>
      </c>
      <c r="E211" s="21">
        <v>54.690088654010893</v>
      </c>
      <c r="F211" s="21">
        <v>54.30866874370809</v>
      </c>
      <c r="G211" s="21">
        <v>55.010271204712765</v>
      </c>
      <c r="H211" s="10">
        <v>0</v>
      </c>
      <c r="I211" s="10">
        <v>0</v>
      </c>
      <c r="J211" s="11">
        <v>0</v>
      </c>
      <c r="K211" s="10">
        <v>0</v>
      </c>
      <c r="L211" s="10">
        <v>0</v>
      </c>
      <c r="M211" s="10">
        <v>0</v>
      </c>
    </row>
    <row r="212" spans="1:13" x14ac:dyDescent="0.35">
      <c r="A212" s="9" t="str">
        <f t="shared" si="5"/>
        <v>DISTRIBUCION VOLUMEN X CRITERIO (kg ó litros)TotalAlimentacionMUJER</v>
      </c>
      <c r="B212" s="9">
        <v>0</v>
      </c>
      <c r="C212" s="9">
        <v>0</v>
      </c>
      <c r="D212" s="10" t="s">
        <v>22</v>
      </c>
      <c r="E212" s="21">
        <v>45.309912976466862</v>
      </c>
      <c r="F212" s="21">
        <v>45.691327088836964</v>
      </c>
      <c r="G212" s="21">
        <v>44.989730359505131</v>
      </c>
      <c r="H212" s="10">
        <v>0</v>
      </c>
      <c r="I212" s="10">
        <v>0</v>
      </c>
      <c r="J212" s="10">
        <v>0</v>
      </c>
      <c r="K212" s="10">
        <v>0</v>
      </c>
      <c r="L212" s="10">
        <v>0</v>
      </c>
      <c r="M212" s="10">
        <v>0</v>
      </c>
    </row>
    <row r="213" spans="1:13" x14ac:dyDescent="0.35">
      <c r="A213" s="9" t="str">
        <f>$B$183&amp;$C$213&amp;D213</f>
        <v>DISTRIBUCION VOLUMEN X CRITERIO (kg ó litros).T.Alimentos TOTAL INGT.ESPAÑA</v>
      </c>
      <c r="B213" s="9">
        <v>0</v>
      </c>
      <c r="C213" s="9" t="s">
        <v>107</v>
      </c>
      <c r="D213" s="10" t="s">
        <v>36</v>
      </c>
      <c r="E213" s="21">
        <v>100</v>
      </c>
      <c r="F213" s="21">
        <v>100</v>
      </c>
      <c r="G213" s="21">
        <v>100</v>
      </c>
      <c r="H213" s="11">
        <v>0</v>
      </c>
      <c r="I213" s="11">
        <v>0</v>
      </c>
      <c r="J213" s="10">
        <v>0</v>
      </c>
      <c r="K213" s="11">
        <v>0</v>
      </c>
      <c r="L213" s="11">
        <v>0</v>
      </c>
      <c r="M213" s="10">
        <v>0</v>
      </c>
    </row>
    <row r="214" spans="1:13" x14ac:dyDescent="0.35">
      <c r="A214" s="9" t="str">
        <f t="shared" ref="A214:A242" si="6">$B$183&amp;$C$213&amp;D214</f>
        <v>DISTRIBUCION VOLUMEN X CRITERIO (kg ó litros).T.Alimentos TOTAL INGBCN AM</v>
      </c>
      <c r="B214" s="9">
        <v>0</v>
      </c>
      <c r="C214" s="9">
        <v>0</v>
      </c>
      <c r="D214" s="10" t="s">
        <v>1</v>
      </c>
      <c r="E214" s="21">
        <v>9.5814519162561336</v>
      </c>
      <c r="F214" s="21">
        <v>8.8316310995458593</v>
      </c>
      <c r="G214" s="21">
        <v>8.9420623464018902</v>
      </c>
      <c r="H214" s="10">
        <v>0</v>
      </c>
      <c r="I214" s="10">
        <v>0</v>
      </c>
      <c r="J214" s="10">
        <v>0</v>
      </c>
      <c r="K214" s="10">
        <v>0</v>
      </c>
      <c r="L214" s="11">
        <v>0</v>
      </c>
      <c r="M214" s="10">
        <v>0</v>
      </c>
    </row>
    <row r="215" spans="1:13" x14ac:dyDescent="0.35">
      <c r="A215" s="9" t="str">
        <f t="shared" si="6"/>
        <v>DISTRIBUCION VOLUMEN X CRITERIO (kg ó litros).T.Alimentos TOTAL INGREST.CAT ARAGON</v>
      </c>
      <c r="B215" s="9">
        <v>0</v>
      </c>
      <c r="C215" s="9">
        <v>0</v>
      </c>
      <c r="D215" s="10" t="s">
        <v>2</v>
      </c>
      <c r="E215" s="21">
        <v>11.314980814530973</v>
      </c>
      <c r="F215" s="21">
        <v>12.433708595169852</v>
      </c>
      <c r="G215" s="21">
        <v>13.186445484203283</v>
      </c>
      <c r="H215" s="11">
        <v>0</v>
      </c>
      <c r="I215" s="11">
        <v>0</v>
      </c>
      <c r="J215" s="11">
        <v>0</v>
      </c>
      <c r="K215" s="11">
        <v>0</v>
      </c>
      <c r="L215" s="11">
        <v>0</v>
      </c>
      <c r="M215" s="10">
        <v>0</v>
      </c>
    </row>
    <row r="216" spans="1:13" x14ac:dyDescent="0.35">
      <c r="A216" s="9" t="str">
        <f t="shared" si="6"/>
        <v>DISTRIBUCION VOLUMEN X CRITERIO (kg ó litros).T.Alimentos TOTAL INGLEVANTE</v>
      </c>
      <c r="B216" s="9">
        <v>0</v>
      </c>
      <c r="C216" s="9">
        <v>0</v>
      </c>
      <c r="D216" s="10" t="s">
        <v>3</v>
      </c>
      <c r="E216" s="21">
        <v>16.572681568983413</v>
      </c>
      <c r="F216" s="21">
        <v>16.876639339657</v>
      </c>
      <c r="G216" s="21">
        <v>16.888169981115357</v>
      </c>
      <c r="H216" s="11">
        <v>0</v>
      </c>
      <c r="I216" s="11">
        <v>0</v>
      </c>
      <c r="J216" s="11">
        <v>0</v>
      </c>
      <c r="K216" s="11">
        <v>0</v>
      </c>
      <c r="L216" s="11">
        <v>0</v>
      </c>
      <c r="M216" s="10">
        <v>0</v>
      </c>
    </row>
    <row r="217" spans="1:13" x14ac:dyDescent="0.35">
      <c r="A217" s="9" t="str">
        <f t="shared" si="6"/>
        <v>DISTRIBUCION VOLUMEN X CRITERIO (kg ó litros).T.Alimentos TOTAL INGANDALUCIA</v>
      </c>
      <c r="B217" s="9">
        <v>0</v>
      </c>
      <c r="C217" s="9">
        <v>0</v>
      </c>
      <c r="D217" s="10" t="s">
        <v>4</v>
      </c>
      <c r="E217" s="21">
        <v>20.109634041226844</v>
      </c>
      <c r="F217" s="21">
        <v>19.461767759535721</v>
      </c>
      <c r="G217" s="21">
        <v>19.693029335456131</v>
      </c>
      <c r="H217" s="11">
        <v>0</v>
      </c>
      <c r="I217" s="11">
        <v>0</v>
      </c>
      <c r="J217" s="11">
        <v>0</v>
      </c>
      <c r="K217" s="11">
        <v>0</v>
      </c>
      <c r="L217" s="11">
        <v>0</v>
      </c>
      <c r="M217" s="10">
        <v>0</v>
      </c>
    </row>
    <row r="218" spans="1:13" x14ac:dyDescent="0.35">
      <c r="A218" s="9" t="str">
        <f t="shared" si="6"/>
        <v>DISTRIBUCION VOLUMEN X CRITERIO (kg ó litros).T.Alimentos TOTAL INGMDD AM</v>
      </c>
      <c r="B218" s="9">
        <v>0</v>
      </c>
      <c r="C218" s="9">
        <v>0</v>
      </c>
      <c r="D218" s="10" t="s">
        <v>5</v>
      </c>
      <c r="E218" s="21">
        <v>18.061949794757947</v>
      </c>
      <c r="F218" s="21">
        <v>16.561766216970184</v>
      </c>
      <c r="G218" s="21">
        <v>16.639044961604817</v>
      </c>
      <c r="H218" s="10">
        <v>0</v>
      </c>
      <c r="I218" s="10">
        <v>0</v>
      </c>
      <c r="J218" s="10">
        <v>0</v>
      </c>
      <c r="K218" s="10">
        <v>0</v>
      </c>
      <c r="L218" s="10">
        <v>0</v>
      </c>
      <c r="M218" s="10">
        <v>0</v>
      </c>
    </row>
    <row r="219" spans="1:13" x14ac:dyDescent="0.35">
      <c r="A219" s="9" t="str">
        <f t="shared" si="6"/>
        <v>DISTRIBUCION VOLUMEN X CRITERIO (kg ó litros).T.Alimentos TOTAL INGRTO CENTRO</v>
      </c>
      <c r="B219" s="9">
        <v>0</v>
      </c>
      <c r="C219" s="9">
        <v>0</v>
      </c>
      <c r="D219" s="10" t="s">
        <v>6</v>
      </c>
      <c r="E219" s="21">
        <v>8.7755682459398923</v>
      </c>
      <c r="F219" s="21">
        <v>9.9904738590400495</v>
      </c>
      <c r="G219" s="21">
        <v>10.13683255215763</v>
      </c>
      <c r="H219" s="10">
        <v>0</v>
      </c>
      <c r="I219" s="10">
        <v>0</v>
      </c>
      <c r="J219" s="10">
        <v>0</v>
      </c>
      <c r="K219" s="10">
        <v>0</v>
      </c>
      <c r="L219" s="10">
        <v>0</v>
      </c>
      <c r="M219" s="10">
        <v>0</v>
      </c>
    </row>
    <row r="220" spans="1:13" x14ac:dyDescent="0.35">
      <c r="A220" s="9" t="str">
        <f t="shared" si="6"/>
        <v>DISTRIBUCION VOLUMEN X CRITERIO (kg ó litros).T.Alimentos TOTAL INGNORTE-CENTRO</v>
      </c>
      <c r="B220" s="9">
        <v>0</v>
      </c>
      <c r="C220" s="9">
        <v>0</v>
      </c>
      <c r="D220" s="10" t="s">
        <v>7</v>
      </c>
      <c r="E220" s="21">
        <v>8.4420607110368042</v>
      </c>
      <c r="F220" s="21">
        <v>8.0834756543084421</v>
      </c>
      <c r="G220" s="21">
        <v>7.7931328627803831</v>
      </c>
      <c r="H220" s="10">
        <v>0</v>
      </c>
      <c r="I220" s="10">
        <v>0</v>
      </c>
      <c r="J220" s="10">
        <v>0</v>
      </c>
      <c r="K220" s="10">
        <v>0</v>
      </c>
      <c r="L220" s="10">
        <v>0</v>
      </c>
      <c r="M220" s="10">
        <v>0</v>
      </c>
    </row>
    <row r="221" spans="1:13" x14ac:dyDescent="0.35">
      <c r="A221" s="9" t="str">
        <f t="shared" si="6"/>
        <v>DISTRIBUCION VOLUMEN X CRITERIO (kg ó litros).T.Alimentos TOTAL INGNOROESTE</v>
      </c>
      <c r="B221" s="9">
        <v>0</v>
      </c>
      <c r="C221" s="9">
        <v>0</v>
      </c>
      <c r="D221" s="10" t="s">
        <v>8</v>
      </c>
      <c r="E221" s="21">
        <v>7.1416749842203711</v>
      </c>
      <c r="F221" s="21">
        <v>7.7605375900946472</v>
      </c>
      <c r="G221" s="21">
        <v>6.7212824546460714</v>
      </c>
      <c r="H221" s="10">
        <v>0</v>
      </c>
      <c r="I221" s="10">
        <v>0</v>
      </c>
      <c r="J221" s="10">
        <v>0</v>
      </c>
      <c r="K221" s="10">
        <v>0</v>
      </c>
      <c r="L221" s="10">
        <v>0</v>
      </c>
      <c r="M221" s="10">
        <v>0</v>
      </c>
    </row>
    <row r="222" spans="1:13" x14ac:dyDescent="0.35">
      <c r="A222" s="9" t="str">
        <f t="shared" si="6"/>
        <v>DISTRIBUCION VOLUMEN X CRITERIO (kg ó litros).T.Alimentos TOTAL ING&lt;2MIL</v>
      </c>
      <c r="B222" s="9">
        <v>0</v>
      </c>
      <c r="C222" s="9">
        <v>0</v>
      </c>
      <c r="D222" s="10" t="s">
        <v>9</v>
      </c>
      <c r="E222" s="21">
        <v>3.8218047292811557</v>
      </c>
      <c r="F222" s="21">
        <v>4.5044532399283996</v>
      </c>
      <c r="G222" s="21">
        <v>5.5221849797678368</v>
      </c>
      <c r="H222" s="10">
        <v>0</v>
      </c>
      <c r="I222" s="10">
        <v>0</v>
      </c>
      <c r="J222" s="10">
        <v>0</v>
      </c>
      <c r="K222" s="10">
        <v>0</v>
      </c>
      <c r="L222" s="10">
        <v>0</v>
      </c>
      <c r="M222" s="10">
        <v>0</v>
      </c>
    </row>
    <row r="223" spans="1:13" x14ac:dyDescent="0.35">
      <c r="A223" s="9" t="str">
        <f t="shared" si="6"/>
        <v>DISTRIBUCION VOLUMEN X CRITERIO (kg ó litros).T.Alimentos TOTAL ING2-5MIL</v>
      </c>
      <c r="B223" s="9">
        <v>0</v>
      </c>
      <c r="C223" s="9">
        <v>0</v>
      </c>
      <c r="D223" s="10" t="s">
        <v>10</v>
      </c>
      <c r="E223" s="21">
        <v>5.2176936982824396</v>
      </c>
      <c r="F223" s="21">
        <v>4.770518066968533</v>
      </c>
      <c r="G223" s="21">
        <v>3.9488912892153394</v>
      </c>
      <c r="H223" s="11">
        <v>0</v>
      </c>
      <c r="I223" s="11">
        <v>0</v>
      </c>
      <c r="J223" s="11">
        <v>0</v>
      </c>
      <c r="K223" s="11">
        <v>0</v>
      </c>
      <c r="L223" s="11">
        <v>0</v>
      </c>
      <c r="M223" s="10">
        <v>0</v>
      </c>
    </row>
    <row r="224" spans="1:13" x14ac:dyDescent="0.35">
      <c r="A224" s="9" t="str">
        <f t="shared" si="6"/>
        <v>DISTRIBUCION VOLUMEN X CRITERIO (kg ó litros).T.Alimentos TOTAL ING5-10MIL</v>
      </c>
      <c r="B224" s="9">
        <v>0</v>
      </c>
      <c r="C224" s="9">
        <v>0</v>
      </c>
      <c r="D224" s="10" t="s">
        <v>11</v>
      </c>
      <c r="E224" s="21">
        <v>6.9772839179651074</v>
      </c>
      <c r="F224" s="21">
        <v>7.8595229279890075</v>
      </c>
      <c r="G224" s="21">
        <v>8.3473421531411542</v>
      </c>
      <c r="H224" s="11">
        <v>0</v>
      </c>
      <c r="I224" s="11">
        <v>0</v>
      </c>
      <c r="J224" s="11">
        <v>0</v>
      </c>
      <c r="K224" s="11">
        <v>0</v>
      </c>
      <c r="L224" s="11">
        <v>0</v>
      </c>
      <c r="M224" s="10">
        <v>0</v>
      </c>
    </row>
    <row r="225" spans="1:13" x14ac:dyDescent="0.35">
      <c r="A225" s="9" t="str">
        <f t="shared" si="6"/>
        <v>DISTRIBUCION VOLUMEN X CRITERIO (kg ó litros).T.Alimentos TOTAL ING10-30MIL</v>
      </c>
      <c r="B225" s="9">
        <v>0</v>
      </c>
      <c r="C225" s="9">
        <v>0</v>
      </c>
      <c r="D225" s="10" t="s">
        <v>12</v>
      </c>
      <c r="E225" s="21">
        <v>16.072479034332769</v>
      </c>
      <c r="F225" s="21">
        <v>16.926721693164883</v>
      </c>
      <c r="G225" s="21">
        <v>18.078245926297072</v>
      </c>
      <c r="H225" s="10">
        <v>0</v>
      </c>
      <c r="I225" s="10">
        <v>0</v>
      </c>
      <c r="J225" s="10">
        <v>0</v>
      </c>
      <c r="K225" s="10">
        <v>0</v>
      </c>
      <c r="L225" s="10">
        <v>0</v>
      </c>
      <c r="M225" s="10">
        <v>0</v>
      </c>
    </row>
    <row r="226" spans="1:13" x14ac:dyDescent="0.35">
      <c r="A226" s="9" t="str">
        <f t="shared" si="6"/>
        <v>DISTRIBUCION VOLUMEN X CRITERIO (kg ó litros).T.Alimentos TOTAL ING30-100MIL</v>
      </c>
      <c r="B226" s="9">
        <v>0</v>
      </c>
      <c r="C226" s="9">
        <v>0</v>
      </c>
      <c r="D226" s="10" t="s">
        <v>13</v>
      </c>
      <c r="E226" s="21">
        <v>23.143210104805746</v>
      </c>
      <c r="F226" s="21">
        <v>22.157189053297472</v>
      </c>
      <c r="G226" s="21">
        <v>22.295439739258221</v>
      </c>
      <c r="H226" s="10">
        <v>0</v>
      </c>
      <c r="I226" s="10">
        <v>0</v>
      </c>
      <c r="J226" s="10">
        <v>0</v>
      </c>
      <c r="K226" s="10">
        <v>0</v>
      </c>
      <c r="L226" s="10">
        <v>0</v>
      </c>
      <c r="M226" s="10">
        <v>0</v>
      </c>
    </row>
    <row r="227" spans="1:13" x14ac:dyDescent="0.35">
      <c r="A227" s="9" t="str">
        <f t="shared" si="6"/>
        <v>DISTRIBUCION VOLUMEN X CRITERIO (kg ó litros).T.Alimentos TOTAL ING100-200MIL</v>
      </c>
      <c r="B227" s="9">
        <v>0</v>
      </c>
      <c r="C227" s="9">
        <v>0</v>
      </c>
      <c r="D227" s="10" t="s">
        <v>14</v>
      </c>
      <c r="E227" s="21">
        <v>9.8435877945676058</v>
      </c>
      <c r="F227" s="21">
        <v>9.1125598193237192</v>
      </c>
      <c r="G227" s="21">
        <v>9.9328012537171002</v>
      </c>
      <c r="H227" s="10">
        <v>0</v>
      </c>
      <c r="I227" s="10">
        <v>0</v>
      </c>
      <c r="J227" s="10">
        <v>0</v>
      </c>
      <c r="K227" s="10">
        <v>0</v>
      </c>
      <c r="L227" s="10">
        <v>0</v>
      </c>
      <c r="M227" s="10">
        <v>0</v>
      </c>
    </row>
    <row r="228" spans="1:13" x14ac:dyDescent="0.35">
      <c r="A228" s="9" t="str">
        <f t="shared" si="6"/>
        <v>DISTRIBUCION VOLUMEN X CRITERIO (kg ó litros).T.Alimentos TOTAL ING200-500MIL</v>
      </c>
      <c r="B228" s="9">
        <v>0</v>
      </c>
      <c r="C228" s="9">
        <v>0</v>
      </c>
      <c r="D228" s="10" t="s">
        <v>15</v>
      </c>
      <c r="E228" s="21">
        <v>15.101598269198421</v>
      </c>
      <c r="F228" s="21">
        <v>15.852822709161671</v>
      </c>
      <c r="G228" s="21">
        <v>14.171609995991217</v>
      </c>
      <c r="H228" s="10">
        <v>0</v>
      </c>
      <c r="I228" s="10">
        <v>0</v>
      </c>
      <c r="J228" s="10">
        <v>0</v>
      </c>
      <c r="K228" s="10">
        <v>0</v>
      </c>
      <c r="L228" s="10">
        <v>0</v>
      </c>
      <c r="M228" s="10">
        <v>0</v>
      </c>
    </row>
    <row r="229" spans="1:13" x14ac:dyDescent="0.35">
      <c r="A229" s="9" t="str">
        <f t="shared" si="6"/>
        <v>DISTRIBUCION VOLUMEN X CRITERIO (kg ó litros).T.Alimentos TOTAL ING&gt;500MIL</v>
      </c>
      <c r="B229" s="9">
        <v>0</v>
      </c>
      <c r="C229" s="9">
        <v>0</v>
      </c>
      <c r="D229" s="10" t="s">
        <v>16</v>
      </c>
      <c r="E229" s="21">
        <v>19.822343930358606</v>
      </c>
      <c r="F229" s="21">
        <v>18.816213957559935</v>
      </c>
      <c r="G229" s="21">
        <v>17.703484187623459</v>
      </c>
      <c r="H229" s="10">
        <v>0</v>
      </c>
      <c r="I229" s="10">
        <v>0</v>
      </c>
      <c r="J229" s="10">
        <v>0</v>
      </c>
      <c r="K229" s="10">
        <v>0</v>
      </c>
      <c r="L229" s="10">
        <v>0</v>
      </c>
      <c r="M229" s="10">
        <v>0</v>
      </c>
    </row>
    <row r="230" spans="1:13" x14ac:dyDescent="0.35">
      <c r="A230" s="9" t="str">
        <f t="shared" si="6"/>
        <v>DISTRIBUCION VOLUMEN X CRITERIO (kg ó litros).T.Alimentos TOTAL INGDE 15 A 19 AÑOS</v>
      </c>
      <c r="B230" s="9">
        <v>0</v>
      </c>
      <c r="C230" s="9">
        <v>0</v>
      </c>
      <c r="D230" s="10" t="s">
        <v>39</v>
      </c>
      <c r="E230" s="21">
        <v>2.4268189947218235</v>
      </c>
      <c r="F230" s="21">
        <v>3.2413680598809389</v>
      </c>
      <c r="G230" s="21">
        <v>2.6023978856516745</v>
      </c>
      <c r="H230" s="10">
        <v>0</v>
      </c>
      <c r="I230" s="10">
        <v>0</v>
      </c>
      <c r="J230" s="10">
        <v>0</v>
      </c>
      <c r="K230" s="10">
        <v>0</v>
      </c>
      <c r="L230" s="10">
        <v>0</v>
      </c>
      <c r="M230" s="10">
        <v>0</v>
      </c>
    </row>
    <row r="231" spans="1:13" x14ac:dyDescent="0.35">
      <c r="A231" s="9" t="str">
        <f t="shared" si="6"/>
        <v>DISTRIBUCION VOLUMEN X CRITERIO (kg ó litros).T.Alimentos TOTAL INGDE 20 A 24 AÑOS</v>
      </c>
      <c r="B231" s="9">
        <v>0</v>
      </c>
      <c r="C231" s="9">
        <v>0</v>
      </c>
      <c r="D231" s="10" t="s">
        <v>40</v>
      </c>
      <c r="E231" s="21">
        <v>3.1116954782813822</v>
      </c>
      <c r="F231" s="21">
        <v>2.8113748653830557</v>
      </c>
      <c r="G231" s="21">
        <v>2.9634923052001345</v>
      </c>
      <c r="H231" s="10">
        <v>0</v>
      </c>
      <c r="I231" s="10">
        <v>0</v>
      </c>
      <c r="J231" s="10">
        <v>0</v>
      </c>
      <c r="K231" s="10">
        <v>0</v>
      </c>
      <c r="L231" s="10">
        <v>0</v>
      </c>
      <c r="M231" s="10">
        <v>0</v>
      </c>
    </row>
    <row r="232" spans="1:13" x14ac:dyDescent="0.35">
      <c r="A232" s="9" t="str">
        <f t="shared" si="6"/>
        <v>DISTRIBUCION VOLUMEN X CRITERIO (kg ó litros).T.Alimentos TOTAL INGDE 25 A 34 AÑOS</v>
      </c>
      <c r="B232" s="9">
        <v>0</v>
      </c>
      <c r="C232" s="9">
        <v>0</v>
      </c>
      <c r="D232" s="10" t="s">
        <v>41</v>
      </c>
      <c r="E232" s="21">
        <v>10.767500748124261</v>
      </c>
      <c r="F232" s="21">
        <v>10.831132130879524</v>
      </c>
      <c r="G232" s="21">
        <v>9.437213173287434</v>
      </c>
      <c r="H232" s="10">
        <v>0</v>
      </c>
      <c r="I232" s="10">
        <v>0</v>
      </c>
      <c r="J232" s="10">
        <v>0</v>
      </c>
      <c r="K232" s="10">
        <v>0</v>
      </c>
      <c r="L232" s="10">
        <v>0</v>
      </c>
      <c r="M232" s="10">
        <v>0</v>
      </c>
    </row>
    <row r="233" spans="1:13" x14ac:dyDescent="0.35">
      <c r="A233" s="9" t="str">
        <f t="shared" si="6"/>
        <v>DISTRIBUCION VOLUMEN X CRITERIO (kg ó litros).T.Alimentos TOTAL INGDE 35 A 49 AÑOS</v>
      </c>
      <c r="B233" s="9">
        <v>0</v>
      </c>
      <c r="C233" s="9">
        <v>0</v>
      </c>
      <c r="D233" s="10" t="s">
        <v>42</v>
      </c>
      <c r="E233" s="21">
        <v>29.045244440728784</v>
      </c>
      <c r="F233" s="21">
        <v>26.740252205737448</v>
      </c>
      <c r="G233" s="21">
        <v>26.208840540960594</v>
      </c>
      <c r="H233" s="10">
        <v>0</v>
      </c>
      <c r="I233" s="10">
        <v>0</v>
      </c>
      <c r="J233" s="10">
        <v>0</v>
      </c>
      <c r="K233" s="10">
        <v>0</v>
      </c>
      <c r="L233" s="10">
        <v>0</v>
      </c>
      <c r="M233" s="10">
        <v>0</v>
      </c>
    </row>
    <row r="234" spans="1:13" x14ac:dyDescent="0.35">
      <c r="A234" s="9" t="str">
        <f t="shared" si="6"/>
        <v>DISTRIBUCION VOLUMEN X CRITERIO (kg ó litros).T.Alimentos TOTAL INGDE 50 A 59 AÑOS</v>
      </c>
      <c r="B234" s="9">
        <v>0</v>
      </c>
      <c r="C234" s="9">
        <v>0</v>
      </c>
      <c r="D234" s="10" t="s">
        <v>43</v>
      </c>
      <c r="E234" s="21">
        <v>24.454579657739423</v>
      </c>
      <c r="F234" s="21">
        <v>24.960430573320718</v>
      </c>
      <c r="G234" s="21">
        <v>26.900059845138806</v>
      </c>
      <c r="H234" s="10">
        <v>0</v>
      </c>
      <c r="I234" s="10">
        <v>0</v>
      </c>
      <c r="J234" s="10">
        <v>0</v>
      </c>
      <c r="K234" s="10">
        <v>0</v>
      </c>
      <c r="L234" s="10">
        <v>0</v>
      </c>
      <c r="M234" s="10">
        <v>0</v>
      </c>
    </row>
    <row r="235" spans="1:13" x14ac:dyDescent="0.35">
      <c r="A235" s="9" t="str">
        <f t="shared" si="6"/>
        <v>DISTRIBUCION VOLUMEN X CRITERIO (kg ó litros).T.Alimentos TOTAL INGDE 60 A 75 AÑOS</v>
      </c>
      <c r="B235" s="9">
        <v>0</v>
      </c>
      <c r="C235" s="9">
        <v>0</v>
      </c>
      <c r="D235" s="10" t="s">
        <v>44</v>
      </c>
      <c r="E235" s="21">
        <v>30.194162469376295</v>
      </c>
      <c r="F235" s="21">
        <v>31.41544346194074</v>
      </c>
      <c r="G235" s="21">
        <v>31.887994987436642</v>
      </c>
      <c r="H235" s="10">
        <v>0</v>
      </c>
      <c r="I235" s="10">
        <v>0</v>
      </c>
      <c r="J235" s="10">
        <v>0</v>
      </c>
      <c r="K235" s="10">
        <v>0</v>
      </c>
      <c r="L235" s="10">
        <v>0</v>
      </c>
      <c r="M235" s="10">
        <v>0</v>
      </c>
    </row>
    <row r="236" spans="1:13" x14ac:dyDescent="0.35">
      <c r="A236" s="9" t="str">
        <f t="shared" si="6"/>
        <v>DISTRIBUCION VOLUMEN X CRITERIO (kg ó litros).T.Alimentos TOTAL INGNIVEL ALTO</v>
      </c>
      <c r="B236" s="9">
        <v>0</v>
      </c>
      <c r="C236" s="9">
        <v>0</v>
      </c>
      <c r="D236" s="10" t="s">
        <v>190</v>
      </c>
      <c r="E236" s="21">
        <v>26.474475026544798</v>
      </c>
      <c r="F236" s="21">
        <v>25.058890991281331</v>
      </c>
      <c r="G236" s="21">
        <v>24.32804825638528</v>
      </c>
      <c r="H236" s="11">
        <v>0</v>
      </c>
      <c r="I236" s="10">
        <v>0</v>
      </c>
      <c r="J236" s="11">
        <v>0</v>
      </c>
      <c r="K236" s="11">
        <v>0</v>
      </c>
      <c r="L236" s="11">
        <v>0</v>
      </c>
      <c r="M236" s="10">
        <v>0</v>
      </c>
    </row>
    <row r="237" spans="1:13" x14ac:dyDescent="0.35">
      <c r="A237" s="9" t="str">
        <f t="shared" si="6"/>
        <v>DISTRIBUCION VOLUMEN X CRITERIO (kg ó litros).T.Alimentos TOTAL INGNIVEL MEDIO ALTO</v>
      </c>
      <c r="B237" s="9">
        <v>0</v>
      </c>
      <c r="C237" s="9">
        <v>0</v>
      </c>
      <c r="D237" s="10" t="s">
        <v>191</v>
      </c>
      <c r="E237" s="21">
        <v>14.666169458190703</v>
      </c>
      <c r="F237" s="21">
        <v>14.242893562913642</v>
      </c>
      <c r="G237" s="21">
        <v>16.33330845480063</v>
      </c>
      <c r="H237" s="10">
        <v>0</v>
      </c>
      <c r="I237" s="10">
        <v>0</v>
      </c>
      <c r="J237" s="10">
        <v>0</v>
      </c>
      <c r="K237" s="10">
        <v>0</v>
      </c>
      <c r="L237" s="10">
        <v>0</v>
      </c>
      <c r="M237" s="10">
        <v>0</v>
      </c>
    </row>
    <row r="238" spans="1:13" x14ac:dyDescent="0.35">
      <c r="A238" s="9" t="str">
        <f t="shared" si="6"/>
        <v>DISTRIBUCION VOLUMEN X CRITERIO (kg ó litros).T.Alimentos TOTAL INGNIVEL MEDIO</v>
      </c>
      <c r="B238" s="9">
        <v>0</v>
      </c>
      <c r="C238" s="9">
        <v>0</v>
      </c>
      <c r="D238" s="10" t="s">
        <v>192</v>
      </c>
      <c r="E238" s="21">
        <v>24.260176714607951</v>
      </c>
      <c r="F238" s="21">
        <v>26.000283956209628</v>
      </c>
      <c r="G238" s="21">
        <v>25.94829063219106</v>
      </c>
      <c r="H238" s="10">
        <v>0</v>
      </c>
      <c r="I238" s="10">
        <v>0</v>
      </c>
      <c r="J238" s="10">
        <v>0</v>
      </c>
      <c r="K238" s="10">
        <v>0</v>
      </c>
      <c r="L238" s="10">
        <v>0</v>
      </c>
      <c r="M238" s="10">
        <v>0</v>
      </c>
    </row>
    <row r="239" spans="1:13" x14ac:dyDescent="0.35">
      <c r="A239" s="9" t="str">
        <f t="shared" si="6"/>
        <v>DISTRIBUCION VOLUMEN X CRITERIO (kg ó litros).T.Alimentos TOTAL INGNIVEL MEDIO BAJO</v>
      </c>
      <c r="B239" s="9">
        <v>0</v>
      </c>
      <c r="C239" s="9">
        <v>0</v>
      </c>
      <c r="D239" s="10" t="s">
        <v>193</v>
      </c>
      <c r="E239" s="21">
        <v>15.042859476691097</v>
      </c>
      <c r="F239" s="21">
        <v>14.018523201928309</v>
      </c>
      <c r="G239" s="21">
        <v>13.787946858659597</v>
      </c>
      <c r="H239" s="10">
        <v>0</v>
      </c>
      <c r="I239" s="10">
        <v>0</v>
      </c>
      <c r="J239" s="10">
        <v>0</v>
      </c>
      <c r="K239" s="10">
        <v>0</v>
      </c>
      <c r="L239" s="10">
        <v>0</v>
      </c>
      <c r="M239" s="10">
        <v>0</v>
      </c>
    </row>
    <row r="240" spans="1:13" x14ac:dyDescent="0.35">
      <c r="A240" s="9" t="str">
        <f t="shared" si="6"/>
        <v>DISTRIBUCION VOLUMEN X CRITERIO (kg ó litros).T.Alimentos TOTAL INGNIVEL BAJO</v>
      </c>
      <c r="B240" s="9">
        <v>0</v>
      </c>
      <c r="C240" s="9">
        <v>0</v>
      </c>
      <c r="D240" s="10" t="s">
        <v>194</v>
      </c>
      <c r="E240" s="21">
        <v>19.556320141066056</v>
      </c>
      <c r="F240" s="21">
        <v>20.679410701685111</v>
      </c>
      <c r="G240" s="21">
        <v>19.602405519454162</v>
      </c>
      <c r="H240" s="10">
        <v>0</v>
      </c>
      <c r="I240" s="10">
        <v>0</v>
      </c>
      <c r="J240" s="10">
        <v>0</v>
      </c>
      <c r="K240" s="10">
        <v>0</v>
      </c>
      <c r="L240" s="10">
        <v>0</v>
      </c>
      <c r="M240" s="10">
        <v>0</v>
      </c>
    </row>
    <row r="241" spans="1:13" x14ac:dyDescent="0.35">
      <c r="A241" s="9" t="str">
        <f t="shared" si="6"/>
        <v>DISTRIBUCION VOLUMEN X CRITERIO (kg ó litros).T.Alimentos TOTAL INGHOMBRE</v>
      </c>
      <c r="B241" s="9">
        <v>0</v>
      </c>
      <c r="C241" s="9">
        <v>0</v>
      </c>
      <c r="D241" s="10" t="s">
        <v>21</v>
      </c>
      <c r="E241" s="21">
        <v>49.47415391544704</v>
      </c>
      <c r="F241" s="21">
        <v>49.942518364194484</v>
      </c>
      <c r="G241" s="21">
        <v>49.910458221207499</v>
      </c>
      <c r="H241" s="10">
        <v>0</v>
      </c>
      <c r="I241" s="10">
        <v>0</v>
      </c>
      <c r="J241" s="10">
        <v>0</v>
      </c>
      <c r="K241" s="10">
        <v>0</v>
      </c>
      <c r="L241" s="10">
        <v>0</v>
      </c>
      <c r="M241" s="10">
        <v>0</v>
      </c>
    </row>
    <row r="242" spans="1:13" x14ac:dyDescent="0.35">
      <c r="A242" s="9" t="str">
        <f t="shared" si="6"/>
        <v>DISTRIBUCION VOLUMEN X CRITERIO (kg ó litros).T.Alimentos TOTAL INGMUJER</v>
      </c>
      <c r="B242" s="9">
        <v>0</v>
      </c>
      <c r="C242" s="9">
        <v>0</v>
      </c>
      <c r="D242" s="10" t="s">
        <v>22</v>
      </c>
      <c r="E242" s="21">
        <v>50.525846306881405</v>
      </c>
      <c r="F242" s="21">
        <v>50.057478905383782</v>
      </c>
      <c r="G242" s="21">
        <v>50.089540008781562</v>
      </c>
      <c r="H242" s="10">
        <v>0</v>
      </c>
      <c r="I242" s="10">
        <v>0</v>
      </c>
      <c r="J242" s="10">
        <v>0</v>
      </c>
      <c r="K242" s="10">
        <v>0</v>
      </c>
      <c r="L242" s="10">
        <v>0</v>
      </c>
      <c r="M242" s="10">
        <v>0</v>
      </c>
    </row>
    <row r="243" spans="1:13" x14ac:dyDescent="0.35">
      <c r="A243" s="9" t="str">
        <f>$B$183&amp;$C$243&amp;D243</f>
        <v>DISTRIBUCION VOLUMEN X CRITERIO (kg ó litros)Total BebidasT.ESPAÑA</v>
      </c>
      <c r="B243" s="9">
        <v>0</v>
      </c>
      <c r="C243" s="9" t="s">
        <v>158</v>
      </c>
      <c r="D243" s="10" t="s">
        <v>36</v>
      </c>
      <c r="E243" s="21">
        <v>100</v>
      </c>
      <c r="F243" s="21">
        <v>100</v>
      </c>
      <c r="G243" s="21">
        <v>100</v>
      </c>
      <c r="H243" s="10">
        <v>0</v>
      </c>
      <c r="I243" s="10">
        <v>0</v>
      </c>
      <c r="J243" s="10">
        <v>0</v>
      </c>
      <c r="K243" s="10">
        <v>0</v>
      </c>
      <c r="L243" s="10">
        <v>0</v>
      </c>
      <c r="M243" s="10">
        <v>0</v>
      </c>
    </row>
    <row r="244" spans="1:13" x14ac:dyDescent="0.35">
      <c r="A244" s="9" t="str">
        <f t="shared" ref="A244:A272" si="7">$B$183&amp;$C$243&amp;D244</f>
        <v>DISTRIBUCION VOLUMEN X CRITERIO (kg ó litros)Total BebidasBCN AM</v>
      </c>
      <c r="B244" s="9">
        <v>0</v>
      </c>
      <c r="C244" s="9">
        <v>0</v>
      </c>
      <c r="D244" s="10" t="s">
        <v>1</v>
      </c>
      <c r="E244" s="21">
        <v>8.9266013232613304</v>
      </c>
      <c r="F244" s="21">
        <v>9.6194323461619415</v>
      </c>
      <c r="G244" s="21">
        <v>9.420479790908205</v>
      </c>
      <c r="H244" s="11">
        <v>0</v>
      </c>
      <c r="I244" s="11">
        <v>0</v>
      </c>
      <c r="J244" s="11">
        <v>0</v>
      </c>
      <c r="K244" s="11">
        <v>0</v>
      </c>
      <c r="L244" s="10">
        <v>0</v>
      </c>
      <c r="M244" s="10">
        <v>0</v>
      </c>
    </row>
    <row r="245" spans="1:13" x14ac:dyDescent="0.35">
      <c r="A245" s="9" t="str">
        <f t="shared" si="7"/>
        <v>DISTRIBUCION VOLUMEN X CRITERIO (kg ó litros)Total BebidasREST.CAT ARAGON</v>
      </c>
      <c r="B245" s="9">
        <v>0</v>
      </c>
      <c r="C245" s="9">
        <v>0</v>
      </c>
      <c r="D245" s="10" t="s">
        <v>2</v>
      </c>
      <c r="E245" s="21">
        <v>12.326741552813562</v>
      </c>
      <c r="F245" s="21">
        <v>13.000370394418217</v>
      </c>
      <c r="G245" s="21">
        <v>15.256137805905293</v>
      </c>
      <c r="H245" s="11">
        <v>0</v>
      </c>
      <c r="I245" s="10">
        <v>0</v>
      </c>
      <c r="J245" s="11">
        <v>0</v>
      </c>
      <c r="K245" s="11">
        <v>0</v>
      </c>
      <c r="L245" s="10">
        <v>0</v>
      </c>
      <c r="M245" s="10">
        <v>0</v>
      </c>
    </row>
    <row r="246" spans="1:13" x14ac:dyDescent="0.35">
      <c r="A246" s="9" t="str">
        <f t="shared" si="7"/>
        <v>DISTRIBUCION VOLUMEN X CRITERIO (kg ó litros)Total BebidasLEVANTE</v>
      </c>
      <c r="B246" s="9">
        <v>0</v>
      </c>
      <c r="C246" s="9">
        <v>0</v>
      </c>
      <c r="D246" s="10" t="s">
        <v>3</v>
      </c>
      <c r="E246" s="21">
        <v>14.822981506080929</v>
      </c>
      <c r="F246" s="21">
        <v>14.774981621223571</v>
      </c>
      <c r="G246" s="21">
        <v>13.701100776822667</v>
      </c>
      <c r="H246" s="10">
        <v>0</v>
      </c>
      <c r="I246" s="10">
        <v>0</v>
      </c>
      <c r="J246" s="10">
        <v>0</v>
      </c>
      <c r="K246" s="10">
        <v>0</v>
      </c>
      <c r="L246" s="10">
        <v>0</v>
      </c>
      <c r="M246" s="10">
        <v>0</v>
      </c>
    </row>
    <row r="247" spans="1:13" x14ac:dyDescent="0.35">
      <c r="A247" s="9" t="str">
        <f t="shared" si="7"/>
        <v>DISTRIBUCION VOLUMEN X CRITERIO (kg ó litros)Total BebidasANDALUCIA</v>
      </c>
      <c r="B247" s="9">
        <v>0</v>
      </c>
      <c r="C247" s="9">
        <v>0</v>
      </c>
      <c r="D247" s="10" t="s">
        <v>4</v>
      </c>
      <c r="E247" s="21">
        <v>20.52005971656655</v>
      </c>
      <c r="F247" s="21">
        <v>19.065375755808191</v>
      </c>
      <c r="G247" s="21">
        <v>19.626164758177538</v>
      </c>
      <c r="H247" s="10">
        <v>0</v>
      </c>
      <c r="I247" s="10">
        <v>0</v>
      </c>
      <c r="J247" s="10">
        <v>0</v>
      </c>
      <c r="K247" s="10">
        <v>0</v>
      </c>
      <c r="L247" s="10">
        <v>0</v>
      </c>
      <c r="M247" s="10">
        <v>0</v>
      </c>
    </row>
    <row r="248" spans="1:13" x14ac:dyDescent="0.35">
      <c r="A248" s="9" t="str">
        <f t="shared" si="7"/>
        <v>DISTRIBUCION VOLUMEN X CRITERIO (kg ó litros)Total BebidasMDD AM</v>
      </c>
      <c r="B248" s="9">
        <v>0</v>
      </c>
      <c r="C248" s="9">
        <v>0</v>
      </c>
      <c r="D248" s="10" t="s">
        <v>5</v>
      </c>
      <c r="E248" s="21">
        <v>13.267396695415332</v>
      </c>
      <c r="F248" s="21">
        <v>13.049573995816043</v>
      </c>
      <c r="G248" s="21">
        <v>12.535341251469653</v>
      </c>
      <c r="H248" s="10">
        <v>0</v>
      </c>
      <c r="I248" s="10">
        <v>0</v>
      </c>
      <c r="J248" s="10">
        <v>0</v>
      </c>
      <c r="K248" s="10">
        <v>0</v>
      </c>
      <c r="L248" s="10">
        <v>0</v>
      </c>
      <c r="M248" s="10">
        <v>0</v>
      </c>
    </row>
    <row r="249" spans="1:13" x14ac:dyDescent="0.35">
      <c r="A249" s="9" t="str">
        <f t="shared" si="7"/>
        <v>DISTRIBUCION VOLUMEN X CRITERIO (kg ó litros)Total BebidasRTO CENTRO</v>
      </c>
      <c r="B249" s="9">
        <v>0</v>
      </c>
      <c r="C249" s="9">
        <v>0</v>
      </c>
      <c r="D249" s="10" t="s">
        <v>6</v>
      </c>
      <c r="E249" s="21">
        <v>9.6731900216062439</v>
      </c>
      <c r="F249" s="21">
        <v>8.9211758998980404</v>
      </c>
      <c r="G249" s="21">
        <v>8.8927063013790963</v>
      </c>
      <c r="H249" s="10">
        <v>0</v>
      </c>
      <c r="I249" s="10">
        <v>0</v>
      </c>
      <c r="J249" s="10">
        <v>0</v>
      </c>
      <c r="K249" s="10">
        <v>0</v>
      </c>
      <c r="L249" s="10">
        <v>0</v>
      </c>
      <c r="M249" s="10">
        <v>0</v>
      </c>
    </row>
    <row r="250" spans="1:13" x14ac:dyDescent="0.35">
      <c r="A250" s="9" t="str">
        <f t="shared" si="7"/>
        <v>DISTRIBUCION VOLUMEN X CRITERIO (kg ó litros)Total BebidasNORTE-CENTRO</v>
      </c>
      <c r="B250" s="9">
        <v>0</v>
      </c>
      <c r="C250" s="9">
        <v>0</v>
      </c>
      <c r="D250" s="10" t="s">
        <v>7</v>
      </c>
      <c r="E250" s="21">
        <v>9.7923376525244237</v>
      </c>
      <c r="F250" s="21">
        <v>9.9005667987518731</v>
      </c>
      <c r="G250" s="21">
        <v>9.7812611154245825</v>
      </c>
      <c r="H250" s="10">
        <v>0</v>
      </c>
      <c r="I250" s="10">
        <v>0</v>
      </c>
      <c r="J250" s="10">
        <v>0</v>
      </c>
      <c r="K250" s="10">
        <v>0</v>
      </c>
      <c r="L250" s="10">
        <v>0</v>
      </c>
      <c r="M250" s="10">
        <v>0</v>
      </c>
    </row>
    <row r="251" spans="1:13" x14ac:dyDescent="0.35">
      <c r="A251" s="9" t="str">
        <f t="shared" si="7"/>
        <v>DISTRIBUCION VOLUMEN X CRITERIO (kg ó litros)Total BebidasNOROESTE</v>
      </c>
      <c r="B251" s="9">
        <v>0</v>
      </c>
      <c r="C251" s="9">
        <v>0</v>
      </c>
      <c r="D251" s="10" t="s">
        <v>8</v>
      </c>
      <c r="E251" s="21">
        <v>10.670691769812304</v>
      </c>
      <c r="F251" s="21">
        <v>11.668523409815341</v>
      </c>
      <c r="G251" s="21">
        <v>10.786811549162694</v>
      </c>
      <c r="H251" s="10">
        <v>0</v>
      </c>
      <c r="I251" s="10">
        <v>0</v>
      </c>
      <c r="J251" s="10">
        <v>0</v>
      </c>
      <c r="K251" s="10">
        <v>0</v>
      </c>
      <c r="L251" s="10">
        <v>0</v>
      </c>
      <c r="M251" s="10">
        <v>0</v>
      </c>
    </row>
    <row r="252" spans="1:13" x14ac:dyDescent="0.35">
      <c r="A252" s="9" t="str">
        <f t="shared" si="7"/>
        <v>DISTRIBUCION VOLUMEN X CRITERIO (kg ó litros)Total Bebidas&lt;2MIL</v>
      </c>
      <c r="B252" s="9">
        <v>0</v>
      </c>
      <c r="C252" s="9">
        <v>0</v>
      </c>
      <c r="D252" s="10" t="s">
        <v>9</v>
      </c>
      <c r="E252" s="21">
        <v>5.6091044461241344</v>
      </c>
      <c r="F252" s="21">
        <v>5.6255067087799304</v>
      </c>
      <c r="G252" s="21">
        <v>5.6213603823727016</v>
      </c>
      <c r="H252" s="10">
        <v>0</v>
      </c>
      <c r="I252" s="10">
        <v>0</v>
      </c>
      <c r="J252" s="11">
        <v>0</v>
      </c>
      <c r="K252" s="11">
        <v>0</v>
      </c>
      <c r="L252" s="11">
        <v>0</v>
      </c>
      <c r="M252" s="10">
        <v>0</v>
      </c>
    </row>
    <row r="253" spans="1:13" x14ac:dyDescent="0.35">
      <c r="A253" s="9" t="str">
        <f t="shared" si="7"/>
        <v>DISTRIBUCION VOLUMEN X CRITERIO (kg ó litros)Total Bebidas2-5MIL</v>
      </c>
      <c r="B253" s="9">
        <v>0</v>
      </c>
      <c r="C253" s="9">
        <v>0</v>
      </c>
      <c r="D253" s="10" t="s">
        <v>10</v>
      </c>
      <c r="E253" s="21">
        <v>4.6795165153725291</v>
      </c>
      <c r="F253" s="21">
        <v>4.8292784669268514</v>
      </c>
      <c r="G253" s="21">
        <v>4.6460394963153355</v>
      </c>
      <c r="H253" s="10">
        <v>0</v>
      </c>
      <c r="I253" s="10">
        <v>0</v>
      </c>
      <c r="J253" s="10">
        <v>0</v>
      </c>
      <c r="K253" s="10">
        <v>0</v>
      </c>
      <c r="L253" s="10">
        <v>0</v>
      </c>
      <c r="M253" s="10">
        <v>0</v>
      </c>
    </row>
    <row r="254" spans="1:13" x14ac:dyDescent="0.35">
      <c r="A254" s="9" t="str">
        <f t="shared" si="7"/>
        <v>DISTRIBUCION VOLUMEN X CRITERIO (kg ó litros)Total Bebidas5-10MIL</v>
      </c>
      <c r="B254" s="9">
        <v>0</v>
      </c>
      <c r="C254" s="9">
        <v>0</v>
      </c>
      <c r="D254" s="10" t="s">
        <v>11</v>
      </c>
      <c r="E254" s="21">
        <v>7.7699045946277652</v>
      </c>
      <c r="F254" s="21">
        <v>7.950443874602378</v>
      </c>
      <c r="G254" s="21">
        <v>7.8167820828480812</v>
      </c>
      <c r="H254" s="10">
        <v>0</v>
      </c>
      <c r="I254" s="10">
        <v>0</v>
      </c>
      <c r="J254" s="10">
        <v>0</v>
      </c>
      <c r="K254" s="10">
        <v>0</v>
      </c>
      <c r="L254" s="10">
        <v>0</v>
      </c>
      <c r="M254" s="10">
        <v>0</v>
      </c>
    </row>
    <row r="255" spans="1:13" x14ac:dyDescent="0.35">
      <c r="A255" s="9" t="str">
        <f t="shared" si="7"/>
        <v>DISTRIBUCION VOLUMEN X CRITERIO (kg ó litros)Total Bebidas10-30MIL</v>
      </c>
      <c r="B255" s="9">
        <v>0</v>
      </c>
      <c r="C255" s="9">
        <v>0</v>
      </c>
      <c r="D255" s="10" t="s">
        <v>12</v>
      </c>
      <c r="E255" s="21">
        <v>17.763073335638413</v>
      </c>
      <c r="F255" s="21">
        <v>17.613036343542078</v>
      </c>
      <c r="G255" s="21">
        <v>18.036289885963331</v>
      </c>
      <c r="H255" s="10">
        <v>0</v>
      </c>
      <c r="I255" s="10">
        <v>0</v>
      </c>
      <c r="J255" s="10">
        <v>0</v>
      </c>
      <c r="K255" s="10">
        <v>0</v>
      </c>
      <c r="L255" s="10">
        <v>0</v>
      </c>
      <c r="M255" s="10">
        <v>0</v>
      </c>
    </row>
    <row r="256" spans="1:13" x14ac:dyDescent="0.35">
      <c r="A256" s="9" t="str">
        <f t="shared" si="7"/>
        <v>DISTRIBUCION VOLUMEN X CRITERIO (kg ó litros)Total Bebidas30-100MIL</v>
      </c>
      <c r="B256" s="9">
        <v>0</v>
      </c>
      <c r="C256" s="9">
        <v>0</v>
      </c>
      <c r="D256" s="10" t="s">
        <v>13</v>
      </c>
      <c r="E256" s="21">
        <v>20.276595406461237</v>
      </c>
      <c r="F256" s="21">
        <v>20.067889979789165</v>
      </c>
      <c r="G256" s="21">
        <v>21.247179961409461</v>
      </c>
      <c r="H256" s="10">
        <v>0</v>
      </c>
      <c r="I256" s="10">
        <v>0</v>
      </c>
      <c r="J256" s="10">
        <v>0</v>
      </c>
      <c r="K256" s="10">
        <v>0</v>
      </c>
      <c r="L256" s="10">
        <v>0</v>
      </c>
      <c r="M256" s="10">
        <v>0</v>
      </c>
    </row>
    <row r="257" spans="1:13" x14ac:dyDescent="0.35">
      <c r="A257" s="9" t="str">
        <f t="shared" si="7"/>
        <v>DISTRIBUCION VOLUMEN X CRITERIO (kg ó litros)Total Bebidas100-200MIL</v>
      </c>
      <c r="B257" s="9">
        <v>0</v>
      </c>
      <c r="C257" s="9">
        <v>0</v>
      </c>
      <c r="D257" s="10" t="s">
        <v>14</v>
      </c>
      <c r="E257" s="21">
        <v>10.249965573913016</v>
      </c>
      <c r="F257" s="21">
        <v>9.6132848241471009</v>
      </c>
      <c r="G257" s="21">
        <v>10.559182693899686</v>
      </c>
      <c r="H257" s="11">
        <v>0</v>
      </c>
      <c r="I257" s="11">
        <v>0</v>
      </c>
      <c r="J257" s="11">
        <v>0</v>
      </c>
      <c r="K257" s="11">
        <v>0</v>
      </c>
      <c r="L257" s="11">
        <v>0</v>
      </c>
      <c r="M257" s="10">
        <v>0</v>
      </c>
    </row>
    <row r="258" spans="1:13" x14ac:dyDescent="0.35">
      <c r="A258" s="9" t="str">
        <f t="shared" si="7"/>
        <v>DISTRIBUCION VOLUMEN X CRITERIO (kg ó litros)Total Bebidas200-500MIL</v>
      </c>
      <c r="B258" s="9">
        <v>0</v>
      </c>
      <c r="C258" s="9">
        <v>0</v>
      </c>
      <c r="D258" s="10" t="s">
        <v>15</v>
      </c>
      <c r="E258" s="21">
        <v>14.089139306533745</v>
      </c>
      <c r="F258" s="21">
        <v>14.831002699184697</v>
      </c>
      <c r="G258" s="21">
        <v>13.450968181643777</v>
      </c>
      <c r="H258" s="10">
        <v>0</v>
      </c>
      <c r="I258" s="10">
        <v>0</v>
      </c>
      <c r="J258" s="10">
        <v>0</v>
      </c>
      <c r="K258" s="10">
        <v>0</v>
      </c>
      <c r="L258" s="10">
        <v>0</v>
      </c>
      <c r="M258" s="10">
        <v>0</v>
      </c>
    </row>
    <row r="259" spans="1:13" x14ac:dyDescent="0.35">
      <c r="A259" s="9" t="str">
        <f t="shared" si="7"/>
        <v>DISTRIBUCION VOLUMEN X CRITERIO (kg ó litros)Total Bebidas&gt;500MIL</v>
      </c>
      <c r="B259" s="9">
        <v>0</v>
      </c>
      <c r="C259" s="9">
        <v>0</v>
      </c>
      <c r="D259" s="10" t="s">
        <v>16</v>
      </c>
      <c r="E259" s="21">
        <v>19.562700240764418</v>
      </c>
      <c r="F259" s="21">
        <v>19.469557683966741</v>
      </c>
      <c r="G259" s="21">
        <v>18.622202212773821</v>
      </c>
      <c r="H259" s="10">
        <v>0</v>
      </c>
      <c r="I259" s="10">
        <v>0</v>
      </c>
      <c r="J259" s="10">
        <v>0</v>
      </c>
      <c r="K259" s="10">
        <v>0</v>
      </c>
      <c r="L259" s="10">
        <v>0</v>
      </c>
      <c r="M259" s="10">
        <v>0</v>
      </c>
    </row>
    <row r="260" spans="1:13" x14ac:dyDescent="0.35">
      <c r="A260" s="9" t="str">
        <f t="shared" si="7"/>
        <v>DISTRIBUCION VOLUMEN X CRITERIO (kg ó litros)Total BebidasDE 15 A 19 AÑOS</v>
      </c>
      <c r="B260" s="9">
        <v>0</v>
      </c>
      <c r="C260" s="9">
        <v>0</v>
      </c>
      <c r="D260" s="10" t="s">
        <v>39</v>
      </c>
      <c r="E260" s="21">
        <v>2.1527273007435701</v>
      </c>
      <c r="F260" s="21">
        <v>1.9715045110992411</v>
      </c>
      <c r="G260" s="21">
        <v>1.6209996372600455</v>
      </c>
      <c r="H260" s="10">
        <v>0</v>
      </c>
      <c r="I260" s="10">
        <v>0</v>
      </c>
      <c r="J260" s="10">
        <v>0</v>
      </c>
      <c r="K260" s="10">
        <v>0</v>
      </c>
      <c r="L260" s="10">
        <v>0</v>
      </c>
      <c r="M260" s="10">
        <v>0</v>
      </c>
    </row>
    <row r="261" spans="1:13" x14ac:dyDescent="0.35">
      <c r="A261" s="9" t="str">
        <f t="shared" si="7"/>
        <v>DISTRIBUCION VOLUMEN X CRITERIO (kg ó litros)Total BebidasDE 20 A 24 AÑOS</v>
      </c>
      <c r="B261" s="9">
        <v>0</v>
      </c>
      <c r="C261" s="9">
        <v>0</v>
      </c>
      <c r="D261" s="10" t="s">
        <v>40</v>
      </c>
      <c r="E261" s="21">
        <v>2.4505336552289032</v>
      </c>
      <c r="F261" s="21">
        <v>2.4462695135974948</v>
      </c>
      <c r="G261" s="21">
        <v>2.1576837130348698</v>
      </c>
      <c r="H261" s="10">
        <v>0</v>
      </c>
      <c r="I261" s="10">
        <v>0</v>
      </c>
      <c r="J261" s="10">
        <v>0</v>
      </c>
      <c r="K261" s="10">
        <v>0</v>
      </c>
      <c r="L261" s="10">
        <v>0</v>
      </c>
      <c r="M261" s="10">
        <v>0</v>
      </c>
    </row>
    <row r="262" spans="1:13" x14ac:dyDescent="0.35">
      <c r="A262" s="9" t="str">
        <f t="shared" si="7"/>
        <v>DISTRIBUCION VOLUMEN X CRITERIO (kg ó litros)Total BebidasDE 25 A 34 AÑOS</v>
      </c>
      <c r="B262" s="9">
        <v>0</v>
      </c>
      <c r="C262" s="9">
        <v>0</v>
      </c>
      <c r="D262" s="10" t="s">
        <v>41</v>
      </c>
      <c r="E262" s="21">
        <v>7.4343387601382398</v>
      </c>
      <c r="F262" s="21">
        <v>7.318573622459934</v>
      </c>
      <c r="G262" s="21">
        <v>6.3423851099179043</v>
      </c>
      <c r="H262" s="10">
        <v>0</v>
      </c>
      <c r="I262" s="10">
        <v>0</v>
      </c>
      <c r="J262" s="10">
        <v>0</v>
      </c>
      <c r="K262" s="10">
        <v>0</v>
      </c>
      <c r="L262" s="10">
        <v>0</v>
      </c>
      <c r="M262" s="10">
        <v>0</v>
      </c>
    </row>
    <row r="263" spans="1:13" x14ac:dyDescent="0.35">
      <c r="A263" s="9" t="str">
        <f t="shared" si="7"/>
        <v>DISTRIBUCION VOLUMEN X CRITERIO (kg ó litros)Total BebidasDE 35 A 49 AÑOS</v>
      </c>
      <c r="B263" s="9">
        <v>0</v>
      </c>
      <c r="C263" s="9">
        <v>0</v>
      </c>
      <c r="D263" s="10" t="s">
        <v>42</v>
      </c>
      <c r="E263" s="21">
        <v>26.668958640364377</v>
      </c>
      <c r="F263" s="21">
        <v>24.97475738185279</v>
      </c>
      <c r="G263" s="21">
        <v>22.973798706407369</v>
      </c>
      <c r="H263" s="10">
        <v>0</v>
      </c>
      <c r="I263" s="10">
        <v>0</v>
      </c>
      <c r="J263" s="10">
        <v>0</v>
      </c>
      <c r="K263" s="10">
        <v>0</v>
      </c>
      <c r="L263" s="10">
        <v>0</v>
      </c>
      <c r="M263" s="10">
        <v>0</v>
      </c>
    </row>
    <row r="264" spans="1:13" x14ac:dyDescent="0.35">
      <c r="A264" s="9" t="str">
        <f t="shared" si="7"/>
        <v>DISTRIBUCION VOLUMEN X CRITERIO (kg ó litros)Total BebidasDE 50 A 59 AÑOS</v>
      </c>
      <c r="B264" s="9">
        <v>0</v>
      </c>
      <c r="C264" s="9">
        <v>0</v>
      </c>
      <c r="D264" s="10" t="s">
        <v>43</v>
      </c>
      <c r="E264" s="21">
        <v>24.851340783434875</v>
      </c>
      <c r="F264" s="21">
        <v>24.97357403230243</v>
      </c>
      <c r="G264" s="21">
        <v>26.195723861173082</v>
      </c>
      <c r="H264" s="10">
        <v>0</v>
      </c>
      <c r="I264" s="10">
        <v>0</v>
      </c>
      <c r="J264" s="10">
        <v>0</v>
      </c>
      <c r="K264" s="10">
        <v>0</v>
      </c>
      <c r="L264" s="10">
        <v>0</v>
      </c>
      <c r="M264" s="10">
        <v>0</v>
      </c>
    </row>
    <row r="265" spans="1:13" x14ac:dyDescent="0.35">
      <c r="A265" s="9" t="str">
        <f t="shared" si="7"/>
        <v>DISTRIBUCION VOLUMEN X CRITERIO (kg ó litros)Total BebidasDE 60 A 75 AÑOS</v>
      </c>
      <c r="B265" s="9">
        <v>0</v>
      </c>
      <c r="C265" s="9">
        <v>0</v>
      </c>
      <c r="D265" s="10" t="s">
        <v>44</v>
      </c>
      <c r="E265" s="21">
        <v>36.442102133428456</v>
      </c>
      <c r="F265" s="21">
        <v>38.315320592817905</v>
      </c>
      <c r="G265" s="21">
        <v>40.709413953158666</v>
      </c>
      <c r="H265" s="10">
        <v>0</v>
      </c>
      <c r="I265" s="10">
        <v>0</v>
      </c>
      <c r="J265" s="10">
        <v>0</v>
      </c>
      <c r="K265" s="10">
        <v>0</v>
      </c>
      <c r="L265" s="10">
        <v>0</v>
      </c>
      <c r="M265" s="10">
        <v>0</v>
      </c>
    </row>
    <row r="266" spans="1:13" x14ac:dyDescent="0.35">
      <c r="A266" s="9" t="str">
        <f t="shared" si="7"/>
        <v>DISTRIBUCION VOLUMEN X CRITERIO (kg ó litros)Total BebidasNIVEL ALTO</v>
      </c>
      <c r="B266" s="9">
        <v>0</v>
      </c>
      <c r="C266" s="9">
        <v>0</v>
      </c>
      <c r="D266" s="10" t="s">
        <v>190</v>
      </c>
      <c r="E266" s="21">
        <v>22.716366438674722</v>
      </c>
      <c r="F266" s="21">
        <v>23.816703391607621</v>
      </c>
      <c r="G266" s="21">
        <v>23.065178270530577</v>
      </c>
      <c r="H266" s="10">
        <v>0</v>
      </c>
      <c r="I266" s="10">
        <v>0</v>
      </c>
      <c r="J266" s="10">
        <v>0</v>
      </c>
      <c r="K266" s="10">
        <v>0</v>
      </c>
      <c r="L266" s="10">
        <v>0</v>
      </c>
      <c r="M266" s="10">
        <v>0</v>
      </c>
    </row>
    <row r="267" spans="1:13" x14ac:dyDescent="0.35">
      <c r="A267" s="9" t="str">
        <f t="shared" si="7"/>
        <v>DISTRIBUCION VOLUMEN X CRITERIO (kg ó litros)Total BebidasNIVEL MEDIO ALTO</v>
      </c>
      <c r="B267" s="9">
        <v>0</v>
      </c>
      <c r="C267" s="9">
        <v>0</v>
      </c>
      <c r="D267" s="10" t="s">
        <v>191</v>
      </c>
      <c r="E267" s="21">
        <v>15.123793174755118</v>
      </c>
      <c r="F267" s="21">
        <v>14.161736552158896</v>
      </c>
      <c r="G267" s="21">
        <v>13.86004184607939</v>
      </c>
      <c r="H267" s="10">
        <v>0</v>
      </c>
      <c r="I267" s="10">
        <v>0</v>
      </c>
      <c r="J267" s="10">
        <v>0</v>
      </c>
      <c r="K267" s="10">
        <v>0</v>
      </c>
      <c r="L267" s="10">
        <v>0</v>
      </c>
      <c r="M267" s="10">
        <v>0</v>
      </c>
    </row>
    <row r="268" spans="1:13" x14ac:dyDescent="0.35">
      <c r="A268" s="9" t="str">
        <f t="shared" si="7"/>
        <v>DISTRIBUCION VOLUMEN X CRITERIO (kg ó litros)Total BebidasNIVEL MEDIO</v>
      </c>
      <c r="B268" s="9">
        <v>0</v>
      </c>
      <c r="C268" s="9">
        <v>0</v>
      </c>
      <c r="D268" s="10" t="s">
        <v>192</v>
      </c>
      <c r="E268" s="21">
        <v>25.462369258651179</v>
      </c>
      <c r="F268" s="21">
        <v>25.638514472223196</v>
      </c>
      <c r="G268" s="21">
        <v>26.077114873672457</v>
      </c>
      <c r="H268" s="10">
        <v>0</v>
      </c>
      <c r="I268" s="10">
        <v>0</v>
      </c>
      <c r="J268" s="10">
        <v>0</v>
      </c>
      <c r="K268" s="10">
        <v>0</v>
      </c>
      <c r="L268" s="10">
        <v>0</v>
      </c>
      <c r="M268" s="10">
        <v>0</v>
      </c>
    </row>
    <row r="269" spans="1:13" x14ac:dyDescent="0.35">
      <c r="A269" s="9" t="str">
        <f t="shared" si="7"/>
        <v>DISTRIBUCION VOLUMEN X CRITERIO (kg ó litros)Total BebidasNIVEL MEDIO BAJO</v>
      </c>
      <c r="B269" s="9">
        <v>0</v>
      </c>
      <c r="C269" s="9">
        <v>0</v>
      </c>
      <c r="D269" s="10" t="s">
        <v>193</v>
      </c>
      <c r="E269" s="21">
        <v>16.009197954587879</v>
      </c>
      <c r="F269" s="21">
        <v>14.594412376358164</v>
      </c>
      <c r="G269" s="21">
        <v>15.720366295058824</v>
      </c>
      <c r="H269" s="10">
        <v>0</v>
      </c>
      <c r="I269" s="10">
        <v>0</v>
      </c>
      <c r="J269" s="10">
        <v>0</v>
      </c>
      <c r="K269" s="10">
        <v>0</v>
      </c>
      <c r="L269" s="10">
        <v>0</v>
      </c>
      <c r="M269" s="10">
        <v>0</v>
      </c>
    </row>
    <row r="270" spans="1:13" x14ac:dyDescent="0.35">
      <c r="A270" s="9" t="str">
        <f t="shared" si="7"/>
        <v>DISTRIBUCION VOLUMEN X CRITERIO (kg ó litros)Total BebidasNIVEL BAJO</v>
      </c>
      <c r="B270" s="9">
        <v>0</v>
      </c>
      <c r="C270" s="9">
        <v>0</v>
      </c>
      <c r="D270" s="10" t="s">
        <v>194</v>
      </c>
      <c r="E270" s="21">
        <v>20.688274754871376</v>
      </c>
      <c r="F270" s="21">
        <v>21.788633635715271</v>
      </c>
      <c r="G270" s="21">
        <v>21.277303951350266</v>
      </c>
      <c r="H270" s="10">
        <v>0</v>
      </c>
      <c r="I270" s="10">
        <v>0</v>
      </c>
      <c r="J270" s="10">
        <v>0</v>
      </c>
      <c r="K270" s="10">
        <v>0</v>
      </c>
      <c r="L270" s="10">
        <v>0</v>
      </c>
      <c r="M270" s="10">
        <v>0</v>
      </c>
    </row>
    <row r="271" spans="1:13" x14ac:dyDescent="0.35">
      <c r="A271" s="9" t="str">
        <f t="shared" si="7"/>
        <v>DISTRIBUCION VOLUMEN X CRITERIO (kg ó litros)Total BebidasHOMBRE</v>
      </c>
      <c r="B271" s="9">
        <v>0</v>
      </c>
      <c r="C271" s="9">
        <v>0</v>
      </c>
      <c r="D271" s="10" t="s">
        <v>21</v>
      </c>
      <c r="E271" s="21">
        <v>58.713651782386265</v>
      </c>
      <c r="F271" s="21">
        <v>57.726709639489634</v>
      </c>
      <c r="G271" s="21">
        <v>59.135802660152656</v>
      </c>
      <c r="H271" s="10">
        <v>0</v>
      </c>
      <c r="I271" s="10">
        <v>0</v>
      </c>
      <c r="J271" s="10">
        <v>0</v>
      </c>
      <c r="K271" s="10">
        <v>0</v>
      </c>
      <c r="L271" s="10">
        <v>0</v>
      </c>
      <c r="M271" s="10">
        <v>0</v>
      </c>
    </row>
    <row r="272" spans="1:13" x14ac:dyDescent="0.35">
      <c r="A272" s="9" t="str">
        <f t="shared" si="7"/>
        <v>DISTRIBUCION VOLUMEN X CRITERIO (kg ó litros)Total BebidasMUJER</v>
      </c>
      <c r="B272" s="9">
        <v>0</v>
      </c>
      <c r="C272" s="9">
        <v>0</v>
      </c>
      <c r="D272" s="10" t="s">
        <v>22</v>
      </c>
      <c r="E272" s="21">
        <v>41.286350948008632</v>
      </c>
      <c r="F272" s="21">
        <v>42.273285088543822</v>
      </c>
      <c r="G272" s="21">
        <v>40.864201649811832</v>
      </c>
      <c r="H272" s="10">
        <v>0</v>
      </c>
      <c r="I272" s="10">
        <v>0</v>
      </c>
      <c r="J272" s="10">
        <v>0</v>
      </c>
      <c r="K272" s="10">
        <v>0</v>
      </c>
      <c r="L272" s="10">
        <v>0</v>
      </c>
      <c r="M272" s="10">
        <v>0</v>
      </c>
    </row>
    <row r="273" spans="1:13" x14ac:dyDescent="0.35">
      <c r="A273" s="9" t="str">
        <f>$B$183&amp;$C$273&amp;D273</f>
        <v>DISTRIBUCION VOLUMEN X CRITERIO (kg ó litros)Total Bebidas FriasT.ESPAÑA</v>
      </c>
      <c r="B273" s="9">
        <v>0</v>
      </c>
      <c r="C273" s="9" t="s">
        <v>159</v>
      </c>
      <c r="D273" s="10" t="s">
        <v>36</v>
      </c>
      <c r="E273" s="21">
        <v>100</v>
      </c>
      <c r="F273" s="21">
        <v>100</v>
      </c>
      <c r="G273" s="21">
        <v>100</v>
      </c>
      <c r="H273" s="10">
        <v>0</v>
      </c>
      <c r="I273" s="10">
        <v>0</v>
      </c>
      <c r="J273" s="10">
        <v>0</v>
      </c>
      <c r="K273" s="10">
        <v>0</v>
      </c>
      <c r="L273" s="10">
        <v>0</v>
      </c>
      <c r="M273" s="10">
        <v>0</v>
      </c>
    </row>
    <row r="274" spans="1:13" x14ac:dyDescent="0.35">
      <c r="A274" s="9" t="str">
        <f t="shared" ref="A274:A302" si="8">$B$183&amp;$C$273&amp;D274</f>
        <v>DISTRIBUCION VOLUMEN X CRITERIO (kg ó litros)Total Bebidas FriasBCN AM</v>
      </c>
      <c r="B274" s="9">
        <v>0</v>
      </c>
      <c r="C274" s="9">
        <v>0</v>
      </c>
      <c r="D274" s="10" t="s">
        <v>1</v>
      </c>
      <c r="E274" s="21">
        <v>8.8899456317526315</v>
      </c>
      <c r="F274" s="21">
        <v>9.6176615118794029</v>
      </c>
      <c r="G274" s="21">
        <v>9.4037246587506331</v>
      </c>
      <c r="H274" s="10">
        <v>0</v>
      </c>
      <c r="I274" s="10">
        <v>0</v>
      </c>
      <c r="J274" s="10">
        <v>0</v>
      </c>
      <c r="K274" s="10">
        <v>0</v>
      </c>
      <c r="L274" s="10">
        <v>0</v>
      </c>
      <c r="M274" s="10">
        <v>0</v>
      </c>
    </row>
    <row r="275" spans="1:13" x14ac:dyDescent="0.35">
      <c r="A275" s="9" t="str">
        <f t="shared" si="8"/>
        <v>DISTRIBUCION VOLUMEN X CRITERIO (kg ó litros)Total Bebidas FriasREST.CAT ARAGON</v>
      </c>
      <c r="B275" s="9">
        <v>0</v>
      </c>
      <c r="C275" s="9">
        <v>0</v>
      </c>
      <c r="D275" s="10" t="s">
        <v>2</v>
      </c>
      <c r="E275" s="21">
        <v>12.238636230344387</v>
      </c>
      <c r="F275" s="21">
        <v>12.900614778065639</v>
      </c>
      <c r="G275" s="21">
        <v>15.432881507622866</v>
      </c>
      <c r="H275" s="10">
        <v>0</v>
      </c>
      <c r="I275" s="10">
        <v>0</v>
      </c>
      <c r="J275" s="10">
        <v>0</v>
      </c>
      <c r="K275" s="10">
        <v>0</v>
      </c>
      <c r="L275" s="10">
        <v>0</v>
      </c>
      <c r="M275" s="10">
        <v>0</v>
      </c>
    </row>
    <row r="276" spans="1:13" x14ac:dyDescent="0.35">
      <c r="A276" s="9" t="str">
        <f t="shared" si="8"/>
        <v>DISTRIBUCION VOLUMEN X CRITERIO (kg ó litros)Total Bebidas FriasLEVANTE</v>
      </c>
      <c r="B276" s="9">
        <v>0</v>
      </c>
      <c r="C276" s="9">
        <v>0</v>
      </c>
      <c r="D276" s="10" t="s">
        <v>3</v>
      </c>
      <c r="E276" s="21">
        <v>14.868928891820262</v>
      </c>
      <c r="F276" s="21">
        <v>14.920665941142863</v>
      </c>
      <c r="G276" s="21">
        <v>13.758199441734382</v>
      </c>
      <c r="H276" s="10">
        <v>0</v>
      </c>
      <c r="I276" s="10">
        <v>0</v>
      </c>
      <c r="J276" s="10">
        <v>0</v>
      </c>
      <c r="K276" s="10">
        <v>0</v>
      </c>
      <c r="L276" s="10">
        <v>0</v>
      </c>
      <c r="M276" s="10">
        <v>0</v>
      </c>
    </row>
    <row r="277" spans="1:13" x14ac:dyDescent="0.35">
      <c r="A277" s="9" t="str">
        <f t="shared" si="8"/>
        <v>DISTRIBUCION VOLUMEN X CRITERIO (kg ó litros)Total Bebidas FriasANDALUCIA</v>
      </c>
      <c r="B277" s="9">
        <v>0</v>
      </c>
      <c r="C277" s="9">
        <v>0</v>
      </c>
      <c r="D277" s="10" t="s">
        <v>4</v>
      </c>
      <c r="E277" s="21">
        <v>20.777051340404874</v>
      </c>
      <c r="F277" s="21">
        <v>19.247253341970261</v>
      </c>
      <c r="G277" s="21">
        <v>19.833334093371011</v>
      </c>
      <c r="H277" s="10">
        <v>0</v>
      </c>
      <c r="I277" s="10">
        <v>0</v>
      </c>
      <c r="J277" s="10">
        <v>0</v>
      </c>
      <c r="K277" s="10">
        <v>0</v>
      </c>
      <c r="L277" s="10">
        <v>0</v>
      </c>
      <c r="M277" s="10">
        <v>0</v>
      </c>
    </row>
    <row r="278" spans="1:13" x14ac:dyDescent="0.35">
      <c r="A278" s="9" t="str">
        <f t="shared" si="8"/>
        <v>DISTRIBUCION VOLUMEN X CRITERIO (kg ó litros)Total Bebidas FriasMDD AM</v>
      </c>
      <c r="B278" s="9">
        <v>0</v>
      </c>
      <c r="C278" s="9">
        <v>0</v>
      </c>
      <c r="D278" s="10" t="s">
        <v>5</v>
      </c>
      <c r="E278" s="21">
        <v>13.547093158144344</v>
      </c>
      <c r="F278" s="21">
        <v>13.267468832790755</v>
      </c>
      <c r="G278" s="21">
        <v>12.694218365660911</v>
      </c>
      <c r="H278" s="10">
        <v>0</v>
      </c>
      <c r="I278" s="10">
        <v>0</v>
      </c>
      <c r="J278" s="10">
        <v>0</v>
      </c>
      <c r="K278" s="10">
        <v>0</v>
      </c>
      <c r="L278" s="10">
        <v>0</v>
      </c>
      <c r="M278" s="10">
        <v>0</v>
      </c>
    </row>
    <row r="279" spans="1:13" x14ac:dyDescent="0.35">
      <c r="A279" s="9" t="str">
        <f t="shared" si="8"/>
        <v>DISTRIBUCION VOLUMEN X CRITERIO (kg ó litros)Total Bebidas FriasRTO CENTRO</v>
      </c>
      <c r="B279" s="9">
        <v>0</v>
      </c>
      <c r="C279" s="9">
        <v>0</v>
      </c>
      <c r="D279" s="10" t="s">
        <v>6</v>
      </c>
      <c r="E279" s="21">
        <v>9.9059400799072748</v>
      </c>
      <c r="F279" s="21">
        <v>8.998830290450492</v>
      </c>
      <c r="G279" s="21">
        <v>9.0264063983262748</v>
      </c>
      <c r="H279" s="10">
        <v>0</v>
      </c>
      <c r="I279" s="10">
        <v>0</v>
      </c>
      <c r="J279" s="10">
        <v>0</v>
      </c>
      <c r="K279" s="10">
        <v>0</v>
      </c>
      <c r="L279" s="10">
        <v>0</v>
      </c>
      <c r="M279" s="10">
        <v>0</v>
      </c>
    </row>
    <row r="280" spans="1:13" x14ac:dyDescent="0.35">
      <c r="A280" s="9" t="str">
        <f t="shared" si="8"/>
        <v>DISTRIBUCION VOLUMEN X CRITERIO (kg ó litros)Total Bebidas FriasNORTE-CENTRO</v>
      </c>
      <c r="B280" s="9">
        <v>0</v>
      </c>
      <c r="C280" s="9">
        <v>0</v>
      </c>
      <c r="D280" s="10" t="s">
        <v>7</v>
      </c>
      <c r="E280" s="21">
        <v>9.550336898535285</v>
      </c>
      <c r="F280" s="21">
        <v>9.6435027754381721</v>
      </c>
      <c r="G280" s="21">
        <v>9.4678882285155481</v>
      </c>
      <c r="H280" s="10">
        <v>0</v>
      </c>
      <c r="I280" s="10">
        <v>0</v>
      </c>
      <c r="J280" s="10">
        <v>0</v>
      </c>
      <c r="K280" s="10">
        <v>0</v>
      </c>
      <c r="L280" s="10">
        <v>0</v>
      </c>
      <c r="M280" s="10">
        <v>0</v>
      </c>
    </row>
    <row r="281" spans="1:13" x14ac:dyDescent="0.35">
      <c r="A281" s="9" t="str">
        <f t="shared" si="8"/>
        <v>DISTRIBUCION VOLUMEN X CRITERIO (kg ó litros)Total Bebidas FriasNOROESTE</v>
      </c>
      <c r="B281" s="9">
        <v>0</v>
      </c>
      <c r="C281" s="9">
        <v>0</v>
      </c>
      <c r="D281" s="10" t="s">
        <v>8</v>
      </c>
      <c r="E281" s="21">
        <v>10.222069354739654</v>
      </c>
      <c r="F281" s="21">
        <v>11.404003592614453</v>
      </c>
      <c r="G281" s="21">
        <v>10.383350396143646</v>
      </c>
      <c r="H281" s="10">
        <v>0</v>
      </c>
      <c r="I281" s="10">
        <v>0</v>
      </c>
      <c r="J281" s="10">
        <v>0</v>
      </c>
      <c r="K281" s="10">
        <v>0</v>
      </c>
      <c r="L281" s="10">
        <v>0</v>
      </c>
      <c r="M281" s="10">
        <v>0</v>
      </c>
    </row>
    <row r="282" spans="1:13" x14ac:dyDescent="0.35">
      <c r="A282" s="9" t="str">
        <f t="shared" si="8"/>
        <v>DISTRIBUCION VOLUMEN X CRITERIO (kg ó litros)Total Bebidas Frias&lt;2MIL</v>
      </c>
      <c r="B282" s="9">
        <v>0</v>
      </c>
      <c r="C282" s="9">
        <v>0</v>
      </c>
      <c r="D282" s="10" t="s">
        <v>9</v>
      </c>
      <c r="E282" s="21">
        <v>5.7083589422058516</v>
      </c>
      <c r="F282" s="21">
        <v>5.6430780765888731</v>
      </c>
      <c r="G282" s="21">
        <v>5.5988112039220361</v>
      </c>
      <c r="H282" s="10">
        <v>0</v>
      </c>
      <c r="I282" s="10">
        <v>0</v>
      </c>
      <c r="J282" s="10">
        <v>0</v>
      </c>
      <c r="K282" s="10">
        <v>0</v>
      </c>
      <c r="L282" s="10">
        <v>0</v>
      </c>
      <c r="M282" s="10">
        <v>0</v>
      </c>
    </row>
    <row r="283" spans="1:13" x14ac:dyDescent="0.35">
      <c r="A283" s="9" t="str">
        <f t="shared" si="8"/>
        <v>DISTRIBUCION VOLUMEN X CRITERIO (kg ó litros)Total Bebidas Frias2-5MIL</v>
      </c>
      <c r="B283" s="9">
        <v>0</v>
      </c>
      <c r="C283" s="9">
        <v>0</v>
      </c>
      <c r="D283" s="10" t="s">
        <v>10</v>
      </c>
      <c r="E283" s="21">
        <v>4.6797500680207094</v>
      </c>
      <c r="F283" s="21">
        <v>4.8518000844627016</v>
      </c>
      <c r="G283" s="21">
        <v>4.6658808901312225</v>
      </c>
      <c r="H283" s="10">
        <v>0</v>
      </c>
      <c r="I283" s="10">
        <v>0</v>
      </c>
      <c r="J283" s="10">
        <v>0</v>
      </c>
      <c r="K283" s="10">
        <v>0</v>
      </c>
      <c r="L283" s="10">
        <v>0</v>
      </c>
      <c r="M283" s="10">
        <v>0</v>
      </c>
    </row>
    <row r="284" spans="1:13" x14ac:dyDescent="0.35">
      <c r="A284" s="9" t="str">
        <f t="shared" si="8"/>
        <v>DISTRIBUCION VOLUMEN X CRITERIO (kg ó litros)Total Bebidas Frias5-10MIL</v>
      </c>
      <c r="B284" s="9">
        <v>0</v>
      </c>
      <c r="C284" s="9">
        <v>0</v>
      </c>
      <c r="D284" s="10" t="s">
        <v>11</v>
      </c>
      <c r="E284" s="21">
        <v>7.8694173161704146</v>
      </c>
      <c r="F284" s="21">
        <v>8.0609151376275676</v>
      </c>
      <c r="G284" s="21">
        <v>7.9279050105794875</v>
      </c>
      <c r="H284" s="10">
        <v>0</v>
      </c>
      <c r="I284" s="10">
        <v>0</v>
      </c>
      <c r="J284" s="10">
        <v>0</v>
      </c>
      <c r="K284" s="10">
        <v>0</v>
      </c>
      <c r="L284" s="10">
        <v>0</v>
      </c>
      <c r="M284" s="10">
        <v>0</v>
      </c>
    </row>
    <row r="285" spans="1:13" x14ac:dyDescent="0.35">
      <c r="A285" s="9" t="str">
        <f t="shared" si="8"/>
        <v>DISTRIBUCION VOLUMEN X CRITERIO (kg ó litros)Total Bebidas Frias10-30MIL</v>
      </c>
      <c r="B285" s="9">
        <v>0</v>
      </c>
      <c r="C285" s="9">
        <v>0</v>
      </c>
      <c r="D285" s="10" t="s">
        <v>12</v>
      </c>
      <c r="E285" s="21">
        <v>17.656501155420603</v>
      </c>
      <c r="F285" s="21">
        <v>17.622536105455492</v>
      </c>
      <c r="G285" s="21">
        <v>18.036200349241433</v>
      </c>
      <c r="H285" s="10">
        <v>0</v>
      </c>
      <c r="I285" s="10">
        <v>0</v>
      </c>
      <c r="J285" s="10">
        <v>0</v>
      </c>
      <c r="K285" s="10">
        <v>0</v>
      </c>
      <c r="L285" s="10">
        <v>0</v>
      </c>
      <c r="M285" s="10">
        <v>0</v>
      </c>
    </row>
    <row r="286" spans="1:13" x14ac:dyDescent="0.35">
      <c r="A286" s="9" t="str">
        <f t="shared" si="8"/>
        <v>DISTRIBUCION VOLUMEN X CRITERIO (kg ó litros)Total Bebidas Frias30-100MIL</v>
      </c>
      <c r="B286" s="9">
        <v>0</v>
      </c>
      <c r="C286" s="9">
        <v>0</v>
      </c>
      <c r="D286" s="10" t="s">
        <v>13</v>
      </c>
      <c r="E286" s="21">
        <v>19.998510715879938</v>
      </c>
      <c r="F286" s="21">
        <v>19.678569001020691</v>
      </c>
      <c r="G286" s="21">
        <v>21.163513688591422</v>
      </c>
      <c r="H286" s="10">
        <v>0</v>
      </c>
      <c r="I286" s="10">
        <v>0</v>
      </c>
      <c r="J286" s="10">
        <v>0</v>
      </c>
      <c r="K286" s="10">
        <v>0</v>
      </c>
      <c r="L286" s="10">
        <v>0</v>
      </c>
      <c r="M286" s="10">
        <v>0</v>
      </c>
    </row>
    <row r="287" spans="1:13" x14ac:dyDescent="0.35">
      <c r="A287" s="9" t="str">
        <f t="shared" si="8"/>
        <v>DISTRIBUCION VOLUMEN X CRITERIO (kg ó litros)Total Bebidas Frias100-200MIL</v>
      </c>
      <c r="B287" s="9">
        <v>0</v>
      </c>
      <c r="C287" s="9">
        <v>0</v>
      </c>
      <c r="D287" s="10" t="s">
        <v>14</v>
      </c>
      <c r="E287" s="21">
        <v>10.130996193764256</v>
      </c>
      <c r="F287" s="21">
        <v>9.3952031354013297</v>
      </c>
      <c r="G287" s="21">
        <v>10.357037883006962</v>
      </c>
      <c r="H287" s="10">
        <v>0</v>
      </c>
      <c r="I287" s="10">
        <v>0</v>
      </c>
      <c r="J287" s="10">
        <v>0</v>
      </c>
      <c r="K287" s="10">
        <v>0</v>
      </c>
      <c r="L287" s="10">
        <v>0</v>
      </c>
      <c r="M287" s="10">
        <v>0</v>
      </c>
    </row>
    <row r="288" spans="1:13" x14ac:dyDescent="0.35">
      <c r="A288" s="9" t="str">
        <f t="shared" si="8"/>
        <v>DISTRIBUCION VOLUMEN X CRITERIO (kg ó litros)Total Bebidas Frias200-500MIL</v>
      </c>
      <c r="B288" s="9">
        <v>0</v>
      </c>
      <c r="C288" s="9">
        <v>0</v>
      </c>
      <c r="D288" s="10" t="s">
        <v>15</v>
      </c>
      <c r="E288" s="21">
        <v>14.025961306461706</v>
      </c>
      <c r="F288" s="21">
        <v>15.041306316353214</v>
      </c>
      <c r="G288" s="21">
        <v>13.523815900587069</v>
      </c>
      <c r="H288" s="10">
        <v>0</v>
      </c>
      <c r="I288" s="10">
        <v>0</v>
      </c>
      <c r="J288" s="10">
        <v>0</v>
      </c>
      <c r="K288" s="10">
        <v>0</v>
      </c>
      <c r="L288" s="10">
        <v>0</v>
      </c>
      <c r="M288" s="10">
        <v>0</v>
      </c>
    </row>
    <row r="289" spans="1:13" x14ac:dyDescent="0.35">
      <c r="A289" s="9" t="str">
        <f t="shared" si="8"/>
        <v>DISTRIBUCION VOLUMEN X CRITERIO (kg ó litros)Total Bebidas Frias&gt;500MIL</v>
      </c>
      <c r="B289" s="9">
        <v>0</v>
      </c>
      <c r="C289" s="9">
        <v>0</v>
      </c>
      <c r="D289" s="10" t="s">
        <v>16</v>
      </c>
      <c r="E289" s="21">
        <v>19.930505110309308</v>
      </c>
      <c r="F289" s="21">
        <v>19.706592758837939</v>
      </c>
      <c r="G289" s="21">
        <v>18.726839434766749</v>
      </c>
      <c r="H289" s="10">
        <v>0</v>
      </c>
      <c r="I289" s="10">
        <v>0</v>
      </c>
      <c r="J289" s="10">
        <v>0</v>
      </c>
      <c r="K289" s="10">
        <v>0</v>
      </c>
      <c r="L289" s="10">
        <v>0</v>
      </c>
      <c r="M289" s="10">
        <v>0</v>
      </c>
    </row>
    <row r="290" spans="1:13" x14ac:dyDescent="0.35">
      <c r="A290" s="9" t="str">
        <f t="shared" si="8"/>
        <v>DISTRIBUCION VOLUMEN X CRITERIO (kg ó litros)Total Bebidas FriasDE 15 A 19 AÑOS</v>
      </c>
      <c r="B290" s="9">
        <v>0</v>
      </c>
      <c r="C290" s="9">
        <v>0</v>
      </c>
      <c r="D290" s="10" t="s">
        <v>39</v>
      </c>
      <c r="E290" s="21">
        <v>2.3619043935530377</v>
      </c>
      <c r="F290" s="21">
        <v>2.1283019382460275</v>
      </c>
      <c r="G290" s="21">
        <v>1.7531419357678477</v>
      </c>
      <c r="H290" s="10">
        <v>0</v>
      </c>
      <c r="I290" s="10">
        <v>0</v>
      </c>
      <c r="J290" s="10">
        <v>0</v>
      </c>
      <c r="K290" s="10">
        <v>0</v>
      </c>
      <c r="L290" s="10">
        <v>0</v>
      </c>
      <c r="M290" s="10">
        <v>0</v>
      </c>
    </row>
    <row r="291" spans="1:13" x14ac:dyDescent="0.35">
      <c r="A291" s="9" t="str">
        <f t="shared" si="8"/>
        <v>DISTRIBUCION VOLUMEN X CRITERIO (kg ó litros)Total Bebidas FriasDE 20 A 24 AÑOS</v>
      </c>
      <c r="B291" s="9">
        <v>0</v>
      </c>
      <c r="C291" s="9">
        <v>0</v>
      </c>
      <c r="D291" s="10" t="s">
        <v>40</v>
      </c>
      <c r="E291" s="21">
        <v>2.5528926896830253</v>
      </c>
      <c r="F291" s="21">
        <v>2.5685277750036275</v>
      </c>
      <c r="G291" s="21">
        <v>2.2422002552397426</v>
      </c>
      <c r="H291" s="10">
        <v>0</v>
      </c>
      <c r="I291" s="10">
        <v>0</v>
      </c>
      <c r="J291" s="10">
        <v>0</v>
      </c>
      <c r="K291" s="10">
        <v>0</v>
      </c>
      <c r="L291" s="10">
        <v>0</v>
      </c>
      <c r="M291" s="10">
        <v>0</v>
      </c>
    </row>
    <row r="292" spans="1:13" x14ac:dyDescent="0.35">
      <c r="A292" s="9" t="str">
        <f t="shared" si="8"/>
        <v>DISTRIBUCION VOLUMEN X CRITERIO (kg ó litros)Total Bebidas FriasDE 25 A 34 AÑOS</v>
      </c>
      <c r="B292" s="9">
        <v>0</v>
      </c>
      <c r="C292" s="9">
        <v>0</v>
      </c>
      <c r="D292" s="10" t="s">
        <v>41</v>
      </c>
      <c r="E292" s="21">
        <v>7.5985691022790167</v>
      </c>
      <c r="F292" s="21">
        <v>7.5005409887782344</v>
      </c>
      <c r="G292" s="21">
        <v>6.5045366470726522</v>
      </c>
      <c r="H292" s="10">
        <v>0</v>
      </c>
      <c r="I292" s="10">
        <v>0</v>
      </c>
      <c r="J292" s="10">
        <v>0</v>
      </c>
      <c r="K292" s="10">
        <v>0</v>
      </c>
      <c r="L292" s="10">
        <v>0</v>
      </c>
      <c r="M292" s="10">
        <v>0</v>
      </c>
    </row>
    <row r="293" spans="1:13" x14ac:dyDescent="0.35">
      <c r="A293" s="9" t="str">
        <f t="shared" si="8"/>
        <v>DISTRIBUCION VOLUMEN X CRITERIO (kg ó litros)Total Bebidas FriasDE 35 A 49 AÑOS</v>
      </c>
      <c r="B293" s="9">
        <v>0</v>
      </c>
      <c r="C293" s="9">
        <v>0</v>
      </c>
      <c r="D293" s="10" t="s">
        <v>42</v>
      </c>
      <c r="E293" s="21">
        <v>26.531234655020342</v>
      </c>
      <c r="F293" s="21">
        <v>24.741302866738934</v>
      </c>
      <c r="G293" s="21">
        <v>22.774849552007165</v>
      </c>
      <c r="H293" s="10">
        <v>0</v>
      </c>
      <c r="I293" s="10">
        <v>0</v>
      </c>
      <c r="J293" s="10">
        <v>0</v>
      </c>
      <c r="K293" s="10">
        <v>0</v>
      </c>
      <c r="L293" s="10">
        <v>0</v>
      </c>
      <c r="M293" s="10">
        <v>0</v>
      </c>
    </row>
    <row r="294" spans="1:13" x14ac:dyDescent="0.35">
      <c r="A294" s="9" t="str">
        <f t="shared" si="8"/>
        <v>DISTRIBUCION VOLUMEN X CRITERIO (kg ó litros)Total Bebidas FriasDE 50 A 59 AÑOS</v>
      </c>
      <c r="B294" s="9">
        <v>0</v>
      </c>
      <c r="C294" s="9">
        <v>0</v>
      </c>
      <c r="D294" s="10" t="s">
        <v>43</v>
      </c>
      <c r="E294" s="21">
        <v>24.739113222977053</v>
      </c>
      <c r="F294" s="21">
        <v>24.917361657846001</v>
      </c>
      <c r="G294" s="21">
        <v>26.021728266977952</v>
      </c>
      <c r="H294" s="10">
        <v>0</v>
      </c>
      <c r="I294" s="10">
        <v>0</v>
      </c>
      <c r="J294" s="10">
        <v>0</v>
      </c>
      <c r="K294" s="10">
        <v>0</v>
      </c>
      <c r="L294" s="10">
        <v>0</v>
      </c>
      <c r="M294" s="10">
        <v>0</v>
      </c>
    </row>
    <row r="295" spans="1:13" x14ac:dyDescent="0.35">
      <c r="A295" s="9" t="str">
        <f t="shared" si="8"/>
        <v>DISTRIBUCION VOLUMEN X CRITERIO (kg ó litros)Total Bebidas FriasDE 60 A 75 AÑOS</v>
      </c>
      <c r="B295" s="9">
        <v>0</v>
      </c>
      <c r="C295" s="9">
        <v>0</v>
      </c>
      <c r="D295" s="10" t="s">
        <v>44</v>
      </c>
      <c r="E295" s="21">
        <v>36.216289300351548</v>
      </c>
      <c r="F295" s="21">
        <v>38.143964389327117</v>
      </c>
      <c r="G295" s="21">
        <v>40.703547222815764</v>
      </c>
      <c r="H295" s="10">
        <v>0</v>
      </c>
      <c r="I295" s="10">
        <v>0</v>
      </c>
      <c r="J295" s="10">
        <v>0</v>
      </c>
      <c r="K295" s="10">
        <v>0</v>
      </c>
      <c r="L295" s="10">
        <v>0</v>
      </c>
      <c r="M295" s="10">
        <v>0</v>
      </c>
    </row>
    <row r="296" spans="1:13" x14ac:dyDescent="0.35">
      <c r="A296" s="9" t="str">
        <f t="shared" si="8"/>
        <v>DISTRIBUCION VOLUMEN X CRITERIO (kg ó litros)Total Bebidas FriasNIVEL ALTO</v>
      </c>
      <c r="B296" s="9">
        <v>0</v>
      </c>
      <c r="C296" s="9">
        <v>0</v>
      </c>
      <c r="D296" s="10" t="s">
        <v>190</v>
      </c>
      <c r="E296" s="21">
        <v>22.665437161390788</v>
      </c>
      <c r="F296" s="21">
        <v>23.886149369503176</v>
      </c>
      <c r="G296" s="21">
        <v>22.985979842448522</v>
      </c>
      <c r="H296" s="10">
        <v>0</v>
      </c>
      <c r="I296" s="10">
        <v>0</v>
      </c>
      <c r="J296" s="10">
        <v>0</v>
      </c>
      <c r="K296" s="10">
        <v>0</v>
      </c>
      <c r="L296" s="10">
        <v>0</v>
      </c>
      <c r="M296" s="10">
        <v>0</v>
      </c>
    </row>
    <row r="297" spans="1:13" x14ac:dyDescent="0.35">
      <c r="A297" s="9" t="str">
        <f t="shared" si="8"/>
        <v>DISTRIBUCION VOLUMEN X CRITERIO (kg ó litros)Total Bebidas FriasNIVEL MEDIO ALTO</v>
      </c>
      <c r="B297" s="9">
        <v>0</v>
      </c>
      <c r="C297" s="9">
        <v>0</v>
      </c>
      <c r="D297" s="10" t="s">
        <v>191</v>
      </c>
      <c r="E297" s="21">
        <v>15.232838250640631</v>
      </c>
      <c r="F297" s="21">
        <v>14.183745806852958</v>
      </c>
      <c r="G297" s="21">
        <v>13.965575643780173</v>
      </c>
      <c r="H297" s="10">
        <v>0</v>
      </c>
      <c r="I297" s="10">
        <v>0</v>
      </c>
      <c r="J297" s="10">
        <v>0</v>
      </c>
      <c r="K297" s="10">
        <v>0</v>
      </c>
      <c r="L297" s="10">
        <v>0</v>
      </c>
      <c r="M297" s="10">
        <v>0</v>
      </c>
    </row>
    <row r="298" spans="1:13" x14ac:dyDescent="0.35">
      <c r="A298" s="9" t="str">
        <f t="shared" si="8"/>
        <v>DISTRIBUCION VOLUMEN X CRITERIO (kg ó litros)Total Bebidas FriasNIVEL MEDIO</v>
      </c>
      <c r="B298" s="9">
        <v>0</v>
      </c>
      <c r="C298" s="9">
        <v>0</v>
      </c>
      <c r="D298" s="10" t="s">
        <v>192</v>
      </c>
      <c r="E298" s="21">
        <v>25.638180590581687</v>
      </c>
      <c r="F298" s="21">
        <v>25.879368316926804</v>
      </c>
      <c r="G298" s="21">
        <v>26.279739949573049</v>
      </c>
      <c r="H298" s="10">
        <v>0</v>
      </c>
      <c r="I298" s="10">
        <v>0</v>
      </c>
      <c r="J298" s="10">
        <v>0</v>
      </c>
      <c r="K298" s="10">
        <v>0</v>
      </c>
      <c r="L298" s="10">
        <v>0</v>
      </c>
      <c r="M298" s="10">
        <v>0</v>
      </c>
    </row>
    <row r="299" spans="1:13" x14ac:dyDescent="0.35">
      <c r="A299" s="9" t="str">
        <f t="shared" si="8"/>
        <v>DISTRIBUCION VOLUMEN X CRITERIO (kg ó litros)Total Bebidas FriasNIVEL MEDIO BAJO</v>
      </c>
      <c r="B299" s="9">
        <v>0</v>
      </c>
      <c r="C299" s="9">
        <v>0</v>
      </c>
      <c r="D299" s="10" t="s">
        <v>193</v>
      </c>
      <c r="E299" s="21">
        <v>15.949518070545619</v>
      </c>
      <c r="F299" s="21">
        <v>14.511875475599922</v>
      </c>
      <c r="G299" s="21">
        <v>15.627669906333455</v>
      </c>
      <c r="H299" s="10">
        <v>0</v>
      </c>
      <c r="I299" s="10">
        <v>0</v>
      </c>
      <c r="J299" s="10">
        <v>0</v>
      </c>
      <c r="K299" s="10">
        <v>0</v>
      </c>
      <c r="L299" s="10">
        <v>0</v>
      </c>
      <c r="M299" s="10">
        <v>0</v>
      </c>
    </row>
    <row r="300" spans="1:13" x14ac:dyDescent="0.35">
      <c r="A300" s="9" t="str">
        <f t="shared" si="8"/>
        <v>DISTRIBUCION VOLUMEN X CRITERIO (kg ó litros)Total Bebidas FriasNIVEL BAJO</v>
      </c>
      <c r="B300" s="9">
        <v>0</v>
      </c>
      <c r="C300" s="9">
        <v>0</v>
      </c>
      <c r="D300" s="10" t="s">
        <v>194</v>
      </c>
      <c r="E300" s="21">
        <v>20.514027973211967</v>
      </c>
      <c r="F300" s="21">
        <v>21.53886216463383</v>
      </c>
      <c r="G300" s="21">
        <v>21.1410394211848</v>
      </c>
      <c r="H300" s="10">
        <v>0</v>
      </c>
      <c r="I300" s="10">
        <v>0</v>
      </c>
      <c r="J300" s="10">
        <v>0</v>
      </c>
      <c r="K300" s="10">
        <v>0</v>
      </c>
      <c r="L300" s="10">
        <v>0</v>
      </c>
      <c r="M300" s="10">
        <v>0</v>
      </c>
    </row>
    <row r="301" spans="1:13" x14ac:dyDescent="0.35">
      <c r="A301" s="9" t="str">
        <f t="shared" si="8"/>
        <v>DISTRIBUCION VOLUMEN X CRITERIO (kg ó litros)Total Bebidas FriasHOMBRE</v>
      </c>
      <c r="B301" s="9">
        <v>0</v>
      </c>
      <c r="C301" s="9">
        <v>0</v>
      </c>
      <c r="D301" s="10" t="s">
        <v>21</v>
      </c>
      <c r="E301" s="21">
        <v>58.312496674503592</v>
      </c>
      <c r="F301" s="21">
        <v>57.588750813176027</v>
      </c>
      <c r="G301" s="21">
        <v>59.136600303093466</v>
      </c>
      <c r="H301" s="10">
        <v>0</v>
      </c>
      <c r="I301" s="10">
        <v>0</v>
      </c>
      <c r="J301" s="10">
        <v>0</v>
      </c>
      <c r="K301" s="10">
        <v>0</v>
      </c>
      <c r="L301" s="10">
        <v>0</v>
      </c>
      <c r="M301" s="10">
        <v>0</v>
      </c>
    </row>
    <row r="302" spans="1:13" x14ac:dyDescent="0.35">
      <c r="A302" s="9" t="str">
        <f t="shared" si="8"/>
        <v>DISTRIBUCION VOLUMEN X CRITERIO (kg ó litros)Total Bebidas FriasMUJER</v>
      </c>
      <c r="B302" s="9">
        <v>0</v>
      </c>
      <c r="C302" s="9">
        <v>0</v>
      </c>
      <c r="D302" s="10" t="s">
        <v>22</v>
      </c>
      <c r="E302" s="21">
        <v>41.68750722198434</v>
      </c>
      <c r="F302" s="21">
        <v>42.411243808669575</v>
      </c>
      <c r="G302" s="21">
        <v>40.863403178450461</v>
      </c>
      <c r="H302" s="10">
        <v>0</v>
      </c>
      <c r="I302" s="10">
        <v>0</v>
      </c>
      <c r="J302" s="10">
        <v>0</v>
      </c>
      <c r="K302" s="10">
        <v>0</v>
      </c>
      <c r="L302" s="10">
        <v>0</v>
      </c>
      <c r="M302" s="10">
        <v>0</v>
      </c>
    </row>
    <row r="303" spans="1:13" x14ac:dyDescent="0.35">
      <c r="A303" s="9" t="str">
        <f>$B$183&amp;$C$303&amp;D303</f>
        <v>DISTRIBUCION VOLUMEN X CRITERIO (kg ó litros)Total Bebidas CalientesT.ESPAÑA</v>
      </c>
      <c r="B303" s="9">
        <v>0</v>
      </c>
      <c r="C303" s="9" t="s">
        <v>160</v>
      </c>
      <c r="D303" s="10" t="s">
        <v>36</v>
      </c>
      <c r="E303" s="21">
        <v>100</v>
      </c>
      <c r="F303" s="21">
        <v>100</v>
      </c>
      <c r="G303" s="21">
        <v>100</v>
      </c>
      <c r="H303" s="10">
        <v>0</v>
      </c>
      <c r="I303" s="10">
        <v>0</v>
      </c>
      <c r="J303" s="10">
        <v>0</v>
      </c>
      <c r="K303" s="10">
        <v>0</v>
      </c>
      <c r="L303" s="10">
        <v>0</v>
      </c>
      <c r="M303" s="10">
        <v>0</v>
      </c>
    </row>
    <row r="304" spans="1:13" x14ac:dyDescent="0.35">
      <c r="A304" s="9" t="str">
        <f t="shared" ref="A304:A332" si="9">$B$183&amp;$C$303&amp;D304</f>
        <v>DISTRIBUCION VOLUMEN X CRITERIO (kg ó litros)Total Bebidas CalientesBCN AM</v>
      </c>
      <c r="B304" s="9">
        <v>0</v>
      </c>
      <c r="C304" s="9">
        <v>0</v>
      </c>
      <c r="D304" s="10" t="s">
        <v>1</v>
      </c>
      <c r="E304" s="21">
        <v>9.1885303396625897</v>
      </c>
      <c r="F304" s="21">
        <v>9.63166588844968</v>
      </c>
      <c r="G304" s="21">
        <v>9.5356910590900092</v>
      </c>
      <c r="H304" s="10">
        <v>0</v>
      </c>
      <c r="I304" s="10">
        <v>0</v>
      </c>
      <c r="J304" s="10">
        <v>0</v>
      </c>
      <c r="K304" s="10">
        <v>0</v>
      </c>
      <c r="L304" s="10">
        <v>0</v>
      </c>
      <c r="M304" s="10">
        <v>0</v>
      </c>
    </row>
    <row r="305" spans="1:13" x14ac:dyDescent="0.35">
      <c r="A305" s="9" t="str">
        <f t="shared" si="9"/>
        <v>DISTRIBUCION VOLUMEN X CRITERIO (kg ó litros)Total Bebidas CalientesREST.CAT ARAGON</v>
      </c>
      <c r="B305" s="9">
        <v>0</v>
      </c>
      <c r="C305" s="9">
        <v>0</v>
      </c>
      <c r="D305" s="10" t="s">
        <v>2</v>
      </c>
      <c r="E305" s="21">
        <v>12.956312009794017</v>
      </c>
      <c r="F305" s="21">
        <v>13.689517065635211</v>
      </c>
      <c r="G305" s="21">
        <v>14.040816683605117</v>
      </c>
      <c r="H305" s="10">
        <v>0</v>
      </c>
      <c r="I305" s="10">
        <v>0</v>
      </c>
      <c r="J305" s="10">
        <v>0</v>
      </c>
      <c r="K305" s="10">
        <v>0</v>
      </c>
      <c r="L305" s="10">
        <v>0</v>
      </c>
      <c r="M305" s="10">
        <v>0</v>
      </c>
    </row>
    <row r="306" spans="1:13" x14ac:dyDescent="0.35">
      <c r="A306" s="9" t="str">
        <f t="shared" si="9"/>
        <v>DISTRIBUCION VOLUMEN X CRITERIO (kg ó litros)Total Bebidas CalientesLEVANTE</v>
      </c>
      <c r="B306" s="9">
        <v>0</v>
      </c>
      <c r="C306" s="9">
        <v>0</v>
      </c>
      <c r="D306" s="10" t="s">
        <v>3</v>
      </c>
      <c r="E306" s="21">
        <v>14.494657225251126</v>
      </c>
      <c r="F306" s="21">
        <v>13.768543409604103</v>
      </c>
      <c r="G306" s="21">
        <v>13.308480203370854</v>
      </c>
      <c r="H306" s="10">
        <v>0</v>
      </c>
      <c r="I306" s="10">
        <v>0</v>
      </c>
      <c r="J306" s="10">
        <v>0</v>
      </c>
      <c r="K306" s="10">
        <v>0</v>
      </c>
      <c r="L306" s="10">
        <v>0</v>
      </c>
      <c r="M306" s="10">
        <v>0</v>
      </c>
    </row>
    <row r="307" spans="1:13" x14ac:dyDescent="0.35">
      <c r="A307" s="9" t="str">
        <f t="shared" si="9"/>
        <v>DISTRIBUCION VOLUMEN X CRITERIO (kg ó litros)Total Bebidas CalientesANDALUCIA</v>
      </c>
      <c r="B307" s="9">
        <v>0</v>
      </c>
      <c r="C307" s="9">
        <v>0</v>
      </c>
      <c r="D307" s="10" t="s">
        <v>4</v>
      </c>
      <c r="E307" s="21">
        <v>18.683685596074039</v>
      </c>
      <c r="F307" s="21">
        <v>17.80890180822054</v>
      </c>
      <c r="G307" s="21">
        <v>18.201631569686125</v>
      </c>
      <c r="H307" s="10">
        <v>0</v>
      </c>
      <c r="I307" s="10">
        <v>0</v>
      </c>
      <c r="J307" s="10">
        <v>0</v>
      </c>
      <c r="K307" s="10">
        <v>0</v>
      </c>
      <c r="L307" s="10">
        <v>0</v>
      </c>
      <c r="M307" s="10">
        <v>0</v>
      </c>
    </row>
    <row r="308" spans="1:13" x14ac:dyDescent="0.35">
      <c r="A308" s="9" t="str">
        <f t="shared" si="9"/>
        <v>DISTRIBUCION VOLUMEN X CRITERIO (kg ó litros)Total Bebidas CalientesMDD AM</v>
      </c>
      <c r="B308" s="9">
        <v>0</v>
      </c>
      <c r="C308" s="9">
        <v>0</v>
      </c>
      <c r="D308" s="10" t="s">
        <v>5</v>
      </c>
      <c r="E308" s="21">
        <v>11.268781572955218</v>
      </c>
      <c r="F308" s="21">
        <v>11.544280288384572</v>
      </c>
      <c r="G308" s="21">
        <v>11.442873962110328</v>
      </c>
      <c r="H308" s="10">
        <v>0</v>
      </c>
      <c r="I308" s="10">
        <v>0</v>
      </c>
      <c r="J308" s="10">
        <v>0</v>
      </c>
      <c r="K308" s="10">
        <v>0</v>
      </c>
      <c r="L308" s="10">
        <v>0</v>
      </c>
      <c r="M308" s="10">
        <v>0</v>
      </c>
    </row>
    <row r="309" spans="1:13" x14ac:dyDescent="0.35">
      <c r="A309" s="9" t="str">
        <f t="shared" si="9"/>
        <v>DISTRIBUCION VOLUMEN X CRITERIO (kg ó litros)Total Bebidas CalientesRTO CENTRO</v>
      </c>
      <c r="B309" s="9">
        <v>0</v>
      </c>
      <c r="C309" s="9">
        <v>0</v>
      </c>
      <c r="D309" s="10" t="s">
        <v>6</v>
      </c>
      <c r="E309" s="21">
        <v>8.0100378253462079</v>
      </c>
      <c r="F309" s="21">
        <v>8.3847122228509487</v>
      </c>
      <c r="G309" s="21">
        <v>7.9733606596705471</v>
      </c>
      <c r="H309" s="10">
        <v>0</v>
      </c>
      <c r="I309" s="10">
        <v>0</v>
      </c>
      <c r="J309" s="10">
        <v>0</v>
      </c>
      <c r="K309" s="10">
        <v>0</v>
      </c>
      <c r="L309" s="10">
        <v>0</v>
      </c>
      <c r="M309" s="10">
        <v>0</v>
      </c>
    </row>
    <row r="310" spans="1:13" x14ac:dyDescent="0.35">
      <c r="A310" s="9" t="str">
        <f t="shared" si="9"/>
        <v>DISTRIBUCION VOLUMEN X CRITERIO (kg ó litros)Total Bebidas CalientesNORTE-CENTRO</v>
      </c>
      <c r="B310" s="9">
        <v>0</v>
      </c>
      <c r="C310" s="9">
        <v>0</v>
      </c>
      <c r="D310" s="10" t="s">
        <v>7</v>
      </c>
      <c r="E310" s="21">
        <v>11.52159215167074</v>
      </c>
      <c r="F310" s="21">
        <v>11.676454938524735</v>
      </c>
      <c r="G310" s="21">
        <v>11.936068811063452</v>
      </c>
      <c r="H310" s="10">
        <v>0</v>
      </c>
      <c r="I310" s="10">
        <v>0</v>
      </c>
      <c r="J310" s="10">
        <v>0</v>
      </c>
      <c r="K310" s="10">
        <v>0</v>
      </c>
      <c r="L310" s="10">
        <v>0</v>
      </c>
      <c r="M310" s="10">
        <v>0</v>
      </c>
    </row>
    <row r="311" spans="1:13" x14ac:dyDescent="0.35">
      <c r="A311" s="9" t="str">
        <f t="shared" si="9"/>
        <v>DISTRIBUCION VOLUMEN X CRITERIO (kg ó litros)Total Bebidas CalientesNOROESTE</v>
      </c>
      <c r="B311" s="9">
        <v>0</v>
      </c>
      <c r="C311" s="9">
        <v>0</v>
      </c>
      <c r="D311" s="10" t="s">
        <v>8</v>
      </c>
      <c r="E311" s="21">
        <v>13.87639388806716</v>
      </c>
      <c r="F311" s="21">
        <v>13.495918780223489</v>
      </c>
      <c r="G311" s="21">
        <v>13.561082182439108</v>
      </c>
      <c r="H311" s="10">
        <v>0</v>
      </c>
      <c r="I311" s="10">
        <v>0</v>
      </c>
      <c r="J311" s="10">
        <v>0</v>
      </c>
      <c r="K311" s="10">
        <v>0</v>
      </c>
      <c r="L311" s="10">
        <v>0</v>
      </c>
      <c r="M311" s="10">
        <v>0</v>
      </c>
    </row>
    <row r="312" spans="1:13" x14ac:dyDescent="0.35">
      <c r="A312" s="9" t="str">
        <f t="shared" si="9"/>
        <v>DISTRIBUCION VOLUMEN X CRITERIO (kg ó litros)Total Bebidas Calientes&lt;2MIL</v>
      </c>
      <c r="B312" s="9">
        <v>0</v>
      </c>
      <c r="C312" s="9">
        <v>0</v>
      </c>
      <c r="D312" s="10" t="s">
        <v>9</v>
      </c>
      <c r="E312" s="21">
        <v>4.8998658132663593</v>
      </c>
      <c r="F312" s="21">
        <v>5.5041175572011101</v>
      </c>
      <c r="G312" s="21">
        <v>5.7764125431869005</v>
      </c>
      <c r="H312" s="10">
        <v>0</v>
      </c>
      <c r="I312" s="10">
        <v>0</v>
      </c>
      <c r="J312" s="10">
        <v>0</v>
      </c>
      <c r="K312" s="10">
        <v>0</v>
      </c>
      <c r="L312" s="10">
        <v>0</v>
      </c>
      <c r="M312" s="10">
        <v>0</v>
      </c>
    </row>
    <row r="313" spans="1:13" x14ac:dyDescent="0.35">
      <c r="A313" s="9" t="str">
        <f t="shared" si="9"/>
        <v>DISTRIBUCION VOLUMEN X CRITERIO (kg ó litros)Total Bebidas Calientes2-5MIL</v>
      </c>
      <c r="B313" s="9">
        <v>0</v>
      </c>
      <c r="C313" s="9">
        <v>0</v>
      </c>
      <c r="D313" s="10" t="s">
        <v>10</v>
      </c>
      <c r="E313" s="21">
        <v>4.6778476281438861</v>
      </c>
      <c r="F313" s="21">
        <v>4.6736912596823448</v>
      </c>
      <c r="G313" s="21">
        <v>4.5096065441592401</v>
      </c>
      <c r="H313" s="10">
        <v>0</v>
      </c>
      <c r="I313" s="10">
        <v>0</v>
      </c>
      <c r="J313" s="10">
        <v>0</v>
      </c>
      <c r="K313" s="10">
        <v>0</v>
      </c>
      <c r="L313" s="10">
        <v>0</v>
      </c>
      <c r="M313" s="10">
        <v>0</v>
      </c>
    </row>
    <row r="314" spans="1:13" x14ac:dyDescent="0.35">
      <c r="A314" s="9" t="str">
        <f t="shared" si="9"/>
        <v>DISTRIBUCION VOLUMEN X CRITERIO (kg ó litros)Total Bebidas Calientes5-10MIL</v>
      </c>
      <c r="B314" s="9">
        <v>0</v>
      </c>
      <c r="C314" s="9">
        <v>0</v>
      </c>
      <c r="D314" s="10" t="s">
        <v>11</v>
      </c>
      <c r="E314" s="21">
        <v>7.0588207710722424</v>
      </c>
      <c r="F314" s="21">
        <v>7.1872697701002073</v>
      </c>
      <c r="G314" s="21">
        <v>7.0526810714320352</v>
      </c>
      <c r="H314" s="10">
        <v>0</v>
      </c>
      <c r="I314" s="10">
        <v>0</v>
      </c>
      <c r="J314" s="10">
        <v>0</v>
      </c>
      <c r="K314" s="10">
        <v>0</v>
      </c>
      <c r="L314" s="10">
        <v>0</v>
      </c>
      <c r="M314" s="10">
        <v>0</v>
      </c>
    </row>
    <row r="315" spans="1:13" x14ac:dyDescent="0.35">
      <c r="A315" s="9" t="str">
        <f t="shared" si="9"/>
        <v>DISTRIBUCION VOLUMEN X CRITERIO (kg ó litros)Total Bebidas Calientes10-30MIL</v>
      </c>
      <c r="B315" s="9">
        <v>0</v>
      </c>
      <c r="C315" s="9">
        <v>0</v>
      </c>
      <c r="D315" s="10" t="s">
        <v>12</v>
      </c>
      <c r="E315" s="21">
        <v>18.524601632916987</v>
      </c>
      <c r="F315" s="21">
        <v>17.547408667233196</v>
      </c>
      <c r="G315" s="21">
        <v>18.036905556384909</v>
      </c>
      <c r="H315" s="10">
        <v>0</v>
      </c>
      <c r="I315" s="10">
        <v>0</v>
      </c>
      <c r="J315" s="10">
        <v>0</v>
      </c>
      <c r="K315" s="10">
        <v>0</v>
      </c>
      <c r="L315" s="10">
        <v>0</v>
      </c>
      <c r="M315" s="10">
        <v>0</v>
      </c>
    </row>
    <row r="316" spans="1:13" x14ac:dyDescent="0.35">
      <c r="A316" s="9" t="str">
        <f t="shared" si="9"/>
        <v>DISTRIBUCION VOLUMEN X CRITERIO (kg ó litros)Total Bebidas Calientes30-100MIL</v>
      </c>
      <c r="B316" s="9">
        <v>0</v>
      </c>
      <c r="C316" s="9">
        <v>0</v>
      </c>
      <c r="D316" s="10" t="s">
        <v>13</v>
      </c>
      <c r="E316" s="21">
        <v>22.263693357209753</v>
      </c>
      <c r="F316" s="21">
        <v>22.757455403403455</v>
      </c>
      <c r="G316" s="21">
        <v>21.822484131186123</v>
      </c>
      <c r="H316" s="10">
        <v>0</v>
      </c>
      <c r="I316" s="10">
        <v>0</v>
      </c>
      <c r="J316" s="10">
        <v>0</v>
      </c>
      <c r="K316" s="10">
        <v>0</v>
      </c>
      <c r="L316" s="10">
        <v>0</v>
      </c>
      <c r="M316" s="10">
        <v>0</v>
      </c>
    </row>
    <row r="317" spans="1:13" x14ac:dyDescent="0.35">
      <c r="A317" s="9" t="str">
        <f t="shared" si="9"/>
        <v>DISTRIBUCION VOLUMEN X CRITERIO (kg ó litros)Total Bebidas Calientes100-200MIL</v>
      </c>
      <c r="B317" s="9">
        <v>0</v>
      </c>
      <c r="C317" s="9">
        <v>0</v>
      </c>
      <c r="D317" s="10" t="s">
        <v>14</v>
      </c>
      <c r="E317" s="21">
        <v>11.10008001567267</v>
      </c>
      <c r="F317" s="21">
        <v>11.119869368934378</v>
      </c>
      <c r="G317" s="21">
        <v>11.949166359817633</v>
      </c>
      <c r="H317" s="10">
        <v>0</v>
      </c>
      <c r="I317" s="10">
        <v>0</v>
      </c>
      <c r="J317" s="10">
        <v>0</v>
      </c>
      <c r="K317" s="10">
        <v>0</v>
      </c>
      <c r="L317" s="10">
        <v>0</v>
      </c>
      <c r="M317" s="10">
        <v>0</v>
      </c>
    </row>
    <row r="318" spans="1:13" x14ac:dyDescent="0.35">
      <c r="A318" s="9" t="str">
        <f t="shared" si="9"/>
        <v>DISTRIBUCION VOLUMEN X CRITERIO (kg ó litros)Total Bebidas Calientes200-500MIL</v>
      </c>
      <c r="B318" s="9">
        <v>0</v>
      </c>
      <c r="C318" s="9">
        <v>0</v>
      </c>
      <c r="D318" s="10" t="s">
        <v>15</v>
      </c>
      <c r="E318" s="21">
        <v>14.540587655643202</v>
      </c>
      <c r="F318" s="21">
        <v>13.378151791980397</v>
      </c>
      <c r="G318" s="21">
        <v>12.950054312109458</v>
      </c>
      <c r="H318" s="10">
        <v>0</v>
      </c>
      <c r="I318" s="10">
        <v>0</v>
      </c>
      <c r="J318" s="10">
        <v>0</v>
      </c>
      <c r="K318" s="10">
        <v>0</v>
      </c>
      <c r="L318" s="10">
        <v>0</v>
      </c>
      <c r="M318" s="10">
        <v>0</v>
      </c>
    </row>
    <row r="319" spans="1:13" x14ac:dyDescent="0.35">
      <c r="A319" s="9" t="str">
        <f t="shared" si="9"/>
        <v>DISTRIBUCION VOLUMEN X CRITERIO (kg ó litros)Total Bebidas Calientes&gt;500MIL</v>
      </c>
      <c r="B319" s="9">
        <v>0</v>
      </c>
      <c r="C319" s="9">
        <v>0</v>
      </c>
      <c r="D319" s="10" t="s">
        <v>16</v>
      </c>
      <c r="E319" s="21">
        <v>16.934492621638732</v>
      </c>
      <c r="F319" s="21">
        <v>17.832036521932192</v>
      </c>
      <c r="G319" s="21">
        <v>17.902698067330384</v>
      </c>
      <c r="H319" s="10">
        <v>0</v>
      </c>
      <c r="I319" s="10">
        <v>0</v>
      </c>
      <c r="J319" s="10">
        <v>0</v>
      </c>
      <c r="K319" s="10">
        <v>0</v>
      </c>
      <c r="L319" s="10">
        <v>0</v>
      </c>
      <c r="M319" s="10">
        <v>0</v>
      </c>
    </row>
    <row r="320" spans="1:13" x14ac:dyDescent="0.35">
      <c r="A320" s="9" t="str">
        <f t="shared" si="9"/>
        <v>DISTRIBUCION VOLUMEN X CRITERIO (kg ó litros)Total Bebidas CalientesDE 15 A 19 AÑOS</v>
      </c>
      <c r="B320" s="9">
        <v>0</v>
      </c>
      <c r="C320" s="9">
        <v>0</v>
      </c>
      <c r="D320" s="10" t="s">
        <v>39</v>
      </c>
      <c r="E320" s="21">
        <v>0.65801944179471727</v>
      </c>
      <c r="F320" s="21">
        <v>0.88829306973362576</v>
      </c>
      <c r="G320" s="21">
        <v>0.7123656946347573</v>
      </c>
      <c r="H320" s="10">
        <v>0</v>
      </c>
      <c r="I320" s="10">
        <v>0</v>
      </c>
      <c r="J320" s="10">
        <v>0</v>
      </c>
      <c r="K320" s="10">
        <v>0</v>
      </c>
      <c r="L320" s="10">
        <v>0</v>
      </c>
      <c r="M320" s="10">
        <v>0</v>
      </c>
    </row>
    <row r="321" spans="1:13" x14ac:dyDescent="0.35">
      <c r="A321" s="9" t="str">
        <f t="shared" si="9"/>
        <v>DISTRIBUCION VOLUMEN X CRITERIO (kg ó litros)Total Bebidas CalientesDE 20 A 24 AÑOS</v>
      </c>
      <c r="B321" s="9">
        <v>0</v>
      </c>
      <c r="C321" s="9">
        <v>0</v>
      </c>
      <c r="D321" s="10" t="s">
        <v>40</v>
      </c>
      <c r="E321" s="21">
        <v>1.7191110545125197</v>
      </c>
      <c r="F321" s="21">
        <v>1.6016667036762939</v>
      </c>
      <c r="G321" s="21">
        <v>1.576532939755898</v>
      </c>
      <c r="H321" s="10">
        <v>0</v>
      </c>
      <c r="I321" s="10">
        <v>0</v>
      </c>
      <c r="J321" s="10">
        <v>0</v>
      </c>
      <c r="K321" s="10">
        <v>0</v>
      </c>
      <c r="L321" s="10">
        <v>0</v>
      </c>
      <c r="M321" s="10">
        <v>0</v>
      </c>
    </row>
    <row r="322" spans="1:13" x14ac:dyDescent="0.35">
      <c r="A322" s="9" t="str">
        <f t="shared" si="9"/>
        <v>DISTRIBUCION VOLUMEN X CRITERIO (kg ó litros)Total Bebidas CalientesDE 25 A 34 AÑOS</v>
      </c>
      <c r="B322" s="9">
        <v>0</v>
      </c>
      <c r="C322" s="9">
        <v>0</v>
      </c>
      <c r="D322" s="10" t="s">
        <v>41</v>
      </c>
      <c r="E322" s="21">
        <v>6.2608049865367859</v>
      </c>
      <c r="F322" s="21">
        <v>6.0614794421668838</v>
      </c>
      <c r="G322" s="21">
        <v>5.227402305990295</v>
      </c>
      <c r="H322" s="10">
        <v>0</v>
      </c>
      <c r="I322" s="10">
        <v>0</v>
      </c>
      <c r="J322" s="10">
        <v>0</v>
      </c>
      <c r="K322" s="10">
        <v>0</v>
      </c>
      <c r="L322" s="10">
        <v>0</v>
      </c>
      <c r="M322" s="10">
        <v>0</v>
      </c>
    </row>
    <row r="323" spans="1:13" x14ac:dyDescent="0.35">
      <c r="A323" s="9" t="str">
        <f t="shared" si="9"/>
        <v>DISTRIBUCION VOLUMEN X CRITERIO (kg ó litros)Total Bebidas CalientesDE 35 A 49 AÑOS</v>
      </c>
      <c r="B323" s="9">
        <v>0</v>
      </c>
      <c r="C323" s="9">
        <v>0</v>
      </c>
      <c r="D323" s="10" t="s">
        <v>42</v>
      </c>
      <c r="E323" s="21">
        <v>27.653087067117983</v>
      </c>
      <c r="F323" s="21">
        <v>26.587542785359801</v>
      </c>
      <c r="G323" s="21">
        <v>24.341808470017988</v>
      </c>
      <c r="H323" s="10">
        <v>0</v>
      </c>
      <c r="I323" s="10">
        <v>0</v>
      </c>
      <c r="J323" s="10">
        <v>0</v>
      </c>
      <c r="K323" s="10">
        <v>0</v>
      </c>
      <c r="L323" s="10">
        <v>0</v>
      </c>
      <c r="M323" s="10">
        <v>0</v>
      </c>
    </row>
    <row r="324" spans="1:13" x14ac:dyDescent="0.35">
      <c r="A324" s="9" t="str">
        <f t="shared" si="9"/>
        <v>DISTRIBUCION VOLUMEN X CRITERIO (kg ó litros)Total Bebidas CalientesDE 50 A 59 AÑOS</v>
      </c>
      <c r="B324" s="9">
        <v>0</v>
      </c>
      <c r="C324" s="9">
        <v>0</v>
      </c>
      <c r="D324" s="10" t="s">
        <v>43</v>
      </c>
      <c r="E324" s="21">
        <v>25.653280490856652</v>
      </c>
      <c r="F324" s="21">
        <v>25.36190876626797</v>
      </c>
      <c r="G324" s="21">
        <v>27.392148507469159</v>
      </c>
      <c r="H324" s="10">
        <v>0</v>
      </c>
      <c r="I324" s="10">
        <v>0</v>
      </c>
      <c r="J324" s="10">
        <v>0</v>
      </c>
      <c r="K324" s="10">
        <v>0</v>
      </c>
      <c r="L324" s="10">
        <v>0</v>
      </c>
      <c r="M324" s="10">
        <v>0</v>
      </c>
    </row>
    <row r="325" spans="1:13" x14ac:dyDescent="0.35">
      <c r="A325" s="9" t="str">
        <f t="shared" si="9"/>
        <v>DISTRIBUCION VOLUMEN X CRITERIO (kg ó litros)Total Bebidas CalientesDE 60 A 75 AÑOS</v>
      </c>
      <c r="B325" s="9">
        <v>0</v>
      </c>
      <c r="C325" s="9">
        <v>0</v>
      </c>
      <c r="D325" s="10" t="s">
        <v>44</v>
      </c>
      <c r="E325" s="21">
        <v>38.055683294339872</v>
      </c>
      <c r="F325" s="21">
        <v>39.499109150754066</v>
      </c>
      <c r="G325" s="21">
        <v>40.749754634242585</v>
      </c>
      <c r="H325" s="10">
        <v>0</v>
      </c>
      <c r="I325" s="10">
        <v>0</v>
      </c>
      <c r="J325" s="10">
        <v>0</v>
      </c>
      <c r="K325" s="10">
        <v>0</v>
      </c>
      <c r="L325" s="10">
        <v>0</v>
      </c>
      <c r="M325" s="10">
        <v>0</v>
      </c>
    </row>
    <row r="326" spans="1:13" x14ac:dyDescent="0.35">
      <c r="A326" s="9" t="str">
        <f t="shared" si="9"/>
        <v>DISTRIBUCION VOLUMEN X CRITERIO (kg ó litros)Total Bebidas CalientesNIVEL ALTO</v>
      </c>
      <c r="B326" s="9">
        <v>0</v>
      </c>
      <c r="C326" s="9">
        <v>0</v>
      </c>
      <c r="D326" s="10" t="s">
        <v>190</v>
      </c>
      <c r="E326" s="21">
        <v>23.080289610110231</v>
      </c>
      <c r="F326" s="21">
        <v>23.336946298764104</v>
      </c>
      <c r="G326" s="21">
        <v>23.609760745412157</v>
      </c>
      <c r="H326" s="10">
        <v>0</v>
      </c>
      <c r="I326" s="10">
        <v>0</v>
      </c>
      <c r="J326" s="10">
        <v>0</v>
      </c>
      <c r="K326" s="10">
        <v>0</v>
      </c>
      <c r="L326" s="10">
        <v>0</v>
      </c>
      <c r="M326" s="10">
        <v>0</v>
      </c>
    </row>
    <row r="327" spans="1:13" x14ac:dyDescent="0.35">
      <c r="A327" s="9" t="str">
        <f t="shared" si="9"/>
        <v>DISTRIBUCION VOLUMEN X CRITERIO (kg ó litros)Total Bebidas CalientesNIVEL MEDIO ALTO</v>
      </c>
      <c r="B327" s="9">
        <v>0</v>
      </c>
      <c r="C327" s="9">
        <v>0</v>
      </c>
      <c r="D327" s="10" t="s">
        <v>191</v>
      </c>
      <c r="E327" s="21">
        <v>14.344594412038727</v>
      </c>
      <c r="F327" s="21">
        <v>14.009688926541845</v>
      </c>
      <c r="G327" s="21">
        <v>13.134372686635942</v>
      </c>
      <c r="H327" s="10">
        <v>0</v>
      </c>
      <c r="I327" s="10">
        <v>0</v>
      </c>
      <c r="J327" s="10">
        <v>0</v>
      </c>
      <c r="K327" s="10">
        <v>0</v>
      </c>
      <c r="L327" s="10">
        <v>0</v>
      </c>
      <c r="M327" s="10">
        <v>0</v>
      </c>
    </row>
    <row r="328" spans="1:13" x14ac:dyDescent="0.35">
      <c r="A328" s="9" t="str">
        <f t="shared" si="9"/>
        <v>DISTRIBUCION VOLUMEN X CRITERIO (kg ó litros)Total Bebidas CalientesNIVEL MEDIO</v>
      </c>
      <c r="B328" s="9">
        <v>0</v>
      </c>
      <c r="C328" s="9">
        <v>0</v>
      </c>
      <c r="D328" s="10" t="s">
        <v>192</v>
      </c>
      <c r="E328" s="21">
        <v>24.206081698673714</v>
      </c>
      <c r="F328" s="21">
        <v>23.974611913186923</v>
      </c>
      <c r="G328" s="21">
        <v>24.683828820157718</v>
      </c>
      <c r="H328" s="10">
        <v>0</v>
      </c>
      <c r="I328" s="10">
        <v>0</v>
      </c>
      <c r="J328" s="10">
        <v>0</v>
      </c>
      <c r="K328" s="10">
        <v>0</v>
      </c>
      <c r="L328" s="10">
        <v>0</v>
      </c>
      <c r="M328" s="10">
        <v>0</v>
      </c>
    </row>
    <row r="329" spans="1:13" x14ac:dyDescent="0.35">
      <c r="A329" s="9" t="str">
        <f t="shared" si="9"/>
        <v>DISTRIBUCION VOLUMEN X CRITERIO (kg ó litros)Total Bebidas CalientesNIVEL MEDIO BAJO</v>
      </c>
      <c r="B329" s="9">
        <v>0</v>
      </c>
      <c r="C329" s="9">
        <v>0</v>
      </c>
      <c r="D329" s="10" t="s">
        <v>193</v>
      </c>
      <c r="E329" s="21">
        <v>16.43564996470537</v>
      </c>
      <c r="F329" s="21">
        <v>15.164606140778119</v>
      </c>
      <c r="G329" s="21">
        <v>16.357763147586581</v>
      </c>
      <c r="H329" s="10">
        <v>0</v>
      </c>
      <c r="I329" s="10">
        <v>0</v>
      </c>
      <c r="J329" s="10">
        <v>0</v>
      </c>
      <c r="K329" s="10">
        <v>0</v>
      </c>
      <c r="L329" s="10">
        <v>0</v>
      </c>
      <c r="M329" s="10">
        <v>0</v>
      </c>
    </row>
    <row r="330" spans="1:13" x14ac:dyDescent="0.35">
      <c r="A330" s="9" t="str">
        <f t="shared" si="9"/>
        <v>DISTRIBUCION VOLUMEN X CRITERIO (kg ó litros)Total Bebidas CalientesNIVEL BAJO</v>
      </c>
      <c r="B330" s="9">
        <v>0</v>
      </c>
      <c r="C330" s="9">
        <v>0</v>
      </c>
      <c r="D330" s="10" t="s">
        <v>194</v>
      </c>
      <c r="E330" s="21">
        <v>21.933382574493397</v>
      </c>
      <c r="F330" s="21">
        <v>23.514142275272594</v>
      </c>
      <c r="G330" s="21">
        <v>22.214283091885807</v>
      </c>
      <c r="H330" s="10">
        <v>0</v>
      </c>
      <c r="I330" s="10">
        <v>0</v>
      </c>
      <c r="J330" s="10">
        <v>0</v>
      </c>
      <c r="K330" s="10">
        <v>0</v>
      </c>
      <c r="L330" s="10">
        <v>0</v>
      </c>
      <c r="M330" s="10">
        <v>0</v>
      </c>
    </row>
    <row r="331" spans="1:13" x14ac:dyDescent="0.35">
      <c r="A331" s="9" t="str">
        <f t="shared" si="9"/>
        <v>DISTRIBUCION VOLUMEN X CRITERIO (kg ó litros)Total Bebidas CalientesHOMBRE</v>
      </c>
      <c r="B331" s="9">
        <v>0</v>
      </c>
      <c r="C331" s="9">
        <v>0</v>
      </c>
      <c r="D331" s="10" t="s">
        <v>21</v>
      </c>
      <c r="E331" s="21">
        <v>61.580168781720737</v>
      </c>
      <c r="F331" s="21">
        <v>58.679777440534608</v>
      </c>
      <c r="G331" s="21">
        <v>59.130317925451472</v>
      </c>
      <c r="H331" s="10">
        <v>0</v>
      </c>
      <c r="I331" s="10">
        <v>0</v>
      </c>
      <c r="J331" s="10">
        <v>0</v>
      </c>
      <c r="K331" s="10">
        <v>0</v>
      </c>
      <c r="L331" s="10">
        <v>0</v>
      </c>
      <c r="M331" s="10">
        <v>0</v>
      </c>
    </row>
    <row r="332" spans="1:13" x14ac:dyDescent="0.35">
      <c r="A332" s="9" t="str">
        <f t="shared" si="9"/>
        <v>DISTRIBUCION VOLUMEN X CRITERIO (kg ó litros)Total Bebidas CalientesMUJER</v>
      </c>
      <c r="B332" s="9">
        <v>0</v>
      </c>
      <c r="C332" s="9">
        <v>0</v>
      </c>
      <c r="D332" s="10" t="s">
        <v>22</v>
      </c>
      <c r="E332" s="21">
        <v>38.419825616172751</v>
      </c>
      <c r="F332" s="21">
        <v>41.32021802108185</v>
      </c>
      <c r="G332" s="21">
        <v>40.869692080880029</v>
      </c>
      <c r="H332" s="10">
        <v>0</v>
      </c>
      <c r="I332" s="10">
        <v>0</v>
      </c>
      <c r="J332" s="10">
        <v>0</v>
      </c>
      <c r="K332" s="10">
        <v>0</v>
      </c>
      <c r="L332" s="10">
        <v>0</v>
      </c>
      <c r="M332" s="10">
        <v>0</v>
      </c>
    </row>
    <row r="333" spans="1:13" x14ac:dyDescent="0.35">
      <c r="A333" s="9" t="str">
        <f>$B$183&amp;$C$333&amp;D333</f>
        <v>DISTRIBUCION VOLUMEN X CRITERIO (kg ó litros)Total AperitivosT.ESPAÑA</v>
      </c>
      <c r="B333" s="9">
        <v>0</v>
      </c>
      <c r="C333" s="9" t="s">
        <v>161</v>
      </c>
      <c r="D333" s="10" t="s">
        <v>36</v>
      </c>
      <c r="E333" s="21">
        <v>100</v>
      </c>
      <c r="F333" s="21">
        <v>100</v>
      </c>
      <c r="G333" s="21">
        <v>100</v>
      </c>
      <c r="H333" s="10">
        <v>0</v>
      </c>
      <c r="I333" s="10">
        <v>0</v>
      </c>
      <c r="J333" s="10">
        <v>0</v>
      </c>
      <c r="K333" s="10">
        <v>0</v>
      </c>
      <c r="L333" s="10">
        <v>0</v>
      </c>
      <c r="M333" s="10">
        <v>0</v>
      </c>
    </row>
    <row r="334" spans="1:13" x14ac:dyDescent="0.35">
      <c r="A334" s="9" t="str">
        <f t="shared" ref="A334:A362" si="10">$B$183&amp;$C$333&amp;D334</f>
        <v>DISTRIBUCION VOLUMEN X CRITERIO (kg ó litros)Total AperitivosBCN AM</v>
      </c>
      <c r="B334" s="9">
        <v>0</v>
      </c>
      <c r="C334" s="9">
        <v>0</v>
      </c>
      <c r="D334" s="10" t="s">
        <v>1</v>
      </c>
      <c r="E334" s="21">
        <v>9.0277526237790138</v>
      </c>
      <c r="F334" s="21">
        <v>10.674459271760139</v>
      </c>
      <c r="G334" s="21">
        <v>10.053124897888779</v>
      </c>
      <c r="H334" s="10">
        <v>0</v>
      </c>
      <c r="I334" s="10">
        <v>0</v>
      </c>
      <c r="J334" s="10">
        <v>0</v>
      </c>
      <c r="K334" s="10">
        <v>0</v>
      </c>
      <c r="L334" s="10">
        <v>0</v>
      </c>
      <c r="M334" s="10">
        <v>0</v>
      </c>
    </row>
    <row r="335" spans="1:13" x14ac:dyDescent="0.35">
      <c r="A335" s="9" t="str">
        <f t="shared" si="10"/>
        <v>DISTRIBUCION VOLUMEN X CRITERIO (kg ó litros)Total AperitivosREST.CAT ARAGON</v>
      </c>
      <c r="B335" s="9">
        <v>0</v>
      </c>
      <c r="C335" s="9">
        <v>0</v>
      </c>
      <c r="D335" s="10" t="s">
        <v>2</v>
      </c>
      <c r="E335" s="21">
        <v>10.638490307079907</v>
      </c>
      <c r="F335" s="21">
        <v>14.519920975197465</v>
      </c>
      <c r="G335" s="21">
        <v>17.26896645401834</v>
      </c>
      <c r="H335" s="10">
        <v>0</v>
      </c>
      <c r="I335" s="10">
        <v>0</v>
      </c>
      <c r="J335" s="10">
        <v>0</v>
      </c>
      <c r="K335" s="10">
        <v>0</v>
      </c>
      <c r="L335" s="10">
        <v>0</v>
      </c>
      <c r="M335" s="10">
        <v>0</v>
      </c>
    </row>
    <row r="336" spans="1:13" x14ac:dyDescent="0.35">
      <c r="A336" s="9" t="str">
        <f t="shared" si="10"/>
        <v>DISTRIBUCION VOLUMEN X CRITERIO (kg ó litros)Total AperitivosLEVANTE</v>
      </c>
      <c r="B336" s="9">
        <v>0</v>
      </c>
      <c r="C336" s="9">
        <v>0</v>
      </c>
      <c r="D336" s="10" t="s">
        <v>3</v>
      </c>
      <c r="E336" s="21">
        <v>13.929106815673148</v>
      </c>
      <c r="F336" s="21">
        <v>14.068827942207948</v>
      </c>
      <c r="G336" s="21">
        <v>12.036003323665842</v>
      </c>
      <c r="H336" s="10">
        <v>0</v>
      </c>
      <c r="I336" s="10">
        <v>0</v>
      </c>
      <c r="J336" s="10">
        <v>0</v>
      </c>
      <c r="K336" s="10">
        <v>0</v>
      </c>
      <c r="L336" s="10">
        <v>0</v>
      </c>
      <c r="M336" s="10">
        <v>0</v>
      </c>
    </row>
    <row r="337" spans="1:13" x14ac:dyDescent="0.35">
      <c r="A337" s="9" t="str">
        <f t="shared" si="10"/>
        <v>DISTRIBUCION VOLUMEN X CRITERIO (kg ó litros)Total AperitivosANDALUCIA</v>
      </c>
      <c r="B337" s="9">
        <v>0</v>
      </c>
      <c r="C337" s="9">
        <v>0</v>
      </c>
      <c r="D337" s="10" t="s">
        <v>4</v>
      </c>
      <c r="E337" s="21">
        <v>20.735900868129253</v>
      </c>
      <c r="F337" s="21">
        <v>19.568092356515841</v>
      </c>
      <c r="G337" s="21">
        <v>19.775080905110347</v>
      </c>
      <c r="H337" s="10">
        <v>0</v>
      </c>
      <c r="I337" s="10">
        <v>0</v>
      </c>
      <c r="J337" s="10">
        <v>0</v>
      </c>
      <c r="K337" s="10">
        <v>0</v>
      </c>
      <c r="L337" s="10">
        <v>0</v>
      </c>
      <c r="M337" s="10">
        <v>0</v>
      </c>
    </row>
    <row r="338" spans="1:13" x14ac:dyDescent="0.35">
      <c r="A338" s="9" t="str">
        <f t="shared" si="10"/>
        <v>DISTRIBUCION VOLUMEN X CRITERIO (kg ó litros)Total AperitivosMDD AM</v>
      </c>
      <c r="B338" s="9">
        <v>0</v>
      </c>
      <c r="C338" s="9">
        <v>0</v>
      </c>
      <c r="D338" s="10" t="s">
        <v>5</v>
      </c>
      <c r="E338" s="21">
        <v>10.544056254027893</v>
      </c>
      <c r="F338" s="21">
        <v>10.68426475560636</v>
      </c>
      <c r="G338" s="21">
        <v>11.437018948239938</v>
      </c>
      <c r="H338" s="10">
        <v>0</v>
      </c>
      <c r="I338" s="10">
        <v>0</v>
      </c>
      <c r="J338" s="10">
        <v>0</v>
      </c>
      <c r="K338" s="10">
        <v>0</v>
      </c>
      <c r="L338" s="10">
        <v>0</v>
      </c>
      <c r="M338" s="10">
        <v>0</v>
      </c>
    </row>
    <row r="339" spans="1:13" x14ac:dyDescent="0.35">
      <c r="A339" s="9" t="str">
        <f t="shared" si="10"/>
        <v>DISTRIBUCION VOLUMEN X CRITERIO (kg ó litros)Total AperitivosRTO CENTRO</v>
      </c>
      <c r="B339" s="9">
        <v>0</v>
      </c>
      <c r="C339" s="9">
        <v>0</v>
      </c>
      <c r="D339" s="10" t="s">
        <v>6</v>
      </c>
      <c r="E339" s="21">
        <v>13.242276915581334</v>
      </c>
      <c r="F339" s="21">
        <v>11.210258251359997</v>
      </c>
      <c r="G339" s="21">
        <v>11.017911204939754</v>
      </c>
      <c r="H339" s="10">
        <v>0</v>
      </c>
      <c r="I339" s="10">
        <v>0</v>
      </c>
      <c r="J339" s="10">
        <v>0</v>
      </c>
      <c r="K339" s="10">
        <v>0</v>
      </c>
      <c r="L339" s="10">
        <v>0</v>
      </c>
      <c r="M339" s="10">
        <v>0</v>
      </c>
    </row>
    <row r="340" spans="1:13" x14ac:dyDescent="0.35">
      <c r="A340" s="9" t="str">
        <f t="shared" si="10"/>
        <v>DISTRIBUCION VOLUMEN X CRITERIO (kg ó litros)Total AperitivosNORTE-CENTRO</v>
      </c>
      <c r="B340" s="9">
        <v>0</v>
      </c>
      <c r="C340" s="9">
        <v>0</v>
      </c>
      <c r="D340" s="10" t="s">
        <v>7</v>
      </c>
      <c r="E340" s="21">
        <v>14.264986259498457</v>
      </c>
      <c r="F340" s="21">
        <v>11.380561781846188</v>
      </c>
      <c r="G340" s="21">
        <v>10.779993144648694</v>
      </c>
      <c r="H340" s="10">
        <v>0</v>
      </c>
      <c r="I340" s="10">
        <v>0</v>
      </c>
      <c r="J340" s="10">
        <v>0</v>
      </c>
      <c r="K340" s="10">
        <v>0</v>
      </c>
      <c r="L340" s="10">
        <v>0</v>
      </c>
      <c r="M340" s="10">
        <v>0</v>
      </c>
    </row>
    <row r="341" spans="1:13" x14ac:dyDescent="0.35">
      <c r="A341" s="9" t="str">
        <f t="shared" si="10"/>
        <v>DISTRIBUCION VOLUMEN X CRITERIO (kg ó litros)Total AperitivosNOROESTE</v>
      </c>
      <c r="B341" s="9">
        <v>0</v>
      </c>
      <c r="C341" s="9">
        <v>0</v>
      </c>
      <c r="D341" s="10" t="s">
        <v>8</v>
      </c>
      <c r="E341" s="21">
        <v>7.6174322763489606</v>
      </c>
      <c r="F341" s="21">
        <v>7.8936196737160556</v>
      </c>
      <c r="G341" s="21">
        <v>7.6318983166886927</v>
      </c>
      <c r="H341" s="10">
        <v>0</v>
      </c>
      <c r="I341" s="10">
        <v>0</v>
      </c>
      <c r="J341" s="10">
        <v>0</v>
      </c>
      <c r="K341" s="10">
        <v>0</v>
      </c>
      <c r="L341" s="10">
        <v>0</v>
      </c>
      <c r="M341" s="10">
        <v>0</v>
      </c>
    </row>
    <row r="342" spans="1:13" x14ac:dyDescent="0.35">
      <c r="A342" s="9" t="str">
        <f t="shared" si="10"/>
        <v>DISTRIBUCION VOLUMEN X CRITERIO (kg ó litros)Total Aperitivos&lt;2MIL</v>
      </c>
      <c r="B342" s="9">
        <v>0</v>
      </c>
      <c r="C342" s="9">
        <v>0</v>
      </c>
      <c r="D342" s="10" t="s">
        <v>9</v>
      </c>
      <c r="E342" s="21">
        <v>6.6440915596419821</v>
      </c>
      <c r="F342" s="21">
        <v>5.7227410528985629</v>
      </c>
      <c r="G342" s="21">
        <v>5.5524102328911233</v>
      </c>
      <c r="H342" s="10">
        <v>0</v>
      </c>
      <c r="I342" s="10">
        <v>0</v>
      </c>
      <c r="J342" s="10">
        <v>0</v>
      </c>
      <c r="K342" s="10">
        <v>0</v>
      </c>
      <c r="L342" s="10">
        <v>0</v>
      </c>
      <c r="M342" s="10">
        <v>0</v>
      </c>
    </row>
    <row r="343" spans="1:13" x14ac:dyDescent="0.35">
      <c r="A343" s="9" t="str">
        <f t="shared" si="10"/>
        <v>DISTRIBUCION VOLUMEN X CRITERIO (kg ó litros)Total Aperitivos2-5MIL</v>
      </c>
      <c r="B343" s="9">
        <v>0</v>
      </c>
      <c r="C343" s="9">
        <v>0</v>
      </c>
      <c r="D343" s="10" t="s">
        <v>10</v>
      </c>
      <c r="E343" s="21">
        <v>5.240839376483251</v>
      </c>
      <c r="F343" s="21">
        <v>5.0562904395941448</v>
      </c>
      <c r="G343" s="21">
        <v>5.2120082402046801</v>
      </c>
      <c r="H343" s="10">
        <v>0</v>
      </c>
      <c r="I343" s="10">
        <v>0</v>
      </c>
      <c r="J343" s="10">
        <v>0</v>
      </c>
      <c r="K343" s="10">
        <v>0</v>
      </c>
      <c r="L343" s="10">
        <v>0</v>
      </c>
      <c r="M343" s="10">
        <v>0</v>
      </c>
    </row>
    <row r="344" spans="1:13" x14ac:dyDescent="0.35">
      <c r="A344" s="9" t="str">
        <f t="shared" si="10"/>
        <v>DISTRIBUCION VOLUMEN X CRITERIO (kg ó litros)Total Aperitivos5-10MIL</v>
      </c>
      <c r="B344" s="9">
        <v>0</v>
      </c>
      <c r="C344" s="9">
        <v>0</v>
      </c>
      <c r="D344" s="10" t="s">
        <v>11</v>
      </c>
      <c r="E344" s="21">
        <v>6.2183686686172637</v>
      </c>
      <c r="F344" s="21">
        <v>7.781275608470323</v>
      </c>
      <c r="G344" s="21">
        <v>5.0767898977063597</v>
      </c>
      <c r="H344" s="10">
        <v>0</v>
      </c>
      <c r="I344" s="10">
        <v>0</v>
      </c>
      <c r="J344" s="10">
        <v>0</v>
      </c>
      <c r="K344" s="10">
        <v>0</v>
      </c>
      <c r="L344" s="10">
        <v>0</v>
      </c>
      <c r="M344" s="10">
        <v>0</v>
      </c>
    </row>
    <row r="345" spans="1:13" x14ac:dyDescent="0.35">
      <c r="A345" s="9" t="str">
        <f t="shared" si="10"/>
        <v>DISTRIBUCION VOLUMEN X CRITERIO (kg ó litros)Total Aperitivos10-30MIL</v>
      </c>
      <c r="B345" s="9">
        <v>0</v>
      </c>
      <c r="C345" s="9">
        <v>0</v>
      </c>
      <c r="D345" s="10" t="s">
        <v>12</v>
      </c>
      <c r="E345" s="21">
        <v>22.542702972487035</v>
      </c>
      <c r="F345" s="21">
        <v>21.703427333211632</v>
      </c>
      <c r="G345" s="21">
        <v>21.325464529203426</v>
      </c>
      <c r="H345" s="10">
        <v>0</v>
      </c>
      <c r="I345" s="10">
        <v>0</v>
      </c>
      <c r="J345" s="10">
        <v>0</v>
      </c>
      <c r="K345" s="10">
        <v>0</v>
      </c>
      <c r="L345" s="10">
        <v>0</v>
      </c>
      <c r="M345" s="10">
        <v>0</v>
      </c>
    </row>
    <row r="346" spans="1:13" x14ac:dyDescent="0.35">
      <c r="A346" s="9" t="str">
        <f t="shared" si="10"/>
        <v>DISTRIBUCION VOLUMEN X CRITERIO (kg ó litros)Total Aperitivos30-100MIL</v>
      </c>
      <c r="B346" s="9">
        <v>0</v>
      </c>
      <c r="C346" s="9">
        <v>0</v>
      </c>
      <c r="D346" s="10" t="s">
        <v>13</v>
      </c>
      <c r="E346" s="21">
        <v>20.848424839645762</v>
      </c>
      <c r="F346" s="21">
        <v>20.724728040142125</v>
      </c>
      <c r="G346" s="21">
        <v>22.633984844654346</v>
      </c>
      <c r="H346" s="10">
        <v>0</v>
      </c>
      <c r="I346" s="10">
        <v>0</v>
      </c>
      <c r="J346" s="10">
        <v>0</v>
      </c>
      <c r="K346" s="10">
        <v>0</v>
      </c>
      <c r="L346" s="10">
        <v>0</v>
      </c>
      <c r="M346" s="10">
        <v>0</v>
      </c>
    </row>
    <row r="347" spans="1:13" x14ac:dyDescent="0.35">
      <c r="A347" s="9" t="str">
        <f t="shared" si="10"/>
        <v>DISTRIBUCION VOLUMEN X CRITERIO (kg ó litros)Total Aperitivos100-200MIL</v>
      </c>
      <c r="B347" s="9">
        <v>0</v>
      </c>
      <c r="C347" s="9">
        <v>0</v>
      </c>
      <c r="D347" s="10" t="s">
        <v>14</v>
      </c>
      <c r="E347" s="21">
        <v>7.7769232381487212</v>
      </c>
      <c r="F347" s="21">
        <v>7.380797030185299</v>
      </c>
      <c r="G347" s="21">
        <v>9.3417676126599822</v>
      </c>
      <c r="H347" s="10">
        <v>0</v>
      </c>
      <c r="I347" s="10">
        <v>0</v>
      </c>
      <c r="J347" s="10">
        <v>0</v>
      </c>
      <c r="K347" s="10">
        <v>0</v>
      </c>
      <c r="L347" s="10">
        <v>0</v>
      </c>
      <c r="M347" s="10">
        <v>0</v>
      </c>
    </row>
    <row r="348" spans="1:13" x14ac:dyDescent="0.35">
      <c r="A348" s="9" t="str">
        <f t="shared" si="10"/>
        <v>DISTRIBUCION VOLUMEN X CRITERIO (kg ó litros)Total Aperitivos200-500MIL</v>
      </c>
      <c r="B348" s="9">
        <v>0</v>
      </c>
      <c r="C348" s="9">
        <v>0</v>
      </c>
      <c r="D348" s="10" t="s">
        <v>15</v>
      </c>
      <c r="E348" s="21">
        <v>15.80684214332884</v>
      </c>
      <c r="F348" s="21">
        <v>16.860922911276745</v>
      </c>
      <c r="G348" s="21">
        <v>14.598367742416658</v>
      </c>
      <c r="H348" s="10">
        <v>0</v>
      </c>
      <c r="I348" s="10">
        <v>0</v>
      </c>
      <c r="J348" s="10">
        <v>0</v>
      </c>
      <c r="K348" s="10">
        <v>0</v>
      </c>
      <c r="L348" s="10">
        <v>0</v>
      </c>
      <c r="M348" s="10">
        <v>0</v>
      </c>
    </row>
    <row r="349" spans="1:13" x14ac:dyDescent="0.35">
      <c r="A349" s="9" t="str">
        <f t="shared" si="10"/>
        <v>DISTRIBUCION VOLUMEN X CRITERIO (kg ó litros)Total Aperitivos&gt;500MIL</v>
      </c>
      <c r="B349" s="9">
        <v>0</v>
      </c>
      <c r="C349" s="9">
        <v>0</v>
      </c>
      <c r="D349" s="10" t="s">
        <v>16</v>
      </c>
      <c r="E349" s="21">
        <v>14.921805975857296</v>
      </c>
      <c r="F349" s="21">
        <v>14.769820694799563</v>
      </c>
      <c r="G349" s="21">
        <v>16.259202799776336</v>
      </c>
      <c r="H349" s="10">
        <v>0</v>
      </c>
      <c r="I349" s="10">
        <v>0</v>
      </c>
      <c r="J349" s="10">
        <v>0</v>
      </c>
      <c r="K349" s="10">
        <v>0</v>
      </c>
      <c r="L349" s="10">
        <v>0</v>
      </c>
      <c r="M349" s="10">
        <v>0</v>
      </c>
    </row>
    <row r="350" spans="1:13" x14ac:dyDescent="0.35">
      <c r="A350" s="9" t="str">
        <f t="shared" si="10"/>
        <v>DISTRIBUCION VOLUMEN X CRITERIO (kg ó litros)Total AperitivosDE 15 A 19 AÑOS</v>
      </c>
      <c r="B350" s="9">
        <v>0</v>
      </c>
      <c r="C350" s="9">
        <v>0</v>
      </c>
      <c r="D350" s="10" t="s">
        <v>39</v>
      </c>
      <c r="E350" s="21">
        <v>5.2616033425929913</v>
      </c>
      <c r="F350" s="21">
        <v>6.7799873273756539</v>
      </c>
      <c r="G350" s="21">
        <v>6.2127311107695755</v>
      </c>
      <c r="H350" s="10">
        <v>0</v>
      </c>
      <c r="I350" s="10">
        <v>0</v>
      </c>
      <c r="J350" s="10">
        <v>0</v>
      </c>
      <c r="K350" s="10">
        <v>0</v>
      </c>
      <c r="L350" s="10">
        <v>0</v>
      </c>
      <c r="M350" s="10">
        <v>0</v>
      </c>
    </row>
    <row r="351" spans="1:13" x14ac:dyDescent="0.35">
      <c r="A351" s="9" t="str">
        <f t="shared" si="10"/>
        <v>DISTRIBUCION VOLUMEN X CRITERIO (kg ó litros)Total AperitivosDE 20 A 24 AÑOS</v>
      </c>
      <c r="B351" s="9">
        <v>0</v>
      </c>
      <c r="C351" s="9">
        <v>0</v>
      </c>
      <c r="D351" s="10" t="s">
        <v>40</v>
      </c>
      <c r="E351" s="21">
        <v>4.328192494036923</v>
      </c>
      <c r="F351" s="21">
        <v>3.253919201429571</v>
      </c>
      <c r="G351" s="21">
        <v>4.0804737859618454</v>
      </c>
      <c r="H351" s="10">
        <v>0</v>
      </c>
      <c r="I351" s="10">
        <v>0</v>
      </c>
      <c r="J351" s="10">
        <v>0</v>
      </c>
      <c r="K351" s="10">
        <v>0</v>
      </c>
      <c r="L351" s="10">
        <v>0</v>
      </c>
      <c r="M351" s="10">
        <v>0</v>
      </c>
    </row>
    <row r="352" spans="1:13" x14ac:dyDescent="0.35">
      <c r="A352" s="9" t="str">
        <f t="shared" si="10"/>
        <v>DISTRIBUCION VOLUMEN X CRITERIO (kg ó litros)Total AperitivosDE 25 A 34 AÑOS</v>
      </c>
      <c r="B352" s="9">
        <v>0</v>
      </c>
      <c r="C352" s="9">
        <v>0</v>
      </c>
      <c r="D352" s="10" t="s">
        <v>41</v>
      </c>
      <c r="E352" s="21">
        <v>10.809115316035305</v>
      </c>
      <c r="F352" s="21">
        <v>9.9980646740655406</v>
      </c>
      <c r="G352" s="21">
        <v>9.4952334889996859</v>
      </c>
      <c r="H352" s="10">
        <v>0</v>
      </c>
      <c r="I352" s="10">
        <v>0</v>
      </c>
      <c r="J352" s="10">
        <v>0</v>
      </c>
      <c r="K352" s="10">
        <v>0</v>
      </c>
      <c r="L352" s="10">
        <v>0</v>
      </c>
      <c r="M352" s="10">
        <v>0</v>
      </c>
    </row>
    <row r="353" spans="1:13" x14ac:dyDescent="0.35">
      <c r="A353" s="9" t="str">
        <f t="shared" si="10"/>
        <v>DISTRIBUCION VOLUMEN X CRITERIO (kg ó litros)Total AperitivosDE 35 A 49 AÑOS</v>
      </c>
      <c r="B353" s="9">
        <v>0</v>
      </c>
      <c r="C353" s="9">
        <v>0</v>
      </c>
      <c r="D353" s="10" t="s">
        <v>42</v>
      </c>
      <c r="E353" s="21">
        <v>28.959016556956463</v>
      </c>
      <c r="F353" s="21">
        <v>28.678646673838092</v>
      </c>
      <c r="G353" s="21">
        <v>22.740948748019392</v>
      </c>
      <c r="H353" s="10">
        <v>0</v>
      </c>
      <c r="I353" s="10">
        <v>0</v>
      </c>
      <c r="J353" s="10">
        <v>0</v>
      </c>
      <c r="K353" s="10">
        <v>0</v>
      </c>
      <c r="L353" s="10">
        <v>0</v>
      </c>
      <c r="M353" s="10">
        <v>0</v>
      </c>
    </row>
    <row r="354" spans="1:13" x14ac:dyDescent="0.35">
      <c r="A354" s="9" t="str">
        <f t="shared" si="10"/>
        <v>DISTRIBUCION VOLUMEN X CRITERIO (kg ó litros)Total AperitivosDE 50 A 59 AÑOS</v>
      </c>
      <c r="B354" s="9">
        <v>0</v>
      </c>
      <c r="C354" s="9">
        <v>0</v>
      </c>
      <c r="D354" s="10" t="s">
        <v>43</v>
      </c>
      <c r="E354" s="21">
        <v>20.814953855577258</v>
      </c>
      <c r="F354" s="21">
        <v>21.137661589823647</v>
      </c>
      <c r="G354" s="21">
        <v>21.280402209922009</v>
      </c>
      <c r="H354" s="10">
        <v>0</v>
      </c>
      <c r="I354" s="10">
        <v>0</v>
      </c>
      <c r="J354" s="10">
        <v>0</v>
      </c>
      <c r="K354" s="10">
        <v>0</v>
      </c>
      <c r="L354" s="10">
        <v>0</v>
      </c>
      <c r="M354" s="10">
        <v>0</v>
      </c>
    </row>
    <row r="355" spans="1:13" x14ac:dyDescent="0.35">
      <c r="A355" s="9" t="str">
        <f t="shared" si="10"/>
        <v>DISTRIBUCION VOLUMEN X CRITERIO (kg ó litros)Total AperitivosDE 60 A 75 AÑOS</v>
      </c>
      <c r="B355" s="9">
        <v>0</v>
      </c>
      <c r="C355" s="9">
        <v>0</v>
      </c>
      <c r="D355" s="10" t="s">
        <v>44</v>
      </c>
      <c r="E355" s="21">
        <v>29.827117013938782</v>
      </c>
      <c r="F355" s="21">
        <v>30.151727575249112</v>
      </c>
      <c r="G355" s="21">
        <v>36.190207016996403</v>
      </c>
      <c r="H355" s="10">
        <v>0</v>
      </c>
      <c r="I355" s="10">
        <v>0</v>
      </c>
      <c r="J355" s="10">
        <v>0</v>
      </c>
      <c r="K355" s="10">
        <v>0</v>
      </c>
      <c r="L355" s="10">
        <v>0</v>
      </c>
      <c r="M355" s="10">
        <v>0</v>
      </c>
    </row>
    <row r="356" spans="1:13" x14ac:dyDescent="0.35">
      <c r="A356" s="9" t="str">
        <f t="shared" si="10"/>
        <v>DISTRIBUCION VOLUMEN X CRITERIO (kg ó litros)Total AperitivosNIVEL ALTO</v>
      </c>
      <c r="B356" s="9">
        <v>0</v>
      </c>
      <c r="C356" s="9">
        <v>0</v>
      </c>
      <c r="D356" s="10" t="s">
        <v>190</v>
      </c>
      <c r="E356" s="21">
        <v>19.076636592159911</v>
      </c>
      <c r="F356" s="21">
        <v>19.588499020149154</v>
      </c>
      <c r="G356" s="21">
        <v>20.675087325272397</v>
      </c>
      <c r="H356" s="10">
        <v>0</v>
      </c>
      <c r="I356" s="10">
        <v>0</v>
      </c>
      <c r="J356" s="10">
        <v>0</v>
      </c>
      <c r="K356" s="10">
        <v>0</v>
      </c>
      <c r="L356" s="10">
        <v>0</v>
      </c>
      <c r="M356" s="10">
        <v>0</v>
      </c>
    </row>
    <row r="357" spans="1:13" x14ac:dyDescent="0.35">
      <c r="A357" s="9" t="str">
        <f t="shared" si="10"/>
        <v>DISTRIBUCION VOLUMEN X CRITERIO (kg ó litros)Total AperitivosNIVEL MEDIO ALTO</v>
      </c>
      <c r="B357" s="9">
        <v>0</v>
      </c>
      <c r="C357" s="9">
        <v>0</v>
      </c>
      <c r="D357" s="10" t="s">
        <v>191</v>
      </c>
      <c r="E357" s="21">
        <v>11.436466901341422</v>
      </c>
      <c r="F357" s="21">
        <v>12.193901919825402</v>
      </c>
      <c r="G357" s="21">
        <v>10.457817043368445</v>
      </c>
      <c r="H357" s="10">
        <v>0</v>
      </c>
      <c r="I357" s="10">
        <v>0</v>
      </c>
      <c r="J357" s="10">
        <v>0</v>
      </c>
      <c r="K357" s="10">
        <v>0</v>
      </c>
      <c r="L357" s="10">
        <v>0</v>
      </c>
      <c r="M357" s="10">
        <v>0</v>
      </c>
    </row>
    <row r="358" spans="1:13" x14ac:dyDescent="0.35">
      <c r="A358" s="9" t="str">
        <f t="shared" si="10"/>
        <v>DISTRIBUCION VOLUMEN X CRITERIO (kg ó litros)Total AperitivosNIVEL MEDIO</v>
      </c>
      <c r="B358" s="9">
        <v>0</v>
      </c>
      <c r="C358" s="9">
        <v>0</v>
      </c>
      <c r="D358" s="10" t="s">
        <v>192</v>
      </c>
      <c r="E358" s="21">
        <v>27.006180308008421</v>
      </c>
      <c r="F358" s="21">
        <v>31.217694497367159</v>
      </c>
      <c r="G358" s="21">
        <v>29.052334130203622</v>
      </c>
      <c r="H358" s="10">
        <v>0</v>
      </c>
      <c r="I358" s="10">
        <v>0</v>
      </c>
      <c r="J358" s="10">
        <v>0</v>
      </c>
      <c r="K358" s="10">
        <v>0</v>
      </c>
      <c r="L358" s="10">
        <v>0</v>
      </c>
      <c r="M358" s="10">
        <v>0</v>
      </c>
    </row>
    <row r="359" spans="1:13" x14ac:dyDescent="0.35">
      <c r="A359" s="9" t="str">
        <f t="shared" si="10"/>
        <v>DISTRIBUCION VOLUMEN X CRITERIO (kg ó litros)Total AperitivosNIVEL MEDIO BAJO</v>
      </c>
      <c r="B359" s="9">
        <v>0</v>
      </c>
      <c r="C359" s="9">
        <v>0</v>
      </c>
      <c r="D359" s="10" t="s">
        <v>193</v>
      </c>
      <c r="E359" s="21">
        <v>12.463812100428711</v>
      </c>
      <c r="F359" s="21">
        <v>12.216824171899972</v>
      </c>
      <c r="G359" s="21">
        <v>14.030533972773076</v>
      </c>
      <c r="H359" s="10">
        <v>0</v>
      </c>
      <c r="I359" s="10">
        <v>0</v>
      </c>
      <c r="J359" s="10">
        <v>0</v>
      </c>
      <c r="K359" s="10">
        <v>0</v>
      </c>
      <c r="L359" s="10">
        <v>0</v>
      </c>
      <c r="M359" s="10">
        <v>0</v>
      </c>
    </row>
    <row r="360" spans="1:13" x14ac:dyDescent="0.35">
      <c r="A360" s="9" t="str">
        <f t="shared" si="10"/>
        <v>DISTRIBUCION VOLUMEN X CRITERIO (kg ó litros)Total AperitivosNIVEL BAJO</v>
      </c>
      <c r="B360" s="9">
        <v>0</v>
      </c>
      <c r="C360" s="9">
        <v>0</v>
      </c>
      <c r="D360" s="10" t="s">
        <v>194</v>
      </c>
      <c r="E360" s="21">
        <v>30.016902914228226</v>
      </c>
      <c r="F360" s="21">
        <v>24.783085699665136</v>
      </c>
      <c r="G360" s="21">
        <v>25.784225027990825</v>
      </c>
      <c r="H360" s="10">
        <v>0</v>
      </c>
      <c r="I360" s="10">
        <v>0</v>
      </c>
      <c r="J360" s="10">
        <v>0</v>
      </c>
      <c r="K360" s="10">
        <v>0</v>
      </c>
      <c r="L360" s="10">
        <v>0</v>
      </c>
      <c r="M360" s="10">
        <v>0</v>
      </c>
    </row>
    <row r="361" spans="1:13" x14ac:dyDescent="0.35">
      <c r="A361" s="9" t="str">
        <f t="shared" si="10"/>
        <v>DISTRIBUCION VOLUMEN X CRITERIO (kg ó litros)Total AperitivosHOMBRE</v>
      </c>
      <c r="B361" s="9">
        <v>0</v>
      </c>
      <c r="C361" s="9">
        <v>0</v>
      </c>
      <c r="D361" s="10" t="s">
        <v>21</v>
      </c>
      <c r="E361" s="21">
        <v>37.251698551861132</v>
      </c>
      <c r="F361" s="21">
        <v>39.506886808388749</v>
      </c>
      <c r="G361" s="21">
        <v>41.873769160212582</v>
      </c>
      <c r="H361" s="10">
        <v>0</v>
      </c>
      <c r="I361" s="10">
        <v>0</v>
      </c>
      <c r="J361" s="10">
        <v>0</v>
      </c>
      <c r="K361" s="10">
        <v>0</v>
      </c>
      <c r="L361" s="10">
        <v>0</v>
      </c>
      <c r="M361" s="10">
        <v>0</v>
      </c>
    </row>
    <row r="362" spans="1:13" x14ac:dyDescent="0.35">
      <c r="A362" s="9" t="str">
        <f t="shared" si="10"/>
        <v>DISTRIBUCION VOLUMEN X CRITERIO (kg ó litros)Total AperitivosMUJER</v>
      </c>
      <c r="B362" s="9">
        <v>0</v>
      </c>
      <c r="C362" s="9">
        <v>0</v>
      </c>
      <c r="D362" s="10" t="s">
        <v>22</v>
      </c>
      <c r="E362" s="21">
        <v>62.748297820948096</v>
      </c>
      <c r="F362" s="21">
        <v>60.493113044062561</v>
      </c>
      <c r="G362" s="21">
        <v>58.126221733832615</v>
      </c>
      <c r="H362" s="10">
        <v>0</v>
      </c>
      <c r="I362" s="10">
        <v>0</v>
      </c>
      <c r="J362" s="10">
        <v>0</v>
      </c>
      <c r="K362" s="10">
        <v>0</v>
      </c>
      <c r="L362" s="10">
        <v>0</v>
      </c>
      <c r="M362" s="10">
        <v>0</v>
      </c>
    </row>
    <row r="363" spans="1:13" x14ac:dyDescent="0.35">
      <c r="A363" s="9" t="str">
        <f>$B$363&amp;$C$363&amp;D363</f>
        <v>CONSUMO PER CAPITA (kg ó litros por individuo)TotalAlimentacionT.ESPAÑA</v>
      </c>
      <c r="B363" s="9" t="s">
        <v>103</v>
      </c>
      <c r="C363" s="9" t="s">
        <v>157</v>
      </c>
      <c r="D363" s="10" t="s">
        <v>36</v>
      </c>
      <c r="E363" s="21">
        <v>114.0083603197193</v>
      </c>
      <c r="F363" s="21">
        <v>110.16872801948593</v>
      </c>
      <c r="G363" s="21">
        <v>108.3188854798706</v>
      </c>
      <c r="H363" s="10">
        <v>0</v>
      </c>
      <c r="I363" s="10">
        <v>0</v>
      </c>
      <c r="J363" s="10">
        <v>0</v>
      </c>
      <c r="K363" s="10">
        <v>0</v>
      </c>
      <c r="L363" s="10">
        <v>0</v>
      </c>
      <c r="M363" s="10">
        <v>0</v>
      </c>
    </row>
    <row r="364" spans="1:13" x14ac:dyDescent="0.35">
      <c r="A364" s="9" t="str">
        <f t="shared" ref="A364:A392" si="11">$B$363&amp;$C$363&amp;D364</f>
        <v>CONSUMO PER CAPITA (kg ó litros por individuo)TotalAlimentacionBCN AM</v>
      </c>
      <c r="B364" s="9">
        <v>0</v>
      </c>
      <c r="C364" s="9">
        <v>0</v>
      </c>
      <c r="D364" s="10" t="s">
        <v>1</v>
      </c>
      <c r="E364" s="21">
        <v>110.07624101454506</v>
      </c>
      <c r="F364" s="21">
        <v>108.45986185694483</v>
      </c>
      <c r="G364" s="21">
        <v>105.87220028525502</v>
      </c>
      <c r="H364" s="10">
        <v>0</v>
      </c>
      <c r="I364" s="10">
        <v>0</v>
      </c>
      <c r="J364" s="10">
        <v>0</v>
      </c>
      <c r="K364" s="10">
        <v>0</v>
      </c>
      <c r="L364" s="10">
        <v>0</v>
      </c>
      <c r="M364" s="10">
        <v>0</v>
      </c>
    </row>
    <row r="365" spans="1:13" x14ac:dyDescent="0.35">
      <c r="A365" s="9" t="str">
        <f t="shared" si="11"/>
        <v>CONSUMO PER CAPITA (kg ó litros por individuo)TotalAlimentacionREST.CAT ARAGON</v>
      </c>
      <c r="B365" s="9">
        <v>0</v>
      </c>
      <c r="C365" s="9">
        <v>0</v>
      </c>
      <c r="D365" s="10" t="s">
        <v>2</v>
      </c>
      <c r="E365" s="21">
        <v>104.33422341396083</v>
      </c>
      <c r="F365" s="21">
        <v>107.4155311156929</v>
      </c>
      <c r="G365" s="21">
        <v>117.52272956026654</v>
      </c>
      <c r="H365" s="10">
        <v>0</v>
      </c>
      <c r="I365" s="10">
        <v>0</v>
      </c>
      <c r="J365" s="10">
        <v>0</v>
      </c>
      <c r="K365" s="10">
        <v>0</v>
      </c>
      <c r="L365" s="10">
        <v>0</v>
      </c>
      <c r="M365" s="10">
        <v>0</v>
      </c>
    </row>
    <row r="366" spans="1:13" x14ac:dyDescent="0.35">
      <c r="A366" s="9" t="str">
        <f t="shared" si="11"/>
        <v>CONSUMO PER CAPITA (kg ó litros por individuo)TotalAlimentacionLEVANTE</v>
      </c>
      <c r="B366" s="9">
        <v>0</v>
      </c>
      <c r="C366" s="9">
        <v>0</v>
      </c>
      <c r="D366" s="10" t="s">
        <v>3</v>
      </c>
      <c r="E366" s="21">
        <v>113.65953613634802</v>
      </c>
      <c r="F366" s="21">
        <v>109.86654776503198</v>
      </c>
      <c r="G366" s="21">
        <v>103.27258432200722</v>
      </c>
      <c r="H366" s="10">
        <v>0</v>
      </c>
      <c r="I366" s="10">
        <v>0</v>
      </c>
      <c r="J366" s="10">
        <v>0</v>
      </c>
      <c r="K366" s="10">
        <v>0</v>
      </c>
      <c r="L366" s="10">
        <v>0</v>
      </c>
      <c r="M366" s="10">
        <v>0</v>
      </c>
    </row>
    <row r="367" spans="1:13" x14ac:dyDescent="0.35">
      <c r="A367" s="9" t="str">
        <f t="shared" si="11"/>
        <v>CONSUMO PER CAPITA (kg ó litros por individuo)TotalAlimentacionANDALUCIA</v>
      </c>
      <c r="B367" s="9">
        <v>0</v>
      </c>
      <c r="C367" s="9">
        <v>0</v>
      </c>
      <c r="D367" s="10" t="s">
        <v>4</v>
      </c>
      <c r="E367" s="21">
        <v>113.43556478470059</v>
      </c>
      <c r="F367" s="21">
        <v>103.76293277768147</v>
      </c>
      <c r="G367" s="21">
        <v>104.88155835688445</v>
      </c>
      <c r="H367" s="10">
        <v>0</v>
      </c>
      <c r="I367" s="10">
        <v>0</v>
      </c>
      <c r="J367" s="10">
        <v>0</v>
      </c>
      <c r="K367" s="10">
        <v>0</v>
      </c>
      <c r="L367" s="10">
        <v>0</v>
      </c>
      <c r="M367" s="10">
        <v>0</v>
      </c>
    </row>
    <row r="368" spans="1:13" x14ac:dyDescent="0.35">
      <c r="A368" s="9" t="str">
        <f t="shared" si="11"/>
        <v>CONSUMO PER CAPITA (kg ó litros por individuo)TotalAlimentacionMDD AM</v>
      </c>
      <c r="B368" s="9">
        <v>0</v>
      </c>
      <c r="C368" s="9">
        <v>0</v>
      </c>
      <c r="D368" s="10" t="s">
        <v>5</v>
      </c>
      <c r="E368" s="21">
        <v>129.14787492925831</v>
      </c>
      <c r="F368" s="21">
        <v>119.43215319001483</v>
      </c>
      <c r="G368" s="21">
        <v>116.45509871018801</v>
      </c>
      <c r="H368" s="10">
        <v>0</v>
      </c>
      <c r="I368" s="10">
        <v>0</v>
      </c>
      <c r="J368" s="10">
        <v>0</v>
      </c>
      <c r="K368" s="10">
        <v>0</v>
      </c>
      <c r="L368" s="10">
        <v>0</v>
      </c>
      <c r="M368" s="10">
        <v>0</v>
      </c>
    </row>
    <row r="369" spans="1:13" x14ac:dyDescent="0.35">
      <c r="A369" s="9" t="str">
        <f t="shared" si="11"/>
        <v>CONSUMO PER CAPITA (kg ó litros por individuo)TotalAlimentacionRTO CENTRO</v>
      </c>
      <c r="B369" s="9">
        <v>0</v>
      </c>
      <c r="C369" s="9">
        <v>0</v>
      </c>
      <c r="D369" s="10" t="s">
        <v>6</v>
      </c>
      <c r="E369" s="21">
        <v>112.3566854345931</v>
      </c>
      <c r="F369" s="21">
        <v>107.56951363819314</v>
      </c>
      <c r="G369" s="21">
        <v>105.26195172985965</v>
      </c>
      <c r="H369" s="10">
        <v>0</v>
      </c>
      <c r="I369" s="10">
        <v>0</v>
      </c>
      <c r="J369" s="10">
        <v>0</v>
      </c>
      <c r="K369" s="10">
        <v>0</v>
      </c>
      <c r="L369" s="10">
        <v>0</v>
      </c>
      <c r="M369" s="10">
        <v>0</v>
      </c>
    </row>
    <row r="370" spans="1:13" x14ac:dyDescent="0.35">
      <c r="A370" s="9" t="str">
        <f t="shared" si="11"/>
        <v>CONSUMO PER CAPITA (kg ó litros por individuo)TotalAlimentacionNORTE-CENTRO</v>
      </c>
      <c r="B370" s="9">
        <v>0</v>
      </c>
      <c r="C370" s="9">
        <v>0</v>
      </c>
      <c r="D370" s="10" t="s">
        <v>7</v>
      </c>
      <c r="E370" s="21">
        <v>112.48057315817302</v>
      </c>
      <c r="F370" s="21">
        <v>107.85911146753708</v>
      </c>
      <c r="G370" s="21">
        <v>104.06765179839749</v>
      </c>
      <c r="H370" s="10">
        <v>0</v>
      </c>
      <c r="I370" s="10">
        <v>0</v>
      </c>
      <c r="J370" s="10">
        <v>0</v>
      </c>
      <c r="K370" s="10">
        <v>0</v>
      </c>
      <c r="L370" s="10">
        <v>0</v>
      </c>
      <c r="M370" s="10">
        <v>0</v>
      </c>
    </row>
    <row r="371" spans="1:13" x14ac:dyDescent="0.35">
      <c r="A371" s="9" t="str">
        <f t="shared" si="11"/>
        <v>CONSUMO PER CAPITA (kg ó litros por individuo)TotalAlimentacionNOROESTE</v>
      </c>
      <c r="B371" s="9">
        <v>0</v>
      </c>
      <c r="C371" s="9">
        <v>0</v>
      </c>
      <c r="D371" s="10" t="s">
        <v>8</v>
      </c>
      <c r="E371" s="21">
        <v>114.87506498024364</v>
      </c>
      <c r="F371" s="21">
        <v>122.48222494377185</v>
      </c>
      <c r="G371" s="21">
        <v>109.62397873165027</v>
      </c>
      <c r="H371" s="10">
        <v>0</v>
      </c>
      <c r="I371" s="10">
        <v>0</v>
      </c>
      <c r="J371" s="10">
        <v>0</v>
      </c>
      <c r="K371" s="10">
        <v>0</v>
      </c>
      <c r="L371" s="10">
        <v>0</v>
      </c>
      <c r="M371" s="10">
        <v>0</v>
      </c>
    </row>
    <row r="372" spans="1:13" x14ac:dyDescent="0.35">
      <c r="A372" s="9" t="str">
        <f t="shared" si="11"/>
        <v>CONSUMO PER CAPITA (kg ó litros por individuo)TotalAlimentacion&lt;2MIL</v>
      </c>
      <c r="B372" s="9">
        <v>0</v>
      </c>
      <c r="C372" s="9">
        <v>0</v>
      </c>
      <c r="D372" s="10" t="s">
        <v>9</v>
      </c>
      <c r="E372" s="21">
        <v>94.437715207707456</v>
      </c>
      <c r="F372" s="21">
        <v>96.521356431929618</v>
      </c>
      <c r="G372" s="21">
        <v>103.28064313307409</v>
      </c>
      <c r="H372" s="10">
        <v>0</v>
      </c>
      <c r="I372" s="10">
        <v>0</v>
      </c>
      <c r="J372" s="10">
        <v>0</v>
      </c>
      <c r="K372" s="10">
        <v>0</v>
      </c>
      <c r="L372" s="10">
        <v>0</v>
      </c>
      <c r="M372" s="10">
        <v>0</v>
      </c>
    </row>
    <row r="373" spans="1:13" x14ac:dyDescent="0.35">
      <c r="A373" s="9" t="str">
        <f t="shared" si="11"/>
        <v>CONSUMO PER CAPITA (kg ó litros por individuo)TotalAlimentacion2-5MIL</v>
      </c>
      <c r="B373" s="9">
        <v>0</v>
      </c>
      <c r="C373" s="9">
        <v>0</v>
      </c>
      <c r="D373" s="10" t="s">
        <v>10</v>
      </c>
      <c r="E373" s="21">
        <v>85.474122068311772</v>
      </c>
      <c r="F373" s="21">
        <v>80.692770568760722</v>
      </c>
      <c r="G373" s="21">
        <v>71.792520276317703</v>
      </c>
      <c r="H373" s="10">
        <v>0</v>
      </c>
      <c r="I373" s="11">
        <v>0</v>
      </c>
      <c r="J373" s="10">
        <v>0</v>
      </c>
      <c r="K373" s="10">
        <v>0</v>
      </c>
      <c r="L373" s="10">
        <v>0</v>
      </c>
      <c r="M373" s="10">
        <v>0</v>
      </c>
    </row>
    <row r="374" spans="1:13" x14ac:dyDescent="0.35">
      <c r="A374" s="9" t="str">
        <f t="shared" si="11"/>
        <v>CONSUMO PER CAPITA (kg ó litros por individuo)TotalAlimentacion5-10MIL</v>
      </c>
      <c r="B374" s="9">
        <v>0</v>
      </c>
      <c r="C374" s="9">
        <v>0</v>
      </c>
      <c r="D374" s="10" t="s">
        <v>11</v>
      </c>
      <c r="E374" s="21">
        <v>102.91948075797916</v>
      </c>
      <c r="F374" s="21">
        <v>104.21236229922555</v>
      </c>
      <c r="G374" s="21">
        <v>104.0167732329341</v>
      </c>
      <c r="H374" s="10">
        <v>0</v>
      </c>
      <c r="I374" s="10">
        <v>0</v>
      </c>
      <c r="J374" s="10">
        <v>0</v>
      </c>
      <c r="K374" s="10">
        <v>0</v>
      </c>
      <c r="L374" s="10">
        <v>0</v>
      </c>
      <c r="M374" s="10">
        <v>0</v>
      </c>
    </row>
    <row r="375" spans="1:13" x14ac:dyDescent="0.35">
      <c r="A375" s="9" t="str">
        <f t="shared" si="11"/>
        <v>CONSUMO PER CAPITA (kg ó litros por individuo)TotalAlimentacion10-30MIL</v>
      </c>
      <c r="B375" s="9">
        <v>0</v>
      </c>
      <c r="C375" s="9">
        <v>0</v>
      </c>
      <c r="D375" s="10" t="s">
        <v>12</v>
      </c>
      <c r="E375" s="21">
        <v>107.45502716903003</v>
      </c>
      <c r="F375" s="21">
        <v>105.6390507148958</v>
      </c>
      <c r="G375" s="21">
        <v>106.53502916106315</v>
      </c>
      <c r="H375" s="10">
        <v>0</v>
      </c>
      <c r="I375" s="10">
        <v>0</v>
      </c>
      <c r="J375" s="10">
        <v>0</v>
      </c>
      <c r="K375" s="10">
        <v>0</v>
      </c>
      <c r="L375" s="10">
        <v>0</v>
      </c>
      <c r="M375" s="10">
        <v>0</v>
      </c>
    </row>
    <row r="376" spans="1:13" x14ac:dyDescent="0.35">
      <c r="A376" s="9" t="str">
        <f t="shared" si="11"/>
        <v>CONSUMO PER CAPITA (kg ó litros por individuo)TotalAlimentacion30-100MIL</v>
      </c>
      <c r="B376" s="9">
        <v>0</v>
      </c>
      <c r="C376" s="9">
        <v>0</v>
      </c>
      <c r="D376" s="10" t="s">
        <v>13</v>
      </c>
      <c r="E376" s="21">
        <v>117.41747159182677</v>
      </c>
      <c r="F376" s="21">
        <v>109.69975277366022</v>
      </c>
      <c r="G376" s="21">
        <v>113.04871129210545</v>
      </c>
      <c r="H376" s="10">
        <v>0</v>
      </c>
      <c r="I376" s="10">
        <v>0</v>
      </c>
      <c r="J376" s="10">
        <v>0</v>
      </c>
      <c r="K376" s="10">
        <v>0</v>
      </c>
      <c r="L376" s="10">
        <v>0</v>
      </c>
      <c r="M376" s="10">
        <v>0</v>
      </c>
    </row>
    <row r="377" spans="1:13" x14ac:dyDescent="0.35">
      <c r="A377" s="9" t="str">
        <f t="shared" si="11"/>
        <v>CONSUMO PER CAPITA (kg ó litros por individuo)TotalAlimentacion100-200MIL</v>
      </c>
      <c r="B377" s="9">
        <v>0</v>
      </c>
      <c r="C377" s="9">
        <v>0</v>
      </c>
      <c r="D377" s="10" t="s">
        <v>14</v>
      </c>
      <c r="E377" s="21">
        <v>115.0163406906678</v>
      </c>
      <c r="F377" s="21">
        <v>104.00247368497425</v>
      </c>
      <c r="G377" s="21">
        <v>105.49440434173042</v>
      </c>
      <c r="H377" s="10">
        <v>0</v>
      </c>
      <c r="I377" s="10">
        <v>0</v>
      </c>
      <c r="J377" s="10">
        <v>0</v>
      </c>
      <c r="K377" s="10">
        <v>0</v>
      </c>
      <c r="L377" s="10">
        <v>0</v>
      </c>
      <c r="M377" s="10">
        <v>0</v>
      </c>
    </row>
    <row r="378" spans="1:13" x14ac:dyDescent="0.35">
      <c r="A378" s="9" t="str">
        <f t="shared" si="11"/>
        <v>CONSUMO PER CAPITA (kg ó litros por individuo)TotalAlimentacion200-500MIL</v>
      </c>
      <c r="B378" s="9">
        <v>0</v>
      </c>
      <c r="C378" s="9">
        <v>0</v>
      </c>
      <c r="D378" s="10" t="s">
        <v>15</v>
      </c>
      <c r="E378" s="21">
        <v>125.81560431491562</v>
      </c>
      <c r="F378" s="21">
        <v>128.51532779724766</v>
      </c>
      <c r="G378" s="21">
        <v>118.71379541987362</v>
      </c>
      <c r="H378" s="10">
        <v>0</v>
      </c>
      <c r="I378" s="10">
        <v>0</v>
      </c>
      <c r="J378" s="10">
        <v>0</v>
      </c>
      <c r="K378" s="10">
        <v>0</v>
      </c>
      <c r="L378" s="10">
        <v>0</v>
      </c>
      <c r="M378" s="10">
        <v>0</v>
      </c>
    </row>
    <row r="379" spans="1:13" x14ac:dyDescent="0.35">
      <c r="A379" s="9" t="str">
        <f t="shared" si="11"/>
        <v>CONSUMO PER CAPITA (kg ó litros por individuo)TotalAlimentacion&gt;500MIL</v>
      </c>
      <c r="B379" s="9">
        <v>0</v>
      </c>
      <c r="C379" s="9">
        <v>0</v>
      </c>
      <c r="D379" s="10" t="s">
        <v>16</v>
      </c>
      <c r="E379" s="21">
        <v>130.12222839921657</v>
      </c>
      <c r="F379" s="21">
        <v>124.1147600740715</v>
      </c>
      <c r="G379" s="21">
        <v>116.54678869393335</v>
      </c>
      <c r="H379" s="10">
        <v>0</v>
      </c>
      <c r="I379" s="10">
        <v>0</v>
      </c>
      <c r="J379" s="10">
        <v>0</v>
      </c>
      <c r="K379" s="10">
        <v>0</v>
      </c>
      <c r="L379" s="10">
        <v>0</v>
      </c>
      <c r="M379" s="10">
        <v>0</v>
      </c>
    </row>
    <row r="380" spans="1:13" x14ac:dyDescent="0.35">
      <c r="A380" s="9" t="str">
        <f t="shared" si="11"/>
        <v>CONSUMO PER CAPITA (kg ó litros por individuo)TotalAlimentacionDE 15 A 19 AÑOS</v>
      </c>
      <c r="B380" s="9">
        <v>0</v>
      </c>
      <c r="C380" s="9">
        <v>0</v>
      </c>
      <c r="D380" s="10" t="s">
        <v>39</v>
      </c>
      <c r="E380" s="21">
        <v>39.399916102744427</v>
      </c>
      <c r="F380" s="21">
        <v>41.219308566003903</v>
      </c>
      <c r="G380" s="21">
        <v>32.674271071562508</v>
      </c>
      <c r="H380" s="10">
        <v>0</v>
      </c>
      <c r="I380" s="10">
        <v>0</v>
      </c>
      <c r="J380" s="10">
        <v>0</v>
      </c>
      <c r="K380" s="10">
        <v>0</v>
      </c>
      <c r="L380" s="10">
        <v>0</v>
      </c>
      <c r="M380" s="10">
        <v>0</v>
      </c>
    </row>
    <row r="381" spans="1:13" x14ac:dyDescent="0.35">
      <c r="A381" s="9" t="str">
        <f t="shared" si="11"/>
        <v>CONSUMO PER CAPITA (kg ó litros por individuo)TotalAlimentacionDE 20 A 24 AÑOS</v>
      </c>
      <c r="B381" s="9">
        <v>0</v>
      </c>
      <c r="C381" s="9">
        <v>0</v>
      </c>
      <c r="D381" s="10" t="s">
        <v>40</v>
      </c>
      <c r="E381" s="21">
        <v>47.974504749464209</v>
      </c>
      <c r="F381" s="21">
        <v>43.287176430839814</v>
      </c>
      <c r="G381" s="21">
        <v>40.28084181975089</v>
      </c>
      <c r="H381" s="10">
        <v>0</v>
      </c>
      <c r="I381" s="10">
        <v>0</v>
      </c>
      <c r="J381" s="10">
        <v>0</v>
      </c>
      <c r="K381" s="11">
        <v>0</v>
      </c>
      <c r="L381" s="10">
        <v>0</v>
      </c>
      <c r="M381" s="10">
        <v>0</v>
      </c>
    </row>
    <row r="382" spans="1:13" x14ac:dyDescent="0.35">
      <c r="A382" s="9" t="str">
        <f t="shared" si="11"/>
        <v>CONSUMO PER CAPITA (kg ó litros por individuo)TotalAlimentacionDE 25 A 34 AÑOS</v>
      </c>
      <c r="B382" s="9">
        <v>0</v>
      </c>
      <c r="C382" s="9">
        <v>0</v>
      </c>
      <c r="D382" s="10" t="s">
        <v>41</v>
      </c>
      <c r="E382" s="21">
        <v>69.853106534913906</v>
      </c>
      <c r="F382" s="21">
        <v>67.343864052647675</v>
      </c>
      <c r="G382" s="21">
        <v>57.760264578607064</v>
      </c>
      <c r="H382" s="10">
        <v>0</v>
      </c>
      <c r="I382" s="10">
        <v>0</v>
      </c>
      <c r="J382" s="10">
        <v>0</v>
      </c>
      <c r="K382" s="10">
        <v>0</v>
      </c>
      <c r="L382" s="10">
        <v>0</v>
      </c>
      <c r="M382" s="10">
        <v>0</v>
      </c>
    </row>
    <row r="383" spans="1:13" x14ac:dyDescent="0.35">
      <c r="A383" s="9" t="str">
        <f t="shared" si="11"/>
        <v>CONSUMO PER CAPITA (kg ó litros por individuo)TotalAlimentacionDE 35 A 49 AÑOS</v>
      </c>
      <c r="B383" s="9">
        <v>0</v>
      </c>
      <c r="C383" s="9">
        <v>0</v>
      </c>
      <c r="D383" s="10" t="s">
        <v>42</v>
      </c>
      <c r="E383" s="21">
        <v>104.33345011556104</v>
      </c>
      <c r="F383" s="21">
        <v>95.735690501204203</v>
      </c>
      <c r="G383" s="21">
        <v>90.950760478910084</v>
      </c>
      <c r="H383" s="10">
        <v>0</v>
      </c>
      <c r="I383" s="10">
        <v>0</v>
      </c>
      <c r="J383" s="10">
        <v>0</v>
      </c>
      <c r="K383" s="10">
        <v>0</v>
      </c>
      <c r="L383" s="10">
        <v>0</v>
      </c>
      <c r="M383" s="10">
        <v>0</v>
      </c>
    </row>
    <row r="384" spans="1:13" x14ac:dyDescent="0.35">
      <c r="A384" s="9" t="str">
        <f t="shared" si="11"/>
        <v>CONSUMO PER CAPITA (kg ó litros por individuo)TotalAlimentacionDE 50 A 59 AÑOS</v>
      </c>
      <c r="B384" s="9">
        <v>0</v>
      </c>
      <c r="C384" s="9">
        <v>0</v>
      </c>
      <c r="D384" s="10" t="s">
        <v>43</v>
      </c>
      <c r="E384" s="21">
        <v>142.98749222206561</v>
      </c>
      <c r="F384" s="21">
        <v>138.89945532121166</v>
      </c>
      <c r="G384" s="21">
        <v>144.18208021455473</v>
      </c>
      <c r="H384" s="10">
        <v>0</v>
      </c>
      <c r="I384" s="10">
        <v>0</v>
      </c>
      <c r="J384" s="10">
        <v>0</v>
      </c>
      <c r="K384" s="10">
        <v>0</v>
      </c>
      <c r="L384" s="10">
        <v>0</v>
      </c>
      <c r="M384" s="10">
        <v>0</v>
      </c>
    </row>
    <row r="385" spans="1:13" x14ac:dyDescent="0.35">
      <c r="A385" s="9" t="str">
        <f t="shared" si="11"/>
        <v>CONSUMO PER CAPITA (kg ó litros por individuo)TotalAlimentacionDE 60 A 75 AÑOS</v>
      </c>
      <c r="B385" s="9">
        <v>0</v>
      </c>
      <c r="C385" s="9">
        <v>0</v>
      </c>
      <c r="D385" s="10" t="s">
        <v>44</v>
      </c>
      <c r="E385" s="21">
        <v>171.14122215609348</v>
      </c>
      <c r="F385" s="21">
        <v>171.15763710789244</v>
      </c>
      <c r="G385" s="21">
        <v>173.88173292077366</v>
      </c>
      <c r="H385" s="10">
        <v>0</v>
      </c>
      <c r="I385" s="10">
        <v>0</v>
      </c>
      <c r="J385" s="10">
        <v>0</v>
      </c>
      <c r="K385" s="10">
        <v>0</v>
      </c>
      <c r="L385" s="10">
        <v>0</v>
      </c>
      <c r="M385" s="10">
        <v>0</v>
      </c>
    </row>
    <row r="386" spans="1:13" x14ac:dyDescent="0.35">
      <c r="A386" s="9" t="str">
        <f t="shared" si="11"/>
        <v>CONSUMO PER CAPITA (kg ó litros por individuo)TotalAlimentacionNIVEL ALTO</v>
      </c>
      <c r="B386" s="9">
        <v>0</v>
      </c>
      <c r="C386" s="9">
        <v>0</v>
      </c>
      <c r="D386" s="10" t="s">
        <v>190</v>
      </c>
      <c r="E386" s="21">
        <v>123.16012969508446</v>
      </c>
      <c r="F386" s="21">
        <v>119.66435005230792</v>
      </c>
      <c r="G386" s="21">
        <v>114.71701458286191</v>
      </c>
      <c r="H386" s="10">
        <v>0</v>
      </c>
      <c r="I386" s="10">
        <v>0</v>
      </c>
      <c r="J386" s="10">
        <v>0</v>
      </c>
      <c r="K386" s="10">
        <v>0</v>
      </c>
      <c r="L386" s="10">
        <v>0</v>
      </c>
      <c r="M386" s="10">
        <v>0</v>
      </c>
    </row>
    <row r="387" spans="1:13" x14ac:dyDescent="0.35">
      <c r="A387" s="9" t="str">
        <f t="shared" si="11"/>
        <v>CONSUMO PER CAPITA (kg ó litros por individuo)TotalAlimentacionNIVEL MEDIO ALTO</v>
      </c>
      <c r="B387" s="9">
        <v>0</v>
      </c>
      <c r="C387" s="9">
        <v>0</v>
      </c>
      <c r="D387" s="10" t="s">
        <v>191</v>
      </c>
      <c r="E387" s="21">
        <v>112.62074670265581</v>
      </c>
      <c r="F387" s="21">
        <v>103.8757563909363</v>
      </c>
      <c r="G387" s="21">
        <v>104.11120570859232</v>
      </c>
      <c r="H387" s="10">
        <v>0</v>
      </c>
      <c r="I387" s="10">
        <v>0</v>
      </c>
      <c r="J387" s="10">
        <v>0</v>
      </c>
      <c r="K387" s="10">
        <v>0</v>
      </c>
      <c r="L387" s="10">
        <v>0</v>
      </c>
      <c r="M387" s="10">
        <v>0</v>
      </c>
    </row>
    <row r="388" spans="1:13" x14ac:dyDescent="0.35">
      <c r="A388" s="9" t="str">
        <f t="shared" si="11"/>
        <v>CONSUMO PER CAPITA (kg ó litros por individuo)TotalAlimentacionNIVEL MEDIO</v>
      </c>
      <c r="B388" s="9">
        <v>0</v>
      </c>
      <c r="C388" s="9">
        <v>0</v>
      </c>
      <c r="D388" s="10" t="s">
        <v>192</v>
      </c>
      <c r="E388" s="21">
        <v>114.24648695341239</v>
      </c>
      <c r="F388" s="21">
        <v>113.99694763035573</v>
      </c>
      <c r="G388" s="21">
        <v>112.83845423528795</v>
      </c>
      <c r="H388" s="10">
        <v>0</v>
      </c>
      <c r="I388" s="10">
        <v>0</v>
      </c>
      <c r="J388" s="10">
        <v>0</v>
      </c>
      <c r="K388" s="10">
        <v>0</v>
      </c>
      <c r="L388" s="10">
        <v>0</v>
      </c>
      <c r="M388" s="10">
        <v>0</v>
      </c>
    </row>
    <row r="389" spans="1:13" x14ac:dyDescent="0.35">
      <c r="A389" s="9" t="str">
        <f t="shared" si="11"/>
        <v>CONSUMO PER CAPITA (kg ó litros por individuo)TotalAlimentacionNIVEL MEDIO BAJO</v>
      </c>
      <c r="B389" s="9">
        <v>0</v>
      </c>
      <c r="C389" s="9">
        <v>0</v>
      </c>
      <c r="D389" s="10" t="s">
        <v>193</v>
      </c>
      <c r="E389" s="21">
        <v>118.70126119054257</v>
      </c>
      <c r="F389" s="21">
        <v>105.32654484022314</v>
      </c>
      <c r="G389" s="21">
        <v>104.00503680859903</v>
      </c>
      <c r="H389" s="10">
        <v>0</v>
      </c>
      <c r="I389" s="11">
        <v>0</v>
      </c>
      <c r="J389" s="11">
        <v>0</v>
      </c>
      <c r="K389" s="10">
        <v>0</v>
      </c>
      <c r="L389" s="10">
        <v>0</v>
      </c>
      <c r="M389" s="10">
        <v>0</v>
      </c>
    </row>
    <row r="390" spans="1:13" x14ac:dyDescent="0.35">
      <c r="A390" s="9" t="str">
        <f t="shared" si="11"/>
        <v>CONSUMO PER CAPITA (kg ó litros por individuo)TotalAlimentacionNIVEL BAJO</v>
      </c>
      <c r="B390" s="9">
        <v>0</v>
      </c>
      <c r="C390" s="9">
        <v>0</v>
      </c>
      <c r="D390" s="10" t="s">
        <v>194</v>
      </c>
      <c r="E390" s="21">
        <v>102.52924323348502</v>
      </c>
      <c r="F390" s="21">
        <v>103.95976088094221</v>
      </c>
      <c r="G390" s="21">
        <v>102.64420486687813</v>
      </c>
      <c r="H390" s="10">
        <v>0</v>
      </c>
      <c r="I390" s="10">
        <v>0</v>
      </c>
      <c r="J390" s="10">
        <v>0</v>
      </c>
      <c r="K390" s="10">
        <v>0</v>
      </c>
      <c r="L390" s="10">
        <v>0</v>
      </c>
      <c r="M390" s="10">
        <v>0</v>
      </c>
    </row>
    <row r="391" spans="1:13" x14ac:dyDescent="0.35">
      <c r="A391" s="9" t="str">
        <f t="shared" si="11"/>
        <v>CONSUMO PER CAPITA (kg ó litros por individuo)TotalAlimentacionHOMBRE</v>
      </c>
      <c r="B391" s="9">
        <v>0</v>
      </c>
      <c r="C391" s="9">
        <v>0</v>
      </c>
      <c r="D391" s="10" t="s">
        <v>21</v>
      </c>
      <c r="E391" s="21">
        <v>125.35252727906844</v>
      </c>
      <c r="F391" s="21">
        <v>120.38407678497573</v>
      </c>
      <c r="G391" s="21">
        <v>119.94764691714727</v>
      </c>
      <c r="H391" s="10">
        <v>0</v>
      </c>
      <c r="I391" s="10">
        <v>0</v>
      </c>
      <c r="J391" s="10">
        <v>0</v>
      </c>
      <c r="K391" s="10">
        <v>0</v>
      </c>
      <c r="L391" s="10">
        <v>0</v>
      </c>
      <c r="M391" s="10">
        <v>0</v>
      </c>
    </row>
    <row r="392" spans="1:13" x14ac:dyDescent="0.35">
      <c r="A392" s="9" t="str">
        <f t="shared" si="11"/>
        <v>CONSUMO PER CAPITA (kg ó litros por individuo)TotalAlimentacionMUJER</v>
      </c>
      <c r="B392" s="9">
        <v>0</v>
      </c>
      <c r="C392" s="9">
        <v>0</v>
      </c>
      <c r="D392" s="10" t="s">
        <v>22</v>
      </c>
      <c r="E392" s="21">
        <v>102.78125658477009</v>
      </c>
      <c r="F392" s="21">
        <v>100.07518677763277</v>
      </c>
      <c r="G392" s="21">
        <v>96.839370234908486</v>
      </c>
      <c r="H392" s="10">
        <v>0</v>
      </c>
      <c r="I392" s="10">
        <v>0</v>
      </c>
      <c r="J392" s="10">
        <v>0</v>
      </c>
      <c r="K392" s="10">
        <v>0</v>
      </c>
      <c r="L392" s="10">
        <v>0</v>
      </c>
      <c r="M392" s="10">
        <v>0</v>
      </c>
    </row>
    <row r="393" spans="1:13" x14ac:dyDescent="0.35">
      <c r="A393" s="9" t="str">
        <f>$B$363&amp;$C$393&amp;D393</f>
        <v>CONSUMO PER CAPITA (kg ó litros por individuo).T.Alimentos TOTAL INGT.ESPAÑA</v>
      </c>
      <c r="B393" s="9">
        <v>0</v>
      </c>
      <c r="C393" s="9" t="s">
        <v>107</v>
      </c>
      <c r="D393" s="10" t="s">
        <v>36</v>
      </c>
      <c r="E393" s="21">
        <v>45.803376399004947</v>
      </c>
      <c r="F393" s="21">
        <v>44.783701827574312</v>
      </c>
      <c r="G393" s="21">
        <v>45.775231627991289</v>
      </c>
      <c r="H393" s="10">
        <v>0</v>
      </c>
      <c r="I393" s="10">
        <v>0</v>
      </c>
      <c r="J393" s="10">
        <v>0</v>
      </c>
      <c r="K393" s="10">
        <v>0</v>
      </c>
      <c r="L393" s="10">
        <v>0</v>
      </c>
      <c r="M393" s="10">
        <v>0</v>
      </c>
    </row>
    <row r="394" spans="1:13" x14ac:dyDescent="0.35">
      <c r="A394" s="9" t="str">
        <f t="shared" ref="A394:A422" si="12">$B$363&amp;$C$393&amp;D394</f>
        <v>CONSUMO PER CAPITA (kg ó litros por individuo).T.Alimentos TOTAL INGBCN AM</v>
      </c>
      <c r="B394" s="9">
        <v>0</v>
      </c>
      <c r="C394" s="9">
        <v>0</v>
      </c>
      <c r="D394" s="10" t="s">
        <v>1</v>
      </c>
      <c r="E394" s="21">
        <v>46.101525252847637</v>
      </c>
      <c r="F394" s="21">
        <v>41.806199336946776</v>
      </c>
      <c r="G394" s="21">
        <v>43.361414483125806</v>
      </c>
      <c r="H394" s="10">
        <v>0</v>
      </c>
      <c r="I394" s="10">
        <v>0</v>
      </c>
      <c r="J394" s="10">
        <v>0</v>
      </c>
      <c r="K394" s="10">
        <v>0</v>
      </c>
      <c r="L394" s="10">
        <v>0</v>
      </c>
      <c r="M394" s="10">
        <v>0</v>
      </c>
    </row>
    <row r="395" spans="1:13" x14ac:dyDescent="0.35">
      <c r="A395" s="9" t="str">
        <f t="shared" si="12"/>
        <v>CONSUMO PER CAPITA (kg ó litros por individuo).T.Alimentos TOTAL INGREST.CAT ARAGON</v>
      </c>
      <c r="B395" s="9">
        <v>0</v>
      </c>
      <c r="C395" s="9">
        <v>0</v>
      </c>
      <c r="D395" s="10" t="s">
        <v>2</v>
      </c>
      <c r="E395" s="21">
        <v>39.870279902307232</v>
      </c>
      <c r="F395" s="21">
        <v>42.444213915035071</v>
      </c>
      <c r="G395" s="21">
        <v>45.454160156182589</v>
      </c>
      <c r="H395" s="10">
        <v>0</v>
      </c>
      <c r="I395" s="10">
        <v>0</v>
      </c>
      <c r="J395" s="10">
        <v>0</v>
      </c>
      <c r="K395" s="10">
        <v>0</v>
      </c>
      <c r="L395" s="10">
        <v>0</v>
      </c>
      <c r="M395" s="10">
        <v>0</v>
      </c>
    </row>
    <row r="396" spans="1:13" x14ac:dyDescent="0.35">
      <c r="A396" s="9" t="str">
        <f t="shared" si="12"/>
        <v>CONSUMO PER CAPITA (kg ó litros por individuo).T.Alimentos TOTAL INGLEVANTE</v>
      </c>
      <c r="B396" s="9">
        <v>0</v>
      </c>
      <c r="C396" s="9">
        <v>0</v>
      </c>
      <c r="D396" s="10" t="s">
        <v>3</v>
      </c>
      <c r="E396" s="21">
        <v>48.782583962986877</v>
      </c>
      <c r="F396" s="21">
        <v>48.255484880059115</v>
      </c>
      <c r="G396" s="21">
        <v>49.051120906878396</v>
      </c>
      <c r="H396" s="10">
        <v>0</v>
      </c>
      <c r="I396" s="10">
        <v>0</v>
      </c>
      <c r="J396" s="10">
        <v>0</v>
      </c>
      <c r="K396" s="10">
        <v>0</v>
      </c>
      <c r="L396" s="10">
        <v>0</v>
      </c>
      <c r="M396" s="10">
        <v>0</v>
      </c>
    </row>
    <row r="397" spans="1:13" x14ac:dyDescent="0.35">
      <c r="A397" s="9" t="str">
        <f t="shared" si="12"/>
        <v>CONSUMO PER CAPITA (kg ó litros por individuo).T.Alimentos TOTAL INGANDALUCIA</v>
      </c>
      <c r="B397" s="9">
        <v>0</v>
      </c>
      <c r="C397" s="9">
        <v>0</v>
      </c>
      <c r="D397" s="10" t="s">
        <v>4</v>
      </c>
      <c r="E397" s="21">
        <v>45.01657628250905</v>
      </c>
      <c r="F397" s="21">
        <v>42.680300454573221</v>
      </c>
      <c r="G397" s="21">
        <v>44.405264195857825</v>
      </c>
      <c r="H397" s="10">
        <v>0</v>
      </c>
      <c r="I397" s="11">
        <v>0</v>
      </c>
      <c r="J397" s="11">
        <v>0</v>
      </c>
      <c r="K397" s="11">
        <v>0</v>
      </c>
      <c r="L397" s="11">
        <v>0</v>
      </c>
      <c r="M397" s="10">
        <v>0</v>
      </c>
    </row>
    <row r="398" spans="1:13" x14ac:dyDescent="0.35">
      <c r="A398" s="9" t="str">
        <f t="shared" si="12"/>
        <v>CONSUMO PER CAPITA (kg ó litros por individuo).T.Alimentos TOTAL INGMDD AM</v>
      </c>
      <c r="B398" s="9">
        <v>0</v>
      </c>
      <c r="C398" s="9">
        <v>0</v>
      </c>
      <c r="D398" s="10" t="s">
        <v>5</v>
      </c>
      <c r="E398" s="21">
        <v>61.841859438053277</v>
      </c>
      <c r="F398" s="21">
        <v>55.666218524822796</v>
      </c>
      <c r="G398" s="21">
        <v>57.443712736665844</v>
      </c>
      <c r="H398" s="10">
        <v>0</v>
      </c>
      <c r="I398" s="10">
        <v>0</v>
      </c>
      <c r="J398" s="10">
        <v>0</v>
      </c>
      <c r="K398" s="10">
        <v>0</v>
      </c>
      <c r="L398" s="10">
        <v>0</v>
      </c>
      <c r="M398" s="10">
        <v>0</v>
      </c>
    </row>
    <row r="399" spans="1:13" x14ac:dyDescent="0.35">
      <c r="A399" s="9" t="str">
        <f t="shared" si="12"/>
        <v>CONSUMO PER CAPITA (kg ó litros por individuo).T.Alimentos TOTAL INGRTO CENTRO</v>
      </c>
      <c r="B399" s="9">
        <v>0</v>
      </c>
      <c r="C399" s="9">
        <v>0</v>
      </c>
      <c r="D399" s="10" t="s">
        <v>6</v>
      </c>
      <c r="E399" s="21">
        <v>42.301520656719745</v>
      </c>
      <c r="F399" s="21">
        <v>46.534635630750806</v>
      </c>
      <c r="G399" s="21">
        <v>47.734606301438035</v>
      </c>
      <c r="H399" s="10">
        <v>0</v>
      </c>
      <c r="I399" s="10">
        <v>0</v>
      </c>
      <c r="J399" s="10">
        <v>0</v>
      </c>
      <c r="K399" s="10">
        <v>0</v>
      </c>
      <c r="L399" s="10">
        <v>0</v>
      </c>
      <c r="M399" s="10">
        <v>0</v>
      </c>
    </row>
    <row r="400" spans="1:13" x14ac:dyDescent="0.35">
      <c r="A400" s="9" t="str">
        <f t="shared" si="12"/>
        <v>CONSUMO PER CAPITA (kg ó litros por individuo).T.Alimentos TOTAL INGNORTE-CENTRO</v>
      </c>
      <c r="B400" s="9">
        <v>0</v>
      </c>
      <c r="C400" s="9">
        <v>0</v>
      </c>
      <c r="D400" s="10" t="s">
        <v>7</v>
      </c>
      <c r="E400" s="21">
        <v>40.95564843198369</v>
      </c>
      <c r="F400" s="21">
        <v>38.597045378637581</v>
      </c>
      <c r="G400" s="21">
        <v>38.2760096047204</v>
      </c>
      <c r="H400" s="10">
        <v>0</v>
      </c>
      <c r="I400" s="10">
        <v>0</v>
      </c>
      <c r="J400" s="10">
        <v>0</v>
      </c>
      <c r="K400" s="10">
        <v>0</v>
      </c>
      <c r="L400" s="10">
        <v>0</v>
      </c>
      <c r="M400" s="10">
        <v>0</v>
      </c>
    </row>
    <row r="401" spans="1:13" x14ac:dyDescent="0.35">
      <c r="A401" s="9" t="str">
        <f t="shared" si="12"/>
        <v>CONSUMO PER CAPITA (kg ó litros por individuo).T.Alimentos TOTAL INGNOROESTE</v>
      </c>
      <c r="B401" s="9">
        <v>0</v>
      </c>
      <c r="C401" s="9">
        <v>0</v>
      </c>
      <c r="D401" s="10" t="s">
        <v>8</v>
      </c>
      <c r="E401" s="21">
        <v>35.792692770733389</v>
      </c>
      <c r="F401" s="21">
        <v>38.533670250923386</v>
      </c>
      <c r="G401" s="21">
        <v>34.492786999696847</v>
      </c>
      <c r="H401" s="10">
        <v>0</v>
      </c>
      <c r="I401" s="10">
        <v>0</v>
      </c>
      <c r="J401" s="10">
        <v>0</v>
      </c>
      <c r="K401" s="10">
        <v>0</v>
      </c>
      <c r="L401" s="10">
        <v>0</v>
      </c>
      <c r="M401" s="10">
        <v>0</v>
      </c>
    </row>
    <row r="402" spans="1:13" x14ac:dyDescent="0.35">
      <c r="A402" s="9" t="str">
        <f t="shared" si="12"/>
        <v>CONSUMO PER CAPITA (kg ó litros por individuo).T.Alimentos TOTAL ING&lt;2MIL</v>
      </c>
      <c r="B402" s="9">
        <v>0</v>
      </c>
      <c r="C402" s="9">
        <v>0</v>
      </c>
      <c r="D402" s="10" t="s">
        <v>9</v>
      </c>
      <c r="E402" s="21">
        <v>29.555659519117718</v>
      </c>
      <c r="F402" s="21">
        <v>34.17747300854586</v>
      </c>
      <c r="G402" s="21">
        <v>43.205145951244887</v>
      </c>
      <c r="H402" s="10">
        <v>0</v>
      </c>
      <c r="I402" s="10">
        <v>0</v>
      </c>
      <c r="J402" s="10">
        <v>0</v>
      </c>
      <c r="K402" s="10">
        <v>0</v>
      </c>
      <c r="L402" s="10">
        <v>0</v>
      </c>
      <c r="M402" s="10">
        <v>0</v>
      </c>
    </row>
    <row r="403" spans="1:13" x14ac:dyDescent="0.35">
      <c r="A403" s="9" t="str">
        <f t="shared" si="12"/>
        <v>CONSUMO PER CAPITA (kg ó litros por individuo).T.Alimentos TOTAL ING2-5MIL</v>
      </c>
      <c r="B403" s="9">
        <v>0</v>
      </c>
      <c r="C403" s="9">
        <v>0</v>
      </c>
      <c r="D403" s="10" t="s">
        <v>10</v>
      </c>
      <c r="E403" s="21">
        <v>36.537098385643766</v>
      </c>
      <c r="F403" s="21">
        <v>32.54221330223956</v>
      </c>
      <c r="G403" s="21">
        <v>27.485721376598168</v>
      </c>
      <c r="H403" s="10">
        <v>0</v>
      </c>
      <c r="I403" s="10">
        <v>0</v>
      </c>
      <c r="J403" s="10">
        <v>0</v>
      </c>
      <c r="K403" s="10">
        <v>0</v>
      </c>
      <c r="L403" s="10">
        <v>0</v>
      </c>
      <c r="M403" s="10">
        <v>0</v>
      </c>
    </row>
    <row r="404" spans="1:13" x14ac:dyDescent="0.35">
      <c r="A404" s="9" t="str">
        <f t="shared" si="12"/>
        <v>CONSUMO PER CAPITA (kg ó litros por individuo).T.Alimentos TOTAL ING5-10MIL</v>
      </c>
      <c r="B404" s="9">
        <v>0</v>
      </c>
      <c r="C404" s="9">
        <v>0</v>
      </c>
      <c r="D404" s="10" t="s">
        <v>11</v>
      </c>
      <c r="E404" s="21">
        <v>38.834493547830604</v>
      </c>
      <c r="F404" s="21">
        <v>42.086088298625</v>
      </c>
      <c r="G404" s="21">
        <v>45.837187981905203</v>
      </c>
      <c r="H404" s="10">
        <v>0</v>
      </c>
      <c r="I404" s="10">
        <v>0</v>
      </c>
      <c r="J404" s="10">
        <v>0</v>
      </c>
      <c r="K404" s="10">
        <v>0</v>
      </c>
      <c r="L404" s="10">
        <v>0</v>
      </c>
      <c r="M404" s="10">
        <v>0</v>
      </c>
    </row>
    <row r="405" spans="1:13" x14ac:dyDescent="0.35">
      <c r="A405" s="9" t="str">
        <f t="shared" si="12"/>
        <v>CONSUMO PER CAPITA (kg ó litros por individuo).T.Alimentos TOTAL ING10-30MIL</v>
      </c>
      <c r="B405" s="9">
        <v>0</v>
      </c>
      <c r="C405" s="9">
        <v>0</v>
      </c>
      <c r="D405" s="10" t="s">
        <v>12</v>
      </c>
      <c r="E405" s="21">
        <v>40.450487816167112</v>
      </c>
      <c r="F405" s="21">
        <v>41.795915302677024</v>
      </c>
      <c r="G405" s="21">
        <v>44.974077258505098</v>
      </c>
      <c r="H405" s="10">
        <v>0</v>
      </c>
      <c r="I405" s="10">
        <v>0</v>
      </c>
      <c r="J405" s="10">
        <v>0</v>
      </c>
      <c r="K405" s="10">
        <v>0</v>
      </c>
      <c r="L405" s="10">
        <v>0</v>
      </c>
      <c r="M405" s="10">
        <v>0</v>
      </c>
    </row>
    <row r="406" spans="1:13" x14ac:dyDescent="0.35">
      <c r="A406" s="9" t="str">
        <f t="shared" si="12"/>
        <v>CONSUMO PER CAPITA (kg ó litros por individuo).T.Alimentos TOTAL ING30-100MIL</v>
      </c>
      <c r="B406" s="9">
        <v>0</v>
      </c>
      <c r="C406" s="9">
        <v>0</v>
      </c>
      <c r="D406" s="10" t="s">
        <v>13</v>
      </c>
      <c r="E406" s="21">
        <v>50.928586819814718</v>
      </c>
      <c r="F406" s="21">
        <v>47.215934664395512</v>
      </c>
      <c r="G406" s="21">
        <v>49.065942989417238</v>
      </c>
      <c r="H406" s="10">
        <v>0</v>
      </c>
      <c r="I406" s="10">
        <v>0</v>
      </c>
      <c r="J406" s="10">
        <v>0</v>
      </c>
      <c r="K406" s="10">
        <v>0</v>
      </c>
      <c r="L406" s="10">
        <v>0</v>
      </c>
      <c r="M406" s="10">
        <v>0</v>
      </c>
    </row>
    <row r="407" spans="1:13" x14ac:dyDescent="0.35">
      <c r="A407" s="9" t="str">
        <f t="shared" si="12"/>
        <v>CONSUMO PER CAPITA (kg ó litros por individuo).T.Alimentos TOTAL ING100-200MIL</v>
      </c>
      <c r="B407" s="9">
        <v>0</v>
      </c>
      <c r="C407" s="9">
        <v>0</v>
      </c>
      <c r="D407" s="10" t="s">
        <v>14</v>
      </c>
      <c r="E407" s="21">
        <v>45.255660167910953</v>
      </c>
      <c r="F407" s="21">
        <v>41.077634737554597</v>
      </c>
      <c r="G407" s="21">
        <v>43.082306169278212</v>
      </c>
      <c r="H407" s="10">
        <v>0</v>
      </c>
      <c r="I407" s="10">
        <v>0</v>
      </c>
      <c r="J407" s="10">
        <v>0</v>
      </c>
      <c r="K407" s="10">
        <v>0</v>
      </c>
      <c r="L407" s="10">
        <v>0</v>
      </c>
      <c r="M407" s="10">
        <v>0</v>
      </c>
    </row>
    <row r="408" spans="1:13" x14ac:dyDescent="0.35">
      <c r="A408" s="9" t="str">
        <f t="shared" si="12"/>
        <v>CONSUMO PER CAPITA (kg ó litros por individuo).T.Alimentos TOTAL ING200-500MIL</v>
      </c>
      <c r="B408" s="9">
        <v>0</v>
      </c>
      <c r="C408" s="9">
        <v>0</v>
      </c>
      <c r="D408" s="10" t="s">
        <v>15</v>
      </c>
      <c r="E408" s="21">
        <v>52.568615036949346</v>
      </c>
      <c r="F408" s="21">
        <v>54.219052756613365</v>
      </c>
      <c r="G408" s="21">
        <v>51.629049457661672</v>
      </c>
      <c r="H408" s="10">
        <v>0</v>
      </c>
      <c r="I408" s="10">
        <v>0</v>
      </c>
      <c r="J408" s="10">
        <v>0</v>
      </c>
      <c r="K408" s="10">
        <v>0</v>
      </c>
      <c r="L408" s="10">
        <v>0</v>
      </c>
      <c r="M408" s="10">
        <v>0</v>
      </c>
    </row>
    <row r="409" spans="1:13" x14ac:dyDescent="0.35">
      <c r="A409" s="9" t="str">
        <f t="shared" si="12"/>
        <v>CONSUMO PER CAPITA (kg ó litros por individuo).T.Alimentos TOTAL ING&gt;500MIL</v>
      </c>
      <c r="B409" s="9">
        <v>0</v>
      </c>
      <c r="C409" s="9">
        <v>0</v>
      </c>
      <c r="D409" s="10" t="s">
        <v>16</v>
      </c>
      <c r="E409" s="21">
        <v>52.871178265533338</v>
      </c>
      <c r="F409" s="21">
        <v>49.603112062380909</v>
      </c>
      <c r="G409" s="21">
        <v>47.901049570585243</v>
      </c>
      <c r="H409" s="10">
        <v>0</v>
      </c>
      <c r="I409" s="10">
        <v>0</v>
      </c>
      <c r="J409" s="10">
        <v>0</v>
      </c>
      <c r="K409" s="10">
        <v>0</v>
      </c>
      <c r="L409" s="10">
        <v>0</v>
      </c>
      <c r="M409" s="10">
        <v>0</v>
      </c>
    </row>
    <row r="410" spans="1:13" x14ac:dyDescent="0.35">
      <c r="A410" s="9" t="str">
        <f t="shared" si="12"/>
        <v>CONSUMO PER CAPITA (kg ó litros por individuo).T.Alimentos TOTAL INGDE 15 A 19 AÑOS</v>
      </c>
      <c r="B410" s="9">
        <v>0</v>
      </c>
      <c r="C410" s="9">
        <v>0</v>
      </c>
      <c r="D410" s="10" t="s">
        <v>39</v>
      </c>
      <c r="E410" s="21">
        <v>16.644172345291462</v>
      </c>
      <c r="F410" s="21">
        <v>21.259587316354011</v>
      </c>
      <c r="G410" s="21">
        <v>17.143284587533369</v>
      </c>
      <c r="H410" s="10">
        <v>0</v>
      </c>
      <c r="I410" s="10">
        <v>0</v>
      </c>
      <c r="J410" s="10">
        <v>0</v>
      </c>
      <c r="K410" s="10">
        <v>0</v>
      </c>
      <c r="L410" s="10">
        <v>0</v>
      </c>
      <c r="M410" s="10">
        <v>0</v>
      </c>
    </row>
    <row r="411" spans="1:13" x14ac:dyDescent="0.35">
      <c r="A411" s="9" t="str">
        <f t="shared" si="12"/>
        <v>CONSUMO PER CAPITA (kg ó litros por individuo).T.Alimentos TOTAL INGDE 20 A 24 AÑOS</v>
      </c>
      <c r="B411" s="9">
        <v>0</v>
      </c>
      <c r="C411" s="9">
        <v>0</v>
      </c>
      <c r="D411" s="10" t="s">
        <v>40</v>
      </c>
      <c r="E411" s="21">
        <v>21.861331280665006</v>
      </c>
      <c r="F411" s="21">
        <v>18.9834944329323</v>
      </c>
      <c r="G411" s="21">
        <v>19.990627068911412</v>
      </c>
      <c r="H411" s="10">
        <v>0</v>
      </c>
      <c r="I411" s="10">
        <v>0</v>
      </c>
      <c r="J411" s="10">
        <v>0</v>
      </c>
      <c r="K411" s="10">
        <v>0</v>
      </c>
      <c r="L411" s="10">
        <v>0</v>
      </c>
      <c r="M411" s="10">
        <v>0</v>
      </c>
    </row>
    <row r="412" spans="1:13" x14ac:dyDescent="0.35">
      <c r="A412" s="9" t="str">
        <f t="shared" si="12"/>
        <v>CONSUMO PER CAPITA (kg ó litros por individuo).T.Alimentos TOTAL INGDE 25 A 34 AÑOS</v>
      </c>
      <c r="B412" s="9">
        <v>0</v>
      </c>
      <c r="C412" s="9">
        <v>0</v>
      </c>
      <c r="D412" s="10" t="s">
        <v>41</v>
      </c>
      <c r="E412" s="21">
        <v>34.250946053376069</v>
      </c>
      <c r="F412" s="21">
        <v>33.756183361666338</v>
      </c>
      <c r="G412" s="21">
        <v>29.948639234049178</v>
      </c>
      <c r="H412" s="10">
        <v>0</v>
      </c>
      <c r="I412" s="10">
        <v>0</v>
      </c>
      <c r="J412" s="10">
        <v>0</v>
      </c>
      <c r="K412" s="10">
        <v>0</v>
      </c>
      <c r="L412" s="10">
        <v>0</v>
      </c>
      <c r="M412" s="10">
        <v>0</v>
      </c>
    </row>
    <row r="413" spans="1:13" x14ac:dyDescent="0.35">
      <c r="A413" s="9" t="str">
        <f t="shared" si="12"/>
        <v>CONSUMO PER CAPITA (kg ó litros por individuo).T.Alimentos TOTAL INGDE 35 A 49 AÑOS</v>
      </c>
      <c r="B413" s="9">
        <v>0</v>
      </c>
      <c r="C413" s="9">
        <v>0</v>
      </c>
      <c r="D413" s="10" t="s">
        <v>42</v>
      </c>
      <c r="E413" s="21">
        <v>44.020608489947108</v>
      </c>
      <c r="F413" s="21">
        <v>40.422629378334769</v>
      </c>
      <c r="G413" s="21">
        <v>41.390255806919448</v>
      </c>
      <c r="H413" s="10">
        <v>0</v>
      </c>
      <c r="I413" s="10">
        <v>0</v>
      </c>
      <c r="J413" s="10">
        <v>0</v>
      </c>
      <c r="K413" s="10">
        <v>0</v>
      </c>
      <c r="L413" s="10">
        <v>0</v>
      </c>
      <c r="M413" s="10">
        <v>0</v>
      </c>
    </row>
    <row r="414" spans="1:13" x14ac:dyDescent="0.35">
      <c r="A414" s="9" t="str">
        <f t="shared" si="12"/>
        <v>CONSUMO PER CAPITA (kg ó litros por individuo).T.Alimentos TOTAL INGDE 50 A 59 AÑOS</v>
      </c>
      <c r="B414" s="9">
        <v>0</v>
      </c>
      <c r="C414" s="9">
        <v>0</v>
      </c>
      <c r="D414" s="10" t="s">
        <v>43</v>
      </c>
      <c r="E414" s="21">
        <v>57.028971989266161</v>
      </c>
      <c r="F414" s="21">
        <v>56.56615187610101</v>
      </c>
      <c r="G414" s="21">
        <v>62.017477939477601</v>
      </c>
      <c r="H414" s="10">
        <v>0</v>
      </c>
      <c r="I414" s="10">
        <v>0</v>
      </c>
      <c r="J414" s="10">
        <v>0</v>
      </c>
      <c r="K414" s="10">
        <v>0</v>
      </c>
      <c r="L414" s="10">
        <v>0</v>
      </c>
      <c r="M414" s="10">
        <v>0</v>
      </c>
    </row>
    <row r="415" spans="1:13" x14ac:dyDescent="0.35">
      <c r="A415" s="9" t="str">
        <f t="shared" si="12"/>
        <v>CONSUMO PER CAPITA (kg ó litros por individuo).T.Alimentos TOTAL INGDE 60 A 75 AÑOS</v>
      </c>
      <c r="B415" s="9">
        <v>0</v>
      </c>
      <c r="C415" s="9">
        <v>0</v>
      </c>
      <c r="D415" s="10" t="s">
        <v>44</v>
      </c>
      <c r="E415" s="21">
        <v>61.356426613620584</v>
      </c>
      <c r="F415" s="21">
        <v>61.749990561585534</v>
      </c>
      <c r="G415" s="21">
        <v>63.463070672395745</v>
      </c>
      <c r="H415" s="10">
        <v>0</v>
      </c>
      <c r="I415" s="10">
        <v>0</v>
      </c>
      <c r="J415" s="10">
        <v>0</v>
      </c>
      <c r="K415" s="10">
        <v>0</v>
      </c>
      <c r="L415" s="10">
        <v>0</v>
      </c>
      <c r="M415" s="10">
        <v>0</v>
      </c>
    </row>
    <row r="416" spans="1:13" x14ac:dyDescent="0.35">
      <c r="A416" s="9" t="str">
        <f t="shared" si="12"/>
        <v>CONSUMO PER CAPITA (kg ó litros por individuo).T.Alimentos TOTAL INGNIVEL ALTO</v>
      </c>
      <c r="B416" s="9">
        <v>0</v>
      </c>
      <c r="C416" s="9">
        <v>0</v>
      </c>
      <c r="D416" s="10" t="s">
        <v>190</v>
      </c>
      <c r="E416" s="21">
        <v>54.190238324218427</v>
      </c>
      <c r="F416" s="21">
        <v>50.239799090985613</v>
      </c>
      <c r="G416" s="21">
        <v>50.043646958487784</v>
      </c>
      <c r="H416" s="10">
        <v>0</v>
      </c>
      <c r="I416" s="10">
        <v>0</v>
      </c>
      <c r="J416" s="10">
        <v>0</v>
      </c>
      <c r="K416" s="10">
        <v>0</v>
      </c>
      <c r="L416" s="10">
        <v>0</v>
      </c>
      <c r="M416" s="10">
        <v>0</v>
      </c>
    </row>
    <row r="417" spans="1:13" x14ac:dyDescent="0.35">
      <c r="A417" s="9" t="str">
        <f t="shared" si="12"/>
        <v>CONSUMO PER CAPITA (kg ó litros por individuo).T.Alimentos TOTAL INGNIVEL MEDIO ALTO</v>
      </c>
      <c r="B417" s="9">
        <v>0</v>
      </c>
      <c r="C417" s="9">
        <v>0</v>
      </c>
      <c r="D417" s="10" t="s">
        <v>191</v>
      </c>
      <c r="E417" s="21">
        <v>44.576472305750656</v>
      </c>
      <c r="F417" s="21">
        <v>42.450846947372618</v>
      </c>
      <c r="G417" s="21">
        <v>48.357546022368624</v>
      </c>
      <c r="H417" s="10">
        <v>0</v>
      </c>
      <c r="I417" s="10">
        <v>0</v>
      </c>
      <c r="J417" s="10">
        <v>0</v>
      </c>
      <c r="K417" s="10">
        <v>0</v>
      </c>
      <c r="L417" s="10">
        <v>0</v>
      </c>
      <c r="M417" s="10">
        <v>0</v>
      </c>
    </row>
    <row r="418" spans="1:13" x14ac:dyDescent="0.35">
      <c r="A418" s="9" t="str">
        <f t="shared" si="12"/>
        <v>CONSUMO PER CAPITA (kg ó litros por individuo).T.Alimentos TOTAL INGNIVEL MEDIO</v>
      </c>
      <c r="B418" s="9">
        <v>0</v>
      </c>
      <c r="C418" s="9">
        <v>0</v>
      </c>
      <c r="D418" s="10" t="s">
        <v>192</v>
      </c>
      <c r="E418" s="21">
        <v>44.537543425409218</v>
      </c>
      <c r="F418" s="21">
        <v>46.58534297352702</v>
      </c>
      <c r="G418" s="21">
        <v>47.47751890106349</v>
      </c>
      <c r="H418" s="11">
        <v>0</v>
      </c>
      <c r="I418" s="11">
        <v>0</v>
      </c>
      <c r="J418" s="11">
        <v>0</v>
      </c>
      <c r="K418" s="11">
        <v>0</v>
      </c>
      <c r="L418" s="11">
        <v>0</v>
      </c>
      <c r="M418" s="10">
        <v>0</v>
      </c>
    </row>
    <row r="419" spans="1:13" x14ac:dyDescent="0.35">
      <c r="A419" s="9" t="str">
        <f t="shared" si="12"/>
        <v>CONSUMO PER CAPITA (kg ó litros por individuo).T.Alimentos TOTAL INGNIVEL MEDIO BAJO</v>
      </c>
      <c r="B419" s="9">
        <v>0</v>
      </c>
      <c r="C419" s="9">
        <v>0</v>
      </c>
      <c r="D419" s="10" t="s">
        <v>193</v>
      </c>
      <c r="E419" s="21">
        <v>46.075681315479741</v>
      </c>
      <c r="F419" s="21">
        <v>41.892891099272383</v>
      </c>
      <c r="G419" s="21">
        <v>40.722371408764225</v>
      </c>
      <c r="H419" s="10">
        <v>0</v>
      </c>
      <c r="I419" s="10">
        <v>0</v>
      </c>
      <c r="J419" s="10">
        <v>0</v>
      </c>
      <c r="K419" s="10">
        <v>0</v>
      </c>
      <c r="L419" s="11">
        <v>0</v>
      </c>
      <c r="M419" s="10">
        <v>0</v>
      </c>
    </row>
    <row r="420" spans="1:13" x14ac:dyDescent="0.35">
      <c r="A420" s="9" t="str">
        <f t="shared" si="12"/>
        <v>CONSUMO PER CAPITA (kg ó litros por individuo).T.Alimentos TOTAL INGNIVEL BAJO</v>
      </c>
      <c r="B420" s="9">
        <v>0</v>
      </c>
      <c r="C420" s="9">
        <v>0</v>
      </c>
      <c r="D420" s="10" t="s">
        <v>194</v>
      </c>
      <c r="E420" s="21">
        <v>39.54826026680076</v>
      </c>
      <c r="F420" s="21">
        <v>40.876029474869668</v>
      </c>
      <c r="G420" s="21">
        <v>41.21898778273524</v>
      </c>
      <c r="H420" s="10">
        <v>0</v>
      </c>
      <c r="I420" s="10">
        <v>0</v>
      </c>
      <c r="J420" s="10">
        <v>0</v>
      </c>
      <c r="K420" s="10">
        <v>0</v>
      </c>
      <c r="L420" s="10">
        <v>0</v>
      </c>
      <c r="M420" s="10">
        <v>0</v>
      </c>
    </row>
    <row r="421" spans="1:13" x14ac:dyDescent="0.35">
      <c r="A421" s="9" t="str">
        <f t="shared" si="12"/>
        <v>CONSUMO PER CAPITA (kg ó litros por individuo).T.Alimentos TOTAL INGHOMBRE</v>
      </c>
      <c r="B421" s="9">
        <v>0</v>
      </c>
      <c r="C421" s="9">
        <v>0</v>
      </c>
      <c r="D421" s="10" t="s">
        <v>21</v>
      </c>
      <c r="E421" s="21">
        <v>45.557893581633557</v>
      </c>
      <c r="F421" s="21">
        <v>45.001990300290046</v>
      </c>
      <c r="G421" s="21">
        <v>45.99025910384244</v>
      </c>
      <c r="H421" s="10">
        <v>0</v>
      </c>
      <c r="I421" s="10">
        <v>0</v>
      </c>
      <c r="J421" s="10">
        <v>0</v>
      </c>
      <c r="K421" s="10">
        <v>0</v>
      </c>
      <c r="L421" s="10">
        <v>0</v>
      </c>
      <c r="M421" s="10">
        <v>0</v>
      </c>
    </row>
    <row r="422" spans="1:13" x14ac:dyDescent="0.35">
      <c r="A422" s="9" t="str">
        <f t="shared" si="12"/>
        <v>CONSUMO PER CAPITA (kg ó litros por individuo).T.Alimentos TOTAL INGMUJER</v>
      </c>
      <c r="B422" s="9">
        <v>0</v>
      </c>
      <c r="C422" s="9">
        <v>0</v>
      </c>
      <c r="D422" s="10" t="s">
        <v>22</v>
      </c>
      <c r="E422" s="21">
        <v>46.046320138801569</v>
      </c>
      <c r="F422" s="21">
        <v>44.568002661330411</v>
      </c>
      <c r="G422" s="21">
        <v>45.562962944090224</v>
      </c>
      <c r="H422" s="10">
        <v>0</v>
      </c>
      <c r="I422" s="10">
        <v>0</v>
      </c>
      <c r="J422" s="10">
        <v>0</v>
      </c>
      <c r="K422" s="10">
        <v>0</v>
      </c>
      <c r="L422" s="10">
        <v>0</v>
      </c>
      <c r="M422" s="10">
        <v>0</v>
      </c>
    </row>
    <row r="423" spans="1:13" x14ac:dyDescent="0.35">
      <c r="A423" s="9" t="str">
        <f>$B$363&amp;$C$423&amp;D423</f>
        <v>CONSUMO PER CAPITA (kg ó litros por individuo)Total BebidasT.ESPAÑA</v>
      </c>
      <c r="B423" s="9">
        <v>0</v>
      </c>
      <c r="C423" s="9" t="s">
        <v>158</v>
      </c>
      <c r="D423" s="10" t="s">
        <v>36</v>
      </c>
      <c r="E423" s="21">
        <v>66.549996409411335</v>
      </c>
      <c r="F423" s="21">
        <v>63.850647756354455</v>
      </c>
      <c r="G423" s="21">
        <v>61.119673164122027</v>
      </c>
      <c r="H423" s="10">
        <v>0</v>
      </c>
      <c r="I423" s="10">
        <v>0</v>
      </c>
      <c r="J423" s="10">
        <v>0</v>
      </c>
      <c r="K423" s="10">
        <v>0</v>
      </c>
      <c r="L423" s="10">
        <v>0</v>
      </c>
      <c r="M423" s="10">
        <v>0</v>
      </c>
    </row>
    <row r="424" spans="1:13" x14ac:dyDescent="0.35">
      <c r="A424" s="9" t="str">
        <f t="shared" ref="A424:A452" si="13">$B$363&amp;$C$423&amp;D424</f>
        <v>CONSUMO PER CAPITA (kg ó litros por individuo)Total BebidasBCN AM</v>
      </c>
      <c r="B424" s="9">
        <v>0</v>
      </c>
      <c r="C424" s="9">
        <v>0</v>
      </c>
      <c r="D424" s="10" t="s">
        <v>1</v>
      </c>
      <c r="E424" s="21">
        <v>62.405190781317607</v>
      </c>
      <c r="F424" s="21">
        <v>64.922418404580654</v>
      </c>
      <c r="G424" s="21">
        <v>60.994303185334957</v>
      </c>
      <c r="H424" s="10">
        <v>0</v>
      </c>
      <c r="I424" s="10">
        <v>0</v>
      </c>
      <c r="J424" s="10">
        <v>0</v>
      </c>
      <c r="K424" s="10">
        <v>0</v>
      </c>
      <c r="L424" s="10">
        <v>0</v>
      </c>
      <c r="M424" s="10">
        <v>0</v>
      </c>
    </row>
    <row r="425" spans="1:13" x14ac:dyDescent="0.35">
      <c r="A425" s="9" t="str">
        <f t="shared" si="13"/>
        <v>CONSUMO PER CAPITA (kg ó litros por individuo)Total BebidasREST.CAT ARAGON</v>
      </c>
      <c r="B425" s="9">
        <v>0</v>
      </c>
      <c r="C425" s="9">
        <v>0</v>
      </c>
      <c r="D425" s="10" t="s">
        <v>2</v>
      </c>
      <c r="E425" s="21">
        <v>63.109445638539455</v>
      </c>
      <c r="F425" s="21">
        <v>63.273077692584707</v>
      </c>
      <c r="G425" s="21">
        <v>70.21680274224677</v>
      </c>
      <c r="H425" s="10">
        <v>0</v>
      </c>
      <c r="I425" s="10">
        <v>0</v>
      </c>
      <c r="J425" s="10">
        <v>0</v>
      </c>
      <c r="K425" s="10">
        <v>0</v>
      </c>
      <c r="L425" s="10">
        <v>0</v>
      </c>
      <c r="M425" s="10">
        <v>0</v>
      </c>
    </row>
    <row r="426" spans="1:13" x14ac:dyDescent="0.35">
      <c r="A426" s="9" t="str">
        <f t="shared" si="13"/>
        <v>CONSUMO PER CAPITA (kg ó litros por individuo)Total BebidasLEVANTE</v>
      </c>
      <c r="B426" s="9">
        <v>0</v>
      </c>
      <c r="C426" s="9">
        <v>0</v>
      </c>
      <c r="D426" s="10" t="s">
        <v>3</v>
      </c>
      <c r="E426" s="21">
        <v>63.395453697792085</v>
      </c>
      <c r="F426" s="21">
        <v>60.232794798792376</v>
      </c>
      <c r="G426" s="21">
        <v>53.133988660431882</v>
      </c>
      <c r="H426" s="10">
        <v>0</v>
      </c>
      <c r="I426" s="10">
        <v>0</v>
      </c>
      <c r="J426" s="11">
        <v>0</v>
      </c>
      <c r="K426" s="11">
        <v>0</v>
      </c>
      <c r="L426" s="11">
        <v>0</v>
      </c>
      <c r="M426" s="10">
        <v>0</v>
      </c>
    </row>
    <row r="427" spans="1:13" x14ac:dyDescent="0.35">
      <c r="A427" s="9" t="str">
        <f t="shared" si="13"/>
        <v>CONSUMO PER CAPITA (kg ó litros por individuo)Total BebidasANDALUCIA</v>
      </c>
      <c r="B427" s="9">
        <v>0</v>
      </c>
      <c r="C427" s="9">
        <v>0</v>
      </c>
      <c r="D427" s="10" t="s">
        <v>4</v>
      </c>
      <c r="E427" s="21">
        <v>66.741737926490572</v>
      </c>
      <c r="F427" s="21">
        <v>59.612314538495966</v>
      </c>
      <c r="G427" s="21">
        <v>59.089183631160836</v>
      </c>
      <c r="H427" s="10">
        <v>0</v>
      </c>
      <c r="I427" s="10">
        <v>0</v>
      </c>
      <c r="J427" s="10">
        <v>0</v>
      </c>
      <c r="K427" s="10">
        <v>0</v>
      </c>
      <c r="L427" s="10">
        <v>0</v>
      </c>
      <c r="M427" s="10">
        <v>0</v>
      </c>
    </row>
    <row r="428" spans="1:13" x14ac:dyDescent="0.35">
      <c r="A428" s="9" t="str">
        <f t="shared" si="13"/>
        <v>CONSUMO PER CAPITA (kg ó litros por individuo)Total BebidasMDD AM</v>
      </c>
      <c r="B428" s="9">
        <v>0</v>
      </c>
      <c r="C428" s="9">
        <v>0</v>
      </c>
      <c r="D428" s="10" t="s">
        <v>5</v>
      </c>
      <c r="E428" s="21">
        <v>66.001560668465757</v>
      </c>
      <c r="F428" s="21">
        <v>62.535531206680524</v>
      </c>
      <c r="G428" s="21">
        <v>57.783105025397965</v>
      </c>
      <c r="H428" s="10">
        <v>0</v>
      </c>
      <c r="I428" s="10">
        <v>0</v>
      </c>
      <c r="J428" s="10">
        <v>0</v>
      </c>
      <c r="K428" s="10">
        <v>0</v>
      </c>
      <c r="L428" s="10">
        <v>0</v>
      </c>
      <c r="M428" s="10">
        <v>0</v>
      </c>
    </row>
    <row r="429" spans="1:13" x14ac:dyDescent="0.35">
      <c r="A429" s="9" t="str">
        <f t="shared" si="13"/>
        <v>CONSUMO PER CAPITA (kg ó litros por individuo)Total BebidasRTO CENTRO</v>
      </c>
      <c r="B429" s="9">
        <v>0</v>
      </c>
      <c r="C429" s="9">
        <v>0</v>
      </c>
      <c r="D429" s="10" t="s">
        <v>6</v>
      </c>
      <c r="E429" s="21">
        <v>67.748709153562032</v>
      </c>
      <c r="F429" s="21">
        <v>59.245812710871071</v>
      </c>
      <c r="G429" s="21">
        <v>55.91336398183271</v>
      </c>
      <c r="H429" s="10">
        <v>0</v>
      </c>
      <c r="I429" s="10">
        <v>0</v>
      </c>
      <c r="J429" s="10">
        <v>0</v>
      </c>
      <c r="K429" s="10">
        <v>0</v>
      </c>
      <c r="L429" s="10">
        <v>0</v>
      </c>
      <c r="M429" s="10">
        <v>0</v>
      </c>
    </row>
    <row r="430" spans="1:13" x14ac:dyDescent="0.35">
      <c r="A430" s="9" t="str">
        <f t="shared" si="13"/>
        <v>CONSUMO PER CAPITA (kg ó litros por individuo)Total BebidasNORTE-CENTRO</v>
      </c>
      <c r="B430" s="9">
        <v>0</v>
      </c>
      <c r="C430" s="9">
        <v>0</v>
      </c>
      <c r="D430" s="10" t="s">
        <v>7</v>
      </c>
      <c r="E430" s="21">
        <v>69.02433835375686</v>
      </c>
      <c r="F430" s="21">
        <v>67.400232038836933</v>
      </c>
      <c r="G430" s="21">
        <v>64.144589422946495</v>
      </c>
      <c r="H430" s="10">
        <v>0</v>
      </c>
      <c r="I430" s="10">
        <v>0</v>
      </c>
      <c r="J430" s="10">
        <v>0</v>
      </c>
      <c r="K430" s="10">
        <v>0</v>
      </c>
      <c r="L430" s="10">
        <v>0</v>
      </c>
      <c r="M430" s="10">
        <v>0</v>
      </c>
    </row>
    <row r="431" spans="1:13" x14ac:dyDescent="0.35">
      <c r="A431" s="9" t="str">
        <f t="shared" si="13"/>
        <v>CONSUMO PER CAPITA (kg ó litros por individuo)Total BebidasNOROESTE</v>
      </c>
      <c r="B431" s="9">
        <v>0</v>
      </c>
      <c r="C431" s="9">
        <v>0</v>
      </c>
      <c r="D431" s="10" t="s">
        <v>8</v>
      </c>
      <c r="E431" s="21">
        <v>77.702944309754045</v>
      </c>
      <c r="F431" s="21">
        <v>82.605661322431715</v>
      </c>
      <c r="G431" s="21">
        <v>73.912820706668299</v>
      </c>
      <c r="H431" s="10">
        <v>0</v>
      </c>
      <c r="I431" s="10">
        <v>0</v>
      </c>
      <c r="J431" s="10">
        <v>0</v>
      </c>
      <c r="K431" s="10">
        <v>0</v>
      </c>
      <c r="L431" s="10">
        <v>0</v>
      </c>
      <c r="M431" s="10">
        <v>0</v>
      </c>
    </row>
    <row r="432" spans="1:13" x14ac:dyDescent="0.35">
      <c r="A432" s="9" t="str">
        <f t="shared" si="13"/>
        <v>CONSUMO PER CAPITA (kg ó litros por individuo)Total Bebidas&lt;2MIL</v>
      </c>
      <c r="B432" s="9">
        <v>0</v>
      </c>
      <c r="C432" s="9">
        <v>0</v>
      </c>
      <c r="D432" s="10" t="s">
        <v>9</v>
      </c>
      <c r="E432" s="21">
        <v>63.025479534004845</v>
      </c>
      <c r="F432" s="21">
        <v>60.856195774974864</v>
      </c>
      <c r="G432" s="21">
        <v>58.724104691275663</v>
      </c>
      <c r="H432" s="10">
        <v>0</v>
      </c>
      <c r="I432" s="10">
        <v>0</v>
      </c>
      <c r="J432" s="10">
        <v>0</v>
      </c>
      <c r="K432" s="10">
        <v>0</v>
      </c>
      <c r="L432" s="10">
        <v>0</v>
      </c>
      <c r="M432" s="10">
        <v>0</v>
      </c>
    </row>
    <row r="433" spans="1:13" x14ac:dyDescent="0.35">
      <c r="A433" s="9" t="str">
        <f t="shared" si="13"/>
        <v>CONSUMO PER CAPITA (kg ó litros por individuo)Total Bebidas2-5MIL</v>
      </c>
      <c r="B433" s="9">
        <v>0</v>
      </c>
      <c r="C433" s="9">
        <v>0</v>
      </c>
      <c r="D433" s="10" t="s">
        <v>10</v>
      </c>
      <c r="E433" s="21">
        <v>47.610985776167205</v>
      </c>
      <c r="F433" s="21">
        <v>46.968775516235624</v>
      </c>
      <c r="G433" s="21">
        <v>43.178296828680296</v>
      </c>
      <c r="H433" s="10">
        <v>0</v>
      </c>
      <c r="I433" s="10">
        <v>0</v>
      </c>
      <c r="J433" s="10">
        <v>0</v>
      </c>
      <c r="K433" s="10">
        <v>0</v>
      </c>
      <c r="L433" s="10">
        <v>0</v>
      </c>
      <c r="M433" s="10">
        <v>0</v>
      </c>
    </row>
    <row r="434" spans="1:13" x14ac:dyDescent="0.35">
      <c r="A434" s="9" t="str">
        <f t="shared" si="13"/>
        <v>CONSUMO PER CAPITA (kg ó litros por individuo)Total Bebidas5-10MIL</v>
      </c>
      <c r="B434" s="9">
        <v>0</v>
      </c>
      <c r="C434" s="9">
        <v>0</v>
      </c>
      <c r="D434" s="10" t="s">
        <v>11</v>
      </c>
      <c r="E434" s="21">
        <v>62.834429385488065</v>
      </c>
      <c r="F434" s="21">
        <v>60.698673169596496</v>
      </c>
      <c r="G434" s="21">
        <v>57.312363499272408</v>
      </c>
      <c r="H434" s="10">
        <v>0</v>
      </c>
      <c r="I434" s="10">
        <v>0</v>
      </c>
      <c r="J434" s="10">
        <v>0</v>
      </c>
      <c r="K434" s="10">
        <v>0</v>
      </c>
      <c r="L434" s="10">
        <v>0</v>
      </c>
      <c r="M434" s="10">
        <v>0</v>
      </c>
    </row>
    <row r="435" spans="1:13" x14ac:dyDescent="0.35">
      <c r="A435" s="9" t="str">
        <f t="shared" si="13"/>
        <v>CONSUMO PER CAPITA (kg ó litros por individuo)Total Bebidas10-30MIL</v>
      </c>
      <c r="B435" s="9">
        <v>0</v>
      </c>
      <c r="C435" s="9">
        <v>0</v>
      </c>
      <c r="D435" s="10" t="s">
        <v>12</v>
      </c>
      <c r="E435" s="21">
        <v>64.954565375405437</v>
      </c>
      <c r="F435" s="21">
        <v>62.006990984926567</v>
      </c>
      <c r="G435" s="21">
        <v>59.910608161301631</v>
      </c>
      <c r="H435" s="10">
        <v>0</v>
      </c>
      <c r="I435" s="10">
        <v>0</v>
      </c>
      <c r="J435" s="10">
        <v>0</v>
      </c>
      <c r="K435" s="10">
        <v>0</v>
      </c>
      <c r="L435" s="10">
        <v>0</v>
      </c>
      <c r="M435" s="10">
        <v>0</v>
      </c>
    </row>
    <row r="436" spans="1:13" x14ac:dyDescent="0.35">
      <c r="A436" s="9" t="str">
        <f t="shared" si="13"/>
        <v>CONSUMO PER CAPITA (kg ó litros por individuo)Total Bebidas30-100MIL</v>
      </c>
      <c r="B436" s="9">
        <v>0</v>
      </c>
      <c r="C436" s="9">
        <v>0</v>
      </c>
      <c r="D436" s="10" t="s">
        <v>13</v>
      </c>
      <c r="E436" s="21">
        <v>64.831135826576286</v>
      </c>
      <c r="F436" s="21">
        <v>60.970676035409156</v>
      </c>
      <c r="G436" s="21">
        <v>62.433250783768059</v>
      </c>
      <c r="H436" s="10">
        <v>0</v>
      </c>
      <c r="I436" s="10">
        <v>0</v>
      </c>
      <c r="J436" s="10">
        <v>0</v>
      </c>
      <c r="K436" s="10">
        <v>0</v>
      </c>
      <c r="L436" s="10">
        <v>0</v>
      </c>
      <c r="M436" s="10">
        <v>0</v>
      </c>
    </row>
    <row r="437" spans="1:13" x14ac:dyDescent="0.35">
      <c r="A437" s="9" t="str">
        <f t="shared" si="13"/>
        <v>CONSUMO PER CAPITA (kg ó litros por individuo)Total Bebidas100-200MIL</v>
      </c>
      <c r="B437" s="9">
        <v>0</v>
      </c>
      <c r="C437" s="9">
        <v>0</v>
      </c>
      <c r="D437" s="10" t="s">
        <v>14</v>
      </c>
      <c r="E437" s="21">
        <v>68.468782664038017</v>
      </c>
      <c r="F437" s="21">
        <v>61.784884512885647</v>
      </c>
      <c r="G437" s="21">
        <v>61.151629517283496</v>
      </c>
      <c r="H437" s="10">
        <v>0</v>
      </c>
      <c r="I437" s="10">
        <v>0</v>
      </c>
      <c r="J437" s="10">
        <v>0</v>
      </c>
      <c r="K437" s="10">
        <v>0</v>
      </c>
      <c r="L437" s="10">
        <v>0</v>
      </c>
      <c r="M437" s="10">
        <v>0</v>
      </c>
    </row>
    <row r="438" spans="1:13" x14ac:dyDescent="0.35">
      <c r="A438" s="9" t="str">
        <f t="shared" si="13"/>
        <v>CONSUMO PER CAPITA (kg ó litros por individuo)Total Bebidas200-500MIL</v>
      </c>
      <c r="B438" s="9">
        <v>0</v>
      </c>
      <c r="C438" s="9">
        <v>0</v>
      </c>
      <c r="D438" s="10" t="s">
        <v>15</v>
      </c>
      <c r="E438" s="21">
        <v>71.258823521657987</v>
      </c>
      <c r="F438" s="21">
        <v>72.320463727779455</v>
      </c>
      <c r="G438" s="21">
        <v>65.430316188556006</v>
      </c>
      <c r="H438" s="10">
        <v>0</v>
      </c>
      <c r="I438" s="10">
        <v>0</v>
      </c>
      <c r="J438" s="10">
        <v>0</v>
      </c>
      <c r="K438" s="10">
        <v>0</v>
      </c>
      <c r="L438" s="10">
        <v>0</v>
      </c>
      <c r="M438" s="10">
        <v>0</v>
      </c>
    </row>
    <row r="439" spans="1:13" x14ac:dyDescent="0.35">
      <c r="A439" s="9" t="str">
        <f t="shared" si="13"/>
        <v>CONSUMO PER CAPITA (kg ó litros por individuo)Total Bebidas&gt;500MIL</v>
      </c>
      <c r="B439" s="9">
        <v>0</v>
      </c>
      <c r="C439" s="9">
        <v>0</v>
      </c>
      <c r="D439" s="10" t="s">
        <v>16</v>
      </c>
      <c r="E439" s="21">
        <v>75.81295459445262</v>
      </c>
      <c r="F439" s="21">
        <v>73.177603469984604</v>
      </c>
      <c r="G439" s="21">
        <v>67.277194401745447</v>
      </c>
      <c r="H439" s="11">
        <v>0</v>
      </c>
      <c r="I439" s="11">
        <v>0</v>
      </c>
      <c r="J439" s="11">
        <v>0</v>
      </c>
      <c r="K439" s="11">
        <v>0</v>
      </c>
      <c r="L439" s="11">
        <v>0</v>
      </c>
      <c r="M439" s="10">
        <v>0</v>
      </c>
    </row>
    <row r="440" spans="1:13" x14ac:dyDescent="0.35">
      <c r="A440" s="9" t="str">
        <f t="shared" si="13"/>
        <v>CONSUMO PER CAPITA (kg ó litros por individuo)Total BebidasDE 15 A 19 AÑOS</v>
      </c>
      <c r="B440" s="9">
        <v>0</v>
      </c>
      <c r="C440" s="9">
        <v>0</v>
      </c>
      <c r="D440" s="10" t="s">
        <v>39</v>
      </c>
      <c r="E440" s="21">
        <v>21.451830503286818</v>
      </c>
      <c r="F440" s="21">
        <v>18.436125635270741</v>
      </c>
      <c r="G440" s="21">
        <v>14.257841411288021</v>
      </c>
      <c r="H440" s="10">
        <v>0</v>
      </c>
      <c r="I440" s="11">
        <v>0</v>
      </c>
      <c r="J440" s="11">
        <v>0</v>
      </c>
      <c r="K440" s="10">
        <v>0</v>
      </c>
      <c r="L440" s="10">
        <v>0</v>
      </c>
      <c r="M440" s="10">
        <v>0</v>
      </c>
    </row>
    <row r="441" spans="1:13" x14ac:dyDescent="0.35">
      <c r="A441" s="9" t="str">
        <f t="shared" si="13"/>
        <v>CONSUMO PER CAPITA (kg ó litros por individuo)Total BebidasDE 20 A 24 AÑOS</v>
      </c>
      <c r="B441" s="9">
        <v>0</v>
      </c>
      <c r="C441" s="9">
        <v>0</v>
      </c>
      <c r="D441" s="10" t="s">
        <v>40</v>
      </c>
      <c r="E441" s="21">
        <v>25.014438874764636</v>
      </c>
      <c r="F441" s="21">
        <v>23.550876377560712</v>
      </c>
      <c r="G441" s="21">
        <v>19.433951138663797</v>
      </c>
      <c r="H441" s="10">
        <v>0</v>
      </c>
      <c r="I441" s="10">
        <v>0</v>
      </c>
      <c r="J441" s="10">
        <v>0</v>
      </c>
      <c r="K441" s="10">
        <v>0</v>
      </c>
      <c r="L441" s="10">
        <v>0</v>
      </c>
      <c r="M441" s="10">
        <v>0</v>
      </c>
    </row>
    <row r="442" spans="1:13" x14ac:dyDescent="0.35">
      <c r="A442" s="9" t="str">
        <f t="shared" si="13"/>
        <v>CONSUMO PER CAPITA (kg ó litros por individuo)Total BebidasDE 25 A 34 AÑOS</v>
      </c>
      <c r="B442" s="9">
        <v>0</v>
      </c>
      <c r="C442" s="9">
        <v>0</v>
      </c>
      <c r="D442" s="10" t="s">
        <v>41</v>
      </c>
      <c r="E442" s="21">
        <v>34.359798506409511</v>
      </c>
      <c r="F442" s="21">
        <v>32.520058716337843</v>
      </c>
      <c r="G442" s="21">
        <v>26.874257093080782</v>
      </c>
      <c r="H442" s="10">
        <v>0</v>
      </c>
      <c r="I442" s="10">
        <v>0</v>
      </c>
      <c r="J442" s="10">
        <v>0</v>
      </c>
      <c r="K442" s="10">
        <v>0</v>
      </c>
      <c r="L442" s="10">
        <v>0</v>
      </c>
      <c r="M442" s="10">
        <v>0</v>
      </c>
    </row>
    <row r="443" spans="1:13" x14ac:dyDescent="0.35">
      <c r="A443" s="9" t="str">
        <f t="shared" si="13"/>
        <v>CONSUMO PER CAPITA (kg ó litros por individuo)Total BebidasDE 35 A 49 AÑOS</v>
      </c>
      <c r="B443" s="9">
        <v>0</v>
      </c>
      <c r="C443" s="9">
        <v>0</v>
      </c>
      <c r="D443" s="10" t="s">
        <v>42</v>
      </c>
      <c r="E443" s="21">
        <v>58.726980033681798</v>
      </c>
      <c r="F443" s="21">
        <v>53.827693047147953</v>
      </c>
      <c r="G443" s="21">
        <v>48.443300105335631</v>
      </c>
      <c r="H443" s="10">
        <v>0</v>
      </c>
      <c r="I443" s="10">
        <v>0</v>
      </c>
      <c r="J443" s="10">
        <v>0</v>
      </c>
      <c r="K443" s="10">
        <v>0</v>
      </c>
      <c r="L443" s="10">
        <v>0</v>
      </c>
      <c r="M443" s="10">
        <v>0</v>
      </c>
    </row>
    <row r="444" spans="1:13" x14ac:dyDescent="0.35">
      <c r="A444" s="9" t="str">
        <f t="shared" si="13"/>
        <v>CONSUMO PER CAPITA (kg ó litros por individuo)Total BebidasDE 50 A 59 AÑOS</v>
      </c>
      <c r="B444" s="9">
        <v>0</v>
      </c>
      <c r="C444" s="9">
        <v>0</v>
      </c>
      <c r="D444" s="10" t="s">
        <v>43</v>
      </c>
      <c r="E444" s="21">
        <v>84.204585528850714</v>
      </c>
      <c r="F444" s="21">
        <v>80.692031433000849</v>
      </c>
      <c r="G444" s="21">
        <v>80.638391962923365</v>
      </c>
      <c r="H444" s="10">
        <v>0</v>
      </c>
      <c r="I444" s="10">
        <v>0</v>
      </c>
      <c r="J444" s="10">
        <v>0</v>
      </c>
      <c r="K444" s="10">
        <v>0</v>
      </c>
      <c r="L444" s="10">
        <v>0</v>
      </c>
      <c r="M444" s="10">
        <v>0</v>
      </c>
    </row>
    <row r="445" spans="1:13" x14ac:dyDescent="0.35">
      <c r="A445" s="9" t="str">
        <f t="shared" si="13"/>
        <v>CONSUMO PER CAPITA (kg ó litros por individuo)Total BebidasDE 60 A 75 AÑOS</v>
      </c>
      <c r="B445" s="9">
        <v>0</v>
      </c>
      <c r="C445" s="9">
        <v>0</v>
      </c>
      <c r="D445" s="10" t="s">
        <v>44</v>
      </c>
      <c r="E445" s="21">
        <v>107.59474922081083</v>
      </c>
      <c r="F445" s="21">
        <v>107.37706484945967</v>
      </c>
      <c r="G445" s="21">
        <v>108.17810110034704</v>
      </c>
      <c r="H445" s="10">
        <v>0</v>
      </c>
      <c r="I445" s="11">
        <v>0</v>
      </c>
      <c r="J445" s="11">
        <v>0</v>
      </c>
      <c r="K445" s="10">
        <v>0</v>
      </c>
      <c r="L445" s="10">
        <v>0</v>
      </c>
      <c r="M445" s="10">
        <v>0</v>
      </c>
    </row>
    <row r="446" spans="1:13" x14ac:dyDescent="0.35">
      <c r="A446" s="9" t="str">
        <f t="shared" si="13"/>
        <v>CONSUMO PER CAPITA (kg ó litros por individuo)Total BebidasNIVEL ALTO</v>
      </c>
      <c r="B446" s="9">
        <v>0</v>
      </c>
      <c r="C446" s="9">
        <v>0</v>
      </c>
      <c r="D446" s="10" t="s">
        <v>190</v>
      </c>
      <c r="E446" s="21">
        <v>67.558989382717002</v>
      </c>
      <c r="F446" s="21">
        <v>68.07898757447164</v>
      </c>
      <c r="G446" s="21">
        <v>63.350353812193198</v>
      </c>
      <c r="H446" s="10">
        <v>0</v>
      </c>
      <c r="I446" s="10">
        <v>0</v>
      </c>
      <c r="J446" s="10">
        <v>0</v>
      </c>
      <c r="K446" s="10">
        <v>0</v>
      </c>
      <c r="L446" s="10">
        <v>0</v>
      </c>
      <c r="M446" s="10">
        <v>0</v>
      </c>
    </row>
    <row r="447" spans="1:13" x14ac:dyDescent="0.35">
      <c r="A447" s="9" t="str">
        <f t="shared" si="13"/>
        <v>CONSUMO PER CAPITA (kg ó litros por individuo)Total BebidasNIVEL MEDIO ALTO</v>
      </c>
      <c r="B447" s="9">
        <v>0</v>
      </c>
      <c r="C447" s="9">
        <v>0</v>
      </c>
      <c r="D447" s="10" t="s">
        <v>191</v>
      </c>
      <c r="E447" s="21">
        <v>66.788289309505117</v>
      </c>
      <c r="F447" s="21">
        <v>60.179692635023144</v>
      </c>
      <c r="G447" s="21">
        <v>54.79049513334396</v>
      </c>
      <c r="H447" s="11">
        <v>0</v>
      </c>
      <c r="I447" s="11">
        <v>0</v>
      </c>
      <c r="J447" s="11">
        <v>0</v>
      </c>
      <c r="K447" s="11">
        <v>0</v>
      </c>
      <c r="L447" s="11">
        <v>0</v>
      </c>
      <c r="M447" s="10">
        <v>0</v>
      </c>
    </row>
    <row r="448" spans="1:13" x14ac:dyDescent="0.35">
      <c r="A448" s="9" t="str">
        <f t="shared" si="13"/>
        <v>CONSUMO PER CAPITA (kg ó litros por individuo)Total BebidasNIVEL MEDIO</v>
      </c>
      <c r="B448" s="9">
        <v>0</v>
      </c>
      <c r="C448" s="9">
        <v>0</v>
      </c>
      <c r="D448" s="10" t="s">
        <v>192</v>
      </c>
      <c r="E448" s="21">
        <v>67.917504587278927</v>
      </c>
      <c r="F448" s="21">
        <v>65.495199417354215</v>
      </c>
      <c r="G448" s="21">
        <v>63.707326484734985</v>
      </c>
      <c r="H448" s="10">
        <v>0</v>
      </c>
      <c r="I448" s="11">
        <v>0</v>
      </c>
      <c r="J448" s="11">
        <v>0</v>
      </c>
      <c r="K448" s="11">
        <v>0</v>
      </c>
      <c r="L448" s="11">
        <v>0</v>
      </c>
      <c r="M448" s="10">
        <v>0</v>
      </c>
    </row>
    <row r="449" spans="1:13" x14ac:dyDescent="0.35">
      <c r="A449" s="9" t="str">
        <f t="shared" si="13"/>
        <v>CONSUMO PER CAPITA (kg ó litros por individuo)Total BebidasNIVEL MEDIO BAJO</v>
      </c>
      <c r="B449" s="9">
        <v>0</v>
      </c>
      <c r="C449" s="9">
        <v>0</v>
      </c>
      <c r="D449" s="10" t="s">
        <v>193</v>
      </c>
      <c r="E449" s="21">
        <v>71.246172125140276</v>
      </c>
      <c r="F449" s="21">
        <v>62.182781216689143</v>
      </c>
      <c r="G449" s="21">
        <v>61.993579673969386</v>
      </c>
      <c r="H449" s="10">
        <v>0</v>
      </c>
      <c r="I449" s="11">
        <v>0</v>
      </c>
      <c r="J449" s="11">
        <v>0</v>
      </c>
      <c r="K449" s="11">
        <v>0</v>
      </c>
      <c r="L449" s="11">
        <v>0</v>
      </c>
      <c r="M449" s="10">
        <v>0</v>
      </c>
    </row>
    <row r="450" spans="1:13" x14ac:dyDescent="0.35">
      <c r="A450" s="9" t="str">
        <f t="shared" si="13"/>
        <v>CONSUMO PER CAPITA (kg ó litros por individuo)Total BebidasNIVEL BAJO</v>
      </c>
      <c r="B450" s="9">
        <v>0</v>
      </c>
      <c r="C450" s="9">
        <v>0</v>
      </c>
      <c r="D450" s="10" t="s">
        <v>194</v>
      </c>
      <c r="E450" s="21">
        <v>60.787624092201249</v>
      </c>
      <c r="F450" s="21">
        <v>61.405307352179257</v>
      </c>
      <c r="G450" s="21">
        <v>59.738607265052934</v>
      </c>
      <c r="H450" s="10">
        <v>0</v>
      </c>
      <c r="I450" s="10">
        <v>0</v>
      </c>
      <c r="J450" s="10">
        <v>0</v>
      </c>
      <c r="K450" s="10">
        <v>0</v>
      </c>
      <c r="L450" s="10">
        <v>0</v>
      </c>
      <c r="M450" s="10">
        <v>0</v>
      </c>
    </row>
    <row r="451" spans="1:13" x14ac:dyDescent="0.35">
      <c r="A451" s="9" t="str">
        <f t="shared" si="13"/>
        <v>CONSUMO PER CAPITA (kg ó litros por individuo)Total BebidasHOMBRE</v>
      </c>
      <c r="B451" s="9">
        <v>0</v>
      </c>
      <c r="C451" s="9">
        <v>0</v>
      </c>
      <c r="D451" s="10" t="s">
        <v>21</v>
      </c>
      <c r="E451" s="21">
        <v>78.555172577118086</v>
      </c>
      <c r="F451" s="21">
        <v>74.16235098233814</v>
      </c>
      <c r="G451" s="21">
        <v>72.757103631272784</v>
      </c>
      <c r="H451" s="10">
        <v>0</v>
      </c>
      <c r="I451" s="10">
        <v>0</v>
      </c>
      <c r="J451" s="10">
        <v>0</v>
      </c>
      <c r="K451" s="10">
        <v>0</v>
      </c>
      <c r="L451" s="10">
        <v>0</v>
      </c>
      <c r="M451" s="10">
        <v>0</v>
      </c>
    </row>
    <row r="452" spans="1:13" x14ac:dyDescent="0.35">
      <c r="A452" s="9" t="str">
        <f t="shared" si="13"/>
        <v>CONSUMO PER CAPITA (kg ó litros por individuo)Total BebidasMUJER</v>
      </c>
      <c r="B452" s="9">
        <v>0</v>
      </c>
      <c r="C452" s="9">
        <v>0</v>
      </c>
      <c r="D452" s="10" t="s">
        <v>22</v>
      </c>
      <c r="E452" s="21">
        <v>54.66866281181963</v>
      </c>
      <c r="F452" s="21">
        <v>53.661833856408265</v>
      </c>
      <c r="G452" s="21">
        <v>49.631637418803166</v>
      </c>
      <c r="H452" s="10">
        <v>0</v>
      </c>
      <c r="I452" s="10">
        <v>0</v>
      </c>
      <c r="J452" s="10">
        <v>0</v>
      </c>
      <c r="K452" s="10">
        <v>0</v>
      </c>
      <c r="L452" s="10">
        <v>0</v>
      </c>
      <c r="M452" s="10">
        <v>0</v>
      </c>
    </row>
    <row r="453" spans="1:13" x14ac:dyDescent="0.35">
      <c r="A453" s="9" t="str">
        <f>$B$363&amp;$C$453&amp;D453</f>
        <v>CONSUMO PER CAPITA (kg ó litros por individuo)Total Bebidas FriasT.ESPAÑA</v>
      </c>
      <c r="B453" s="9">
        <v>0</v>
      </c>
      <c r="C453" s="9" t="s">
        <v>159</v>
      </c>
      <c r="D453" s="10" t="s">
        <v>36</v>
      </c>
      <c r="E453" s="21">
        <v>58.379997097522754</v>
      </c>
      <c r="F453" s="21">
        <v>55.776831074722288</v>
      </c>
      <c r="G453" s="21">
        <v>53.359611577909277</v>
      </c>
      <c r="H453" s="10">
        <v>0</v>
      </c>
      <c r="I453" s="10">
        <v>0</v>
      </c>
      <c r="J453" s="10">
        <v>0</v>
      </c>
      <c r="K453" s="10">
        <v>0</v>
      </c>
      <c r="L453" s="10">
        <v>0</v>
      </c>
      <c r="M453" s="10">
        <v>0</v>
      </c>
    </row>
    <row r="454" spans="1:13" x14ac:dyDescent="0.35">
      <c r="A454" s="9" t="str">
        <f t="shared" ref="A454:A482" si="14">$B$363&amp;$C$453&amp;D454</f>
        <v>CONSUMO PER CAPITA (kg ó litros por individuo)Total Bebidas FriasBCN AM</v>
      </c>
      <c r="B454" s="9">
        <v>0</v>
      </c>
      <c r="C454" s="9">
        <v>0</v>
      </c>
      <c r="D454" s="10" t="s">
        <v>1</v>
      </c>
      <c r="E454" s="21">
        <v>54.519247712258284</v>
      </c>
      <c r="F454" s="21">
        <v>56.702625169621626</v>
      </c>
      <c r="G454" s="21">
        <v>53.155447810670388</v>
      </c>
      <c r="H454" s="10">
        <v>0</v>
      </c>
      <c r="I454" s="10">
        <v>0</v>
      </c>
      <c r="J454" s="10">
        <v>0</v>
      </c>
      <c r="K454" s="10">
        <v>0</v>
      </c>
      <c r="L454" s="10">
        <v>0</v>
      </c>
      <c r="M454" s="10">
        <v>0</v>
      </c>
    </row>
    <row r="455" spans="1:13" x14ac:dyDescent="0.35">
      <c r="A455" s="9" t="str">
        <f t="shared" si="14"/>
        <v>CONSUMO PER CAPITA (kg ó litros por individuo)Total Bebidas FriasREST.CAT ARAGON</v>
      </c>
      <c r="B455" s="9">
        <v>0</v>
      </c>
      <c r="C455" s="9">
        <v>0</v>
      </c>
      <c r="D455" s="10" t="s">
        <v>2</v>
      </c>
      <c r="E455" s="21">
        <v>54.966131253840494</v>
      </c>
      <c r="F455" s="21">
        <v>54.848154140893783</v>
      </c>
      <c r="G455" s="21">
        <v>62.011898788737376</v>
      </c>
      <c r="H455" s="11">
        <v>0</v>
      </c>
      <c r="I455" s="11">
        <v>0</v>
      </c>
      <c r="J455" s="11">
        <v>0</v>
      </c>
      <c r="K455" s="11">
        <v>0</v>
      </c>
      <c r="L455" s="11">
        <v>0</v>
      </c>
      <c r="M455" s="10">
        <v>0</v>
      </c>
    </row>
    <row r="456" spans="1:13" x14ac:dyDescent="0.35">
      <c r="A456" s="9" t="str">
        <f t="shared" si="14"/>
        <v>CONSUMO PER CAPITA (kg ó litros por individuo)Total Bebidas FriasLEVANTE</v>
      </c>
      <c r="B456" s="9">
        <v>0</v>
      </c>
      <c r="C456" s="9">
        <v>0</v>
      </c>
      <c r="D456" s="10" t="s">
        <v>3</v>
      </c>
      <c r="E456" s="21">
        <v>55.785117667997632</v>
      </c>
      <c r="F456" s="21">
        <v>53.135251357439188</v>
      </c>
      <c r="G456" s="21">
        <v>46.581141881689852</v>
      </c>
      <c r="H456" s="10">
        <v>0</v>
      </c>
      <c r="I456" s="11">
        <v>0</v>
      </c>
      <c r="J456" s="11">
        <v>0</v>
      </c>
      <c r="K456" s="11">
        <v>0</v>
      </c>
      <c r="L456" s="10">
        <v>0</v>
      </c>
      <c r="M456" s="10">
        <v>0</v>
      </c>
    </row>
    <row r="457" spans="1:13" x14ac:dyDescent="0.35">
      <c r="A457" s="9" t="str">
        <f t="shared" si="14"/>
        <v>CONSUMO PER CAPITA (kg ó litros por individuo)Total Bebidas FriasANDALUCIA</v>
      </c>
      <c r="B457" s="9">
        <v>0</v>
      </c>
      <c r="C457" s="9">
        <v>0</v>
      </c>
      <c r="D457" s="10" t="s">
        <v>4</v>
      </c>
      <c r="E457" s="21">
        <v>59.281465174456642</v>
      </c>
      <c r="F457" s="21">
        <v>52.571184752875297</v>
      </c>
      <c r="G457" s="21">
        <v>52.131454721212869</v>
      </c>
      <c r="H457" s="10">
        <v>0</v>
      </c>
      <c r="I457" s="10">
        <v>0</v>
      </c>
      <c r="J457" s="10">
        <v>0</v>
      </c>
      <c r="K457" s="10">
        <v>0</v>
      </c>
      <c r="L457" s="10">
        <v>0</v>
      </c>
      <c r="M457" s="10">
        <v>0</v>
      </c>
    </row>
    <row r="458" spans="1:13" x14ac:dyDescent="0.35">
      <c r="A458" s="9" t="str">
        <f t="shared" si="14"/>
        <v>CONSUMO PER CAPITA (kg ó litros por individuo)Total Bebidas FriasMDD AM</v>
      </c>
      <c r="B458" s="9">
        <v>0</v>
      </c>
      <c r="C458" s="9">
        <v>0</v>
      </c>
      <c r="D458" s="10" t="s">
        <v>5</v>
      </c>
      <c r="E458" s="21">
        <v>59.119489234773447</v>
      </c>
      <c r="F458" s="21">
        <v>55.540144894422475</v>
      </c>
      <c r="G458" s="21">
        <v>51.086039175533607</v>
      </c>
      <c r="H458" s="10">
        <v>0</v>
      </c>
      <c r="I458" s="10">
        <v>0</v>
      </c>
      <c r="J458" s="10">
        <v>0</v>
      </c>
      <c r="K458" s="10">
        <v>0</v>
      </c>
      <c r="L458" s="10">
        <v>0</v>
      </c>
      <c r="M458" s="10">
        <v>0</v>
      </c>
    </row>
    <row r="459" spans="1:13" x14ac:dyDescent="0.35">
      <c r="A459" s="9" t="str">
        <f t="shared" si="14"/>
        <v>CONSUMO PER CAPITA (kg ó litros por individuo)Total Bebidas FriasRTO CENTRO</v>
      </c>
      <c r="B459" s="9">
        <v>0</v>
      </c>
      <c r="C459" s="9">
        <v>0</v>
      </c>
      <c r="D459" s="10" t="s">
        <v>6</v>
      </c>
      <c r="E459" s="21">
        <v>60.861560491800603</v>
      </c>
      <c r="F459" s="21">
        <v>52.204768577364504</v>
      </c>
      <c r="G459" s="21">
        <v>49.548219926706807</v>
      </c>
      <c r="H459" s="10">
        <v>0</v>
      </c>
      <c r="I459" s="10">
        <v>0</v>
      </c>
      <c r="J459" s="10">
        <v>0</v>
      </c>
      <c r="K459" s="10">
        <v>0</v>
      </c>
      <c r="L459" s="10">
        <v>0</v>
      </c>
      <c r="M459" s="10">
        <v>0</v>
      </c>
    </row>
    <row r="460" spans="1:13" x14ac:dyDescent="0.35">
      <c r="A460" s="9" t="str">
        <f t="shared" si="14"/>
        <v>CONSUMO PER CAPITA (kg ó litros por individuo)Total Bebidas FriasNORTE-CENTRO</v>
      </c>
      <c r="B460" s="9">
        <v>0</v>
      </c>
      <c r="C460" s="9">
        <v>0</v>
      </c>
      <c r="D460" s="10" t="s">
        <v>7</v>
      </c>
      <c r="E460" s="21">
        <v>59.054181313878601</v>
      </c>
      <c r="F460" s="21">
        <v>57.34883543142805</v>
      </c>
      <c r="G460" s="21">
        <v>54.206307002198301</v>
      </c>
      <c r="H460" s="10">
        <v>0</v>
      </c>
      <c r="I460" s="10">
        <v>0</v>
      </c>
      <c r="J460" s="10">
        <v>0</v>
      </c>
      <c r="K460" s="10">
        <v>0</v>
      </c>
      <c r="L460" s="10">
        <v>0</v>
      </c>
      <c r="M460" s="10">
        <v>0</v>
      </c>
    </row>
    <row r="461" spans="1:13" x14ac:dyDescent="0.35">
      <c r="A461" s="9" t="str">
        <f t="shared" si="14"/>
        <v>CONSUMO PER CAPITA (kg ó litros por individuo)Total Bebidas FriasNOROESTE</v>
      </c>
      <c r="B461" s="9">
        <v>0</v>
      </c>
      <c r="C461" s="9">
        <v>0</v>
      </c>
      <c r="D461" s="10" t="s">
        <v>8</v>
      </c>
      <c r="E461" s="21">
        <v>65.297973577410247</v>
      </c>
      <c r="F461" s="21">
        <v>70.524468224207695</v>
      </c>
      <c r="G461" s="21">
        <v>62.1149014493393</v>
      </c>
      <c r="H461" s="10">
        <v>0</v>
      </c>
      <c r="I461" s="10">
        <v>0</v>
      </c>
      <c r="J461" s="10">
        <v>0</v>
      </c>
      <c r="K461" s="10">
        <v>0</v>
      </c>
      <c r="L461" s="10">
        <v>0</v>
      </c>
      <c r="M461" s="10">
        <v>0</v>
      </c>
    </row>
    <row r="462" spans="1:13" x14ac:dyDescent="0.35">
      <c r="A462" s="9" t="str">
        <f t="shared" si="14"/>
        <v>CONSUMO PER CAPITA (kg ó litros por individuo)Total Bebidas Frias&lt;2MIL</v>
      </c>
      <c r="B462" s="9">
        <v>0</v>
      </c>
      <c r="C462" s="9">
        <v>0</v>
      </c>
      <c r="D462" s="10" t="s">
        <v>9</v>
      </c>
      <c r="E462" s="21">
        <v>56.266513312037901</v>
      </c>
      <c r="F462" s="21">
        <v>53.327079725907517</v>
      </c>
      <c r="G462" s="21">
        <v>51.062534718738547</v>
      </c>
      <c r="H462" s="10">
        <v>0</v>
      </c>
      <c r="I462" s="10">
        <v>0</v>
      </c>
      <c r="J462" s="10">
        <v>0</v>
      </c>
      <c r="K462" s="10">
        <v>0</v>
      </c>
      <c r="L462" s="10">
        <v>0</v>
      </c>
      <c r="M462" s="10">
        <v>0</v>
      </c>
    </row>
    <row r="463" spans="1:13" x14ac:dyDescent="0.35">
      <c r="A463" s="9" t="str">
        <f t="shared" si="14"/>
        <v>CONSUMO PER CAPITA (kg ó litros por individuo)Total Bebidas Frias2-5MIL</v>
      </c>
      <c r="B463" s="9">
        <v>0</v>
      </c>
      <c r="C463" s="9">
        <v>0</v>
      </c>
      <c r="D463" s="10" t="s">
        <v>10</v>
      </c>
      <c r="E463" s="21">
        <v>41.768106861425792</v>
      </c>
      <c r="F463" s="21">
        <v>41.2209868353535</v>
      </c>
      <c r="G463" s="21">
        <v>37.857137739986271</v>
      </c>
      <c r="H463" s="10">
        <v>0</v>
      </c>
      <c r="I463" s="10">
        <v>0</v>
      </c>
      <c r="J463" s="10">
        <v>0</v>
      </c>
      <c r="K463" s="10">
        <v>0</v>
      </c>
      <c r="L463" s="10">
        <v>0</v>
      </c>
      <c r="M463" s="10">
        <v>0</v>
      </c>
    </row>
    <row r="464" spans="1:13" x14ac:dyDescent="0.35">
      <c r="A464" s="9" t="str">
        <f t="shared" si="14"/>
        <v>CONSUMO PER CAPITA (kg ó litros por individuo)Total Bebidas Frias5-10MIL</v>
      </c>
      <c r="B464" s="9">
        <v>0</v>
      </c>
      <c r="C464" s="9">
        <v>0</v>
      </c>
      <c r="D464" s="10" t="s">
        <v>11</v>
      </c>
      <c r="E464" s="21">
        <v>55.826509626849337</v>
      </c>
      <c r="F464" s="21">
        <v>53.760153198007124</v>
      </c>
      <c r="G464" s="21">
        <v>50.746986978513732</v>
      </c>
      <c r="H464" s="10">
        <v>0</v>
      </c>
      <c r="I464" s="10">
        <v>0</v>
      </c>
      <c r="J464" s="10">
        <v>0</v>
      </c>
      <c r="K464" s="10">
        <v>0</v>
      </c>
      <c r="L464" s="10">
        <v>0</v>
      </c>
      <c r="M464" s="10">
        <v>0</v>
      </c>
    </row>
    <row r="465" spans="1:13" x14ac:dyDescent="0.35">
      <c r="A465" s="9" t="str">
        <f t="shared" si="14"/>
        <v>CONSUMO PER CAPITA (kg ó litros por individuo)Total Bebidas Frias10-30MIL</v>
      </c>
      <c r="B465" s="9">
        <v>0</v>
      </c>
      <c r="C465" s="9">
        <v>0</v>
      </c>
      <c r="D465" s="10" t="s">
        <v>12</v>
      </c>
      <c r="E465" s="21">
        <v>56.638556094525917</v>
      </c>
      <c r="F465" s="21">
        <v>54.195508447602464</v>
      </c>
      <c r="G465" s="21">
        <v>52.303793009006831</v>
      </c>
      <c r="H465" s="10">
        <v>0</v>
      </c>
      <c r="I465" s="10">
        <v>0</v>
      </c>
      <c r="J465" s="10">
        <v>0</v>
      </c>
      <c r="K465" s="10">
        <v>0</v>
      </c>
      <c r="L465" s="10">
        <v>0</v>
      </c>
      <c r="M465" s="10">
        <v>0</v>
      </c>
    </row>
    <row r="466" spans="1:13" x14ac:dyDescent="0.35">
      <c r="A466" s="9" t="str">
        <f t="shared" si="14"/>
        <v>CONSUMO PER CAPITA (kg ó litros por individuo)Total Bebidas Frias30-100MIL</v>
      </c>
      <c r="B466" s="9">
        <v>0</v>
      </c>
      <c r="C466" s="9">
        <v>0</v>
      </c>
      <c r="D466" s="10" t="s">
        <v>13</v>
      </c>
      <c r="E466" s="21">
        <v>56.092181019365817</v>
      </c>
      <c r="F466" s="21">
        <v>52.22774223769806</v>
      </c>
      <c r="G466" s="21">
        <v>54.291775494395573</v>
      </c>
      <c r="H466" s="10">
        <v>0</v>
      </c>
      <c r="I466" s="10">
        <v>0</v>
      </c>
      <c r="J466" s="10">
        <v>0</v>
      </c>
      <c r="K466" s="10">
        <v>0</v>
      </c>
      <c r="L466" s="10">
        <v>0</v>
      </c>
      <c r="M466" s="10">
        <v>0</v>
      </c>
    </row>
    <row r="467" spans="1:13" x14ac:dyDescent="0.35">
      <c r="A467" s="9" t="str">
        <f t="shared" si="14"/>
        <v>CONSUMO PER CAPITA (kg ó litros por individuo)Total Bebidas Frias100-200MIL</v>
      </c>
      <c r="B467" s="9">
        <v>0</v>
      </c>
      <c r="C467" s="9">
        <v>0</v>
      </c>
      <c r="D467" s="10" t="s">
        <v>14</v>
      </c>
      <c r="E467" s="21">
        <v>59.366083991387612</v>
      </c>
      <c r="F467" s="21">
        <v>52.747886582972676</v>
      </c>
      <c r="G467" s="21">
        <v>52.365455154538381</v>
      </c>
      <c r="H467" s="10">
        <v>0</v>
      </c>
      <c r="I467" s="10">
        <v>0</v>
      </c>
      <c r="J467" s="10">
        <v>0</v>
      </c>
      <c r="K467" s="10">
        <v>0</v>
      </c>
      <c r="L467" s="10">
        <v>0</v>
      </c>
      <c r="M467" s="10">
        <v>0</v>
      </c>
    </row>
    <row r="468" spans="1:13" x14ac:dyDescent="0.35">
      <c r="A468" s="9" t="str">
        <f t="shared" si="14"/>
        <v>CONSUMO PER CAPITA (kg ó litros por individuo)Total Bebidas Frias200-500MIL</v>
      </c>
      <c r="B468" s="9">
        <v>0</v>
      </c>
      <c r="C468" s="9">
        <v>0</v>
      </c>
      <c r="D468" s="10" t="s">
        <v>15</v>
      </c>
      <c r="E468" s="21">
        <v>62.230450133418998</v>
      </c>
      <c r="F468" s="21">
        <v>64.071471323150675</v>
      </c>
      <c r="G468" s="21">
        <v>57.432316672065326</v>
      </c>
      <c r="H468" s="10">
        <v>0</v>
      </c>
      <c r="I468" s="11">
        <v>0</v>
      </c>
      <c r="J468" s="11">
        <v>0</v>
      </c>
      <c r="K468" s="11">
        <v>0</v>
      </c>
      <c r="L468" s="10">
        <v>0</v>
      </c>
      <c r="M468" s="10">
        <v>0</v>
      </c>
    </row>
    <row r="469" spans="1:13" x14ac:dyDescent="0.35">
      <c r="A469" s="9" t="str">
        <f t="shared" si="14"/>
        <v>CONSUMO PER CAPITA (kg ó litros por individuo)Total Bebidas Frias&gt;500MIL</v>
      </c>
      <c r="B469" s="9">
        <v>0</v>
      </c>
      <c r="C469" s="9">
        <v>0</v>
      </c>
      <c r="D469" s="10" t="s">
        <v>16</v>
      </c>
      <c r="E469" s="21">
        <v>67.756184697353902</v>
      </c>
      <c r="F469" s="21">
        <v>64.702647661916387</v>
      </c>
      <c r="G469" s="21">
        <v>59.065368665567767</v>
      </c>
      <c r="H469" s="10">
        <v>0</v>
      </c>
      <c r="I469" s="10">
        <v>0</v>
      </c>
      <c r="J469" s="11">
        <v>0</v>
      </c>
      <c r="K469" s="10">
        <v>0</v>
      </c>
      <c r="L469" s="11">
        <v>0</v>
      </c>
      <c r="M469" s="10">
        <v>0</v>
      </c>
    </row>
    <row r="470" spans="1:13" x14ac:dyDescent="0.35">
      <c r="A470" s="9" t="str">
        <f t="shared" si="14"/>
        <v>CONSUMO PER CAPITA (kg ó litros por individuo)Total Bebidas FriasDE 15 A 19 AÑOS</v>
      </c>
      <c r="B470" s="9">
        <v>0</v>
      </c>
      <c r="C470" s="9">
        <v>0</v>
      </c>
      <c r="D470" s="10" t="s">
        <v>39</v>
      </c>
      <c r="E470" s="21">
        <v>20.646851493223362</v>
      </c>
      <c r="F470" s="21">
        <v>17.385754399409201</v>
      </c>
      <c r="G470" s="21">
        <v>13.462313430687539</v>
      </c>
      <c r="H470" s="10">
        <v>0</v>
      </c>
      <c r="I470" s="10">
        <v>0</v>
      </c>
      <c r="J470" s="10">
        <v>0</v>
      </c>
      <c r="K470" s="11">
        <v>0</v>
      </c>
      <c r="L470" s="10">
        <v>0</v>
      </c>
      <c r="M470" s="10">
        <v>0</v>
      </c>
    </row>
    <row r="471" spans="1:13" x14ac:dyDescent="0.35">
      <c r="A471" s="9" t="str">
        <f t="shared" si="14"/>
        <v>CONSUMO PER CAPITA (kg ó litros por individuo)Total Bebidas FriasDE 20 A 24 AÑOS</v>
      </c>
      <c r="B471" s="9">
        <v>0</v>
      </c>
      <c r="C471" s="9">
        <v>0</v>
      </c>
      <c r="D471" s="10" t="s">
        <v>40</v>
      </c>
      <c r="E471" s="21">
        <v>22.860131157743659</v>
      </c>
      <c r="F471" s="21">
        <v>21.6010862878084</v>
      </c>
      <c r="G471" s="21">
        <v>17.631093219318423</v>
      </c>
      <c r="H471" s="10">
        <v>0</v>
      </c>
      <c r="I471" s="10">
        <v>0</v>
      </c>
      <c r="J471" s="10">
        <v>0</v>
      </c>
      <c r="K471" s="10">
        <v>0</v>
      </c>
      <c r="L471" s="10">
        <v>0</v>
      </c>
      <c r="M471" s="10">
        <v>0</v>
      </c>
    </row>
    <row r="472" spans="1:13" x14ac:dyDescent="0.35">
      <c r="A472" s="9" t="str">
        <f t="shared" si="14"/>
        <v>CONSUMO PER CAPITA (kg ó litros por individuo)Total Bebidas FriasDE 25 A 34 AÑOS</v>
      </c>
      <c r="B472" s="9">
        <v>0</v>
      </c>
      <c r="C472" s="9">
        <v>0</v>
      </c>
      <c r="D472" s="10" t="s">
        <v>41</v>
      </c>
      <c r="E472" s="21">
        <v>30.807478174822659</v>
      </c>
      <c r="F472" s="21">
        <v>29.114274620432607</v>
      </c>
      <c r="G472" s="21">
        <v>24.062001970487231</v>
      </c>
      <c r="H472" s="10">
        <v>0</v>
      </c>
      <c r="I472" s="10">
        <v>0</v>
      </c>
      <c r="J472" s="11">
        <v>0</v>
      </c>
      <c r="K472" s="10">
        <v>0</v>
      </c>
      <c r="L472" s="10">
        <v>0</v>
      </c>
      <c r="M472" s="10">
        <v>0</v>
      </c>
    </row>
    <row r="473" spans="1:13" x14ac:dyDescent="0.35">
      <c r="A473" s="9" t="str">
        <f t="shared" si="14"/>
        <v>CONSUMO PER CAPITA (kg ó litros por individuo)Total Bebidas FriasDE 35 A 49 AÑOS</v>
      </c>
      <c r="B473" s="9">
        <v>0</v>
      </c>
      <c r="C473" s="9">
        <v>0</v>
      </c>
      <c r="D473" s="10" t="s">
        <v>42</v>
      </c>
      <c r="E473" s="21">
        <v>51.251332048327278</v>
      </c>
      <c r="F473" s="21">
        <v>46.581714947435714</v>
      </c>
      <c r="G473" s="21">
        <v>41.926443925457846</v>
      </c>
      <c r="H473" s="10">
        <v>0</v>
      </c>
      <c r="I473" s="10">
        <v>0</v>
      </c>
      <c r="J473" s="10">
        <v>0</v>
      </c>
      <c r="K473" s="10">
        <v>0</v>
      </c>
      <c r="L473" s="10">
        <v>0</v>
      </c>
      <c r="M473" s="10">
        <v>0</v>
      </c>
    </row>
    <row r="474" spans="1:13" x14ac:dyDescent="0.35">
      <c r="A474" s="9" t="str">
        <f t="shared" si="14"/>
        <v>CONSUMO PER CAPITA (kg ó litros por individuo)Total Bebidas FriasDE 50 A 59 AÑOS</v>
      </c>
      <c r="B474" s="9">
        <v>0</v>
      </c>
      <c r="C474" s="9">
        <v>0</v>
      </c>
      <c r="D474" s="10" t="s">
        <v>43</v>
      </c>
      <c r="E474" s="21">
        <v>73.533653587826862</v>
      </c>
      <c r="F474" s="21">
        <v>70.329974082405897</v>
      </c>
      <c r="G474" s="21">
        <v>69.932513568949929</v>
      </c>
      <c r="H474" s="11">
        <v>0</v>
      </c>
      <c r="I474" s="11">
        <v>0</v>
      </c>
      <c r="J474" s="10">
        <v>0</v>
      </c>
      <c r="K474" s="11">
        <v>0</v>
      </c>
      <c r="L474" s="11">
        <v>0</v>
      </c>
      <c r="M474" s="10">
        <v>0</v>
      </c>
    </row>
    <row r="475" spans="1:13" x14ac:dyDescent="0.35">
      <c r="A475" s="9" t="str">
        <f t="shared" si="14"/>
        <v>CONSUMO PER CAPITA (kg ó litros por individuo)Total Bebidas FriasDE 60 A 75 AÑOS</v>
      </c>
      <c r="B475" s="9">
        <v>0</v>
      </c>
      <c r="C475" s="9">
        <v>0</v>
      </c>
      <c r="D475" s="10" t="s">
        <v>44</v>
      </c>
      <c r="E475" s="21">
        <v>93.801050848316024</v>
      </c>
      <c r="F475" s="21">
        <v>93.379884728519997</v>
      </c>
      <c r="G475" s="21">
        <v>94.429642581308983</v>
      </c>
      <c r="H475" s="10">
        <v>0</v>
      </c>
      <c r="I475" s="10">
        <v>0</v>
      </c>
      <c r="J475" s="10">
        <v>0</v>
      </c>
      <c r="K475" s="10">
        <v>0</v>
      </c>
      <c r="L475" s="11">
        <v>0</v>
      </c>
      <c r="M475" s="10">
        <v>0</v>
      </c>
    </row>
    <row r="476" spans="1:13" x14ac:dyDescent="0.35">
      <c r="A476" s="9" t="str">
        <f t="shared" si="14"/>
        <v>CONSUMO PER CAPITA (kg ó litros por individuo)Total Bebidas FriasNIVEL ALTO</v>
      </c>
      <c r="B476" s="9">
        <v>0</v>
      </c>
      <c r="C476" s="9">
        <v>0</v>
      </c>
      <c r="D476" s="10" t="s">
        <v>190</v>
      </c>
      <c r="E476" s="21">
        <v>59.13225863861647</v>
      </c>
      <c r="F476" s="21">
        <v>59.6438984262034</v>
      </c>
      <c r="G476" s="21">
        <v>55.11716382857194</v>
      </c>
      <c r="H476" s="11">
        <v>0</v>
      </c>
      <c r="I476" s="11">
        <v>0</v>
      </c>
      <c r="J476" s="11">
        <v>0</v>
      </c>
      <c r="K476" s="11">
        <v>0</v>
      </c>
      <c r="L476" s="11">
        <v>0</v>
      </c>
      <c r="M476" s="10">
        <v>0</v>
      </c>
    </row>
    <row r="477" spans="1:13" x14ac:dyDescent="0.35">
      <c r="A477" s="9" t="str">
        <f t="shared" si="14"/>
        <v>CONSUMO PER CAPITA (kg ó litros por individuo)Total Bebidas FriasNIVEL MEDIO ALTO</v>
      </c>
      <c r="B477" s="9">
        <v>0</v>
      </c>
      <c r="C477" s="9">
        <v>0</v>
      </c>
      <c r="D477" s="10" t="s">
        <v>191</v>
      </c>
      <c r="E477" s="21">
        <v>59.011472036550153</v>
      </c>
      <c r="F477" s="21">
        <v>52.65176058298114</v>
      </c>
      <c r="G477" s="21">
        <v>48.198228227844311</v>
      </c>
      <c r="H477" s="11">
        <v>0</v>
      </c>
      <c r="I477" s="11">
        <v>0</v>
      </c>
      <c r="J477" s="11">
        <v>0</v>
      </c>
      <c r="K477" s="11">
        <v>0</v>
      </c>
      <c r="L477" s="11">
        <v>0</v>
      </c>
      <c r="M477" s="10">
        <v>0</v>
      </c>
    </row>
    <row r="478" spans="1:13" x14ac:dyDescent="0.35">
      <c r="A478" s="9" t="str">
        <f t="shared" si="14"/>
        <v>CONSUMO PER CAPITA (kg ó litros por individuo)Total Bebidas FriasNIVEL MEDIO</v>
      </c>
      <c r="B478" s="9">
        <v>0</v>
      </c>
      <c r="C478" s="9">
        <v>0</v>
      </c>
      <c r="D478" s="10" t="s">
        <v>192</v>
      </c>
      <c r="E478" s="21">
        <v>59.991013921686523</v>
      </c>
      <c r="F478" s="21">
        <v>57.750894060602761</v>
      </c>
      <c r="G478" s="21">
        <v>56.05089435940247</v>
      </c>
      <c r="H478" s="11">
        <v>0</v>
      </c>
      <c r="I478" s="11">
        <v>0</v>
      </c>
      <c r="J478" s="11">
        <v>0</v>
      </c>
      <c r="K478" s="11">
        <v>0</v>
      </c>
      <c r="L478" s="11">
        <v>0</v>
      </c>
      <c r="M478" s="10">
        <v>0</v>
      </c>
    </row>
    <row r="479" spans="1:13" x14ac:dyDescent="0.35">
      <c r="A479" s="9" t="str">
        <f t="shared" si="14"/>
        <v>CONSUMO PER CAPITA (kg ó litros por individuo)Total Bebidas FriasNIVEL MEDIO BAJO</v>
      </c>
      <c r="B479" s="9">
        <v>0</v>
      </c>
      <c r="C479" s="9">
        <v>0</v>
      </c>
      <c r="D479" s="10" t="s">
        <v>193</v>
      </c>
      <c r="E479" s="21">
        <v>62.266662140895555</v>
      </c>
      <c r="F479" s="21">
        <v>54.012647001565703</v>
      </c>
      <c r="G479" s="21">
        <v>53.803416892864099</v>
      </c>
      <c r="H479" s="10">
        <v>0</v>
      </c>
      <c r="I479" s="10">
        <v>0</v>
      </c>
      <c r="J479" s="10">
        <v>0</v>
      </c>
      <c r="K479" s="10">
        <v>0</v>
      </c>
      <c r="L479" s="10">
        <v>0</v>
      </c>
      <c r="M479" s="10">
        <v>0</v>
      </c>
    </row>
    <row r="480" spans="1:13" x14ac:dyDescent="0.35">
      <c r="A480" s="9" t="str">
        <f t="shared" si="14"/>
        <v>CONSUMO PER CAPITA (kg ó litros por individuo)Total Bebidas FriasNIVEL BAJO</v>
      </c>
      <c r="B480" s="9">
        <v>0</v>
      </c>
      <c r="C480" s="9">
        <v>0</v>
      </c>
      <c r="D480" s="10" t="s">
        <v>194</v>
      </c>
      <c r="E480" s="21">
        <v>52.875909878610223</v>
      </c>
      <c r="F480" s="21">
        <v>53.025786136487461</v>
      </c>
      <c r="G480" s="21">
        <v>51.819879270671855</v>
      </c>
      <c r="H480" s="10">
        <v>0</v>
      </c>
      <c r="I480" s="10">
        <v>0</v>
      </c>
      <c r="J480" s="10">
        <v>0</v>
      </c>
      <c r="K480" s="10">
        <v>0</v>
      </c>
      <c r="L480" s="10">
        <v>0</v>
      </c>
      <c r="M480" s="10">
        <v>0</v>
      </c>
    </row>
    <row r="481" spans="1:13" x14ac:dyDescent="0.35">
      <c r="A481" s="9" t="str">
        <f t="shared" si="14"/>
        <v>CONSUMO PER CAPITA (kg ó litros por individuo)Total Bebidas FriasHOMBRE</v>
      </c>
      <c r="B481" s="9">
        <v>0</v>
      </c>
      <c r="C481" s="9">
        <v>0</v>
      </c>
      <c r="D481" s="10" t="s">
        <v>21</v>
      </c>
      <c r="E481" s="21">
        <v>68.440524046218215</v>
      </c>
      <c r="F481" s="21">
        <v>64.62981271575174</v>
      </c>
      <c r="G481" s="21">
        <v>63.520339954349147</v>
      </c>
      <c r="H481" s="10">
        <v>0</v>
      </c>
      <c r="I481" s="10">
        <v>0</v>
      </c>
      <c r="J481" s="10">
        <v>0</v>
      </c>
      <c r="K481" s="10">
        <v>0</v>
      </c>
      <c r="L481" s="10">
        <v>0</v>
      </c>
      <c r="M481" s="10">
        <v>0</v>
      </c>
    </row>
    <row r="482" spans="1:13" x14ac:dyDescent="0.35">
      <c r="A482" s="9" t="str">
        <f t="shared" si="14"/>
        <v>CONSUMO PER CAPITA (kg ó litros por individuo)Total Bebidas FriasMUJER</v>
      </c>
      <c r="B482" s="9">
        <v>0</v>
      </c>
      <c r="C482" s="9">
        <v>0</v>
      </c>
      <c r="D482" s="10" t="s">
        <v>22</v>
      </c>
      <c r="E482" s="21">
        <v>48.423270037401508</v>
      </c>
      <c r="F482" s="21">
        <v>47.029345190401024</v>
      </c>
      <c r="G482" s="21">
        <v>43.329288200062749</v>
      </c>
      <c r="H482" s="10">
        <v>0</v>
      </c>
      <c r="I482" s="10">
        <v>0</v>
      </c>
      <c r="J482" s="10">
        <v>0</v>
      </c>
      <c r="K482" s="10">
        <v>0</v>
      </c>
      <c r="L482" s="10">
        <v>0</v>
      </c>
      <c r="M482" s="10">
        <v>0</v>
      </c>
    </row>
    <row r="483" spans="1:13" x14ac:dyDescent="0.35">
      <c r="A483" s="9" t="str">
        <f>$B$363&amp;$C$483&amp;D483</f>
        <v>CONSUMO PER CAPITA (kg ó litros por individuo)Total Bebidas CalientesT.ESPAÑA</v>
      </c>
      <c r="B483" s="9">
        <v>0</v>
      </c>
      <c r="C483" s="9" t="s">
        <v>160</v>
      </c>
      <c r="D483" s="10" t="s">
        <v>36</v>
      </c>
      <c r="E483" s="21">
        <v>8.1699978192867917</v>
      </c>
      <c r="F483" s="21">
        <v>8.0738280081104072</v>
      </c>
      <c r="G483" s="21">
        <v>7.7600698329669262</v>
      </c>
      <c r="H483" s="10">
        <v>0</v>
      </c>
      <c r="I483" s="10">
        <v>0</v>
      </c>
      <c r="J483" s="10">
        <v>0</v>
      </c>
      <c r="K483" s="10">
        <v>0</v>
      </c>
      <c r="L483" s="10">
        <v>0</v>
      </c>
      <c r="M483" s="10">
        <v>0</v>
      </c>
    </row>
    <row r="484" spans="1:13" x14ac:dyDescent="0.35">
      <c r="A484" s="9" t="str">
        <f t="shared" ref="A484:A512" si="15">$B$363&amp;$C$483&amp;D484</f>
        <v>CONSUMO PER CAPITA (kg ó litros por individuo)Total Bebidas CalientesBCN AM</v>
      </c>
      <c r="B484" s="9">
        <v>0</v>
      </c>
      <c r="C484" s="9">
        <v>0</v>
      </c>
      <c r="D484" s="10" t="s">
        <v>1</v>
      </c>
      <c r="E484" s="21">
        <v>7.8859583692415631</v>
      </c>
      <c r="F484" s="21">
        <v>8.2197909698566871</v>
      </c>
      <c r="G484" s="21">
        <v>7.8388607285969627</v>
      </c>
      <c r="H484" s="11">
        <v>0</v>
      </c>
      <c r="I484" s="11">
        <v>0</v>
      </c>
      <c r="J484" s="11">
        <v>0</v>
      </c>
      <c r="K484" s="11">
        <v>0</v>
      </c>
      <c r="L484" s="11">
        <v>0</v>
      </c>
      <c r="M484" s="10">
        <v>0</v>
      </c>
    </row>
    <row r="485" spans="1:13" x14ac:dyDescent="0.35">
      <c r="A485" s="9" t="str">
        <f t="shared" si="15"/>
        <v>CONSUMO PER CAPITA (kg ó litros por individuo)Total Bebidas CalientesREST.CAT ARAGON</v>
      </c>
      <c r="B485" s="9">
        <v>0</v>
      </c>
      <c r="C485" s="9">
        <v>0</v>
      </c>
      <c r="D485" s="10" t="s">
        <v>2</v>
      </c>
      <c r="E485" s="21">
        <v>8.1433162071955127</v>
      </c>
      <c r="F485" s="21">
        <v>8.4249130678589221</v>
      </c>
      <c r="G485" s="21">
        <v>8.2049004589965069</v>
      </c>
      <c r="H485" s="11">
        <v>0</v>
      </c>
      <c r="I485" s="11">
        <v>0</v>
      </c>
      <c r="J485" s="11">
        <v>0</v>
      </c>
      <c r="K485" s="11">
        <v>0</v>
      </c>
      <c r="L485" s="11">
        <v>0</v>
      </c>
      <c r="M485" s="10">
        <v>0</v>
      </c>
    </row>
    <row r="486" spans="1:13" x14ac:dyDescent="0.35">
      <c r="A486" s="9" t="str">
        <f t="shared" si="15"/>
        <v>CONSUMO PER CAPITA (kg ó litros por individuo)Total Bebidas CalientesLEVANTE</v>
      </c>
      <c r="B486" s="9">
        <v>0</v>
      </c>
      <c r="C486" s="9">
        <v>0</v>
      </c>
      <c r="D486" s="10" t="s">
        <v>3</v>
      </c>
      <c r="E486" s="21">
        <v>7.6103456591765744</v>
      </c>
      <c r="F486" s="21">
        <v>7.0975466327582639</v>
      </c>
      <c r="G486" s="21">
        <v>6.5528450993266034</v>
      </c>
      <c r="H486" s="10">
        <v>0</v>
      </c>
      <c r="I486" s="10">
        <v>0</v>
      </c>
      <c r="J486" s="10">
        <v>0</v>
      </c>
      <c r="K486" s="10">
        <v>0</v>
      </c>
      <c r="L486" s="10">
        <v>0</v>
      </c>
      <c r="M486" s="10">
        <v>0</v>
      </c>
    </row>
    <row r="487" spans="1:13" x14ac:dyDescent="0.35">
      <c r="A487" s="9" t="str">
        <f t="shared" si="15"/>
        <v>CONSUMO PER CAPITA (kg ó litros por individuo)Total Bebidas CalientesANDALUCIA</v>
      </c>
      <c r="B487" s="9">
        <v>0</v>
      </c>
      <c r="C487" s="9">
        <v>0</v>
      </c>
      <c r="D487" s="10" t="s">
        <v>4</v>
      </c>
      <c r="E487" s="21">
        <v>7.4602830871733516</v>
      </c>
      <c r="F487" s="21">
        <v>7.0411220681357181</v>
      </c>
      <c r="G487" s="21">
        <v>6.9577260685208282</v>
      </c>
      <c r="H487" s="10">
        <v>0</v>
      </c>
      <c r="I487" s="10">
        <v>0</v>
      </c>
      <c r="J487" s="10">
        <v>0</v>
      </c>
      <c r="K487" s="10">
        <v>0</v>
      </c>
      <c r="L487" s="10">
        <v>0</v>
      </c>
      <c r="M487" s="10">
        <v>0</v>
      </c>
    </row>
    <row r="488" spans="1:13" x14ac:dyDescent="0.35">
      <c r="A488" s="9" t="str">
        <f t="shared" si="15"/>
        <v>CONSUMO PER CAPITA (kg ó litros por individuo)Total Bebidas CalientesMDD AM</v>
      </c>
      <c r="B488" s="9">
        <v>0</v>
      </c>
      <c r="C488" s="9">
        <v>0</v>
      </c>
      <c r="D488" s="10" t="s">
        <v>5</v>
      </c>
      <c r="E488" s="21">
        <v>6.8820733006906361</v>
      </c>
      <c r="F488" s="21">
        <v>6.9953834180709435</v>
      </c>
      <c r="G488" s="21">
        <v>6.6970615551389585</v>
      </c>
      <c r="H488" s="10">
        <v>0</v>
      </c>
      <c r="I488" s="10">
        <v>0</v>
      </c>
      <c r="J488" s="10">
        <v>0</v>
      </c>
      <c r="K488" s="10">
        <v>0</v>
      </c>
      <c r="L488" s="10">
        <v>0</v>
      </c>
      <c r="M488" s="10">
        <v>0</v>
      </c>
    </row>
    <row r="489" spans="1:13" x14ac:dyDescent="0.35">
      <c r="A489" s="9" t="str">
        <f t="shared" si="15"/>
        <v>CONSUMO PER CAPITA (kg ó litros por individuo)Total Bebidas CalientesRTO CENTRO</v>
      </c>
      <c r="B489" s="9">
        <v>0</v>
      </c>
      <c r="C489" s="9">
        <v>0</v>
      </c>
      <c r="D489" s="10" t="s">
        <v>6</v>
      </c>
      <c r="E489" s="21">
        <v>6.8871535297337596</v>
      </c>
      <c r="F489" s="21">
        <v>7.0410583777559452</v>
      </c>
      <c r="G489" s="21">
        <v>6.3651343104370994</v>
      </c>
      <c r="H489" s="10">
        <v>0</v>
      </c>
      <c r="I489" s="10">
        <v>0</v>
      </c>
      <c r="J489" s="10">
        <v>0</v>
      </c>
      <c r="K489" s="10">
        <v>0</v>
      </c>
      <c r="L489" s="10">
        <v>0</v>
      </c>
      <c r="M489" s="10">
        <v>0</v>
      </c>
    </row>
    <row r="490" spans="1:13" x14ac:dyDescent="0.35">
      <c r="A490" s="9" t="str">
        <f t="shared" si="15"/>
        <v>CONSUMO PER CAPITA (kg ó litros por individuo)Total Bebidas CalientesNORTE-CENTRO</v>
      </c>
      <c r="B490" s="9">
        <v>0</v>
      </c>
      <c r="C490" s="9">
        <v>0</v>
      </c>
      <c r="D490" s="10" t="s">
        <v>7</v>
      </c>
      <c r="E490" s="21">
        <v>9.9701619231786438</v>
      </c>
      <c r="F490" s="21">
        <v>10.051399698723255</v>
      </c>
      <c r="G490" s="21">
        <v>9.9382737813972284</v>
      </c>
      <c r="H490" s="10">
        <v>0</v>
      </c>
      <c r="I490" s="10">
        <v>0</v>
      </c>
      <c r="J490" s="10">
        <v>0</v>
      </c>
      <c r="K490" s="10">
        <v>0</v>
      </c>
      <c r="L490" s="10">
        <v>0</v>
      </c>
      <c r="M490" s="10">
        <v>0</v>
      </c>
    </row>
    <row r="491" spans="1:13" x14ac:dyDescent="0.35">
      <c r="A491" s="9" t="str">
        <f t="shared" si="15"/>
        <v>CONSUMO PER CAPITA (kg ó litros por individuo)Total Bebidas CalientesNOROESTE</v>
      </c>
      <c r="B491" s="9">
        <v>0</v>
      </c>
      <c r="C491" s="9">
        <v>0</v>
      </c>
      <c r="D491" s="10" t="s">
        <v>8</v>
      </c>
      <c r="E491" s="21">
        <v>12.404959729137584</v>
      </c>
      <c r="F491" s="21">
        <v>12.081213985358767</v>
      </c>
      <c r="G491" s="21">
        <v>11.797922632771225</v>
      </c>
      <c r="H491" s="10">
        <v>0</v>
      </c>
      <c r="I491" s="10">
        <v>0</v>
      </c>
      <c r="J491" s="10">
        <v>0</v>
      </c>
      <c r="K491" s="10">
        <v>0</v>
      </c>
      <c r="L491" s="10">
        <v>0</v>
      </c>
      <c r="M491" s="10">
        <v>0</v>
      </c>
    </row>
    <row r="492" spans="1:13" x14ac:dyDescent="0.35">
      <c r="A492" s="9" t="str">
        <f t="shared" si="15"/>
        <v>CONSUMO PER CAPITA (kg ó litros por individuo)Total Bebidas Calientes&lt;2MIL</v>
      </c>
      <c r="B492" s="9">
        <v>0</v>
      </c>
      <c r="C492" s="9">
        <v>0</v>
      </c>
      <c r="D492" s="10" t="s">
        <v>9</v>
      </c>
      <c r="E492" s="21">
        <v>6.7589741895658406</v>
      </c>
      <c r="F492" s="21">
        <v>7.5291340677713761</v>
      </c>
      <c r="G492" s="21">
        <v>7.6615694215907526</v>
      </c>
      <c r="H492" s="10">
        <v>0</v>
      </c>
      <c r="I492" s="10">
        <v>0</v>
      </c>
      <c r="J492" s="10">
        <v>0</v>
      </c>
      <c r="K492" s="10">
        <v>0</v>
      </c>
      <c r="L492" s="10">
        <v>0</v>
      </c>
      <c r="M492" s="10">
        <v>0</v>
      </c>
    </row>
    <row r="493" spans="1:13" x14ac:dyDescent="0.35">
      <c r="A493" s="9" t="str">
        <f t="shared" si="15"/>
        <v>CONSUMO PER CAPITA (kg ó litros por individuo)Total Bebidas Calientes2-5MIL</v>
      </c>
      <c r="B493" s="9">
        <v>0</v>
      </c>
      <c r="C493" s="9">
        <v>0</v>
      </c>
      <c r="D493" s="10" t="s">
        <v>10</v>
      </c>
      <c r="E493" s="21">
        <v>5.8428694089949689</v>
      </c>
      <c r="F493" s="21">
        <v>5.7477941310850431</v>
      </c>
      <c r="G493" s="21">
        <v>5.3211510952895278</v>
      </c>
      <c r="H493" s="10">
        <v>0</v>
      </c>
      <c r="I493" s="10">
        <v>0</v>
      </c>
      <c r="J493" s="10">
        <v>0</v>
      </c>
      <c r="K493" s="10">
        <v>0</v>
      </c>
      <c r="L493" s="10">
        <v>0</v>
      </c>
      <c r="M493" s="10">
        <v>0</v>
      </c>
    </row>
    <row r="494" spans="1:13" x14ac:dyDescent="0.35">
      <c r="A494" s="9" t="str">
        <f t="shared" si="15"/>
        <v>CONSUMO PER CAPITA (kg ó litros por individuo)Total Bebidas Calientes5-10MIL</v>
      </c>
      <c r="B494" s="9">
        <v>0</v>
      </c>
      <c r="C494" s="9">
        <v>0</v>
      </c>
      <c r="D494" s="10" t="s">
        <v>11</v>
      </c>
      <c r="E494" s="21">
        <v>7.0078994464361362</v>
      </c>
      <c r="F494" s="21">
        <v>6.9385038664034582</v>
      </c>
      <c r="G494" s="21">
        <v>6.5653658535911417</v>
      </c>
      <c r="H494" s="10">
        <v>0</v>
      </c>
      <c r="I494" s="10">
        <v>0</v>
      </c>
      <c r="J494" s="10">
        <v>0</v>
      </c>
      <c r="K494" s="10">
        <v>0</v>
      </c>
      <c r="L494" s="10">
        <v>0</v>
      </c>
      <c r="M494" s="10">
        <v>0</v>
      </c>
    </row>
    <row r="495" spans="1:13" x14ac:dyDescent="0.35">
      <c r="A495" s="9" t="str">
        <f t="shared" si="15"/>
        <v>CONSUMO PER CAPITA (kg ó litros por individuo)Total Bebidas Calientes10-30MIL</v>
      </c>
      <c r="B495" s="9">
        <v>0</v>
      </c>
      <c r="C495" s="9">
        <v>0</v>
      </c>
      <c r="D495" s="10" t="s">
        <v>12</v>
      </c>
      <c r="E495" s="21">
        <v>8.3159950272134857</v>
      </c>
      <c r="F495" s="21">
        <v>7.8114846840767864</v>
      </c>
      <c r="G495" s="21">
        <v>7.6068185009579423</v>
      </c>
      <c r="H495" s="10">
        <v>0</v>
      </c>
      <c r="I495" s="10">
        <v>0</v>
      </c>
      <c r="J495" s="10">
        <v>0</v>
      </c>
      <c r="K495" s="10">
        <v>0</v>
      </c>
      <c r="L495" s="10">
        <v>0</v>
      </c>
      <c r="M495" s="10">
        <v>0</v>
      </c>
    </row>
    <row r="496" spans="1:13" x14ac:dyDescent="0.35">
      <c r="A496" s="9" t="str">
        <f t="shared" si="15"/>
        <v>CONSUMO PER CAPITA (kg ó litros por individuo)Total Bebidas Calientes30-100MIL</v>
      </c>
      <c r="B496" s="9">
        <v>0</v>
      </c>
      <c r="C496" s="9">
        <v>0</v>
      </c>
      <c r="D496" s="10" t="s">
        <v>13</v>
      </c>
      <c r="E496" s="21">
        <v>8.7389583918467206</v>
      </c>
      <c r="F496" s="21">
        <v>8.7429323997557411</v>
      </c>
      <c r="G496" s="21">
        <v>8.1414797804675132</v>
      </c>
      <c r="H496" s="10">
        <v>0</v>
      </c>
      <c r="I496" s="10">
        <v>0</v>
      </c>
      <c r="J496" s="10">
        <v>0</v>
      </c>
      <c r="K496" s="10">
        <v>0</v>
      </c>
      <c r="L496" s="10">
        <v>0</v>
      </c>
      <c r="M496" s="10">
        <v>0</v>
      </c>
    </row>
    <row r="497" spans="1:13" x14ac:dyDescent="0.35">
      <c r="A497" s="9" t="str">
        <f t="shared" si="15"/>
        <v>CONSUMO PER CAPITA (kg ó litros por individuo)Total Bebidas Calientes100-200MIL</v>
      </c>
      <c r="B497" s="9">
        <v>0</v>
      </c>
      <c r="C497" s="9">
        <v>0</v>
      </c>
      <c r="D497" s="10" t="s">
        <v>14</v>
      </c>
      <c r="E497" s="21">
        <v>9.102696998861564</v>
      </c>
      <c r="F497" s="21">
        <v>9.0369993426248048</v>
      </c>
      <c r="G497" s="21">
        <v>8.7861754671521286</v>
      </c>
      <c r="H497" s="11">
        <v>0</v>
      </c>
      <c r="I497" s="10">
        <v>0</v>
      </c>
      <c r="J497" s="11">
        <v>0</v>
      </c>
      <c r="K497" s="11">
        <v>0</v>
      </c>
      <c r="L497" s="11">
        <v>0</v>
      </c>
      <c r="M497" s="10">
        <v>0</v>
      </c>
    </row>
    <row r="498" spans="1:13" x14ac:dyDescent="0.35">
      <c r="A498" s="9" t="str">
        <f t="shared" si="15"/>
        <v>CONSUMO PER CAPITA (kg ó litros por individuo)Total Bebidas Calientes200-500MIL</v>
      </c>
      <c r="B498" s="9">
        <v>0</v>
      </c>
      <c r="C498" s="9">
        <v>0</v>
      </c>
      <c r="D498" s="10" t="s">
        <v>15</v>
      </c>
      <c r="E498" s="21">
        <v>9.0283857521336852</v>
      </c>
      <c r="F498" s="21">
        <v>8.2489945868182843</v>
      </c>
      <c r="G498" s="21">
        <v>7.998002522777889</v>
      </c>
      <c r="H498" s="10">
        <v>0</v>
      </c>
      <c r="I498" s="10">
        <v>0</v>
      </c>
      <c r="J498" s="10">
        <v>0</v>
      </c>
      <c r="K498" s="10">
        <v>0</v>
      </c>
      <c r="L498" s="10">
        <v>0</v>
      </c>
      <c r="M498" s="10">
        <v>0</v>
      </c>
    </row>
    <row r="499" spans="1:13" x14ac:dyDescent="0.35">
      <c r="A499" s="9" t="str">
        <f t="shared" si="15"/>
        <v>CONSUMO PER CAPITA (kg ó litros por individuo)Total Bebidas Calientes&gt;500MIL</v>
      </c>
      <c r="B499" s="9">
        <v>0</v>
      </c>
      <c r="C499" s="9">
        <v>0</v>
      </c>
      <c r="D499" s="10" t="s">
        <v>16</v>
      </c>
      <c r="E499" s="21">
        <v>8.0567632260674973</v>
      </c>
      <c r="F499" s="21">
        <v>8.4749503247487699</v>
      </c>
      <c r="G499" s="21">
        <v>8.2118274073351269</v>
      </c>
      <c r="H499" s="10">
        <v>0</v>
      </c>
      <c r="I499" s="10">
        <v>0</v>
      </c>
      <c r="J499" s="10">
        <v>0</v>
      </c>
      <c r="K499" s="10">
        <v>0</v>
      </c>
      <c r="L499" s="10">
        <v>0</v>
      </c>
      <c r="M499" s="10">
        <v>0</v>
      </c>
    </row>
    <row r="500" spans="1:13" x14ac:dyDescent="0.35">
      <c r="A500" s="9" t="str">
        <f t="shared" si="15"/>
        <v>CONSUMO PER CAPITA (kg ó litros por individuo)Total Bebidas CalientesDE 15 A 19 AÑOS</v>
      </c>
      <c r="B500" s="9">
        <v>0</v>
      </c>
      <c r="C500" s="9">
        <v>0</v>
      </c>
      <c r="D500" s="10" t="s">
        <v>39</v>
      </c>
      <c r="E500" s="21">
        <v>0.80498550209403763</v>
      </c>
      <c r="F500" s="21">
        <v>1.0503696612940703</v>
      </c>
      <c r="G500" s="21">
        <v>0.79553364939025395</v>
      </c>
      <c r="H500" s="10">
        <v>0</v>
      </c>
      <c r="I500" s="10">
        <v>0</v>
      </c>
      <c r="J500" s="10">
        <v>0</v>
      </c>
      <c r="K500" s="10">
        <v>0</v>
      </c>
      <c r="L500" s="10">
        <v>0</v>
      </c>
      <c r="M500" s="10">
        <v>0</v>
      </c>
    </row>
    <row r="501" spans="1:13" x14ac:dyDescent="0.35">
      <c r="A501" s="9" t="str">
        <f t="shared" si="15"/>
        <v>CONSUMO PER CAPITA (kg ó litros por individuo)Total Bebidas CalientesDE 20 A 24 AÑOS</v>
      </c>
      <c r="B501" s="9">
        <v>0</v>
      </c>
      <c r="C501" s="9">
        <v>0</v>
      </c>
      <c r="D501" s="10" t="s">
        <v>40</v>
      </c>
      <c r="E501" s="21">
        <v>2.1543081066775507</v>
      </c>
      <c r="F501" s="21">
        <v>1.9497956897143696</v>
      </c>
      <c r="G501" s="21">
        <v>1.80285452397227</v>
      </c>
      <c r="H501" s="10">
        <v>0</v>
      </c>
      <c r="I501" s="10">
        <v>0</v>
      </c>
      <c r="J501" s="10">
        <v>0</v>
      </c>
      <c r="K501" s="10">
        <v>0</v>
      </c>
      <c r="L501" s="10">
        <v>0</v>
      </c>
      <c r="M501" s="10">
        <v>0</v>
      </c>
    </row>
    <row r="502" spans="1:13" x14ac:dyDescent="0.35">
      <c r="A502" s="9" t="str">
        <f t="shared" si="15"/>
        <v>CONSUMO PER CAPITA (kg ó litros por individuo)Total Bebidas CalientesDE 25 A 34 AÑOS</v>
      </c>
      <c r="B502" s="9">
        <v>0</v>
      </c>
      <c r="C502" s="9">
        <v>0</v>
      </c>
      <c r="D502" s="10" t="s">
        <v>41</v>
      </c>
      <c r="E502" s="21">
        <v>3.5523218122786173</v>
      </c>
      <c r="F502" s="21">
        <v>3.405788688011496</v>
      </c>
      <c r="G502" s="21">
        <v>2.8122521576607444</v>
      </c>
      <c r="H502" s="10">
        <v>0</v>
      </c>
      <c r="I502" s="10">
        <v>0</v>
      </c>
      <c r="J502" s="10">
        <v>0</v>
      </c>
      <c r="K502" s="10">
        <v>0</v>
      </c>
      <c r="L502" s="10">
        <v>0</v>
      </c>
      <c r="M502" s="10">
        <v>0</v>
      </c>
    </row>
    <row r="503" spans="1:13" x14ac:dyDescent="0.35">
      <c r="A503" s="9" t="str">
        <f t="shared" si="15"/>
        <v>CONSUMO PER CAPITA (kg ó litros por individuo)Total Bebidas CalientesDE 35 A 49 AÑOS</v>
      </c>
      <c r="B503" s="9">
        <v>0</v>
      </c>
      <c r="C503" s="9">
        <v>0</v>
      </c>
      <c r="D503" s="10" t="s">
        <v>42</v>
      </c>
      <c r="E503" s="21">
        <v>7.4756524264922115</v>
      </c>
      <c r="F503" s="21">
        <v>7.2459744117110478</v>
      </c>
      <c r="G503" s="21">
        <v>6.5168570981064553</v>
      </c>
      <c r="H503" s="10">
        <v>0</v>
      </c>
      <c r="I503" s="10">
        <v>0</v>
      </c>
      <c r="J503" s="10">
        <v>0</v>
      </c>
      <c r="K503" s="10">
        <v>0</v>
      </c>
      <c r="L503" s="10">
        <v>0</v>
      </c>
      <c r="M503" s="10">
        <v>0</v>
      </c>
    </row>
    <row r="504" spans="1:13" x14ac:dyDescent="0.35">
      <c r="A504" s="9" t="str">
        <f t="shared" si="15"/>
        <v>CONSUMO PER CAPITA (kg ó litros por individuo)Total Bebidas CalientesDE 50 A 59 AÑOS</v>
      </c>
      <c r="B504" s="9">
        <v>0</v>
      </c>
      <c r="C504" s="9">
        <v>0</v>
      </c>
      <c r="D504" s="10" t="s">
        <v>43</v>
      </c>
      <c r="E504" s="21">
        <v>10.67093986486498</v>
      </c>
      <c r="F504" s="21">
        <v>10.362056669009904</v>
      </c>
      <c r="G504" s="21">
        <v>10.705870938416947</v>
      </c>
      <c r="H504" s="10">
        <v>0</v>
      </c>
      <c r="I504" s="10">
        <v>0</v>
      </c>
      <c r="J504" s="10">
        <v>0</v>
      </c>
      <c r="K504" s="10">
        <v>0</v>
      </c>
      <c r="L504" s="10">
        <v>0</v>
      </c>
      <c r="M504" s="10">
        <v>0</v>
      </c>
    </row>
    <row r="505" spans="1:13" x14ac:dyDescent="0.35">
      <c r="A505" s="9" t="str">
        <f t="shared" si="15"/>
        <v>CONSUMO PER CAPITA (kg ó litros por individuo)Total Bebidas CalientesDE 60 A 75 AÑOS</v>
      </c>
      <c r="B505" s="9">
        <v>0</v>
      </c>
      <c r="C505" s="9">
        <v>0</v>
      </c>
      <c r="D505" s="10" t="s">
        <v>44</v>
      </c>
      <c r="E505" s="21">
        <v>13.793707044578662</v>
      </c>
      <c r="F505" s="21">
        <v>13.997179751291542</v>
      </c>
      <c r="G505" s="21">
        <v>13.748457355101008</v>
      </c>
      <c r="H505" s="11">
        <v>0</v>
      </c>
      <c r="I505" s="11">
        <v>0</v>
      </c>
      <c r="J505" s="11">
        <v>0</v>
      </c>
      <c r="K505" s="11">
        <v>0</v>
      </c>
      <c r="L505" s="10">
        <v>0</v>
      </c>
      <c r="M505" s="10">
        <v>0</v>
      </c>
    </row>
    <row r="506" spans="1:13" x14ac:dyDescent="0.35">
      <c r="A506" s="9" t="str">
        <f t="shared" si="15"/>
        <v>CONSUMO PER CAPITA (kg ó litros por individuo)Total Bebidas CalientesNIVEL ALTO</v>
      </c>
      <c r="B506" s="9">
        <v>0</v>
      </c>
      <c r="C506" s="9">
        <v>0</v>
      </c>
      <c r="D506" s="10" t="s">
        <v>190</v>
      </c>
      <c r="E506" s="21">
        <v>8.426736108624949</v>
      </c>
      <c r="F506" s="21">
        <v>8.4350883211396415</v>
      </c>
      <c r="G506" s="21">
        <v>8.2331937868615359</v>
      </c>
      <c r="H506" s="11">
        <v>0</v>
      </c>
      <c r="I506" s="10">
        <v>0</v>
      </c>
      <c r="J506" s="11">
        <v>0</v>
      </c>
      <c r="K506" s="11">
        <v>0</v>
      </c>
      <c r="L506" s="10">
        <v>0</v>
      </c>
      <c r="M506" s="10">
        <v>0</v>
      </c>
    </row>
    <row r="507" spans="1:13" x14ac:dyDescent="0.35">
      <c r="A507" s="9" t="str">
        <f t="shared" si="15"/>
        <v>CONSUMO PER CAPITA (kg ó litros por individuo)Total Bebidas CalientesNIVEL MEDIO ALTO</v>
      </c>
      <c r="B507" s="9">
        <v>0</v>
      </c>
      <c r="C507" s="9">
        <v>0</v>
      </c>
      <c r="D507" s="10" t="s">
        <v>191</v>
      </c>
      <c r="E507" s="21">
        <v>7.7768139521644377</v>
      </c>
      <c r="F507" s="21">
        <v>7.52793947688928</v>
      </c>
      <c r="G507" s="21">
        <v>6.5922626643105522</v>
      </c>
      <c r="H507" s="10">
        <v>0</v>
      </c>
      <c r="I507" s="10">
        <v>0</v>
      </c>
      <c r="J507" s="10">
        <v>0</v>
      </c>
      <c r="K507" s="10">
        <v>0</v>
      </c>
      <c r="L507" s="10">
        <v>0</v>
      </c>
      <c r="M507" s="10">
        <v>0</v>
      </c>
    </row>
    <row r="508" spans="1:13" x14ac:dyDescent="0.35">
      <c r="A508" s="9" t="str">
        <f t="shared" si="15"/>
        <v>CONSUMO PER CAPITA (kg ó litros por individuo)Total Bebidas CalientesNIVEL MEDIO</v>
      </c>
      <c r="B508" s="9">
        <v>0</v>
      </c>
      <c r="C508" s="9">
        <v>0</v>
      </c>
      <c r="D508" s="10" t="s">
        <v>192</v>
      </c>
      <c r="E508" s="21">
        <v>7.9264965765195319</v>
      </c>
      <c r="F508" s="21">
        <v>7.7443024147790709</v>
      </c>
      <c r="G508" s="21">
        <v>7.6564389624568889</v>
      </c>
      <c r="H508" s="10">
        <v>0</v>
      </c>
      <c r="I508" s="10">
        <v>0</v>
      </c>
      <c r="J508" s="10">
        <v>0</v>
      </c>
      <c r="K508" s="10">
        <v>0</v>
      </c>
      <c r="L508" s="10">
        <v>0</v>
      </c>
      <c r="M508" s="10">
        <v>0</v>
      </c>
    </row>
    <row r="509" spans="1:13" x14ac:dyDescent="0.35">
      <c r="A509" s="9" t="str">
        <f t="shared" si="15"/>
        <v>CONSUMO PER CAPITA (kg ó litros por individuo)Total Bebidas CalientesNIVEL MEDIO BAJO</v>
      </c>
      <c r="B509" s="9">
        <v>0</v>
      </c>
      <c r="C509" s="9">
        <v>0</v>
      </c>
      <c r="D509" s="10" t="s">
        <v>193</v>
      </c>
      <c r="E509" s="21">
        <v>8.979512284085768</v>
      </c>
      <c r="F509" s="21">
        <v>8.1701260691114701</v>
      </c>
      <c r="G509" s="21">
        <v>8.1901610955502413</v>
      </c>
      <c r="H509" s="10">
        <v>0</v>
      </c>
      <c r="I509" s="10">
        <v>0</v>
      </c>
      <c r="J509" s="10">
        <v>0</v>
      </c>
      <c r="K509" s="10">
        <v>0</v>
      </c>
      <c r="L509" s="10">
        <v>0</v>
      </c>
      <c r="M509" s="10">
        <v>0</v>
      </c>
    </row>
    <row r="510" spans="1:13" x14ac:dyDescent="0.35">
      <c r="A510" s="9" t="str">
        <f t="shared" si="15"/>
        <v>CONSUMO PER CAPITA (kg ó litros por individuo)Total Bebidas CalientesNIVEL BAJO</v>
      </c>
      <c r="B510" s="9">
        <v>0</v>
      </c>
      <c r="C510" s="9">
        <v>0</v>
      </c>
      <c r="D510" s="10" t="s">
        <v>194</v>
      </c>
      <c r="E510" s="21">
        <v>7.9117089740665163</v>
      </c>
      <c r="F510" s="21">
        <v>8.3795209880767949</v>
      </c>
      <c r="G510" s="21">
        <v>7.9187261118663326</v>
      </c>
      <c r="H510" s="10">
        <v>0</v>
      </c>
      <c r="I510" s="10">
        <v>0</v>
      </c>
      <c r="J510" s="10">
        <v>0</v>
      </c>
      <c r="K510" s="10">
        <v>0</v>
      </c>
      <c r="L510" s="10">
        <v>0</v>
      </c>
      <c r="M510" s="10">
        <v>0</v>
      </c>
    </row>
    <row r="511" spans="1:13" x14ac:dyDescent="0.35">
      <c r="A511" s="9" t="str">
        <f t="shared" si="15"/>
        <v>CONSUMO PER CAPITA (kg ó litros por individuo)Total Bebidas CalientesHOMBRE</v>
      </c>
      <c r="B511" s="9">
        <v>0</v>
      </c>
      <c r="C511" s="9">
        <v>0</v>
      </c>
      <c r="D511" s="10" t="s">
        <v>21</v>
      </c>
      <c r="E511" s="21">
        <v>10.114641841632068</v>
      </c>
      <c r="F511" s="21">
        <v>9.5325561916200101</v>
      </c>
      <c r="G511" s="21">
        <v>9.2367591519342902</v>
      </c>
      <c r="H511" s="10">
        <v>0</v>
      </c>
      <c r="I511" s="10">
        <v>0</v>
      </c>
      <c r="J511" s="10">
        <v>0</v>
      </c>
      <c r="K511" s="10">
        <v>0</v>
      </c>
      <c r="L511" s="10">
        <v>0</v>
      </c>
      <c r="M511" s="10">
        <v>0</v>
      </c>
    </row>
    <row r="512" spans="1:13" x14ac:dyDescent="0.35">
      <c r="A512" s="9" t="str">
        <f t="shared" si="15"/>
        <v>CONSUMO PER CAPITA (kg ó litros por individuo)Total Bebidas CalientesMUJER</v>
      </c>
      <c r="B512" s="9">
        <v>0</v>
      </c>
      <c r="C512" s="9">
        <v>0</v>
      </c>
      <c r="D512" s="10" t="s">
        <v>22</v>
      </c>
      <c r="E512" s="21">
        <v>6.2454164836502182</v>
      </c>
      <c r="F512" s="21">
        <v>6.6324827036299485</v>
      </c>
      <c r="G512" s="21">
        <v>6.3023333692620698</v>
      </c>
      <c r="H512" s="10">
        <v>0</v>
      </c>
      <c r="I512" s="10">
        <v>0</v>
      </c>
      <c r="J512" s="10">
        <v>0</v>
      </c>
      <c r="K512" s="10">
        <v>0</v>
      </c>
      <c r="L512" s="10">
        <v>0</v>
      </c>
      <c r="M512" s="10">
        <v>0</v>
      </c>
    </row>
    <row r="513" spans="1:13" x14ac:dyDescent="0.35">
      <c r="A513" s="9" t="str">
        <f>$B$363&amp;$C$513&amp;D513</f>
        <v>CONSUMO PER CAPITA (kg ó litros por individuo)Total AperitivosT.ESPAÑA</v>
      </c>
      <c r="B513" s="9">
        <v>0</v>
      </c>
      <c r="C513" s="9" t="s">
        <v>161</v>
      </c>
      <c r="D513" s="10" t="s">
        <v>36</v>
      </c>
      <c r="E513" s="21">
        <v>1.6550107912779268</v>
      </c>
      <c r="F513" s="21">
        <v>1.5343953405644843</v>
      </c>
      <c r="G513" s="21">
        <v>1.4239769381571585</v>
      </c>
      <c r="H513" s="10">
        <v>0</v>
      </c>
      <c r="I513" s="10">
        <v>0</v>
      </c>
      <c r="J513" s="11">
        <v>0</v>
      </c>
      <c r="K513" s="11">
        <v>0</v>
      </c>
      <c r="L513" s="11">
        <v>0</v>
      </c>
      <c r="M513" s="10">
        <v>0</v>
      </c>
    </row>
    <row r="514" spans="1:13" x14ac:dyDescent="0.35">
      <c r="A514" s="9" t="str">
        <f t="shared" ref="A514:A542" si="16">$B$363&amp;$C$513&amp;D514</f>
        <v>CONSUMO PER CAPITA (kg ó litros por individuo)Total AperitivosBCN AM</v>
      </c>
      <c r="B514" s="9">
        <v>0</v>
      </c>
      <c r="C514" s="9">
        <v>0</v>
      </c>
      <c r="D514" s="10" t="s">
        <v>1</v>
      </c>
      <c r="E514" s="21">
        <v>1.56952061658435</v>
      </c>
      <c r="F514" s="21">
        <v>1.7312632679121822</v>
      </c>
      <c r="G514" s="21">
        <v>1.5164890746251072</v>
      </c>
      <c r="H514" s="10">
        <v>0</v>
      </c>
      <c r="I514" s="10">
        <v>0</v>
      </c>
      <c r="J514" s="10">
        <v>0</v>
      </c>
      <c r="K514" s="10">
        <v>0</v>
      </c>
      <c r="L514" s="10">
        <v>0</v>
      </c>
      <c r="M514" s="10">
        <v>0</v>
      </c>
    </row>
    <row r="515" spans="1:13" x14ac:dyDescent="0.35">
      <c r="A515" s="9" t="str">
        <f t="shared" si="16"/>
        <v>CONSUMO PER CAPITA (kg ó litros por individuo)Total AperitivosREST.CAT ARAGON</v>
      </c>
      <c r="B515" s="9">
        <v>0</v>
      </c>
      <c r="C515" s="9">
        <v>0</v>
      </c>
      <c r="D515" s="10" t="s">
        <v>2</v>
      </c>
      <c r="E515" s="21">
        <v>1.3544992917896104</v>
      </c>
      <c r="F515" s="21">
        <v>1.6982411199145691</v>
      </c>
      <c r="G515" s="21">
        <v>1.8517600655953452</v>
      </c>
      <c r="H515" s="10">
        <v>0</v>
      </c>
      <c r="I515" s="10">
        <v>0</v>
      </c>
      <c r="J515" s="10">
        <v>0</v>
      </c>
      <c r="K515" s="10">
        <v>0</v>
      </c>
      <c r="L515" s="10">
        <v>0</v>
      </c>
      <c r="M515" s="10">
        <v>0</v>
      </c>
    </row>
    <row r="516" spans="1:13" x14ac:dyDescent="0.35">
      <c r="A516" s="9" t="str">
        <f t="shared" si="16"/>
        <v>CONSUMO PER CAPITA (kg ó litros por individuo)Total AperitivosLEVANTE</v>
      </c>
      <c r="B516" s="9">
        <v>0</v>
      </c>
      <c r="C516" s="9">
        <v>0</v>
      </c>
      <c r="D516" s="10" t="s">
        <v>3</v>
      </c>
      <c r="E516" s="21">
        <v>1.481489838119624</v>
      </c>
      <c r="F516" s="21">
        <v>1.3782753891406292</v>
      </c>
      <c r="G516" s="21">
        <v>1.0874797229966802</v>
      </c>
      <c r="H516" s="10">
        <v>0</v>
      </c>
      <c r="I516" s="10">
        <v>0</v>
      </c>
      <c r="J516" s="10">
        <v>0</v>
      </c>
      <c r="K516" s="10">
        <v>0</v>
      </c>
      <c r="L516" s="10">
        <v>0</v>
      </c>
      <c r="M516" s="10">
        <v>0</v>
      </c>
    </row>
    <row r="517" spans="1:13" x14ac:dyDescent="0.35">
      <c r="A517" s="9" t="str">
        <f t="shared" si="16"/>
        <v>CONSUMO PER CAPITA (kg ó litros por individuo)Total AperitivosANDALUCIA</v>
      </c>
      <c r="B517" s="9">
        <v>0</v>
      </c>
      <c r="C517" s="9">
        <v>0</v>
      </c>
      <c r="D517" s="10" t="s">
        <v>4</v>
      </c>
      <c r="E517" s="21">
        <v>1.6772376696414186</v>
      </c>
      <c r="F517" s="21">
        <v>1.4703172973372298</v>
      </c>
      <c r="G517" s="21">
        <v>1.3871155280300427</v>
      </c>
      <c r="H517" s="10">
        <v>0</v>
      </c>
      <c r="I517" s="10">
        <v>0</v>
      </c>
      <c r="J517" s="10">
        <v>0</v>
      </c>
      <c r="K517" s="10">
        <v>0</v>
      </c>
      <c r="L517" s="10">
        <v>0</v>
      </c>
      <c r="M517" s="10">
        <v>0</v>
      </c>
    </row>
    <row r="518" spans="1:13" x14ac:dyDescent="0.35">
      <c r="A518" s="9" t="str">
        <f t="shared" si="16"/>
        <v>CONSUMO PER CAPITA (kg ó litros por individuo)Total AperitivosMDD AM</v>
      </c>
      <c r="B518" s="9">
        <v>0</v>
      </c>
      <c r="C518" s="9">
        <v>0</v>
      </c>
      <c r="D518" s="10" t="s">
        <v>5</v>
      </c>
      <c r="E518" s="21">
        <v>1.3044544635681683</v>
      </c>
      <c r="F518" s="21">
        <v>1.2304020087057537</v>
      </c>
      <c r="G518" s="21">
        <v>1.2282856506785096</v>
      </c>
      <c r="H518" s="11">
        <v>0</v>
      </c>
      <c r="I518" s="11">
        <v>0</v>
      </c>
      <c r="J518" s="11">
        <v>0</v>
      </c>
      <c r="K518" s="11">
        <v>0</v>
      </c>
      <c r="L518" s="11">
        <v>0</v>
      </c>
      <c r="M518" s="10">
        <v>0</v>
      </c>
    </row>
    <row r="519" spans="1:13" x14ac:dyDescent="0.35">
      <c r="A519" s="9" t="str">
        <f t="shared" si="16"/>
        <v>CONSUMO PER CAPITA (kg ó litros por individuo)Total AperitivosRTO CENTRO</v>
      </c>
      <c r="B519" s="9">
        <v>0</v>
      </c>
      <c r="C519" s="9">
        <v>0</v>
      </c>
      <c r="D519" s="10" t="s">
        <v>6</v>
      </c>
      <c r="E519" s="21">
        <v>2.3064644684461579</v>
      </c>
      <c r="F519" s="21">
        <v>1.7890523706431063</v>
      </c>
      <c r="G519" s="21">
        <v>1.6139973919252275</v>
      </c>
      <c r="H519" s="10">
        <v>0</v>
      </c>
      <c r="I519" s="10">
        <v>0</v>
      </c>
      <c r="J519" s="10">
        <v>0</v>
      </c>
      <c r="K519" s="10">
        <v>0</v>
      </c>
      <c r="L519" s="10">
        <v>0</v>
      </c>
      <c r="M519" s="10">
        <v>0</v>
      </c>
    </row>
    <row r="520" spans="1:13" x14ac:dyDescent="0.35">
      <c r="A520" s="9" t="str">
        <f t="shared" si="16"/>
        <v>CONSUMO PER CAPITA (kg ó litros por individuo)Total AperitivosNORTE-CENTRO</v>
      </c>
      <c r="B520" s="9">
        <v>0</v>
      </c>
      <c r="C520" s="9">
        <v>0</v>
      </c>
      <c r="D520" s="10" t="s">
        <v>7</v>
      </c>
      <c r="E520" s="21">
        <v>2.5005755471993933</v>
      </c>
      <c r="F520" s="21">
        <v>1.8618170287364855</v>
      </c>
      <c r="G520" s="21">
        <v>1.6470452436035108</v>
      </c>
      <c r="H520" s="10">
        <v>0</v>
      </c>
      <c r="I520" s="10">
        <v>0</v>
      </c>
      <c r="J520" s="10">
        <v>0</v>
      </c>
      <c r="K520" s="10">
        <v>0</v>
      </c>
      <c r="L520" s="10">
        <v>0</v>
      </c>
      <c r="M520" s="10">
        <v>0</v>
      </c>
    </row>
    <row r="521" spans="1:13" x14ac:dyDescent="0.35">
      <c r="A521" s="9" t="str">
        <f t="shared" si="16"/>
        <v>CONSUMO PER CAPITA (kg ó litros por individuo)Total AperitivosNOROESTE</v>
      </c>
      <c r="B521" s="9">
        <v>0</v>
      </c>
      <c r="C521" s="9">
        <v>0</v>
      </c>
      <c r="D521" s="10" t="s">
        <v>8</v>
      </c>
      <c r="E521" s="21">
        <v>1.3794509093064937</v>
      </c>
      <c r="F521" s="21">
        <v>1.3428949379476109</v>
      </c>
      <c r="G521" s="21">
        <v>1.2183756825529255</v>
      </c>
      <c r="H521" s="10">
        <v>0</v>
      </c>
      <c r="I521" s="10">
        <v>0</v>
      </c>
      <c r="J521" s="10">
        <v>0</v>
      </c>
      <c r="K521" s="10">
        <v>0</v>
      </c>
      <c r="L521" s="10">
        <v>0</v>
      </c>
      <c r="M521" s="10">
        <v>0</v>
      </c>
    </row>
    <row r="522" spans="1:13" x14ac:dyDescent="0.35">
      <c r="A522" s="9" t="str">
        <f t="shared" si="16"/>
        <v>CONSUMO PER CAPITA (kg ó litros por individuo)Total Aperitivos&lt;2MIL</v>
      </c>
      <c r="B522" s="9">
        <v>0</v>
      </c>
      <c r="C522" s="9">
        <v>0</v>
      </c>
      <c r="D522" s="10" t="s">
        <v>9</v>
      </c>
      <c r="E522" s="21">
        <v>1.8565688561930271</v>
      </c>
      <c r="F522" s="21">
        <v>1.4877132621060076</v>
      </c>
      <c r="G522" s="21">
        <v>1.3513835164205201</v>
      </c>
      <c r="H522" s="10">
        <v>0</v>
      </c>
      <c r="I522" s="10">
        <v>0</v>
      </c>
      <c r="J522" s="10">
        <v>0</v>
      </c>
      <c r="K522" s="10">
        <v>0</v>
      </c>
      <c r="L522" s="10">
        <v>0</v>
      </c>
      <c r="M522" s="10">
        <v>0</v>
      </c>
    </row>
    <row r="523" spans="1:13" x14ac:dyDescent="0.35">
      <c r="A523" s="9" t="str">
        <f t="shared" si="16"/>
        <v>CONSUMO PER CAPITA (kg ó litros por individuo)Total Aperitivos2-5MIL</v>
      </c>
      <c r="B523" s="9">
        <v>0</v>
      </c>
      <c r="C523" s="9">
        <v>0</v>
      </c>
      <c r="D523" s="10" t="s">
        <v>10</v>
      </c>
      <c r="E523" s="21">
        <v>1.3260492344857342</v>
      </c>
      <c r="F523" s="21">
        <v>1.1817647851665474</v>
      </c>
      <c r="G523" s="21">
        <v>1.1285202276785473</v>
      </c>
      <c r="H523" s="10">
        <v>0</v>
      </c>
      <c r="I523" s="10">
        <v>0</v>
      </c>
      <c r="J523" s="10">
        <v>0</v>
      </c>
      <c r="K523" s="10">
        <v>0</v>
      </c>
      <c r="L523" s="10">
        <v>0</v>
      </c>
      <c r="M523" s="10">
        <v>0</v>
      </c>
    </row>
    <row r="524" spans="1:13" x14ac:dyDescent="0.35">
      <c r="A524" s="9" t="str">
        <f t="shared" si="16"/>
        <v>CONSUMO PER CAPITA (kg ó litros por individuo)Total Aperitivos5-10MIL</v>
      </c>
      <c r="B524" s="9">
        <v>0</v>
      </c>
      <c r="C524" s="9">
        <v>0</v>
      </c>
      <c r="D524" s="10" t="s">
        <v>11</v>
      </c>
      <c r="E524" s="21">
        <v>1.2505786370344167</v>
      </c>
      <c r="F524" s="21">
        <v>1.427613149846191</v>
      </c>
      <c r="G524" s="21">
        <v>0.86722390871720556</v>
      </c>
      <c r="H524" s="10">
        <v>0</v>
      </c>
      <c r="I524" s="10">
        <v>0</v>
      </c>
      <c r="J524" s="10">
        <v>0</v>
      </c>
      <c r="K524" s="10">
        <v>0</v>
      </c>
      <c r="L524" s="10">
        <v>0</v>
      </c>
      <c r="M524" s="10">
        <v>0</v>
      </c>
    </row>
    <row r="525" spans="1:13" x14ac:dyDescent="0.35">
      <c r="A525" s="9" t="str">
        <f t="shared" si="16"/>
        <v>CONSUMO PER CAPITA (kg ó litros por individuo)Total Aperitivos10-30MIL</v>
      </c>
      <c r="B525" s="9">
        <v>0</v>
      </c>
      <c r="C525" s="9">
        <v>0</v>
      </c>
      <c r="D525" s="10" t="s">
        <v>12</v>
      </c>
      <c r="E525" s="21">
        <v>2.0499830666620231</v>
      </c>
      <c r="F525" s="21">
        <v>1.8361435925909007</v>
      </c>
      <c r="G525" s="21">
        <v>1.6503532179752198</v>
      </c>
      <c r="H525" s="10">
        <v>0</v>
      </c>
      <c r="I525" s="10">
        <v>0</v>
      </c>
      <c r="J525" s="10">
        <v>0</v>
      </c>
      <c r="K525" s="10">
        <v>0</v>
      </c>
      <c r="L525" s="10">
        <v>0</v>
      </c>
      <c r="M525" s="10">
        <v>0</v>
      </c>
    </row>
    <row r="526" spans="1:13" x14ac:dyDescent="0.35">
      <c r="A526" s="9" t="str">
        <f t="shared" si="16"/>
        <v>CONSUMO PER CAPITA (kg ó litros por individuo)Total Aperitivos30-100MIL</v>
      </c>
      <c r="B526" s="9">
        <v>0</v>
      </c>
      <c r="C526" s="9">
        <v>0</v>
      </c>
      <c r="D526" s="10" t="s">
        <v>13</v>
      </c>
      <c r="E526" s="21">
        <v>1.6577332529368429</v>
      </c>
      <c r="F526" s="21">
        <v>1.5131435946208631</v>
      </c>
      <c r="G526" s="21">
        <v>1.5495212837041539</v>
      </c>
      <c r="H526" s="10">
        <v>0</v>
      </c>
      <c r="I526" s="10">
        <v>0</v>
      </c>
      <c r="J526" s="10">
        <v>0</v>
      </c>
      <c r="K526" s="10">
        <v>0</v>
      </c>
      <c r="L526" s="10">
        <v>0</v>
      </c>
      <c r="M526" s="10">
        <v>0</v>
      </c>
    </row>
    <row r="527" spans="1:13" x14ac:dyDescent="0.35">
      <c r="A527" s="9" t="str">
        <f t="shared" si="16"/>
        <v>CONSUMO PER CAPITA (kg ó litros por individuo)Total Aperitivos100-200MIL</v>
      </c>
      <c r="B527" s="9">
        <v>0</v>
      </c>
      <c r="C527" s="9">
        <v>0</v>
      </c>
      <c r="D527" s="10" t="s">
        <v>14</v>
      </c>
      <c r="E527" s="21">
        <v>1.2919050875107829</v>
      </c>
      <c r="F527" s="21">
        <v>1.1399498111961264</v>
      </c>
      <c r="G527" s="21">
        <v>1.2604588851547931</v>
      </c>
      <c r="H527" s="10">
        <v>0</v>
      </c>
      <c r="I527" s="10">
        <v>0</v>
      </c>
      <c r="J527" s="10">
        <v>0</v>
      </c>
      <c r="K527" s="10">
        <v>0</v>
      </c>
      <c r="L527" s="10">
        <v>0</v>
      </c>
      <c r="M527" s="10">
        <v>0</v>
      </c>
    </row>
    <row r="528" spans="1:13" x14ac:dyDescent="0.35">
      <c r="A528" s="9" t="str">
        <f t="shared" si="16"/>
        <v>CONSUMO PER CAPITA (kg ó litros por individuo)Total Aperitivos200-500MIL</v>
      </c>
      <c r="B528" s="9">
        <v>0</v>
      </c>
      <c r="C528" s="9">
        <v>0</v>
      </c>
      <c r="D528" s="10" t="s">
        <v>15</v>
      </c>
      <c r="E528" s="21">
        <v>1.988163413614332</v>
      </c>
      <c r="F528" s="21">
        <v>1.9758048227756144</v>
      </c>
      <c r="G528" s="21">
        <v>1.6544419715750995</v>
      </c>
      <c r="H528" s="10">
        <v>0</v>
      </c>
      <c r="I528" s="10">
        <v>0</v>
      </c>
      <c r="J528" s="10">
        <v>0</v>
      </c>
      <c r="K528" s="10">
        <v>0</v>
      </c>
      <c r="L528" s="10">
        <v>0</v>
      </c>
      <c r="M528" s="10">
        <v>0</v>
      </c>
    </row>
    <row r="529" spans="1:13" x14ac:dyDescent="0.35">
      <c r="A529" s="9" t="str">
        <f t="shared" si="16"/>
        <v>CONSUMO PER CAPITA (kg ó litros por individuo)Total Aperitivos&gt;500MIL</v>
      </c>
      <c r="B529" s="9">
        <v>0</v>
      </c>
      <c r="C529" s="9">
        <v>0</v>
      </c>
      <c r="D529" s="10" t="s">
        <v>16</v>
      </c>
      <c r="E529" s="21">
        <v>1.438098863188717</v>
      </c>
      <c r="F529" s="21">
        <v>1.3340410609651705</v>
      </c>
      <c r="G529" s="21">
        <v>1.3685417269724676</v>
      </c>
      <c r="H529" s="10">
        <v>0</v>
      </c>
      <c r="I529" s="10">
        <v>0</v>
      </c>
      <c r="J529" s="10">
        <v>0</v>
      </c>
      <c r="K529" s="10">
        <v>0</v>
      </c>
      <c r="L529" s="10">
        <v>0</v>
      </c>
      <c r="M529" s="10">
        <v>0</v>
      </c>
    </row>
    <row r="530" spans="1:13" x14ac:dyDescent="0.35">
      <c r="A530" s="9" t="str">
        <f t="shared" si="16"/>
        <v>CONSUMO PER CAPITA (kg ó litros por individuo)Total AperitivosDE 15 A 19 AÑOS</v>
      </c>
      <c r="B530" s="9">
        <v>0</v>
      </c>
      <c r="C530" s="9">
        <v>0</v>
      </c>
      <c r="D530" s="10" t="s">
        <v>39</v>
      </c>
      <c r="E530" s="21">
        <v>1.303906072624007</v>
      </c>
      <c r="F530" s="21">
        <v>1.5236057723481113</v>
      </c>
      <c r="G530" s="21">
        <v>1.2731376148469267</v>
      </c>
      <c r="H530" s="10">
        <v>0</v>
      </c>
      <c r="I530" s="10">
        <v>0</v>
      </c>
      <c r="J530" s="10">
        <v>0</v>
      </c>
      <c r="K530" s="10">
        <v>0</v>
      </c>
      <c r="L530" s="10">
        <v>0</v>
      </c>
      <c r="M530" s="10">
        <v>0</v>
      </c>
    </row>
    <row r="531" spans="1:13" x14ac:dyDescent="0.35">
      <c r="A531" s="9" t="str">
        <f t="shared" si="16"/>
        <v>CONSUMO PER CAPITA (kg ó litros por individuo)Total AperitivosDE 20 A 24 AÑOS</v>
      </c>
      <c r="B531" s="9">
        <v>0</v>
      </c>
      <c r="C531" s="9">
        <v>0</v>
      </c>
      <c r="D531" s="10" t="s">
        <v>40</v>
      </c>
      <c r="E531" s="21">
        <v>1.0987259415566124</v>
      </c>
      <c r="F531" s="21">
        <v>0.75280332554650786</v>
      </c>
      <c r="G531" s="21">
        <v>0.85626032026558563</v>
      </c>
      <c r="H531" s="10">
        <v>0</v>
      </c>
      <c r="I531" s="10">
        <v>0</v>
      </c>
      <c r="J531" s="10">
        <v>0</v>
      </c>
      <c r="K531" s="10">
        <v>0</v>
      </c>
      <c r="L531" s="10">
        <v>0</v>
      </c>
      <c r="M531" s="10">
        <v>0</v>
      </c>
    </row>
    <row r="532" spans="1:13" x14ac:dyDescent="0.35">
      <c r="A532" s="9" t="str">
        <f t="shared" si="16"/>
        <v>CONSUMO PER CAPITA (kg ó litros por individuo)Total AperitivosDE 25 A 34 AÑOS</v>
      </c>
      <c r="B532" s="9">
        <v>0</v>
      </c>
      <c r="C532" s="9">
        <v>0</v>
      </c>
      <c r="D532" s="10" t="s">
        <v>41</v>
      </c>
      <c r="E532" s="21">
        <v>1.2423706800081409</v>
      </c>
      <c r="F532" s="21">
        <v>1.067610291568901</v>
      </c>
      <c r="G532" s="21">
        <v>0.93737076137844677</v>
      </c>
      <c r="H532" s="10">
        <v>0</v>
      </c>
      <c r="I532" s="10">
        <v>0</v>
      </c>
      <c r="J532" s="10">
        <v>0</v>
      </c>
      <c r="K532" s="10">
        <v>0</v>
      </c>
      <c r="L532" s="10">
        <v>0</v>
      </c>
      <c r="M532" s="10">
        <v>0</v>
      </c>
    </row>
    <row r="533" spans="1:13" x14ac:dyDescent="0.35">
      <c r="A533" s="9" t="str">
        <f t="shared" si="16"/>
        <v>CONSUMO PER CAPITA (kg ó litros por individuo)Total AperitivosDE 35 A 49 AÑOS</v>
      </c>
      <c r="B533" s="9">
        <v>0</v>
      </c>
      <c r="C533" s="9">
        <v>0</v>
      </c>
      <c r="D533" s="10" t="s">
        <v>42</v>
      </c>
      <c r="E533" s="21">
        <v>1.5858722103142007</v>
      </c>
      <c r="F533" s="21">
        <v>1.4853713786577791</v>
      </c>
      <c r="G533" s="21">
        <v>1.1172009826529903</v>
      </c>
      <c r="H533" s="10">
        <v>0</v>
      </c>
      <c r="I533" s="10">
        <v>0</v>
      </c>
      <c r="J533" s="10">
        <v>0</v>
      </c>
      <c r="K533" s="10">
        <v>0</v>
      </c>
      <c r="L533" s="10">
        <v>0</v>
      </c>
      <c r="M533" s="10">
        <v>0</v>
      </c>
    </row>
    <row r="534" spans="1:13" x14ac:dyDescent="0.35">
      <c r="A534" s="9" t="str">
        <f t="shared" si="16"/>
        <v>CONSUMO PER CAPITA (kg ó litros por individuo)Total AperitivosDE 50 A 59 AÑOS</v>
      </c>
      <c r="B534" s="9">
        <v>0</v>
      </c>
      <c r="C534" s="9">
        <v>0</v>
      </c>
      <c r="D534" s="10" t="s">
        <v>43</v>
      </c>
      <c r="E534" s="21">
        <v>1.7539375004943671</v>
      </c>
      <c r="F534" s="21">
        <v>1.6412652016300096</v>
      </c>
      <c r="G534" s="21">
        <v>1.5262057538780995</v>
      </c>
      <c r="H534" s="10">
        <v>0</v>
      </c>
      <c r="I534" s="10">
        <v>0</v>
      </c>
      <c r="J534" s="10">
        <v>0</v>
      </c>
      <c r="K534" s="10">
        <v>0</v>
      </c>
      <c r="L534" s="10">
        <v>0</v>
      </c>
      <c r="M534" s="10">
        <v>0</v>
      </c>
    </row>
    <row r="535" spans="1:13" x14ac:dyDescent="0.35">
      <c r="A535" s="9" t="str">
        <f t="shared" si="16"/>
        <v>CONSUMO PER CAPITA (kg ó litros por individuo)Total AperitivosDE 60 A 75 AÑOS</v>
      </c>
      <c r="B535" s="9">
        <v>0</v>
      </c>
      <c r="C535" s="9">
        <v>0</v>
      </c>
      <c r="D535" s="10" t="s">
        <v>44</v>
      </c>
      <c r="E535" s="21">
        <v>2.1900381685947248</v>
      </c>
      <c r="F535" s="21">
        <v>2.0305945947774213</v>
      </c>
      <c r="G535" s="21">
        <v>2.2405642271911215</v>
      </c>
      <c r="H535" s="10">
        <v>0</v>
      </c>
      <c r="I535" s="10">
        <v>0</v>
      </c>
      <c r="J535" s="10">
        <v>0</v>
      </c>
      <c r="K535" s="10">
        <v>0</v>
      </c>
      <c r="L535" s="10">
        <v>0</v>
      </c>
      <c r="M535" s="10">
        <v>0</v>
      </c>
    </row>
    <row r="536" spans="1:13" x14ac:dyDescent="0.35">
      <c r="A536" s="9" t="str">
        <f t="shared" si="16"/>
        <v>CONSUMO PER CAPITA (kg ó litros por individuo)Total AperitivosNIVEL ALTO</v>
      </c>
      <c r="B536" s="9">
        <v>0</v>
      </c>
      <c r="C536" s="9">
        <v>0</v>
      </c>
      <c r="D536" s="10" t="s">
        <v>190</v>
      </c>
      <c r="E536" s="21">
        <v>1.410908360910283</v>
      </c>
      <c r="F536" s="21">
        <v>1.3455647442124965</v>
      </c>
      <c r="G536" s="21">
        <v>1.3230047889926684</v>
      </c>
      <c r="H536" s="10">
        <v>0</v>
      </c>
      <c r="I536" s="10">
        <v>0</v>
      </c>
      <c r="J536" s="10">
        <v>0</v>
      </c>
      <c r="K536" s="10">
        <v>0</v>
      </c>
      <c r="L536" s="10">
        <v>0</v>
      </c>
      <c r="M536" s="10">
        <v>0</v>
      </c>
    </row>
    <row r="537" spans="1:13" x14ac:dyDescent="0.35">
      <c r="A537" s="9" t="str">
        <f t="shared" si="16"/>
        <v>CONSUMO PER CAPITA (kg ó litros por individuo)Total AperitivosNIVEL MEDIO ALTO</v>
      </c>
      <c r="B537" s="9">
        <v>0</v>
      </c>
      <c r="C537" s="9">
        <v>0</v>
      </c>
      <c r="D537" s="10" t="s">
        <v>191</v>
      </c>
      <c r="E537" s="21">
        <v>1.2559845247981825</v>
      </c>
      <c r="F537" s="21">
        <v>1.2452258559502214</v>
      </c>
      <c r="G537" s="21">
        <v>0.96317125049175623</v>
      </c>
      <c r="H537" s="10">
        <v>0</v>
      </c>
      <c r="I537" s="10">
        <v>0</v>
      </c>
      <c r="J537" s="10">
        <v>0</v>
      </c>
      <c r="K537" s="10">
        <v>0</v>
      </c>
      <c r="L537" s="10">
        <v>0</v>
      </c>
      <c r="M537" s="10">
        <v>0</v>
      </c>
    </row>
    <row r="538" spans="1:13" x14ac:dyDescent="0.35">
      <c r="A538" s="9" t="str">
        <f t="shared" si="16"/>
        <v>CONSUMO PER CAPITA (kg ó litros por individuo)Total AperitivosNIVEL MEDIO</v>
      </c>
      <c r="B538" s="9">
        <v>0</v>
      </c>
      <c r="C538" s="9">
        <v>0</v>
      </c>
      <c r="D538" s="10" t="s">
        <v>192</v>
      </c>
      <c r="E538" s="21">
        <v>1.7914258197959769</v>
      </c>
      <c r="F538" s="21">
        <v>1.9164141965695034</v>
      </c>
      <c r="G538" s="21">
        <v>1.6536085491145209</v>
      </c>
      <c r="H538" s="10">
        <v>0</v>
      </c>
      <c r="I538" s="10">
        <v>0</v>
      </c>
      <c r="J538" s="10">
        <v>0</v>
      </c>
      <c r="K538" s="10">
        <v>0</v>
      </c>
      <c r="L538" s="10">
        <v>0</v>
      </c>
      <c r="M538" s="10">
        <v>0</v>
      </c>
    </row>
    <row r="539" spans="1:13" x14ac:dyDescent="0.35">
      <c r="A539" s="9" t="str">
        <f t="shared" si="16"/>
        <v>CONSUMO PER CAPITA (kg ó litros por individuo)Total AperitivosNIVEL MEDIO BAJO</v>
      </c>
      <c r="B539" s="9">
        <v>0</v>
      </c>
      <c r="C539" s="9">
        <v>0</v>
      </c>
      <c r="D539" s="10" t="s">
        <v>193</v>
      </c>
      <c r="E539" s="21">
        <v>1.3794171986599499</v>
      </c>
      <c r="F539" s="21">
        <v>1.2508746233380035</v>
      </c>
      <c r="G539" s="21">
        <v>1.2890809628626154</v>
      </c>
      <c r="H539" s="10">
        <v>0</v>
      </c>
      <c r="I539" s="10">
        <v>0</v>
      </c>
      <c r="J539" s="10">
        <v>0</v>
      </c>
      <c r="K539" s="10">
        <v>0</v>
      </c>
      <c r="L539" s="10">
        <v>0</v>
      </c>
      <c r="M539" s="10">
        <v>0</v>
      </c>
    </row>
    <row r="540" spans="1:13" x14ac:dyDescent="0.35">
      <c r="A540" s="9" t="str">
        <f t="shared" si="16"/>
        <v>CONSUMO PER CAPITA (kg ó litros por individuo)Total AperitivosNIVEL BAJO</v>
      </c>
      <c r="B540" s="9">
        <v>0</v>
      </c>
      <c r="C540" s="9">
        <v>0</v>
      </c>
      <c r="D540" s="10" t="s">
        <v>194</v>
      </c>
      <c r="E540" s="21">
        <v>2.1933576242015342</v>
      </c>
      <c r="F540" s="21">
        <v>1.678429884147342</v>
      </c>
      <c r="G540" s="21">
        <v>1.6866091695353287</v>
      </c>
      <c r="H540" s="10">
        <v>0</v>
      </c>
      <c r="I540" s="10">
        <v>0</v>
      </c>
      <c r="J540" s="10">
        <v>0</v>
      </c>
      <c r="K540" s="10">
        <v>0</v>
      </c>
      <c r="L540" s="10">
        <v>0</v>
      </c>
      <c r="M540" s="10">
        <v>0</v>
      </c>
    </row>
    <row r="541" spans="1:13" x14ac:dyDescent="0.35">
      <c r="A541" s="9" t="str">
        <f t="shared" si="16"/>
        <v>CONSUMO PER CAPITA (kg ó litros por individuo)Total AperitivosHOMBRE</v>
      </c>
      <c r="B541" s="9">
        <v>0</v>
      </c>
      <c r="C541" s="9">
        <v>0</v>
      </c>
      <c r="D541" s="10" t="s">
        <v>21</v>
      </c>
      <c r="E541" s="21">
        <v>1.2394658247057979</v>
      </c>
      <c r="F541" s="21">
        <v>1.2196957520849636</v>
      </c>
      <c r="G541" s="21">
        <v>1.2002968364392226</v>
      </c>
      <c r="H541" s="10">
        <v>0</v>
      </c>
      <c r="I541" s="10">
        <v>0</v>
      </c>
      <c r="J541" s="10">
        <v>0</v>
      </c>
      <c r="K541" s="10">
        <v>0</v>
      </c>
      <c r="L541" s="10">
        <v>0</v>
      </c>
      <c r="M541" s="10">
        <v>0</v>
      </c>
    </row>
    <row r="542" spans="1:13" x14ac:dyDescent="0.35">
      <c r="A542" s="9" t="str">
        <f t="shared" si="16"/>
        <v>CONSUMO PER CAPITA (kg ó litros por individuo)Total AperitivosMUJER</v>
      </c>
      <c r="B542" s="9">
        <v>0</v>
      </c>
      <c r="C542" s="9">
        <v>0</v>
      </c>
      <c r="D542" s="10" t="s">
        <v>22</v>
      </c>
      <c r="E542" s="21">
        <v>2.0662676476280524</v>
      </c>
      <c r="F542" s="21">
        <v>1.8453441019487964</v>
      </c>
      <c r="G542" s="21">
        <v>1.6447860983822349</v>
      </c>
      <c r="H542" s="10">
        <v>0</v>
      </c>
      <c r="I542" s="10">
        <v>0</v>
      </c>
      <c r="J542" s="10">
        <v>0</v>
      </c>
      <c r="K542" s="10">
        <v>0</v>
      </c>
      <c r="L542" s="10">
        <v>0</v>
      </c>
      <c r="M542" s="10">
        <v>0</v>
      </c>
    </row>
    <row r="543" spans="1:13" x14ac:dyDescent="0.35">
      <c r="D543" s="10"/>
    </row>
    <row r="544" spans="1:13" x14ac:dyDescent="0.35">
      <c r="D544" s="10"/>
    </row>
    <row r="545" spans="4:4" x14ac:dyDescent="0.35">
      <c r="D545" s="10"/>
    </row>
    <row r="546" spans="4:4" x14ac:dyDescent="0.35">
      <c r="D546" s="10"/>
    </row>
    <row r="547" spans="4:4" x14ac:dyDescent="0.35">
      <c r="D547" s="10"/>
    </row>
    <row r="548" spans="4:4" x14ac:dyDescent="0.35">
      <c r="D548" s="10"/>
    </row>
    <row r="549" spans="4:4" x14ac:dyDescent="0.35">
      <c r="D549" s="10"/>
    </row>
    <row r="550" spans="4:4" x14ac:dyDescent="0.35">
      <c r="D550" s="10"/>
    </row>
    <row r="551" spans="4:4" x14ac:dyDescent="0.35">
      <c r="D551" s="10"/>
    </row>
    <row r="552" spans="4:4" x14ac:dyDescent="0.35">
      <c r="D552" s="10"/>
    </row>
    <row r="553" spans="4:4" x14ac:dyDescent="0.35">
      <c r="D553" s="1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2:N830"/>
  <sheetViews>
    <sheetView zoomScale="70" zoomScaleNormal="70" workbookViewId="0">
      <selection activeCell="I73" sqref="I73"/>
    </sheetView>
  </sheetViews>
  <sheetFormatPr baseColWidth="10" defaultColWidth="11.453125" defaultRowHeight="14.5" x14ac:dyDescent="0.35"/>
  <cols>
    <col min="1" max="1" width="97.81640625" style="9" bestFit="1" customWidth="1"/>
    <col min="2" max="2" width="46.26953125" style="9" bestFit="1" customWidth="1"/>
    <col min="3" max="3" width="29.7265625" style="9" bestFit="1" customWidth="1"/>
    <col min="4" max="4" width="34.54296875" style="9" bestFit="1" customWidth="1"/>
    <col min="5" max="5" width="11.453125" style="10"/>
    <col min="6" max="8" width="12" style="10" bestFit="1" customWidth="1"/>
    <col min="9" max="12" width="11.453125" style="10"/>
    <col min="13" max="13" width="12" style="10" bestFit="1" customWidth="1"/>
    <col min="14" max="16384" width="11.453125" style="9"/>
  </cols>
  <sheetData>
    <row r="2" spans="1:14" x14ac:dyDescent="0.35">
      <c r="B2" s="9">
        <v>0</v>
      </c>
      <c r="C2" s="9">
        <v>0</v>
      </c>
      <c r="D2" s="9">
        <v>0</v>
      </c>
      <c r="E2" s="22" t="s">
        <v>195</v>
      </c>
      <c r="F2" s="22" t="s">
        <v>196</v>
      </c>
      <c r="G2" s="22" t="s">
        <v>197</v>
      </c>
      <c r="H2" s="22">
        <v>0</v>
      </c>
      <c r="I2" s="22">
        <v>0</v>
      </c>
      <c r="J2" s="22">
        <v>0</v>
      </c>
      <c r="K2" s="22">
        <v>0</v>
      </c>
      <c r="L2" s="22">
        <v>0</v>
      </c>
      <c r="M2" s="10">
        <v>0</v>
      </c>
    </row>
    <row r="3" spans="1:14" x14ac:dyDescent="0.35">
      <c r="A3" s="9" t="str">
        <f>B3&amp;C3&amp;D3</f>
        <v>DISTRIBUCION VOLUMEN X CRITERIO (Consumiciones)TotalAlimentacionT.ESPAÑA</v>
      </c>
      <c r="B3" s="9" t="s">
        <v>109</v>
      </c>
      <c r="C3" s="9" t="s">
        <v>157</v>
      </c>
      <c r="D3" s="10" t="s">
        <v>36</v>
      </c>
      <c r="E3" s="10">
        <v>100</v>
      </c>
      <c r="F3" s="10">
        <v>100</v>
      </c>
      <c r="G3" s="10">
        <v>100</v>
      </c>
      <c r="H3" s="10">
        <v>0</v>
      </c>
      <c r="I3" s="10">
        <v>0</v>
      </c>
      <c r="J3" s="10">
        <v>0</v>
      </c>
      <c r="K3" s="10">
        <v>0</v>
      </c>
      <c r="L3" s="10">
        <v>0</v>
      </c>
      <c r="M3" s="10">
        <v>0</v>
      </c>
      <c r="N3" s="10"/>
    </row>
    <row r="4" spans="1:14" x14ac:dyDescent="0.35">
      <c r="A4" s="9" t="str">
        <f>B3&amp;C3&amp;D4</f>
        <v>DISTRIBUCION VOLUMEN X CRITERIO (Consumiciones)TotalAlimentacionHiper+Super+Discount+G.A</v>
      </c>
      <c r="B4" s="9">
        <v>0</v>
      </c>
      <c r="C4" s="9">
        <v>0</v>
      </c>
      <c r="D4" s="9" t="s">
        <v>23</v>
      </c>
      <c r="E4" s="22">
        <v>6.638562861271124</v>
      </c>
      <c r="F4" s="22">
        <v>6.3824252803089561</v>
      </c>
      <c r="G4" s="22">
        <v>6.6515692159923159</v>
      </c>
      <c r="H4" s="22">
        <v>0</v>
      </c>
      <c r="I4" s="22">
        <v>0</v>
      </c>
      <c r="J4" s="22">
        <v>0</v>
      </c>
      <c r="K4" s="22">
        <v>0</v>
      </c>
      <c r="L4" s="22">
        <v>0</v>
      </c>
      <c r="M4" s="10">
        <v>0</v>
      </c>
      <c r="N4" s="10"/>
    </row>
    <row r="5" spans="1:14" x14ac:dyDescent="0.35">
      <c r="A5" s="9" t="str">
        <f>B3&amp;C3&amp;D5</f>
        <v>DISTRIBUCION VOLUMEN X CRITERIO (Consumiciones)TotalAlimentacionRestaurantes</v>
      </c>
      <c r="B5" s="9">
        <v>0</v>
      </c>
      <c r="C5" s="9">
        <v>0</v>
      </c>
      <c r="D5" s="10" t="s">
        <v>24</v>
      </c>
      <c r="E5" s="10">
        <v>16.20370787348746</v>
      </c>
      <c r="F5" s="10">
        <v>16.618219945140176</v>
      </c>
      <c r="G5" s="10">
        <v>16.690519069916355</v>
      </c>
      <c r="H5" s="10">
        <v>0</v>
      </c>
      <c r="I5" s="10">
        <v>0</v>
      </c>
      <c r="J5" s="10">
        <v>0</v>
      </c>
      <c r="K5" s="10">
        <v>0</v>
      </c>
      <c r="L5" s="10">
        <v>0</v>
      </c>
      <c r="M5" s="10">
        <v>0</v>
      </c>
      <c r="N5" s="10"/>
    </row>
    <row r="6" spans="1:14" x14ac:dyDescent="0.35">
      <c r="A6" s="9" t="str">
        <f>B3&amp;C3&amp;D6</f>
        <v>DISTRIBUCION VOLUMEN X CRITERIO (Consumiciones)TotalAlimentacionRestaurantes Fast Food</v>
      </c>
      <c r="B6" s="9">
        <v>0</v>
      </c>
      <c r="C6" s="9">
        <v>0</v>
      </c>
      <c r="D6" s="9" t="s">
        <v>25</v>
      </c>
      <c r="E6" s="22">
        <v>9.2212000174028397</v>
      </c>
      <c r="F6" s="22">
        <v>9.268906319372503</v>
      </c>
      <c r="G6" s="22">
        <v>9.8388682114699648</v>
      </c>
      <c r="H6" s="22">
        <v>0</v>
      </c>
      <c r="I6" s="22">
        <v>0</v>
      </c>
      <c r="J6" s="22">
        <v>0</v>
      </c>
      <c r="K6" s="22">
        <v>0</v>
      </c>
      <c r="L6" s="22">
        <v>0</v>
      </c>
      <c r="M6" s="10">
        <v>0</v>
      </c>
      <c r="N6" s="10"/>
    </row>
    <row r="7" spans="1:14" x14ac:dyDescent="0.35">
      <c r="A7" s="9" t="str">
        <f>B3&amp;C3&amp;D7</f>
        <v>DISTRIBUCION VOLUMEN X CRITERIO (Consumiciones)TotalAlimentacionBares/Cafeterias/Cervecerias</v>
      </c>
      <c r="B7" s="9">
        <v>0</v>
      </c>
      <c r="C7" s="9">
        <v>0</v>
      </c>
      <c r="D7" s="10" t="s">
        <v>26</v>
      </c>
      <c r="E7" s="10">
        <v>48.687955631917724</v>
      </c>
      <c r="F7" s="10">
        <v>48.676379502189768</v>
      </c>
      <c r="G7" s="10">
        <v>47.890503061592028</v>
      </c>
      <c r="H7" s="10">
        <v>0</v>
      </c>
      <c r="I7" s="10">
        <v>0</v>
      </c>
      <c r="J7" s="10">
        <v>0</v>
      </c>
      <c r="K7" s="10">
        <v>0</v>
      </c>
      <c r="L7" s="10">
        <v>0</v>
      </c>
      <c r="M7" s="10">
        <v>0</v>
      </c>
      <c r="N7" s="10"/>
    </row>
    <row r="8" spans="1:14" x14ac:dyDescent="0.35">
      <c r="A8" s="9" t="str">
        <f>B3&amp;C3&amp;D8</f>
        <v>DISTRIBUCION VOLUMEN X CRITERIO (Consumiciones)TotalAlimentacionPanaderias/Pastelerias</v>
      </c>
      <c r="B8" s="9">
        <v>0</v>
      </c>
      <c r="C8" s="9">
        <v>0</v>
      </c>
      <c r="D8" s="9" t="s">
        <v>27</v>
      </c>
      <c r="E8" s="22">
        <v>2.5240056147057053</v>
      </c>
      <c r="F8" s="22">
        <v>2.6452927906235586</v>
      </c>
      <c r="G8" s="22">
        <v>2.8351614839716657</v>
      </c>
      <c r="H8" s="22">
        <v>0</v>
      </c>
      <c r="I8" s="22">
        <v>0</v>
      </c>
      <c r="J8" s="22">
        <v>0</v>
      </c>
      <c r="K8" s="22">
        <v>0</v>
      </c>
      <c r="L8" s="22">
        <v>0</v>
      </c>
      <c r="M8" s="10">
        <v>0</v>
      </c>
      <c r="N8" s="10"/>
    </row>
    <row r="9" spans="1:14" x14ac:dyDescent="0.35">
      <c r="A9" s="9" t="str">
        <f>B3&amp;C3&amp;D9</f>
        <v>DISTRIBUCION VOLUMEN X CRITERIO (Consumiciones)TotalAlimentacionTda.Alimentacion/Delicatesen</v>
      </c>
      <c r="B9" s="9">
        <v>0</v>
      </c>
      <c r="C9" s="9">
        <v>0</v>
      </c>
      <c r="D9" s="10" t="s">
        <v>122</v>
      </c>
      <c r="E9" s="10">
        <v>1.3638575073790331</v>
      </c>
      <c r="F9" s="10">
        <v>1.2774915764408141</v>
      </c>
      <c r="G9" s="10">
        <v>1.1992011846160004</v>
      </c>
      <c r="H9" s="10">
        <v>0</v>
      </c>
      <c r="I9" s="10">
        <v>0</v>
      </c>
      <c r="J9" s="10">
        <v>0</v>
      </c>
      <c r="K9" s="10">
        <v>0</v>
      </c>
      <c r="L9" s="10">
        <v>0</v>
      </c>
      <c r="M9" s="10">
        <v>0</v>
      </c>
      <c r="N9" s="10"/>
    </row>
    <row r="10" spans="1:14" x14ac:dyDescent="0.35">
      <c r="A10" s="9" t="str">
        <f>B3&amp;C3&amp;D10</f>
        <v>DISTRIBUCION VOLUMEN X CRITERIO (Consumiciones)TotalAlimentacionCanal Conveniencia/24h</v>
      </c>
      <c r="B10" s="9">
        <v>0</v>
      </c>
      <c r="C10" s="9">
        <v>0</v>
      </c>
      <c r="D10" s="9" t="s">
        <v>123</v>
      </c>
      <c r="E10" s="22">
        <v>4.1714675860658215</v>
      </c>
      <c r="F10" s="22">
        <v>3.8136942837253627</v>
      </c>
      <c r="G10" s="22">
        <v>3.6123288109817104</v>
      </c>
      <c r="H10" s="22">
        <v>0</v>
      </c>
      <c r="I10" s="22">
        <v>0</v>
      </c>
      <c r="J10" s="22">
        <v>0</v>
      </c>
      <c r="K10" s="22">
        <v>0</v>
      </c>
      <c r="L10" s="22">
        <v>0</v>
      </c>
      <c r="M10" s="10">
        <v>0</v>
      </c>
      <c r="N10" s="10"/>
    </row>
    <row r="11" spans="1:14" x14ac:dyDescent="0.35">
      <c r="A11" s="9" t="str">
        <f>B3&amp;C3&amp;D11</f>
        <v>DISTRIBUCION VOLUMEN X CRITERIO (Consumiciones)TotalAlimentacionHoteles</v>
      </c>
      <c r="B11" s="9">
        <v>0</v>
      </c>
      <c r="C11" s="9">
        <v>0</v>
      </c>
      <c r="D11" s="10" t="s">
        <v>29</v>
      </c>
      <c r="E11" s="10">
        <v>0.57409739942036331</v>
      </c>
      <c r="F11" s="10">
        <v>0.60142623013719654</v>
      </c>
      <c r="G11" s="10">
        <v>0.68426101572817866</v>
      </c>
      <c r="H11" s="10">
        <v>0</v>
      </c>
      <c r="I11" s="10">
        <v>0</v>
      </c>
      <c r="J11" s="10">
        <v>0</v>
      </c>
      <c r="K11" s="10">
        <v>0</v>
      </c>
      <c r="L11" s="10">
        <v>0</v>
      </c>
      <c r="M11" s="10">
        <v>0</v>
      </c>
      <c r="N11" s="10"/>
    </row>
    <row r="12" spans="1:14" x14ac:dyDescent="0.35">
      <c r="A12" s="9" t="str">
        <f>B3&amp;C3&amp;D12</f>
        <v>DISTRIBUCION VOLUMEN X CRITERIO (Consumiciones)TotalAlimentacionEstaciones de servicio</v>
      </c>
      <c r="B12" s="9">
        <v>0</v>
      </c>
      <c r="C12" s="9">
        <v>0</v>
      </c>
      <c r="D12" s="9" t="s">
        <v>30</v>
      </c>
      <c r="E12" s="22">
        <v>1.5647717670980994</v>
      </c>
      <c r="F12" s="22">
        <v>1.526996499025506</v>
      </c>
      <c r="G12" s="22">
        <v>1.4804170168487614</v>
      </c>
      <c r="H12" s="22">
        <v>0</v>
      </c>
      <c r="I12" s="22">
        <v>0</v>
      </c>
      <c r="J12" s="22">
        <v>0</v>
      </c>
      <c r="K12" s="22">
        <v>0</v>
      </c>
      <c r="L12" s="22">
        <v>0</v>
      </c>
      <c r="M12" s="10">
        <v>0</v>
      </c>
      <c r="N12" s="10"/>
    </row>
    <row r="13" spans="1:14" x14ac:dyDescent="0.35">
      <c r="A13" s="9" t="str">
        <f>B3&amp;C3&amp;D13</f>
        <v>DISTRIBUCION VOLUMEN X CRITERIO (Consumiciones)TotalAlimentacionMaquinas dispensadoras</v>
      </c>
      <c r="B13" s="9">
        <v>0</v>
      </c>
      <c r="C13" s="9">
        <v>0</v>
      </c>
      <c r="D13" s="10" t="s">
        <v>31</v>
      </c>
      <c r="E13" s="10">
        <v>2.6300896627894463</v>
      </c>
      <c r="F13" s="10">
        <v>2.7372342849625664</v>
      </c>
      <c r="G13" s="10">
        <v>2.8089806699483733</v>
      </c>
      <c r="H13" s="10">
        <v>0</v>
      </c>
      <c r="I13" s="10">
        <v>0</v>
      </c>
      <c r="J13" s="10">
        <v>0</v>
      </c>
      <c r="K13" s="10">
        <v>0</v>
      </c>
      <c r="L13" s="10">
        <v>0</v>
      </c>
      <c r="M13" s="10">
        <v>0</v>
      </c>
      <c r="N13" s="10"/>
    </row>
    <row r="14" spans="1:14" x14ac:dyDescent="0.35">
      <c r="A14" s="9" t="str">
        <f>B3&amp;C3&amp;D14</f>
        <v>DISTRIBUCION VOLUMEN X CRITERIO (Consumiciones)TotalAlimentacionServicio en la empresa</v>
      </c>
      <c r="B14" s="9">
        <v>0</v>
      </c>
      <c r="C14" s="9">
        <v>0</v>
      </c>
      <c r="D14" s="9" t="s">
        <v>32</v>
      </c>
      <c r="E14" s="22">
        <v>1.3182864919614907</v>
      </c>
      <c r="F14" s="22">
        <v>1.3489142750649337</v>
      </c>
      <c r="G14" s="22">
        <v>1.4063593068395566</v>
      </c>
      <c r="H14" s="22">
        <v>0</v>
      </c>
      <c r="I14" s="22">
        <v>0</v>
      </c>
      <c r="J14" s="22">
        <v>0</v>
      </c>
      <c r="K14" s="22">
        <v>0</v>
      </c>
      <c r="L14" s="22">
        <v>0</v>
      </c>
      <c r="M14" s="10">
        <v>0</v>
      </c>
      <c r="N14" s="10"/>
    </row>
    <row r="15" spans="1:14" x14ac:dyDescent="0.35">
      <c r="A15" s="9" t="str">
        <f>B3&amp;C3&amp;D15</f>
        <v>DISTRIBUCION VOLUMEN X CRITERIO (Consumiciones)TotalAlimentacionResto de canales</v>
      </c>
      <c r="B15" s="9">
        <v>0</v>
      </c>
      <c r="C15" s="9">
        <v>0</v>
      </c>
      <c r="D15" s="10" t="s">
        <v>33</v>
      </c>
      <c r="E15" s="10">
        <v>5.1019745353708901</v>
      </c>
      <c r="F15" s="10">
        <v>5.1030497081999222</v>
      </c>
      <c r="G15" s="10">
        <v>4.9018377556329291</v>
      </c>
      <c r="H15" s="10">
        <v>0</v>
      </c>
      <c r="I15" s="10">
        <v>0</v>
      </c>
      <c r="J15" s="10">
        <v>0</v>
      </c>
      <c r="K15" s="10">
        <v>0</v>
      </c>
      <c r="L15" s="10">
        <v>0</v>
      </c>
      <c r="M15" s="10">
        <v>0</v>
      </c>
      <c r="N15" s="10"/>
    </row>
    <row r="16" spans="1:14" x14ac:dyDescent="0.35">
      <c r="A16" s="9" t="str">
        <f>B3&amp;C3&amp;D16</f>
        <v>DISTRIBUCION VOLUMEN X CRITERIO (Consumiciones)TotalAlimentacionEN LA CALLE</v>
      </c>
      <c r="B16" s="9">
        <v>0</v>
      </c>
      <c r="C16" s="9">
        <v>0</v>
      </c>
      <c r="D16" s="9" t="s">
        <v>124</v>
      </c>
      <c r="E16" s="22">
        <v>6.0731835213425223</v>
      </c>
      <c r="F16" s="22">
        <v>5.4378301005502419</v>
      </c>
      <c r="G16" s="22">
        <v>4.7950870452635366</v>
      </c>
      <c r="H16" s="22">
        <v>0</v>
      </c>
      <c r="I16" s="22">
        <v>0</v>
      </c>
      <c r="J16" s="22">
        <v>0</v>
      </c>
      <c r="K16" s="22">
        <v>0</v>
      </c>
      <c r="L16" s="22">
        <v>0</v>
      </c>
      <c r="M16" s="10">
        <v>0</v>
      </c>
      <c r="N16" s="10"/>
    </row>
    <row r="17" spans="1:14" x14ac:dyDescent="0.35">
      <c r="A17" s="9" t="str">
        <f>B3&amp;C3&amp;D17</f>
        <v>DISTRIBUCION VOLUMEN X CRITERIO (Consumiciones)TotalAlimentacionEN CASA DE OTROS</v>
      </c>
      <c r="B17" s="9">
        <v>0</v>
      </c>
      <c r="C17" s="9">
        <v>0</v>
      </c>
      <c r="D17" s="10" t="s">
        <v>125</v>
      </c>
      <c r="E17" s="10">
        <v>4.6171375228889326</v>
      </c>
      <c r="F17" s="10">
        <v>4.183078805988381</v>
      </c>
      <c r="G17" s="10">
        <v>4.5954288229879543</v>
      </c>
      <c r="H17" s="10">
        <v>0</v>
      </c>
      <c r="I17" s="10">
        <v>0</v>
      </c>
      <c r="J17" s="10">
        <v>0</v>
      </c>
      <c r="K17" s="10">
        <v>0</v>
      </c>
      <c r="L17" s="10">
        <v>0</v>
      </c>
      <c r="M17" s="10">
        <v>0</v>
      </c>
      <c r="N17" s="10"/>
    </row>
    <row r="18" spans="1:14" x14ac:dyDescent="0.35">
      <c r="A18" s="9" t="str">
        <f>B3&amp;C3&amp;D18</f>
        <v>DISTRIBUCION VOLUMEN X CRITERIO (Consumiciones)TotalAlimentacionEN EL ESTABLECIMIENTO</v>
      </c>
      <c r="B18" s="9">
        <v>0</v>
      </c>
      <c r="C18" s="9">
        <v>0</v>
      </c>
      <c r="D18" s="9" t="s">
        <v>126</v>
      </c>
      <c r="E18" s="22">
        <v>72.08271539258287</v>
      </c>
      <c r="F18" s="22">
        <v>73.795671821422886</v>
      </c>
      <c r="G18" s="22">
        <v>73.445127466282472</v>
      </c>
      <c r="H18" s="22">
        <v>0</v>
      </c>
      <c r="I18" s="22">
        <v>0</v>
      </c>
      <c r="J18" s="22">
        <v>0</v>
      </c>
      <c r="K18" s="22">
        <v>0</v>
      </c>
      <c r="L18" s="22">
        <v>0</v>
      </c>
      <c r="M18" s="10">
        <v>0</v>
      </c>
      <c r="N18" s="10"/>
    </row>
    <row r="19" spans="1:14" x14ac:dyDescent="0.35">
      <c r="A19" s="9" t="str">
        <f>B3&amp;C3&amp;D19</f>
        <v>DISTRIBUCION VOLUMEN X CRITERIO (Consumiciones)TotalAlimentacionEN EL TRABAJO</v>
      </c>
      <c r="B19" s="9">
        <v>0</v>
      </c>
      <c r="C19" s="9">
        <v>0</v>
      </c>
      <c r="D19" s="10" t="s">
        <v>127</v>
      </c>
      <c r="E19" s="10">
        <v>6.1189331448534539</v>
      </c>
      <c r="F19" s="10">
        <v>6.0203441776625146</v>
      </c>
      <c r="G19" s="10">
        <v>6.104342257974146</v>
      </c>
      <c r="H19" s="10">
        <v>0</v>
      </c>
      <c r="I19" s="10">
        <v>0</v>
      </c>
      <c r="J19" s="10">
        <v>0</v>
      </c>
      <c r="K19" s="10">
        <v>0</v>
      </c>
      <c r="L19" s="10">
        <v>0</v>
      </c>
      <c r="M19" s="10">
        <v>0</v>
      </c>
      <c r="N19" s="10"/>
    </row>
    <row r="20" spans="1:14" x14ac:dyDescent="0.35">
      <c r="A20" s="9" t="str">
        <f>B3&amp;C3&amp;D20</f>
        <v>DISTRIBUCION VOLUMEN X CRITERIO (Consumiciones)TotalAlimentacionEN COLEGIO/INSTITUTO/UNIV.</v>
      </c>
      <c r="B20" s="9">
        <v>0</v>
      </c>
      <c r="C20" s="9">
        <v>0</v>
      </c>
      <c r="D20" s="9" t="s">
        <v>128</v>
      </c>
      <c r="E20" s="22">
        <v>0.45419274866406489</v>
      </c>
      <c r="F20" s="22">
        <v>0.35302429853266021</v>
      </c>
      <c r="G20" s="22">
        <v>0.26373682314803698</v>
      </c>
      <c r="H20" s="22">
        <v>0</v>
      </c>
      <c r="I20" s="22">
        <v>0</v>
      </c>
      <c r="J20" s="22">
        <v>0</v>
      </c>
      <c r="K20" s="22">
        <v>0</v>
      </c>
      <c r="L20" s="22">
        <v>0</v>
      </c>
      <c r="M20" s="10">
        <v>0</v>
      </c>
      <c r="N20" s="10"/>
    </row>
    <row r="21" spans="1:14" x14ac:dyDescent="0.35">
      <c r="A21" s="9" t="str">
        <f>B3&amp;C3&amp;D21</f>
        <v>DISTRIBUCION VOLUMEN X CRITERIO (Consumiciones)TotalAlimentacionEN MI CASA</v>
      </c>
      <c r="B21" s="9">
        <v>0</v>
      </c>
      <c r="C21" s="9">
        <v>0</v>
      </c>
      <c r="D21" s="10" t="s">
        <v>129</v>
      </c>
      <c r="E21" s="10">
        <v>8.1518031402966571</v>
      </c>
      <c r="F21" s="10">
        <v>7.5455819675147779</v>
      </c>
      <c r="G21" s="10">
        <v>7.9074774882939121</v>
      </c>
      <c r="H21" s="10">
        <v>0</v>
      </c>
      <c r="I21" s="10">
        <v>0</v>
      </c>
      <c r="J21" s="10">
        <v>0</v>
      </c>
      <c r="K21" s="10">
        <v>0</v>
      </c>
      <c r="L21" s="10">
        <v>0</v>
      </c>
      <c r="M21" s="10">
        <v>0</v>
      </c>
      <c r="N21" s="10"/>
    </row>
    <row r="22" spans="1:14" x14ac:dyDescent="0.35">
      <c r="A22" s="9" t="str">
        <f>B3&amp;C3&amp;D22</f>
        <v>DISTRIBUCION VOLUMEN X CRITERIO (Consumiciones)TotalAlimentacionEN M.TRANSP.(AVION,TREN,AUTOC,E</v>
      </c>
      <c r="B22" s="9">
        <v>0</v>
      </c>
      <c r="C22" s="9">
        <v>0</v>
      </c>
      <c r="D22" s="9" t="s">
        <v>130</v>
      </c>
      <c r="E22" s="22">
        <v>0.30640775617094779</v>
      </c>
      <c r="F22" s="22">
        <v>0.12302045380334563</v>
      </c>
      <c r="G22" s="22">
        <v>0.12768975867451074</v>
      </c>
      <c r="H22" s="22">
        <v>0</v>
      </c>
      <c r="I22" s="22">
        <v>0</v>
      </c>
      <c r="J22" s="22">
        <v>0</v>
      </c>
      <c r="K22" s="22">
        <v>0</v>
      </c>
      <c r="L22" s="22">
        <v>0</v>
      </c>
      <c r="M22" s="10">
        <v>0</v>
      </c>
      <c r="N22" s="10"/>
    </row>
    <row r="23" spans="1:14" x14ac:dyDescent="0.35">
      <c r="A23" s="9" t="str">
        <f>B3&amp;C3&amp;D23</f>
        <v>DISTRIBUCION VOLUMEN X CRITERIO (Consumiciones)TotalAlimentacionEN OTRO LUGAR</v>
      </c>
      <c r="B23" s="9">
        <v>0</v>
      </c>
      <c r="C23" s="9">
        <v>0</v>
      </c>
      <c r="D23" s="10" t="s">
        <v>131</v>
      </c>
      <c r="E23" s="10">
        <v>2.1956094466889184</v>
      </c>
      <c r="F23" s="10">
        <v>2.5414843160884302</v>
      </c>
      <c r="G23" s="10">
        <v>2.7611141793732741</v>
      </c>
      <c r="H23" s="10">
        <v>0</v>
      </c>
      <c r="I23" s="10">
        <v>0</v>
      </c>
      <c r="J23" s="10">
        <v>0</v>
      </c>
      <c r="K23" s="10">
        <v>0</v>
      </c>
      <c r="L23" s="10">
        <v>0</v>
      </c>
      <c r="M23" s="10">
        <v>0</v>
      </c>
      <c r="N23" s="10"/>
    </row>
    <row r="24" spans="1:14" x14ac:dyDescent="0.35">
      <c r="A24" s="9" t="str">
        <f>B3&amp;C3&amp;D24</f>
        <v>DISTRIBUCION VOLUMEN X CRITERIO (Consumiciones)TotalAlimentacionDESAYUNO</v>
      </c>
      <c r="B24" s="9">
        <v>0</v>
      </c>
      <c r="C24" s="9">
        <v>0</v>
      </c>
      <c r="D24" s="9" t="s">
        <v>132</v>
      </c>
      <c r="E24" s="22">
        <v>20.61749550235816</v>
      </c>
      <c r="F24" s="22">
        <v>20.961871404375472</v>
      </c>
      <c r="G24" s="22">
        <v>20.50086845159483</v>
      </c>
      <c r="H24" s="22">
        <v>0</v>
      </c>
      <c r="I24" s="22">
        <v>0</v>
      </c>
      <c r="J24" s="22">
        <v>0</v>
      </c>
      <c r="K24" s="22">
        <v>0</v>
      </c>
      <c r="L24" s="22">
        <v>0</v>
      </c>
      <c r="M24" s="10">
        <v>0</v>
      </c>
      <c r="N24" s="10"/>
    </row>
    <row r="25" spans="1:14" x14ac:dyDescent="0.35">
      <c r="A25" s="9" t="str">
        <f>B3&amp;C3&amp;D25</f>
        <v>DISTRIBUCION VOLUMEN X CRITERIO (Consumiciones)TotalAlimentacionAPERITIVO/ANTES DE COMER</v>
      </c>
      <c r="B25" s="9">
        <v>0</v>
      </c>
      <c r="C25" s="9">
        <v>0</v>
      </c>
      <c r="D25" s="10" t="s">
        <v>133</v>
      </c>
      <c r="E25" s="10">
        <v>12.285626399192141</v>
      </c>
      <c r="F25" s="10">
        <v>11.72372291951987</v>
      </c>
      <c r="G25" s="10">
        <v>11.303637891703685</v>
      </c>
      <c r="H25" s="10">
        <v>0</v>
      </c>
      <c r="I25" s="10">
        <v>0</v>
      </c>
      <c r="J25" s="10">
        <v>0</v>
      </c>
      <c r="K25" s="10">
        <v>0</v>
      </c>
      <c r="L25" s="10">
        <v>0</v>
      </c>
      <c r="M25" s="10">
        <v>0</v>
      </c>
      <c r="N25" s="10"/>
    </row>
    <row r="26" spans="1:14" x14ac:dyDescent="0.35">
      <c r="A26" s="9" t="str">
        <f>B3&amp;C3&amp;D26</f>
        <v>DISTRIBUCION VOLUMEN X CRITERIO (Consumiciones)TotalAlimentacionCOMIDA</v>
      </c>
      <c r="B26" s="9">
        <v>0</v>
      </c>
      <c r="C26" s="9">
        <v>0</v>
      </c>
      <c r="D26" s="9" t="s">
        <v>134</v>
      </c>
      <c r="E26" s="22">
        <v>27.384238675369104</v>
      </c>
      <c r="F26" s="22">
        <v>28.180918396990617</v>
      </c>
      <c r="G26" s="22">
        <v>29.074030495857844</v>
      </c>
      <c r="H26" s="22">
        <v>0</v>
      </c>
      <c r="I26" s="22">
        <v>0</v>
      </c>
      <c r="J26" s="22">
        <v>0</v>
      </c>
      <c r="K26" s="22">
        <v>0</v>
      </c>
      <c r="L26" s="22">
        <v>0</v>
      </c>
      <c r="M26" s="10">
        <v>0</v>
      </c>
      <c r="N26" s="10"/>
    </row>
    <row r="27" spans="1:14" x14ac:dyDescent="0.35">
      <c r="A27" s="9" t="str">
        <f>B3&amp;C3&amp;D27</f>
        <v>DISTRIBUCION VOLUMEN X CRITERIO (Consumiciones)TotalAlimentacionTARDE/MERIENDA</v>
      </c>
      <c r="B27" s="9">
        <v>0</v>
      </c>
      <c r="C27" s="9">
        <v>0</v>
      </c>
      <c r="D27" s="10" t="s">
        <v>135</v>
      </c>
      <c r="E27" s="10">
        <v>12.812474477743066</v>
      </c>
      <c r="F27" s="10">
        <v>12.814083454900386</v>
      </c>
      <c r="G27" s="10">
        <v>12.513867210949694</v>
      </c>
      <c r="H27" s="10">
        <v>0</v>
      </c>
      <c r="I27" s="10">
        <v>0</v>
      </c>
      <c r="J27" s="10">
        <v>0</v>
      </c>
      <c r="K27" s="10">
        <v>0</v>
      </c>
      <c r="L27" s="10">
        <v>0</v>
      </c>
      <c r="M27" s="10">
        <v>0</v>
      </c>
      <c r="N27" s="10"/>
    </row>
    <row r="28" spans="1:14" x14ac:dyDescent="0.35">
      <c r="A28" s="9" t="str">
        <f>B3&amp;C3&amp;D28</f>
        <v>DISTRIBUCION VOLUMEN X CRITERIO (Consumiciones)TotalAlimentacionANTES DE CENAR</v>
      </c>
      <c r="B28" s="9">
        <v>0</v>
      </c>
      <c r="C28" s="9">
        <v>0</v>
      </c>
      <c r="D28" s="9" t="s">
        <v>136</v>
      </c>
      <c r="E28" s="22">
        <v>4.9578904704949345</v>
      </c>
      <c r="F28" s="22">
        <v>4.9536533933455642</v>
      </c>
      <c r="G28" s="22">
        <v>5.0303285708568453</v>
      </c>
      <c r="H28" s="22">
        <v>0</v>
      </c>
      <c r="I28" s="22">
        <v>0</v>
      </c>
      <c r="J28" s="22">
        <v>0</v>
      </c>
      <c r="K28" s="22">
        <v>0</v>
      </c>
      <c r="L28" s="22">
        <v>0</v>
      </c>
      <c r="M28" s="10">
        <v>0</v>
      </c>
      <c r="N28" s="10"/>
    </row>
    <row r="29" spans="1:14" x14ac:dyDescent="0.35">
      <c r="A29" s="9" t="str">
        <f>B3&amp;C3&amp;D29</f>
        <v>DISTRIBUCION VOLUMEN X CRITERIO (Consumiciones)TotalAlimentacionCENA</v>
      </c>
      <c r="B29" s="9">
        <v>0</v>
      </c>
      <c r="C29" s="9">
        <v>0</v>
      </c>
      <c r="D29" s="10" t="s">
        <v>137</v>
      </c>
      <c r="E29" s="10">
        <v>15.858765268511316</v>
      </c>
      <c r="F29" s="10">
        <v>15.533497302033636</v>
      </c>
      <c r="G29" s="10">
        <v>15.860871653259695</v>
      </c>
      <c r="H29" s="10">
        <v>0</v>
      </c>
      <c r="I29" s="10">
        <v>0</v>
      </c>
      <c r="J29" s="10">
        <v>0</v>
      </c>
      <c r="K29" s="10">
        <v>0</v>
      </c>
      <c r="L29" s="10">
        <v>0</v>
      </c>
      <c r="M29" s="10">
        <v>0</v>
      </c>
      <c r="N29" s="10"/>
    </row>
    <row r="30" spans="1:14" x14ac:dyDescent="0.35">
      <c r="A30" s="9" t="str">
        <f>B3&amp;C3&amp;D30</f>
        <v>DISTRIBUCION VOLUMEN X CRITERIO (Consumiciones)TotalAlimentacionDESPUES DE LA CENA</v>
      </c>
      <c r="B30" s="9">
        <v>0</v>
      </c>
      <c r="C30" s="9">
        <v>0</v>
      </c>
      <c r="D30" s="9" t="s">
        <v>138</v>
      </c>
      <c r="E30" s="22">
        <v>2.0204124625705369</v>
      </c>
      <c r="F30" s="22">
        <v>1.9739020400556588</v>
      </c>
      <c r="G30" s="22">
        <v>1.9996061952215149</v>
      </c>
      <c r="H30" s="22">
        <v>0</v>
      </c>
      <c r="I30" s="22">
        <v>0</v>
      </c>
      <c r="J30" s="22">
        <v>0</v>
      </c>
      <c r="K30" s="22">
        <v>0</v>
      </c>
      <c r="L30" s="22">
        <v>0</v>
      </c>
      <c r="M30" s="10">
        <v>0</v>
      </c>
      <c r="N30" s="10"/>
    </row>
    <row r="31" spans="1:14" x14ac:dyDescent="0.35">
      <c r="A31" s="9" t="str">
        <f>B3&amp;C3&amp;D31</f>
        <v>DISTRIBUCION VOLUMEN X CRITERIO (Consumiciones)TotalAlimentacionDURANTE EL DIA</v>
      </c>
      <c r="B31" s="9">
        <v>0</v>
      </c>
      <c r="C31" s="9">
        <v>0</v>
      </c>
      <c r="D31" s="10" t="s">
        <v>139</v>
      </c>
      <c r="E31" s="10">
        <v>4.0630715554398753</v>
      </c>
      <c r="F31" s="10">
        <v>3.8583808443213505</v>
      </c>
      <c r="G31" s="10">
        <v>3.716793532636971</v>
      </c>
      <c r="H31" s="10">
        <v>0</v>
      </c>
      <c r="I31" s="10">
        <v>0</v>
      </c>
      <c r="J31" s="10">
        <v>0</v>
      </c>
      <c r="K31" s="10">
        <v>0</v>
      </c>
      <c r="L31" s="10">
        <v>0</v>
      </c>
      <c r="M31" s="10">
        <v>0</v>
      </c>
      <c r="N31" s="10"/>
    </row>
    <row r="32" spans="1:14" x14ac:dyDescent="0.35">
      <c r="A32" s="9" t="str">
        <f>B3&amp;C3&amp;D32</f>
        <v>DISTRIBUCION VOLUMEN X CRITERIO (Consumiciones)TotalAlimentacionCON AMIGOS</v>
      </c>
      <c r="B32" s="9">
        <v>0</v>
      </c>
      <c r="C32" s="9">
        <v>0</v>
      </c>
      <c r="D32" s="9" t="s">
        <v>140</v>
      </c>
      <c r="E32" s="22">
        <v>25.104039214399172</v>
      </c>
      <c r="F32" s="22">
        <v>25.343821379044112</v>
      </c>
      <c r="G32" s="22">
        <v>24.953375755392806</v>
      </c>
      <c r="H32" s="22">
        <v>0</v>
      </c>
      <c r="I32" s="22">
        <v>0</v>
      </c>
      <c r="J32" s="22">
        <v>0</v>
      </c>
      <c r="K32" s="22">
        <v>0</v>
      </c>
      <c r="L32" s="22">
        <v>0</v>
      </c>
      <c r="M32" s="10">
        <v>0</v>
      </c>
      <c r="N32" s="10"/>
    </row>
    <row r="33" spans="1:14" x14ac:dyDescent="0.35">
      <c r="A33" s="9" t="str">
        <f>B3&amp;C3&amp;D33</f>
        <v>DISTRIBUCION VOLUMEN X CRITERIO (Consumiciones)TotalAlimentacionCON CLIENTES</v>
      </c>
      <c r="B33" s="9">
        <v>0</v>
      </c>
      <c r="C33" s="9">
        <v>0</v>
      </c>
      <c r="D33" s="10" t="s">
        <v>141</v>
      </c>
      <c r="E33" s="10">
        <v>0.49189523795712031</v>
      </c>
      <c r="F33" s="10">
        <v>0.51272848145720729</v>
      </c>
      <c r="G33" s="10">
        <v>0.52961972225557286</v>
      </c>
      <c r="H33" s="10">
        <v>0</v>
      </c>
      <c r="I33" s="10">
        <v>0</v>
      </c>
      <c r="J33" s="10">
        <v>0</v>
      </c>
      <c r="K33" s="10">
        <v>0</v>
      </c>
      <c r="L33" s="10">
        <v>0</v>
      </c>
      <c r="M33" s="10">
        <v>0</v>
      </c>
      <c r="N33" s="10"/>
    </row>
    <row r="34" spans="1:14" x14ac:dyDescent="0.35">
      <c r="A34" s="9" t="str">
        <f>B3&amp;C3&amp;D34</f>
        <v>DISTRIBUCION VOLUMEN X CRITERIO (Consumiciones)TotalAlimentacionCON COMPAÑEROS DE TRABAJO</v>
      </c>
      <c r="B34" s="9">
        <v>0</v>
      </c>
      <c r="C34" s="9">
        <v>0</v>
      </c>
      <c r="D34" s="9" t="s">
        <v>142</v>
      </c>
      <c r="E34" s="22">
        <v>7.1493385012643769</v>
      </c>
      <c r="F34" s="22">
        <v>7.329062629935799</v>
      </c>
      <c r="G34" s="22">
        <v>7.29297074478729</v>
      </c>
      <c r="H34" s="22">
        <v>0</v>
      </c>
      <c r="I34" s="22">
        <v>0</v>
      </c>
      <c r="J34" s="22">
        <v>0</v>
      </c>
      <c r="K34" s="22">
        <v>0</v>
      </c>
      <c r="L34" s="22">
        <v>0</v>
      </c>
      <c r="M34" s="10">
        <v>0</v>
      </c>
      <c r="N34" s="10"/>
    </row>
    <row r="35" spans="1:14" x14ac:dyDescent="0.35">
      <c r="A35" s="9" t="str">
        <f>B3&amp;C3&amp;D35</f>
        <v>DISTRIBUCION VOLUMEN X CRITERIO (Consumiciones)TotalAlimentacionCON COMPAÑEROS DE CLASE</v>
      </c>
      <c r="B35" s="9">
        <v>0</v>
      </c>
      <c r="C35" s="9">
        <v>0</v>
      </c>
      <c r="D35" s="10" t="s">
        <v>143</v>
      </c>
      <c r="E35" s="10">
        <v>0.48136613819534074</v>
      </c>
      <c r="F35" s="10">
        <v>0.45192201228903905</v>
      </c>
      <c r="G35" s="10">
        <v>0.40857734021691278</v>
      </c>
      <c r="H35" s="10">
        <v>0</v>
      </c>
      <c r="I35" s="10">
        <v>0</v>
      </c>
      <c r="J35" s="10">
        <v>0</v>
      </c>
      <c r="K35" s="10">
        <v>0</v>
      </c>
      <c r="L35" s="10">
        <v>0</v>
      </c>
      <c r="M35" s="10">
        <v>0</v>
      </c>
      <c r="N35" s="10"/>
    </row>
    <row r="36" spans="1:14" x14ac:dyDescent="0.35">
      <c r="A36" s="9" t="str">
        <f>B3&amp;C3&amp;D36</f>
        <v>DISTRIBUCION VOLUMEN X CRITERIO (Consumiciones)TotalAlimentacionCON FAMILIA</v>
      </c>
      <c r="B36" s="9">
        <v>0</v>
      </c>
      <c r="C36" s="9">
        <v>0</v>
      </c>
      <c r="D36" s="9" t="s">
        <v>144</v>
      </c>
      <c r="E36" s="22">
        <v>32.549981643057066</v>
      </c>
      <c r="F36" s="22">
        <v>31.583871869501586</v>
      </c>
      <c r="G36" s="22">
        <v>31.39510145275543</v>
      </c>
      <c r="H36" s="22">
        <v>0</v>
      </c>
      <c r="I36" s="22">
        <v>0</v>
      </c>
      <c r="J36" s="22">
        <v>0</v>
      </c>
      <c r="K36" s="22">
        <v>0</v>
      </c>
      <c r="L36" s="22">
        <v>0</v>
      </c>
      <c r="M36" s="10">
        <v>0</v>
      </c>
      <c r="N36" s="10"/>
    </row>
    <row r="37" spans="1:14" x14ac:dyDescent="0.35">
      <c r="A37" s="9" t="str">
        <f>B3&amp;C3&amp;D37</f>
        <v>DISTRIBUCION VOLUMEN X CRITERIO (Consumiciones)TotalAlimentacionCON LA PAREJA</v>
      </c>
      <c r="B37" s="9">
        <v>0</v>
      </c>
      <c r="C37" s="9">
        <v>0</v>
      </c>
      <c r="D37" s="10" t="s">
        <v>145</v>
      </c>
      <c r="E37" s="10">
        <v>17.275066386491122</v>
      </c>
      <c r="F37" s="10">
        <v>17.995580518889682</v>
      </c>
      <c r="G37" s="10">
        <v>18.362244367070875</v>
      </c>
      <c r="H37" s="10">
        <v>0</v>
      </c>
      <c r="I37" s="10">
        <v>0</v>
      </c>
      <c r="J37" s="10">
        <v>0</v>
      </c>
      <c r="K37" s="10">
        <v>0</v>
      </c>
      <c r="L37" s="10">
        <v>0</v>
      </c>
      <c r="M37" s="10">
        <v>0</v>
      </c>
      <c r="N37" s="10"/>
    </row>
    <row r="38" spans="1:14" x14ac:dyDescent="0.35">
      <c r="A38" s="9" t="str">
        <f>B3&amp;C3&amp;D38</f>
        <v>DISTRIBUCION VOLUMEN X CRITERIO (Consumiciones)TotalAlimentacionESTABA SOLO/A</v>
      </c>
      <c r="B38" s="9">
        <v>0</v>
      </c>
      <c r="C38" s="9">
        <v>0</v>
      </c>
      <c r="D38" s="9" t="s">
        <v>146</v>
      </c>
      <c r="E38" s="22">
        <v>16.339472922936714</v>
      </c>
      <c r="F38" s="22">
        <v>16.174580466425962</v>
      </c>
      <c r="G38" s="22">
        <v>16.479153159643015</v>
      </c>
      <c r="H38" s="22">
        <v>0</v>
      </c>
      <c r="I38" s="22">
        <v>0</v>
      </c>
      <c r="J38" s="22">
        <v>0</v>
      </c>
      <c r="K38" s="22">
        <v>0</v>
      </c>
      <c r="L38" s="22">
        <v>0</v>
      </c>
      <c r="M38" s="10">
        <v>0</v>
      </c>
      <c r="N38" s="10"/>
    </row>
    <row r="39" spans="1:14" x14ac:dyDescent="0.35">
      <c r="A39" s="9" t="str">
        <f>B3&amp;C3&amp;D39</f>
        <v>DISTRIBUCION VOLUMEN X CRITERIO (Consumiciones)TotalAlimentacionOTROS</v>
      </c>
      <c r="B39" s="9">
        <v>0</v>
      </c>
      <c r="C39" s="9">
        <v>0</v>
      </c>
      <c r="D39" s="10" t="s">
        <v>147</v>
      </c>
      <c r="E39" s="10">
        <v>0.60881751519504546</v>
      </c>
      <c r="F39" s="10">
        <v>0.60846568676966772</v>
      </c>
      <c r="G39" s="10">
        <v>0.57896458158242292</v>
      </c>
      <c r="H39" s="10">
        <v>0</v>
      </c>
      <c r="I39" s="10">
        <v>0</v>
      </c>
      <c r="J39" s="10">
        <v>0</v>
      </c>
      <c r="K39" s="10">
        <v>0</v>
      </c>
      <c r="L39" s="10">
        <v>0</v>
      </c>
      <c r="M39" s="10">
        <v>0</v>
      </c>
      <c r="N39" s="10"/>
    </row>
    <row r="40" spans="1:14" x14ac:dyDescent="0.35">
      <c r="A40" s="9" t="str">
        <f>B3&amp;C3&amp;D40</f>
        <v>DISTRIBUCION VOLUMEN X CRITERIO (Consumiciones)TotalAlimentacionESTAR TRABAJANDO</v>
      </c>
      <c r="B40" s="9">
        <v>0</v>
      </c>
      <c r="C40" s="9">
        <v>0</v>
      </c>
      <c r="D40" s="9" t="s">
        <v>148</v>
      </c>
      <c r="E40" s="22">
        <v>11.02845440646775</v>
      </c>
      <c r="F40" s="22">
        <v>11.324865532354062</v>
      </c>
      <c r="G40" s="22">
        <v>11.040324968983873</v>
      </c>
      <c r="H40" s="22">
        <v>0</v>
      </c>
      <c r="I40" s="22">
        <v>0</v>
      </c>
      <c r="J40" s="22">
        <v>0</v>
      </c>
      <c r="K40" s="22">
        <v>0</v>
      </c>
      <c r="L40" s="22">
        <v>0</v>
      </c>
      <c r="M40" s="10">
        <v>0</v>
      </c>
      <c r="N40" s="10"/>
    </row>
    <row r="41" spans="1:14" x14ac:dyDescent="0.35">
      <c r="A41" s="9" t="str">
        <f>B3&amp;C3&amp;D41</f>
        <v>DISTRIBUCION VOLUMEN X CRITERIO (Consumiciones)TotalAlimentacionCOMIDA DE NEGOCIOS</v>
      </c>
      <c r="B41" s="9">
        <v>0</v>
      </c>
      <c r="C41" s="9">
        <v>0</v>
      </c>
      <c r="D41" s="10" t="s">
        <v>149</v>
      </c>
      <c r="E41" s="10">
        <v>0.27300621082929877</v>
      </c>
      <c r="F41" s="10">
        <v>0.23958137083784561</v>
      </c>
      <c r="G41" s="10">
        <v>0.27879137151318684</v>
      </c>
      <c r="H41" s="10">
        <v>0</v>
      </c>
      <c r="I41" s="10">
        <v>0</v>
      </c>
      <c r="J41" s="10">
        <v>0</v>
      </c>
      <c r="K41" s="10">
        <v>0</v>
      </c>
      <c r="L41" s="10">
        <v>0</v>
      </c>
      <c r="M41" s="10">
        <v>0</v>
      </c>
      <c r="N41" s="10"/>
    </row>
    <row r="42" spans="1:14" x14ac:dyDescent="0.35">
      <c r="A42" s="9" t="str">
        <f>B3&amp;C3&amp;D42</f>
        <v>DISTRIBUCION VOLUMEN X CRITERIO (Consumiciones)TotalAlimentacionPOR PLACER/RELAX</v>
      </c>
      <c r="B42" s="9">
        <v>0</v>
      </c>
      <c r="C42" s="9">
        <v>0</v>
      </c>
      <c r="D42" s="9" t="s">
        <v>150</v>
      </c>
      <c r="E42" s="22">
        <v>17.704878367125122</v>
      </c>
      <c r="F42" s="22">
        <v>17.362640976670871</v>
      </c>
      <c r="G42" s="22">
        <v>17.587569536158803</v>
      </c>
      <c r="H42" s="22">
        <v>0</v>
      </c>
      <c r="I42" s="22">
        <v>0</v>
      </c>
      <c r="J42" s="22">
        <v>0</v>
      </c>
      <c r="K42" s="22">
        <v>0</v>
      </c>
      <c r="L42" s="22">
        <v>0</v>
      </c>
      <c r="M42" s="10">
        <v>0</v>
      </c>
      <c r="N42" s="10"/>
    </row>
    <row r="43" spans="1:14" x14ac:dyDescent="0.35">
      <c r="A43" s="9" t="str">
        <f>B3&amp;C3&amp;D43</f>
        <v>DISTRIBUCION VOLUMEN X CRITERIO (Consumiciones)TotalAlimentacionTENER HAMBRE/SIN PLANIFICAR</v>
      </c>
      <c r="B43" s="9">
        <v>0</v>
      </c>
      <c r="C43" s="9">
        <v>0</v>
      </c>
      <c r="D43" s="10" t="s">
        <v>151</v>
      </c>
      <c r="E43" s="10">
        <v>26.270975955839532</v>
      </c>
      <c r="F43" s="10">
        <v>25.117663594798419</v>
      </c>
      <c r="G43" s="10">
        <v>23.997006443350543</v>
      </c>
      <c r="H43" s="10">
        <v>0</v>
      </c>
      <c r="I43" s="10">
        <v>0</v>
      </c>
      <c r="J43" s="10">
        <v>0</v>
      </c>
      <c r="K43" s="10">
        <v>0</v>
      </c>
      <c r="L43" s="10">
        <v>0</v>
      </c>
      <c r="M43" s="10">
        <v>0</v>
      </c>
      <c r="N43" s="10"/>
    </row>
    <row r="44" spans="1:14" x14ac:dyDescent="0.35">
      <c r="A44" s="9" t="str">
        <f>B3&amp;C3&amp;D44</f>
        <v>DISTRIBUCION VOLUMEN X CRITERIO (Consumiciones)TotalAlimentacionESTAR DE COMPRAS</v>
      </c>
      <c r="B44" s="9">
        <v>0</v>
      </c>
      <c r="C44" s="9">
        <v>0</v>
      </c>
      <c r="D44" s="9" t="s">
        <v>152</v>
      </c>
      <c r="E44" s="22">
        <v>2.8657783076654169</v>
      </c>
      <c r="F44" s="22">
        <v>3.0868924485914278</v>
      </c>
      <c r="G44" s="22">
        <v>2.9886917196942409</v>
      </c>
      <c r="H44" s="22">
        <v>0</v>
      </c>
      <c r="I44" s="22">
        <v>0</v>
      </c>
      <c r="J44" s="22">
        <v>0</v>
      </c>
      <c r="K44" s="22">
        <v>0</v>
      </c>
      <c r="L44" s="22">
        <v>0</v>
      </c>
      <c r="M44" s="10">
        <v>0</v>
      </c>
      <c r="N44" s="10"/>
    </row>
    <row r="45" spans="1:14" x14ac:dyDescent="0.35">
      <c r="A45" s="9" t="str">
        <f>B3&amp;C3&amp;D45</f>
        <v>DISTRIBUCION VOLUMEN X CRITERIO (Consumiciones)TotalAlimentacionNO COCINAR EN CASA</v>
      </c>
      <c r="B45" s="9">
        <v>0</v>
      </c>
      <c r="C45" s="9">
        <v>0</v>
      </c>
      <c r="D45" s="10" t="s">
        <v>153</v>
      </c>
      <c r="E45" s="10">
        <v>5.6622353031872388</v>
      </c>
      <c r="F45" s="10">
        <v>5.4398832329866815</v>
      </c>
      <c r="G45" s="10">
        <v>5.6509128746948418</v>
      </c>
      <c r="H45" s="10">
        <v>0</v>
      </c>
      <c r="I45" s="10">
        <v>0</v>
      </c>
      <c r="J45" s="10">
        <v>0</v>
      </c>
      <c r="K45" s="10">
        <v>0</v>
      </c>
      <c r="L45" s="10">
        <v>0</v>
      </c>
      <c r="M45" s="10">
        <v>0</v>
      </c>
      <c r="N45" s="10"/>
    </row>
    <row r="46" spans="1:14" x14ac:dyDescent="0.35">
      <c r="A46" s="9" t="str">
        <f>B3&amp;C3&amp;D46</f>
        <v>DISTRIBUCION VOLUMEN X CRITERIO (Consumiciones)TotalAlimentacionCELEBRACION/FIESTA/SALIR TOMAR</v>
      </c>
      <c r="B46" s="9">
        <v>0</v>
      </c>
      <c r="C46" s="9">
        <v>0</v>
      </c>
      <c r="D46" s="9" t="s">
        <v>154</v>
      </c>
      <c r="E46" s="22">
        <v>29.078351706814054</v>
      </c>
      <c r="F46" s="22">
        <v>30.526962828279981</v>
      </c>
      <c r="G46" s="22">
        <v>31.152711409933165</v>
      </c>
      <c r="H46" s="22">
        <v>0</v>
      </c>
      <c r="I46" s="22">
        <v>0</v>
      </c>
      <c r="J46" s="22">
        <v>0</v>
      </c>
      <c r="K46" s="22">
        <v>0</v>
      </c>
      <c r="L46" s="22">
        <v>0</v>
      </c>
      <c r="M46" s="10">
        <v>0</v>
      </c>
      <c r="N46" s="10"/>
    </row>
    <row r="47" spans="1:14" x14ac:dyDescent="0.35">
      <c r="A47" s="9" t="str">
        <f>B3&amp;C3&amp;D47</f>
        <v>DISTRIBUCION VOLUMEN X CRITERIO (Consumiciones)TotalAlimentacionVIENDO DEPORTES</v>
      </c>
      <c r="B47" s="9">
        <v>0</v>
      </c>
      <c r="C47" s="9">
        <v>0</v>
      </c>
      <c r="D47" s="10" t="s">
        <v>155</v>
      </c>
      <c r="E47" s="10">
        <v>1.2748251892368014</v>
      </c>
      <c r="F47" s="10">
        <v>0.94625365973597442</v>
      </c>
      <c r="G47" s="10">
        <v>1.2011373914435508</v>
      </c>
      <c r="H47" s="10">
        <v>0</v>
      </c>
      <c r="I47" s="10">
        <v>0</v>
      </c>
      <c r="J47" s="10">
        <v>0</v>
      </c>
      <c r="K47" s="10">
        <v>0</v>
      </c>
      <c r="L47" s="10">
        <v>0</v>
      </c>
      <c r="M47" s="10">
        <v>0</v>
      </c>
      <c r="N47" s="10"/>
    </row>
    <row r="48" spans="1:14" x14ac:dyDescent="0.35">
      <c r="A48" s="9" t="str">
        <f>B3&amp;C3&amp;D48</f>
        <v>DISTRIBUCION VOLUMEN X CRITERIO (Consumiciones)TotalAlimentacionOTROS MOTIVOS</v>
      </c>
      <c r="B48" s="9">
        <v>0</v>
      </c>
      <c r="C48" s="9">
        <v>0</v>
      </c>
      <c r="D48" s="9" t="s">
        <v>156</v>
      </c>
      <c r="E48" s="22">
        <v>5.8414784475750894</v>
      </c>
      <c r="F48" s="22">
        <v>5.9552962125109534</v>
      </c>
      <c r="G48" s="22">
        <v>6.1028646896386123</v>
      </c>
      <c r="H48" s="22">
        <v>0</v>
      </c>
      <c r="I48" s="22">
        <v>0</v>
      </c>
      <c r="J48" s="22">
        <v>0</v>
      </c>
      <c r="K48" s="22">
        <v>0</v>
      </c>
      <c r="L48" s="22">
        <v>0</v>
      </c>
      <c r="M48" s="10">
        <v>0</v>
      </c>
      <c r="N48" s="10"/>
    </row>
    <row r="49" spans="1:14" x14ac:dyDescent="0.35">
      <c r="A49" s="9" t="str">
        <f>B3&amp;C49&amp;D49</f>
        <v>DISTRIBUCION VOLUMEN X CRITERIO (Consumiciones).T.Alimentos TOTAL INGT.ESPAÑA</v>
      </c>
      <c r="B49" s="9">
        <v>0</v>
      </c>
      <c r="C49" s="9" t="s">
        <v>107</v>
      </c>
      <c r="D49" s="10" t="s">
        <v>36</v>
      </c>
      <c r="E49" s="10">
        <v>100</v>
      </c>
      <c r="F49" s="10">
        <v>100</v>
      </c>
      <c r="G49" s="10">
        <v>100</v>
      </c>
      <c r="H49" s="10">
        <v>0</v>
      </c>
      <c r="I49" s="10">
        <v>0</v>
      </c>
      <c r="J49" s="10">
        <v>0</v>
      </c>
      <c r="K49" s="10">
        <v>0</v>
      </c>
      <c r="L49" s="10">
        <v>0</v>
      </c>
      <c r="M49" s="10">
        <v>0</v>
      </c>
      <c r="N49" s="10"/>
    </row>
    <row r="50" spans="1:14" x14ac:dyDescent="0.35">
      <c r="A50" s="9" t="str">
        <f>B3&amp;C49&amp;D50</f>
        <v>DISTRIBUCION VOLUMEN X CRITERIO (Consumiciones).T.Alimentos TOTAL INGHiper+Super+Discount+G.A</v>
      </c>
      <c r="B50" s="9">
        <v>0</v>
      </c>
      <c r="C50" s="9">
        <v>0</v>
      </c>
      <c r="D50" s="9" t="s">
        <v>23</v>
      </c>
      <c r="E50" s="22">
        <v>6.4539790022661077</v>
      </c>
      <c r="F50" s="22">
        <v>6.2413400421907355</v>
      </c>
      <c r="G50" s="22">
        <v>7.0585677892363972</v>
      </c>
      <c r="H50" s="22">
        <v>0</v>
      </c>
      <c r="I50" s="22">
        <v>0</v>
      </c>
      <c r="J50" s="22">
        <v>0</v>
      </c>
      <c r="K50" s="22">
        <v>0</v>
      </c>
      <c r="L50" s="22">
        <v>0</v>
      </c>
      <c r="M50" s="10">
        <v>0</v>
      </c>
      <c r="N50" s="10"/>
    </row>
    <row r="51" spans="1:14" x14ac:dyDescent="0.35">
      <c r="A51" s="9" t="str">
        <f>B3&amp;C49&amp;D51</f>
        <v>DISTRIBUCION VOLUMEN X CRITERIO (Consumiciones).T.Alimentos TOTAL INGRestaurantes</v>
      </c>
      <c r="B51" s="9">
        <v>0</v>
      </c>
      <c r="C51" s="9">
        <v>0</v>
      </c>
      <c r="D51" s="10" t="s">
        <v>24</v>
      </c>
      <c r="E51" s="10">
        <v>24.410944425878952</v>
      </c>
      <c r="F51" s="10">
        <v>24.7475679409369</v>
      </c>
      <c r="G51" s="10">
        <v>24.467141513237468</v>
      </c>
      <c r="H51" s="10">
        <v>0</v>
      </c>
      <c r="I51" s="10">
        <v>0</v>
      </c>
      <c r="J51" s="10">
        <v>0</v>
      </c>
      <c r="K51" s="10">
        <v>0</v>
      </c>
      <c r="L51" s="10">
        <v>0</v>
      </c>
      <c r="M51" s="10">
        <v>0</v>
      </c>
      <c r="N51" s="10"/>
    </row>
    <row r="52" spans="1:14" x14ac:dyDescent="0.35">
      <c r="A52" s="9" t="str">
        <f>B3&amp;C49&amp;D52</f>
        <v>DISTRIBUCION VOLUMEN X CRITERIO (Consumiciones).T.Alimentos TOTAL INGRestaurantes Fast Food</v>
      </c>
      <c r="B52" s="9">
        <v>0</v>
      </c>
      <c r="C52" s="9">
        <v>0</v>
      </c>
      <c r="D52" s="9" t="s">
        <v>25</v>
      </c>
      <c r="E52" s="22">
        <v>16.198965883761868</v>
      </c>
      <c r="F52" s="22">
        <v>16.169871256358331</v>
      </c>
      <c r="G52" s="22">
        <v>16.57092043785811</v>
      </c>
      <c r="H52" s="22">
        <v>0</v>
      </c>
      <c r="I52" s="22">
        <v>0</v>
      </c>
      <c r="J52" s="22">
        <v>0</v>
      </c>
      <c r="K52" s="22">
        <v>0</v>
      </c>
      <c r="L52" s="22">
        <v>0</v>
      </c>
      <c r="M52" s="10">
        <v>0</v>
      </c>
      <c r="N52" s="10"/>
    </row>
    <row r="53" spans="1:14" x14ac:dyDescent="0.35">
      <c r="A53" s="9" t="str">
        <f>B3&amp;C49&amp;D53</f>
        <v>DISTRIBUCION VOLUMEN X CRITERIO (Consumiciones).T.Alimentos TOTAL INGBares/Cafeterias/Cervecerias</v>
      </c>
      <c r="B53" s="9">
        <v>0</v>
      </c>
      <c r="C53" s="9">
        <v>0</v>
      </c>
      <c r="D53" s="10" t="s">
        <v>26</v>
      </c>
      <c r="E53" s="10">
        <v>33.05774057541074</v>
      </c>
      <c r="F53" s="10">
        <v>33.135133170033377</v>
      </c>
      <c r="G53" s="10">
        <v>32.435421422244282</v>
      </c>
      <c r="H53" s="10">
        <v>0</v>
      </c>
      <c r="I53" s="10">
        <v>0</v>
      </c>
      <c r="J53" s="10">
        <v>0</v>
      </c>
      <c r="K53" s="10">
        <v>0</v>
      </c>
      <c r="L53" s="10">
        <v>0</v>
      </c>
      <c r="M53" s="10">
        <v>0</v>
      </c>
      <c r="N53" s="10"/>
    </row>
    <row r="54" spans="1:14" x14ac:dyDescent="0.35">
      <c r="A54" s="9" t="str">
        <f>B3&amp;C49&amp;D54</f>
        <v>DISTRIBUCION VOLUMEN X CRITERIO (Consumiciones).T.Alimentos TOTAL INGPanaderias/Pastelerias</v>
      </c>
      <c r="B54" s="9">
        <v>0</v>
      </c>
      <c r="C54" s="9">
        <v>0</v>
      </c>
      <c r="D54" s="9" t="s">
        <v>27</v>
      </c>
      <c r="E54" s="22">
        <v>3.8718154078714124</v>
      </c>
      <c r="F54" s="22">
        <v>4.007656036448707</v>
      </c>
      <c r="G54" s="22">
        <v>4.1213360185282371</v>
      </c>
      <c r="H54" s="22">
        <v>0</v>
      </c>
      <c r="I54" s="22">
        <v>0</v>
      </c>
      <c r="J54" s="22">
        <v>0</v>
      </c>
      <c r="K54" s="22">
        <v>0</v>
      </c>
      <c r="L54" s="22">
        <v>0</v>
      </c>
      <c r="M54" s="10">
        <v>0</v>
      </c>
      <c r="N54" s="10"/>
    </row>
    <row r="55" spans="1:14" x14ac:dyDescent="0.35">
      <c r="A55" s="9" t="str">
        <f>B3&amp;C49&amp;D55</f>
        <v>DISTRIBUCION VOLUMEN X CRITERIO (Consumiciones).T.Alimentos TOTAL INGTda.Alimentacion/Delicatesen</v>
      </c>
      <c r="B55" s="9">
        <v>0</v>
      </c>
      <c r="C55" s="9">
        <v>0</v>
      </c>
      <c r="D55" s="10" t="s">
        <v>122</v>
      </c>
      <c r="E55" s="10">
        <v>1.092220017798363</v>
      </c>
      <c r="F55" s="10">
        <v>1.1175297884862723</v>
      </c>
      <c r="G55" s="10">
        <v>1.0664522957729761</v>
      </c>
      <c r="H55" s="10">
        <v>0</v>
      </c>
      <c r="I55" s="10">
        <v>0</v>
      </c>
      <c r="J55" s="10">
        <v>0</v>
      </c>
      <c r="K55" s="10">
        <v>0</v>
      </c>
      <c r="L55" s="10">
        <v>0</v>
      </c>
      <c r="M55" s="10">
        <v>0</v>
      </c>
      <c r="N55" s="10"/>
    </row>
    <row r="56" spans="1:14" x14ac:dyDescent="0.35">
      <c r="A56" s="9" t="str">
        <f>B3&amp;C49&amp;D56</f>
        <v>DISTRIBUCION VOLUMEN X CRITERIO (Consumiciones).T.Alimentos TOTAL INGCanal Conveniencia/24h</v>
      </c>
      <c r="B56" s="9">
        <v>0</v>
      </c>
      <c r="C56" s="9">
        <v>0</v>
      </c>
      <c r="D56" s="9" t="s">
        <v>123</v>
      </c>
      <c r="E56" s="22">
        <v>6.2688570637422503</v>
      </c>
      <c r="F56" s="22">
        <v>5.8993828597929374</v>
      </c>
      <c r="G56" s="22">
        <v>5.7650971094262706</v>
      </c>
      <c r="H56" s="22">
        <v>0</v>
      </c>
      <c r="I56" s="22">
        <v>0</v>
      </c>
      <c r="J56" s="22">
        <v>0</v>
      </c>
      <c r="K56" s="22">
        <v>0</v>
      </c>
      <c r="L56" s="22">
        <v>0</v>
      </c>
      <c r="M56" s="10">
        <v>0</v>
      </c>
      <c r="N56" s="10"/>
    </row>
    <row r="57" spans="1:14" x14ac:dyDescent="0.35">
      <c r="A57" s="9" t="str">
        <f>B3&amp;C49&amp;D57</f>
        <v>DISTRIBUCION VOLUMEN X CRITERIO (Consumiciones).T.Alimentos TOTAL INGHoteles</v>
      </c>
      <c r="B57" s="9">
        <v>0</v>
      </c>
      <c r="C57" s="9">
        <v>0</v>
      </c>
      <c r="D57" s="10" t="s">
        <v>29</v>
      </c>
      <c r="E57" s="10">
        <v>0.66519127435156811</v>
      </c>
      <c r="F57" s="10">
        <v>0.7598386258436427</v>
      </c>
      <c r="G57" s="10">
        <v>0.82700092307662132</v>
      </c>
      <c r="H57" s="10">
        <v>0</v>
      </c>
      <c r="I57" s="10">
        <v>0</v>
      </c>
      <c r="J57" s="10">
        <v>0</v>
      </c>
      <c r="K57" s="10">
        <v>0</v>
      </c>
      <c r="L57" s="10">
        <v>0</v>
      </c>
      <c r="M57" s="10">
        <v>0</v>
      </c>
      <c r="N57" s="10"/>
    </row>
    <row r="58" spans="1:14" x14ac:dyDescent="0.35">
      <c r="A58" s="9" t="str">
        <f>B3&amp;C49&amp;D58</f>
        <v>DISTRIBUCION VOLUMEN X CRITERIO (Consumiciones).T.Alimentos TOTAL INGEstaciones de servicio</v>
      </c>
      <c r="B58" s="9">
        <v>0</v>
      </c>
      <c r="C58" s="9">
        <v>0</v>
      </c>
      <c r="D58" s="9" t="s">
        <v>30</v>
      </c>
      <c r="E58" s="22">
        <v>1.2481126246664258</v>
      </c>
      <c r="F58" s="22">
        <v>1.2118043662595956</v>
      </c>
      <c r="G58" s="22">
        <v>1.1311806650271674</v>
      </c>
      <c r="H58" s="22">
        <v>0</v>
      </c>
      <c r="I58" s="22">
        <v>0</v>
      </c>
      <c r="J58" s="22">
        <v>0</v>
      </c>
      <c r="K58" s="22">
        <v>0</v>
      </c>
      <c r="L58" s="22">
        <v>0</v>
      </c>
      <c r="M58" s="10">
        <v>0</v>
      </c>
      <c r="N58" s="10"/>
    </row>
    <row r="59" spans="1:14" x14ac:dyDescent="0.35">
      <c r="A59" s="9" t="str">
        <f>B3&amp;C49&amp;D59</f>
        <v>DISTRIBUCION VOLUMEN X CRITERIO (Consumiciones).T.Alimentos TOTAL INGMaquinas dispensadoras</v>
      </c>
      <c r="B59" s="9">
        <v>0</v>
      </c>
      <c r="C59" s="9">
        <v>0</v>
      </c>
      <c r="D59" s="10" t="s">
        <v>31</v>
      </c>
      <c r="E59" s="10">
        <v>0.29304662191985087</v>
      </c>
      <c r="F59" s="10">
        <v>0.33439271969100742</v>
      </c>
      <c r="G59" s="10">
        <v>0.31023359429948688</v>
      </c>
      <c r="H59" s="10">
        <v>0</v>
      </c>
      <c r="I59" s="10">
        <v>0</v>
      </c>
      <c r="J59" s="10">
        <v>0</v>
      </c>
      <c r="K59" s="10">
        <v>0</v>
      </c>
      <c r="L59" s="10">
        <v>0</v>
      </c>
      <c r="M59" s="10">
        <v>0</v>
      </c>
      <c r="N59" s="10"/>
    </row>
    <row r="60" spans="1:14" x14ac:dyDescent="0.35">
      <c r="A60" s="9" t="str">
        <f>B3&amp;C49&amp;D60</f>
        <v>DISTRIBUCION VOLUMEN X CRITERIO (Consumiciones).T.Alimentos TOTAL INGServicio en la empresa</v>
      </c>
      <c r="B60" s="9">
        <v>0</v>
      </c>
      <c r="C60" s="9">
        <v>0</v>
      </c>
      <c r="D60" s="9" t="s">
        <v>32</v>
      </c>
      <c r="E60" s="22">
        <v>1.0259587518389996</v>
      </c>
      <c r="F60" s="22">
        <v>1.0893077830802773</v>
      </c>
      <c r="G60" s="22">
        <v>1.2717751420664949</v>
      </c>
      <c r="H60" s="22">
        <v>0</v>
      </c>
      <c r="I60" s="22">
        <v>0</v>
      </c>
      <c r="J60" s="22">
        <v>0</v>
      </c>
      <c r="K60" s="22">
        <v>0</v>
      </c>
      <c r="L60" s="22">
        <v>0</v>
      </c>
      <c r="M60" s="10">
        <v>0</v>
      </c>
      <c r="N60" s="10"/>
    </row>
    <row r="61" spans="1:14" x14ac:dyDescent="0.35">
      <c r="A61" s="9" t="str">
        <f>B3&amp;C49&amp;D61</f>
        <v>DISTRIBUCION VOLUMEN X CRITERIO (Consumiciones).T.Alimentos TOTAL INGResto de canales</v>
      </c>
      <c r="B61" s="9">
        <v>0</v>
      </c>
      <c r="C61" s="9">
        <v>0</v>
      </c>
      <c r="D61" s="10" t="s">
        <v>33</v>
      </c>
      <c r="E61" s="10">
        <v>5.4131714465339922</v>
      </c>
      <c r="F61" s="10">
        <v>5.2861630307371392</v>
      </c>
      <c r="G61" s="10">
        <v>4.9748709311302441</v>
      </c>
      <c r="H61" s="10">
        <v>0</v>
      </c>
      <c r="I61" s="10">
        <v>0</v>
      </c>
      <c r="J61" s="10">
        <v>0</v>
      </c>
      <c r="K61" s="10">
        <v>0</v>
      </c>
      <c r="L61" s="10">
        <v>0</v>
      </c>
      <c r="M61" s="10">
        <v>0</v>
      </c>
      <c r="N61" s="10"/>
    </row>
    <row r="62" spans="1:14" x14ac:dyDescent="0.35">
      <c r="A62" s="9" t="str">
        <f>B3&amp;C49&amp;D62</f>
        <v>DISTRIBUCION VOLUMEN X CRITERIO (Consumiciones).T.Alimentos TOTAL INGEN LA CALLE</v>
      </c>
      <c r="B62" s="9">
        <v>0</v>
      </c>
      <c r="C62" s="9">
        <v>0</v>
      </c>
      <c r="D62" s="9" t="s">
        <v>124</v>
      </c>
      <c r="E62" s="22">
        <v>5.5283576994948227</v>
      </c>
      <c r="F62" s="22">
        <v>4.990818062036297</v>
      </c>
      <c r="G62" s="22">
        <v>4.4141524027949313</v>
      </c>
      <c r="H62" s="22">
        <v>0</v>
      </c>
      <c r="I62" s="22">
        <v>0</v>
      </c>
      <c r="J62" s="22">
        <v>0</v>
      </c>
      <c r="K62" s="22">
        <v>0</v>
      </c>
      <c r="L62" s="22">
        <v>0</v>
      </c>
      <c r="M62" s="10">
        <v>0</v>
      </c>
      <c r="N62" s="10"/>
    </row>
    <row r="63" spans="1:14" x14ac:dyDescent="0.35">
      <c r="A63" s="9" t="str">
        <f>B3&amp;C49&amp;D63</f>
        <v>DISTRIBUCION VOLUMEN X CRITERIO (Consumiciones).T.Alimentos TOTAL INGEN CASA DE OTROS</v>
      </c>
      <c r="B63" s="9">
        <v>0</v>
      </c>
      <c r="C63" s="9">
        <v>0</v>
      </c>
      <c r="D63" s="10" t="s">
        <v>125</v>
      </c>
      <c r="E63" s="10">
        <v>6.7079027015082158</v>
      </c>
      <c r="F63" s="10">
        <v>5.936690316666323</v>
      </c>
      <c r="G63" s="10">
        <v>6.8526991407834092</v>
      </c>
      <c r="H63" s="10">
        <v>0</v>
      </c>
      <c r="I63" s="10">
        <v>0</v>
      </c>
      <c r="J63" s="10">
        <v>0</v>
      </c>
      <c r="K63" s="10">
        <v>0</v>
      </c>
      <c r="L63" s="10">
        <v>0</v>
      </c>
      <c r="M63" s="10">
        <v>0</v>
      </c>
      <c r="N63" s="10"/>
    </row>
    <row r="64" spans="1:14" x14ac:dyDescent="0.35">
      <c r="A64" s="9" t="str">
        <f>B3&amp;C49&amp;D64</f>
        <v>DISTRIBUCION VOLUMEN X CRITERIO (Consumiciones).T.Alimentos TOTAL INGEN EL ESTABLECIMIENTO</v>
      </c>
      <c r="B64" s="9">
        <v>0</v>
      </c>
      <c r="C64" s="9">
        <v>0</v>
      </c>
      <c r="D64" s="9" t="s">
        <v>126</v>
      </c>
      <c r="E64" s="22">
        <v>63.852894730171364</v>
      </c>
      <c r="F64" s="22">
        <v>66.614611121100381</v>
      </c>
      <c r="G64" s="22">
        <v>65.70590837704296</v>
      </c>
      <c r="H64" s="22">
        <v>0</v>
      </c>
      <c r="I64" s="22">
        <v>0</v>
      </c>
      <c r="J64" s="22">
        <v>0</v>
      </c>
      <c r="K64" s="22">
        <v>0</v>
      </c>
      <c r="L64" s="22">
        <v>0</v>
      </c>
      <c r="M64" s="10">
        <v>0</v>
      </c>
      <c r="N64" s="10"/>
    </row>
    <row r="65" spans="1:14" x14ac:dyDescent="0.35">
      <c r="A65" s="9" t="str">
        <f>B3&amp;C49&amp;D65</f>
        <v>DISTRIBUCION VOLUMEN X CRITERIO (Consumiciones).T.Alimentos TOTAL INGEN EL TRABAJO</v>
      </c>
      <c r="B65" s="9">
        <v>0</v>
      </c>
      <c r="C65" s="9">
        <v>0</v>
      </c>
      <c r="D65" s="10" t="s">
        <v>127</v>
      </c>
      <c r="E65" s="10">
        <v>3.5563385528061646</v>
      </c>
      <c r="F65" s="10">
        <v>3.664671105831538</v>
      </c>
      <c r="G65" s="10">
        <v>3.8617955164569553</v>
      </c>
      <c r="H65" s="10">
        <v>0</v>
      </c>
      <c r="I65" s="10">
        <v>0</v>
      </c>
      <c r="J65" s="10">
        <v>0</v>
      </c>
      <c r="K65" s="10">
        <v>0</v>
      </c>
      <c r="L65" s="10">
        <v>0</v>
      </c>
      <c r="M65" s="10">
        <v>0</v>
      </c>
      <c r="N65" s="10"/>
    </row>
    <row r="66" spans="1:14" x14ac:dyDescent="0.35">
      <c r="A66" s="9" t="str">
        <f>B3&amp;C49&amp;D66</f>
        <v>DISTRIBUCION VOLUMEN X CRITERIO (Consumiciones).T.Alimentos TOTAL INGEN COLEGIO/INSTITUTO/UNIV.</v>
      </c>
      <c r="B66" s="9">
        <v>0</v>
      </c>
      <c r="C66" s="9">
        <v>0</v>
      </c>
      <c r="D66" s="9" t="s">
        <v>128</v>
      </c>
      <c r="E66" s="22">
        <v>0.5158978778770682</v>
      </c>
      <c r="F66" s="22">
        <v>0.37251117405987078</v>
      </c>
      <c r="G66" s="22">
        <v>0.29247854410903484</v>
      </c>
      <c r="H66" s="22">
        <v>0</v>
      </c>
      <c r="I66" s="22">
        <v>0</v>
      </c>
      <c r="J66" s="22">
        <v>0</v>
      </c>
      <c r="K66" s="22">
        <v>0</v>
      </c>
      <c r="L66" s="22">
        <v>0</v>
      </c>
      <c r="M66" s="10">
        <v>0</v>
      </c>
      <c r="N66" s="10"/>
    </row>
    <row r="67" spans="1:14" x14ac:dyDescent="0.35">
      <c r="A67" s="9" t="str">
        <f>B3&amp;C49&amp;D67</f>
        <v>DISTRIBUCION VOLUMEN X CRITERIO (Consumiciones).T.Alimentos TOTAL INGEN MI CASA</v>
      </c>
      <c r="B67" s="9">
        <v>0</v>
      </c>
      <c r="C67" s="9">
        <v>0</v>
      </c>
      <c r="D67" s="10" t="s">
        <v>129</v>
      </c>
      <c r="E67" s="10">
        <v>17.337652825881968</v>
      </c>
      <c r="F67" s="10">
        <v>15.757750115695366</v>
      </c>
      <c r="G67" s="10">
        <v>15.864950260786312</v>
      </c>
      <c r="H67" s="10">
        <v>0</v>
      </c>
      <c r="I67" s="10">
        <v>0</v>
      </c>
      <c r="J67" s="10">
        <v>0</v>
      </c>
      <c r="K67" s="10">
        <v>0</v>
      </c>
      <c r="L67" s="10">
        <v>0</v>
      </c>
      <c r="M67" s="10">
        <v>0</v>
      </c>
      <c r="N67" s="10"/>
    </row>
    <row r="68" spans="1:14" x14ac:dyDescent="0.35">
      <c r="A68" s="9" t="str">
        <f>B3&amp;C49&amp;D68</f>
        <v>DISTRIBUCION VOLUMEN X CRITERIO (Consumiciones).T.Alimentos TOTAL INGEN M.TRANSP.(AVION,TREN,AUTOC,E</v>
      </c>
      <c r="B68" s="9">
        <v>0</v>
      </c>
      <c r="C68" s="9">
        <v>0</v>
      </c>
      <c r="D68" s="9" t="s">
        <v>130</v>
      </c>
      <c r="E68" s="22">
        <v>0.27487170298289959</v>
      </c>
      <c r="F68" s="22">
        <v>0.10754606935433635</v>
      </c>
      <c r="G68" s="22">
        <v>0.10522820396363804</v>
      </c>
      <c r="H68" s="22">
        <v>0</v>
      </c>
      <c r="I68" s="22">
        <v>0</v>
      </c>
      <c r="J68" s="22">
        <v>0</v>
      </c>
      <c r="K68" s="22">
        <v>0</v>
      </c>
      <c r="L68" s="22">
        <v>0</v>
      </c>
      <c r="M68" s="10">
        <v>0</v>
      </c>
      <c r="N68" s="10"/>
    </row>
    <row r="69" spans="1:14" x14ac:dyDescent="0.35">
      <c r="A69" s="9" t="str">
        <f>B3&amp;C49&amp;D69</f>
        <v>DISTRIBUCION VOLUMEN X CRITERIO (Consumiciones).T.Alimentos TOTAL INGEN OTRO LUGAR</v>
      </c>
      <c r="B69" s="9">
        <v>0</v>
      </c>
      <c r="C69" s="9">
        <v>0</v>
      </c>
      <c r="D69" s="10" t="s">
        <v>131</v>
      </c>
      <c r="E69" s="10">
        <v>2.2260782977040345</v>
      </c>
      <c r="F69" s="10">
        <v>2.5554045702371582</v>
      </c>
      <c r="G69" s="10">
        <v>2.9027983641630462</v>
      </c>
      <c r="H69" s="10">
        <v>0</v>
      </c>
      <c r="I69" s="10">
        <v>0</v>
      </c>
      <c r="J69" s="10">
        <v>0</v>
      </c>
      <c r="K69" s="10">
        <v>0</v>
      </c>
      <c r="L69" s="10">
        <v>0</v>
      </c>
      <c r="M69" s="10">
        <v>0</v>
      </c>
      <c r="N69" s="10"/>
    </row>
    <row r="70" spans="1:14" x14ac:dyDescent="0.35">
      <c r="A70" s="9" t="str">
        <f>B3&amp;C49&amp;D70</f>
        <v>DISTRIBUCION VOLUMEN X CRITERIO (Consumiciones).T.Alimentos TOTAL INGDESAYUNO</v>
      </c>
      <c r="B70" s="9">
        <v>0</v>
      </c>
      <c r="C70" s="9">
        <v>0</v>
      </c>
      <c r="D70" s="9" t="s">
        <v>132</v>
      </c>
      <c r="E70" s="22">
        <v>15.339764325524669</v>
      </c>
      <c r="F70" s="22">
        <v>15.284531996278098</v>
      </c>
      <c r="G70" s="22">
        <v>15.136806625747854</v>
      </c>
      <c r="H70" s="22">
        <v>0</v>
      </c>
      <c r="I70" s="22">
        <v>0</v>
      </c>
      <c r="J70" s="22">
        <v>0</v>
      </c>
      <c r="K70" s="22">
        <v>0</v>
      </c>
      <c r="L70" s="22">
        <v>0</v>
      </c>
      <c r="M70" s="10">
        <v>0</v>
      </c>
      <c r="N70" s="10"/>
    </row>
    <row r="71" spans="1:14" x14ac:dyDescent="0.35">
      <c r="A71" s="9" t="str">
        <f>B3&amp;C49&amp;D71</f>
        <v>DISTRIBUCION VOLUMEN X CRITERIO (Consumiciones).T.Alimentos TOTAL INGAPERITIVO/ANTES DE COMER</v>
      </c>
      <c r="B71" s="9">
        <v>0</v>
      </c>
      <c r="C71" s="9">
        <v>0</v>
      </c>
      <c r="D71" s="10" t="s">
        <v>133</v>
      </c>
      <c r="E71" s="10">
        <v>5.1825648025471116</v>
      </c>
      <c r="F71" s="10">
        <v>4.8910105437534819</v>
      </c>
      <c r="G71" s="10">
        <v>4.6145630296532234</v>
      </c>
      <c r="H71" s="10">
        <v>0</v>
      </c>
      <c r="I71" s="10">
        <v>0</v>
      </c>
      <c r="J71" s="10">
        <v>0</v>
      </c>
      <c r="K71" s="10">
        <v>0</v>
      </c>
      <c r="L71" s="10">
        <v>0</v>
      </c>
      <c r="M71" s="10">
        <v>0</v>
      </c>
      <c r="N71" s="10"/>
    </row>
    <row r="72" spans="1:14" x14ac:dyDescent="0.35">
      <c r="A72" s="9" t="str">
        <f>B3&amp;C49&amp;D72</f>
        <v>DISTRIBUCION VOLUMEN X CRITERIO (Consumiciones).T.Alimentos TOTAL INGCOMIDA</v>
      </c>
      <c r="B72" s="9">
        <v>0</v>
      </c>
      <c r="C72" s="9">
        <v>0</v>
      </c>
      <c r="D72" s="9" t="s">
        <v>134</v>
      </c>
      <c r="E72" s="22">
        <v>41.119462465442865</v>
      </c>
      <c r="F72" s="22">
        <v>41.970623693821423</v>
      </c>
      <c r="G72" s="22">
        <v>42.804936547065623</v>
      </c>
      <c r="H72" s="22">
        <v>0</v>
      </c>
      <c r="I72" s="22">
        <v>0</v>
      </c>
      <c r="J72" s="22">
        <v>0</v>
      </c>
      <c r="K72" s="22">
        <v>0</v>
      </c>
      <c r="L72" s="22">
        <v>0</v>
      </c>
      <c r="M72" s="10">
        <v>0</v>
      </c>
      <c r="N72" s="10"/>
    </row>
    <row r="73" spans="1:14" x14ac:dyDescent="0.35">
      <c r="A73" s="9" t="str">
        <f>B3&amp;C49&amp;D73</f>
        <v>DISTRIBUCION VOLUMEN X CRITERIO (Consumiciones).T.Alimentos TOTAL INGTARDE/MERIENDA</v>
      </c>
      <c r="B73" s="9">
        <v>0</v>
      </c>
      <c r="C73" s="9">
        <v>0</v>
      </c>
      <c r="D73" s="10" t="s">
        <v>135</v>
      </c>
      <c r="E73" s="10">
        <v>9.0624860315358831</v>
      </c>
      <c r="F73" s="10">
        <v>9.2865501557834413</v>
      </c>
      <c r="G73" s="10">
        <v>8.9862068221346103</v>
      </c>
      <c r="H73" s="10">
        <v>0</v>
      </c>
      <c r="I73" s="10">
        <v>0</v>
      </c>
      <c r="J73" s="10">
        <v>0</v>
      </c>
      <c r="K73" s="10">
        <v>0</v>
      </c>
      <c r="L73" s="10">
        <v>0</v>
      </c>
      <c r="M73" s="10">
        <v>0</v>
      </c>
      <c r="N73" s="10"/>
    </row>
    <row r="74" spans="1:14" x14ac:dyDescent="0.35">
      <c r="A74" s="9" t="str">
        <f>B3&amp;C49&amp;D74</f>
        <v>DISTRIBUCION VOLUMEN X CRITERIO (Consumiciones).T.Alimentos TOTAL INGANTES DE CENAR</v>
      </c>
      <c r="B74" s="9">
        <v>0</v>
      </c>
      <c r="C74" s="9">
        <v>0</v>
      </c>
      <c r="D74" s="9" t="s">
        <v>136</v>
      </c>
      <c r="E74" s="22">
        <v>1.6928404643209387</v>
      </c>
      <c r="F74" s="22">
        <v>1.5429257810542574</v>
      </c>
      <c r="G74" s="22">
        <v>1.5863973231758939</v>
      </c>
      <c r="H74" s="22">
        <v>0</v>
      </c>
      <c r="I74" s="22">
        <v>0</v>
      </c>
      <c r="J74" s="22">
        <v>0</v>
      </c>
      <c r="K74" s="22">
        <v>0</v>
      </c>
      <c r="L74" s="22">
        <v>0</v>
      </c>
      <c r="M74" s="10">
        <v>0</v>
      </c>
      <c r="N74" s="10"/>
    </row>
    <row r="75" spans="1:14" x14ac:dyDescent="0.35">
      <c r="A75" s="9" t="str">
        <f>B3&amp;C49&amp;D75</f>
        <v>DISTRIBUCION VOLUMEN X CRITERIO (Consumiciones).T.Alimentos TOTAL INGCENA</v>
      </c>
      <c r="B75" s="9">
        <v>0</v>
      </c>
      <c r="C75" s="9">
        <v>0</v>
      </c>
      <c r="D75" s="10" t="s">
        <v>137</v>
      </c>
      <c r="E75" s="10">
        <v>24.064033084289125</v>
      </c>
      <c r="F75" s="10">
        <v>23.527475561503262</v>
      </c>
      <c r="G75" s="10">
        <v>23.630761503879178</v>
      </c>
      <c r="H75" s="10">
        <v>0</v>
      </c>
      <c r="I75" s="10">
        <v>0</v>
      </c>
      <c r="J75" s="10">
        <v>0</v>
      </c>
      <c r="K75" s="10">
        <v>0</v>
      </c>
      <c r="L75" s="10">
        <v>0</v>
      </c>
      <c r="M75" s="10">
        <v>0</v>
      </c>
      <c r="N75" s="10"/>
    </row>
    <row r="76" spans="1:14" x14ac:dyDescent="0.35">
      <c r="A76" s="9" t="str">
        <f>B3&amp;C49&amp;D76</f>
        <v>DISTRIBUCION VOLUMEN X CRITERIO (Consumiciones).T.Alimentos TOTAL INGDESPUES DE LA CENA</v>
      </c>
      <c r="B76" s="9">
        <v>0</v>
      </c>
      <c r="C76" s="9">
        <v>0</v>
      </c>
      <c r="D76" s="9" t="s">
        <v>138</v>
      </c>
      <c r="E76" s="22">
        <v>0.94054924920049587</v>
      </c>
      <c r="F76" s="22">
        <v>0.96424281190340744</v>
      </c>
      <c r="G76" s="22">
        <v>0.90216074481787134</v>
      </c>
      <c r="H76" s="22">
        <v>0</v>
      </c>
      <c r="I76" s="22">
        <v>0</v>
      </c>
      <c r="J76" s="22">
        <v>0</v>
      </c>
      <c r="K76" s="22">
        <v>0</v>
      </c>
      <c r="L76" s="22">
        <v>0</v>
      </c>
      <c r="M76" s="10">
        <v>0</v>
      </c>
      <c r="N76" s="10"/>
    </row>
    <row r="77" spans="1:14" x14ac:dyDescent="0.35">
      <c r="A77" s="9" t="str">
        <f>B3&amp;C49&amp;D77</f>
        <v>DISTRIBUCION VOLUMEN X CRITERIO (Consumiciones).T.Alimentos TOTAL INGDURANTE EL DIA</v>
      </c>
      <c r="B77" s="9">
        <v>0</v>
      </c>
      <c r="C77" s="9">
        <v>0</v>
      </c>
      <c r="D77" s="10" t="s">
        <v>139</v>
      </c>
      <c r="E77" s="10">
        <v>2.5983017056667794</v>
      </c>
      <c r="F77" s="10">
        <v>2.5326369012703398</v>
      </c>
      <c r="G77" s="10">
        <v>2.3381893768693285</v>
      </c>
      <c r="H77" s="10">
        <v>0</v>
      </c>
      <c r="I77" s="10">
        <v>0</v>
      </c>
      <c r="J77" s="10">
        <v>0</v>
      </c>
      <c r="K77" s="10">
        <v>0</v>
      </c>
      <c r="L77" s="10">
        <v>0</v>
      </c>
      <c r="M77" s="10">
        <v>0</v>
      </c>
      <c r="N77" s="10"/>
    </row>
    <row r="78" spans="1:14" x14ac:dyDescent="0.35">
      <c r="A78" s="9" t="str">
        <f>B3&amp;C49&amp;D78</f>
        <v>DISTRIBUCION VOLUMEN X CRITERIO (Consumiciones).T.Alimentos TOTAL INGCON AMIGOS</v>
      </c>
      <c r="B78" s="9">
        <v>0</v>
      </c>
      <c r="C78" s="9">
        <v>0</v>
      </c>
      <c r="D78" s="9" t="s">
        <v>140</v>
      </c>
      <c r="E78" s="22">
        <v>19.233104955193522</v>
      </c>
      <c r="F78" s="22">
        <v>19.703584050841112</v>
      </c>
      <c r="G78" s="22">
        <v>19.296588147931612</v>
      </c>
      <c r="H78" s="22">
        <v>0</v>
      </c>
      <c r="I78" s="22">
        <v>0</v>
      </c>
      <c r="J78" s="22">
        <v>0</v>
      </c>
      <c r="K78" s="22">
        <v>0</v>
      </c>
      <c r="L78" s="22">
        <v>0</v>
      </c>
      <c r="M78" s="10">
        <v>0</v>
      </c>
      <c r="N78" s="10"/>
    </row>
    <row r="79" spans="1:14" x14ac:dyDescent="0.35">
      <c r="A79" s="9" t="str">
        <f>B3&amp;C49&amp;D79</f>
        <v>DISTRIBUCION VOLUMEN X CRITERIO (Consumiciones).T.Alimentos TOTAL INGCON CLIENTES</v>
      </c>
      <c r="B79" s="9">
        <v>0</v>
      </c>
      <c r="C79" s="9">
        <v>0</v>
      </c>
      <c r="D79" s="10" t="s">
        <v>141</v>
      </c>
      <c r="E79" s="10">
        <v>0.29826615925142386</v>
      </c>
      <c r="F79" s="10">
        <v>0.37194365267219454</v>
      </c>
      <c r="G79" s="10">
        <v>0.39383667331425704</v>
      </c>
      <c r="H79" s="10">
        <v>0</v>
      </c>
      <c r="I79" s="10">
        <v>0</v>
      </c>
      <c r="J79" s="10">
        <v>0</v>
      </c>
      <c r="K79" s="10">
        <v>0</v>
      </c>
      <c r="L79" s="10">
        <v>0</v>
      </c>
      <c r="M79" s="10">
        <v>0</v>
      </c>
      <c r="N79" s="10"/>
    </row>
    <row r="80" spans="1:14" x14ac:dyDescent="0.35">
      <c r="A80" s="9" t="str">
        <f>B3&amp;C49&amp;D80</f>
        <v>DISTRIBUCION VOLUMEN X CRITERIO (Consumiciones).T.Alimentos TOTAL INGCON COMPAÑEROS DE TRABAJO</v>
      </c>
      <c r="B80" s="9">
        <v>0</v>
      </c>
      <c r="C80" s="9">
        <v>0</v>
      </c>
      <c r="D80" s="9" t="s">
        <v>142</v>
      </c>
      <c r="E80" s="22">
        <v>4.575048119242453</v>
      </c>
      <c r="F80" s="22">
        <v>5.0502663204157372</v>
      </c>
      <c r="G80" s="22">
        <v>5.1468555066278077</v>
      </c>
      <c r="H80" s="22">
        <v>0</v>
      </c>
      <c r="I80" s="22">
        <v>0</v>
      </c>
      <c r="J80" s="22">
        <v>0</v>
      </c>
      <c r="K80" s="22">
        <v>0</v>
      </c>
      <c r="L80" s="22">
        <v>0</v>
      </c>
      <c r="M80" s="10">
        <v>0</v>
      </c>
      <c r="N80" s="10"/>
    </row>
    <row r="81" spans="1:14" x14ac:dyDescent="0.35">
      <c r="A81" s="9" t="str">
        <f>B3&amp;C49&amp;D81</f>
        <v>DISTRIBUCION VOLUMEN X CRITERIO (Consumiciones).T.Alimentos TOTAL INGCON COMPAÑEROS DE CLASE</v>
      </c>
      <c r="B81" s="9">
        <v>0</v>
      </c>
      <c r="C81" s="9">
        <v>0</v>
      </c>
      <c r="D81" s="10" t="s">
        <v>143</v>
      </c>
      <c r="E81" s="10">
        <v>0.55946284470783147</v>
      </c>
      <c r="F81" s="10">
        <v>0.47398175796038156</v>
      </c>
      <c r="G81" s="10">
        <v>0.42758478620623358</v>
      </c>
      <c r="H81" s="10">
        <v>0</v>
      </c>
      <c r="I81" s="10">
        <v>0</v>
      </c>
      <c r="J81" s="10">
        <v>0</v>
      </c>
      <c r="K81" s="10">
        <v>0</v>
      </c>
      <c r="L81" s="10">
        <v>0</v>
      </c>
      <c r="M81" s="10">
        <v>0</v>
      </c>
      <c r="N81" s="10"/>
    </row>
    <row r="82" spans="1:14" x14ac:dyDescent="0.35">
      <c r="A82" s="9" t="str">
        <f>B3&amp;C49&amp;D82</f>
        <v>DISTRIBUCION VOLUMEN X CRITERIO (Consumiciones).T.Alimentos TOTAL INGCON FAMILIA</v>
      </c>
      <c r="B82" s="9">
        <v>0</v>
      </c>
      <c r="C82" s="9">
        <v>0</v>
      </c>
      <c r="D82" s="9" t="s">
        <v>144</v>
      </c>
      <c r="E82" s="22">
        <v>42.389787245899733</v>
      </c>
      <c r="F82" s="22">
        <v>40.71987572696483</v>
      </c>
      <c r="G82" s="22">
        <v>40.594320086873182</v>
      </c>
      <c r="H82" s="22">
        <v>0</v>
      </c>
      <c r="I82" s="22">
        <v>0</v>
      </c>
      <c r="J82" s="22">
        <v>0</v>
      </c>
      <c r="K82" s="22">
        <v>0</v>
      </c>
      <c r="L82" s="22">
        <v>0</v>
      </c>
      <c r="M82" s="10">
        <v>0</v>
      </c>
      <c r="N82" s="10"/>
    </row>
    <row r="83" spans="1:14" x14ac:dyDescent="0.35">
      <c r="A83" s="9" t="str">
        <f>B3&amp;C49&amp;D83</f>
        <v>DISTRIBUCION VOLUMEN X CRITERIO (Consumiciones).T.Alimentos TOTAL INGCON LA PAREJA</v>
      </c>
      <c r="B83" s="9">
        <v>0</v>
      </c>
      <c r="C83" s="9">
        <v>0</v>
      </c>
      <c r="D83" s="10" t="s">
        <v>145</v>
      </c>
      <c r="E83" s="10">
        <v>19.834880418336997</v>
      </c>
      <c r="F83" s="10">
        <v>20.409566508377718</v>
      </c>
      <c r="G83" s="10">
        <v>20.619648289169202</v>
      </c>
      <c r="H83" s="10">
        <v>0</v>
      </c>
      <c r="I83" s="10">
        <v>0</v>
      </c>
      <c r="J83" s="10">
        <v>0</v>
      </c>
      <c r="K83" s="10">
        <v>0</v>
      </c>
      <c r="L83" s="10">
        <v>0</v>
      </c>
      <c r="M83" s="10">
        <v>0</v>
      </c>
      <c r="N83" s="10"/>
    </row>
    <row r="84" spans="1:14" x14ac:dyDescent="0.35">
      <c r="A84" s="9" t="str">
        <f>B3&amp;C49&amp;D84</f>
        <v>DISTRIBUCION VOLUMEN X CRITERIO (Consumiciones).T.Alimentos TOTAL INGESTABA SOLO/A</v>
      </c>
      <c r="B84" s="9">
        <v>0</v>
      </c>
      <c r="C84" s="9">
        <v>0</v>
      </c>
      <c r="D84" s="9" t="s">
        <v>146</v>
      </c>
      <c r="E84" s="22">
        <v>12.528040935847912</v>
      </c>
      <c r="F84" s="22">
        <v>12.657585931443494</v>
      </c>
      <c r="G84" s="22">
        <v>12.915162293742405</v>
      </c>
      <c r="H84" s="22">
        <v>0</v>
      </c>
      <c r="I84" s="22">
        <v>0</v>
      </c>
      <c r="J84" s="22">
        <v>0</v>
      </c>
      <c r="K84" s="22">
        <v>0</v>
      </c>
      <c r="L84" s="22">
        <v>0</v>
      </c>
      <c r="M84" s="10">
        <v>0</v>
      </c>
      <c r="N84" s="10"/>
    </row>
    <row r="85" spans="1:14" x14ac:dyDescent="0.35">
      <c r="A85" s="9" t="str">
        <f>B3&amp;C49&amp;D85</f>
        <v>DISTRIBUCION VOLUMEN X CRITERIO (Consumiciones).T.Alimentos TOTAL INGOTROS</v>
      </c>
      <c r="B85" s="9">
        <v>0</v>
      </c>
      <c r="C85" s="9">
        <v>0</v>
      </c>
      <c r="D85" s="10" t="s">
        <v>147</v>
      </c>
      <c r="E85" s="10">
        <v>0.58140235542893615</v>
      </c>
      <c r="F85" s="10">
        <v>0.61318485024450786</v>
      </c>
      <c r="G85" s="10">
        <v>0.60599872279940392</v>
      </c>
      <c r="H85" s="10">
        <v>0</v>
      </c>
      <c r="I85" s="10">
        <v>0</v>
      </c>
      <c r="J85" s="10">
        <v>0</v>
      </c>
      <c r="K85" s="10">
        <v>0</v>
      </c>
      <c r="L85" s="10">
        <v>0</v>
      </c>
      <c r="M85" s="10">
        <v>0</v>
      </c>
      <c r="N85" s="10"/>
    </row>
    <row r="86" spans="1:14" x14ac:dyDescent="0.35">
      <c r="A86" s="9" t="str">
        <f>B3&amp;C49&amp;D86</f>
        <v>DISTRIBUCION VOLUMEN X CRITERIO (Consumiciones).T.Alimentos TOTAL INGESTAR TRABAJANDO</v>
      </c>
      <c r="B86" s="9">
        <v>0</v>
      </c>
      <c r="C86" s="9">
        <v>0</v>
      </c>
      <c r="D86" s="9" t="s">
        <v>148</v>
      </c>
      <c r="E86" s="22">
        <v>7.9032626655631866</v>
      </c>
      <c r="F86" s="22">
        <v>8.4139074181608802</v>
      </c>
      <c r="G86" s="22">
        <v>8.176587206216885</v>
      </c>
      <c r="H86" s="22">
        <v>0</v>
      </c>
      <c r="I86" s="22">
        <v>0</v>
      </c>
      <c r="J86" s="22">
        <v>0</v>
      </c>
      <c r="K86" s="22">
        <v>0</v>
      </c>
      <c r="L86" s="22">
        <v>0</v>
      </c>
      <c r="M86" s="10">
        <v>0</v>
      </c>
      <c r="N86" s="10"/>
    </row>
    <row r="87" spans="1:14" x14ac:dyDescent="0.35">
      <c r="A87" s="9" t="str">
        <f>B3&amp;C49&amp;D87</f>
        <v>DISTRIBUCION VOLUMEN X CRITERIO (Consumiciones).T.Alimentos TOTAL INGCOMIDA DE NEGOCIOS</v>
      </c>
      <c r="B87" s="9">
        <v>0</v>
      </c>
      <c r="C87" s="9">
        <v>0</v>
      </c>
      <c r="D87" s="10" t="s">
        <v>149</v>
      </c>
      <c r="E87" s="10">
        <v>0.32866734224851102</v>
      </c>
      <c r="F87" s="10">
        <v>0.286204887404582</v>
      </c>
      <c r="G87" s="10">
        <v>0.37254921195153701</v>
      </c>
      <c r="H87" s="10">
        <v>0</v>
      </c>
      <c r="I87" s="10">
        <v>0</v>
      </c>
      <c r="J87" s="10">
        <v>0</v>
      </c>
      <c r="K87" s="10">
        <v>0</v>
      </c>
      <c r="L87" s="10">
        <v>0</v>
      </c>
      <c r="M87" s="10">
        <v>0</v>
      </c>
      <c r="N87" s="10"/>
    </row>
    <row r="88" spans="1:14" x14ac:dyDescent="0.35">
      <c r="A88" s="9" t="str">
        <f>B3&amp;C49&amp;D88</f>
        <v>DISTRIBUCION VOLUMEN X CRITERIO (Consumiciones).T.Alimentos TOTAL INGPOR PLACER/RELAX</v>
      </c>
      <c r="B88" s="9">
        <v>0</v>
      </c>
      <c r="C88" s="9">
        <v>0</v>
      </c>
      <c r="D88" s="9" t="s">
        <v>150</v>
      </c>
      <c r="E88" s="22">
        <v>19.68791524434242</v>
      </c>
      <c r="F88" s="22">
        <v>19.533158635787057</v>
      </c>
      <c r="G88" s="22">
        <v>19.654940029448202</v>
      </c>
      <c r="H88" s="22">
        <v>0</v>
      </c>
      <c r="I88" s="22">
        <v>0</v>
      </c>
      <c r="J88" s="22">
        <v>0</v>
      </c>
      <c r="K88" s="22">
        <v>0</v>
      </c>
      <c r="L88" s="22">
        <v>0</v>
      </c>
      <c r="M88" s="10">
        <v>0</v>
      </c>
      <c r="N88" s="10"/>
    </row>
    <row r="89" spans="1:14" x14ac:dyDescent="0.35">
      <c r="A89" s="9" t="str">
        <f>B3&amp;C49&amp;D89</f>
        <v>DISTRIBUCION VOLUMEN X CRITERIO (Consumiciones).T.Alimentos TOTAL INGTENER HAMBRE/SIN PLANIFICAR</v>
      </c>
      <c r="B89" s="9">
        <v>0</v>
      </c>
      <c r="C89" s="9">
        <v>0</v>
      </c>
      <c r="D89" s="10" t="s">
        <v>151</v>
      </c>
      <c r="E89" s="10">
        <v>25.963221747517508</v>
      </c>
      <c r="F89" s="10">
        <v>24.722355685383278</v>
      </c>
      <c r="G89" s="10">
        <v>23.701135060529698</v>
      </c>
      <c r="H89" s="10">
        <v>0</v>
      </c>
      <c r="I89" s="10">
        <v>0</v>
      </c>
      <c r="J89" s="10">
        <v>0</v>
      </c>
      <c r="K89" s="10">
        <v>0</v>
      </c>
      <c r="L89" s="10">
        <v>0</v>
      </c>
      <c r="M89" s="10">
        <v>0</v>
      </c>
      <c r="N89" s="10"/>
    </row>
    <row r="90" spans="1:14" x14ac:dyDescent="0.35">
      <c r="A90" s="9" t="str">
        <f>B3&amp;C49&amp;D90</f>
        <v>DISTRIBUCION VOLUMEN X CRITERIO (Consumiciones).T.Alimentos TOTAL INGESTAR DE COMPRAS</v>
      </c>
      <c r="B90" s="9">
        <v>0</v>
      </c>
      <c r="C90" s="9">
        <v>0</v>
      </c>
      <c r="D90" s="9" t="s">
        <v>152</v>
      </c>
      <c r="E90" s="22">
        <v>3.2424310032854793</v>
      </c>
      <c r="F90" s="22">
        <v>3.4996949179520884</v>
      </c>
      <c r="G90" s="22">
        <v>3.4033217025025091</v>
      </c>
      <c r="H90" s="22">
        <v>0</v>
      </c>
      <c r="I90" s="22">
        <v>0</v>
      </c>
      <c r="J90" s="22">
        <v>0</v>
      </c>
      <c r="K90" s="22">
        <v>0</v>
      </c>
      <c r="L90" s="22">
        <v>0</v>
      </c>
      <c r="M90" s="10">
        <v>0</v>
      </c>
      <c r="N90" s="10"/>
    </row>
    <row r="91" spans="1:14" x14ac:dyDescent="0.35">
      <c r="A91" s="9" t="str">
        <f>B3&amp;C49&amp;D91</f>
        <v>DISTRIBUCION VOLUMEN X CRITERIO (Consumiciones).T.Alimentos TOTAL INGNO COCINAR EN CASA</v>
      </c>
      <c r="B91" s="9">
        <v>0</v>
      </c>
      <c r="C91" s="9">
        <v>0</v>
      </c>
      <c r="D91" s="10" t="s">
        <v>153</v>
      </c>
      <c r="E91" s="10">
        <v>10.079442465021032</v>
      </c>
      <c r="F91" s="10">
        <v>9.5881264621585256</v>
      </c>
      <c r="G91" s="10">
        <v>9.6926949423052591</v>
      </c>
      <c r="H91" s="10">
        <v>0</v>
      </c>
      <c r="I91" s="10">
        <v>0</v>
      </c>
      <c r="J91" s="10">
        <v>0</v>
      </c>
      <c r="K91" s="10">
        <v>0</v>
      </c>
      <c r="L91" s="10">
        <v>0</v>
      </c>
      <c r="M91" s="10">
        <v>0</v>
      </c>
      <c r="N91" s="10"/>
    </row>
    <row r="92" spans="1:14" x14ac:dyDescent="0.35">
      <c r="A92" s="9" t="str">
        <f>B3&amp;C49&amp;D92</f>
        <v>DISTRIBUCION VOLUMEN X CRITERIO (Consumiciones).T.Alimentos TOTAL INGCELEBRACION/FIESTA/SALIR TOMAR</v>
      </c>
      <c r="B92" s="9">
        <v>0</v>
      </c>
      <c r="C92" s="9">
        <v>0</v>
      </c>
      <c r="D92" s="9" t="s">
        <v>154</v>
      </c>
      <c r="E92" s="22">
        <v>25.895670013163979</v>
      </c>
      <c r="F92" s="22">
        <v>27.105316681061037</v>
      </c>
      <c r="G92" s="22">
        <v>27.8079725961015</v>
      </c>
      <c r="H92" s="22">
        <v>0</v>
      </c>
      <c r="I92" s="22">
        <v>0</v>
      </c>
      <c r="J92" s="22">
        <v>0</v>
      </c>
      <c r="K92" s="22">
        <v>0</v>
      </c>
      <c r="L92" s="22">
        <v>0</v>
      </c>
      <c r="M92" s="10">
        <v>0</v>
      </c>
      <c r="N92" s="10"/>
    </row>
    <row r="93" spans="1:14" x14ac:dyDescent="0.35">
      <c r="A93" s="9" t="str">
        <f>B3&amp;C49&amp;D93</f>
        <v>DISTRIBUCION VOLUMEN X CRITERIO (Consumiciones).T.Alimentos TOTAL INGVIENDO DEPORTES</v>
      </c>
      <c r="B93" s="9">
        <v>0</v>
      </c>
      <c r="C93" s="9">
        <v>0</v>
      </c>
      <c r="D93" s="10" t="s">
        <v>155</v>
      </c>
      <c r="E93" s="10">
        <v>0.71934160376060563</v>
      </c>
      <c r="F93" s="10">
        <v>0.5637992884366535</v>
      </c>
      <c r="G93" s="10">
        <v>0.75889513319868118</v>
      </c>
      <c r="H93" s="10">
        <v>0</v>
      </c>
      <c r="I93" s="10">
        <v>0</v>
      </c>
      <c r="J93" s="10">
        <v>0</v>
      </c>
      <c r="K93" s="10">
        <v>0</v>
      </c>
      <c r="L93" s="10">
        <v>0</v>
      </c>
      <c r="M93" s="10">
        <v>0</v>
      </c>
      <c r="N93" s="10"/>
    </row>
    <row r="94" spans="1:14" x14ac:dyDescent="0.35">
      <c r="A94" s="9" t="str">
        <f>B3&amp;C49&amp;D94</f>
        <v>DISTRIBUCION VOLUMEN X CRITERIO (Consumiciones).T.Alimentos TOTAL INGOTROS MOTIVOS</v>
      </c>
      <c r="B94" s="9">
        <v>0</v>
      </c>
      <c r="C94" s="9">
        <v>0</v>
      </c>
      <c r="D94" s="9" t="s">
        <v>156</v>
      </c>
      <c r="E94" s="22">
        <v>6.1800452060618145</v>
      </c>
      <c r="F94" s="22">
        <v>6.2874373992271249</v>
      </c>
      <c r="G94" s="22">
        <v>6.4319056872702731</v>
      </c>
      <c r="H94" s="22">
        <v>0</v>
      </c>
      <c r="I94" s="22">
        <v>0</v>
      </c>
      <c r="J94" s="22">
        <v>0</v>
      </c>
      <c r="K94" s="22">
        <v>0</v>
      </c>
      <c r="L94" s="22">
        <v>0</v>
      </c>
      <c r="M94" s="10">
        <v>0</v>
      </c>
      <c r="N94" s="10"/>
    </row>
    <row r="95" spans="1:14" x14ac:dyDescent="0.35">
      <c r="A95" s="9" t="str">
        <f>B3&amp;C95&amp;D95</f>
        <v>DISTRIBUCION VOLUMEN X CRITERIO (Consumiciones)Total BebidasT.ESPAÑA</v>
      </c>
      <c r="B95" s="9">
        <v>0</v>
      </c>
      <c r="C95" s="9" t="s">
        <v>158</v>
      </c>
      <c r="D95" s="10" t="s">
        <v>36</v>
      </c>
      <c r="E95" s="10">
        <v>100</v>
      </c>
      <c r="F95" s="10">
        <v>100</v>
      </c>
      <c r="G95" s="10">
        <v>100</v>
      </c>
      <c r="H95" s="10">
        <v>0</v>
      </c>
      <c r="I95" s="10">
        <v>0</v>
      </c>
      <c r="J95" s="10">
        <v>0</v>
      </c>
      <c r="K95" s="10">
        <v>0</v>
      </c>
      <c r="L95" s="10">
        <v>0</v>
      </c>
      <c r="M95" s="10">
        <v>0</v>
      </c>
      <c r="N95" s="10"/>
    </row>
    <row r="96" spans="1:14" x14ac:dyDescent="0.35">
      <c r="A96" s="9" t="str">
        <f>B3&amp;C95&amp;D96</f>
        <v>DISTRIBUCION VOLUMEN X CRITERIO (Consumiciones)Total BebidasHiper+Super+Discount+G.A</v>
      </c>
      <c r="B96" s="9">
        <v>0</v>
      </c>
      <c r="C96" s="9">
        <v>0</v>
      </c>
      <c r="D96" s="9" t="s">
        <v>23</v>
      </c>
      <c r="E96" s="22">
        <v>4.3509105370313712</v>
      </c>
      <c r="F96" s="22">
        <v>4.1109668027308466</v>
      </c>
      <c r="G96" s="22">
        <v>4.0558705293469108</v>
      </c>
      <c r="H96" s="22">
        <v>0</v>
      </c>
      <c r="I96" s="22">
        <v>0</v>
      </c>
      <c r="J96" s="22">
        <v>0</v>
      </c>
      <c r="K96" s="22">
        <v>0</v>
      </c>
      <c r="L96" s="22">
        <v>0</v>
      </c>
      <c r="M96" s="10">
        <v>0</v>
      </c>
      <c r="N96" s="10"/>
    </row>
    <row r="97" spans="1:14" x14ac:dyDescent="0.35">
      <c r="A97" s="9" t="str">
        <f>B3&amp;C95&amp;D97</f>
        <v>DISTRIBUCION VOLUMEN X CRITERIO (Consumiciones)Total BebidasRestaurantes</v>
      </c>
      <c r="B97" s="9">
        <v>0</v>
      </c>
      <c r="C97" s="9">
        <v>0</v>
      </c>
      <c r="D97" s="10" t="s">
        <v>24</v>
      </c>
      <c r="E97" s="10">
        <v>11.588601558821878</v>
      </c>
      <c r="F97" s="10">
        <v>11.923922209673735</v>
      </c>
      <c r="G97" s="10">
        <v>11.924863492252213</v>
      </c>
      <c r="H97" s="10">
        <v>0</v>
      </c>
      <c r="I97" s="10">
        <v>0</v>
      </c>
      <c r="J97" s="10">
        <v>0</v>
      </c>
      <c r="K97" s="10">
        <v>0</v>
      </c>
      <c r="L97" s="10">
        <v>0</v>
      </c>
      <c r="M97" s="10">
        <v>0</v>
      </c>
      <c r="N97" s="10"/>
    </row>
    <row r="98" spans="1:14" x14ac:dyDescent="0.35">
      <c r="A98" s="9" t="str">
        <f>B3&amp;C95&amp;D98</f>
        <v>DISTRIBUCION VOLUMEN X CRITERIO (Consumiciones)Total BebidasRestaurantes Fast Food</v>
      </c>
      <c r="B98" s="9">
        <v>0</v>
      </c>
      <c r="C98" s="9">
        <v>0</v>
      </c>
      <c r="D98" s="9" t="s">
        <v>25</v>
      </c>
      <c r="E98" s="22">
        <v>4.8792210270779908</v>
      </c>
      <c r="F98" s="22">
        <v>4.90122706158445</v>
      </c>
      <c r="G98" s="22">
        <v>5.424566762940767</v>
      </c>
      <c r="H98" s="22">
        <v>0</v>
      </c>
      <c r="I98" s="22">
        <v>0</v>
      </c>
      <c r="J98" s="22">
        <v>0</v>
      </c>
      <c r="K98" s="22">
        <v>0</v>
      </c>
      <c r="L98" s="22">
        <v>0</v>
      </c>
      <c r="M98" s="10">
        <v>0</v>
      </c>
      <c r="N98" s="10"/>
    </row>
    <row r="99" spans="1:14" x14ac:dyDescent="0.35">
      <c r="A99" s="9" t="str">
        <f>B3&amp;C95&amp;D99</f>
        <v>DISTRIBUCION VOLUMEN X CRITERIO (Consumiciones)Total BebidasBares/Cafeterias/Cervecerias</v>
      </c>
      <c r="B99" s="9">
        <v>0</v>
      </c>
      <c r="C99" s="9">
        <v>0</v>
      </c>
      <c r="D99" s="10" t="s">
        <v>26</v>
      </c>
      <c r="E99" s="10">
        <v>62.708076548418987</v>
      </c>
      <c r="F99" s="10">
        <v>62.490243834026352</v>
      </c>
      <c r="G99" s="10">
        <v>61.800166480077579</v>
      </c>
      <c r="H99" s="10">
        <v>0</v>
      </c>
      <c r="I99" s="10">
        <v>0</v>
      </c>
      <c r="J99" s="10">
        <v>0</v>
      </c>
      <c r="K99" s="10">
        <v>0</v>
      </c>
      <c r="L99" s="10">
        <v>0</v>
      </c>
      <c r="M99" s="10">
        <v>0</v>
      </c>
      <c r="N99" s="10"/>
    </row>
    <row r="100" spans="1:14" x14ac:dyDescent="0.35">
      <c r="A100" s="9" t="str">
        <f>B3&amp;C95&amp;D100</f>
        <v>DISTRIBUCION VOLUMEN X CRITERIO (Consumiciones)Total BebidasPanaderias/Pastelerias</v>
      </c>
      <c r="B100" s="9">
        <v>0</v>
      </c>
      <c r="C100" s="9">
        <v>0</v>
      </c>
      <c r="D100" s="9" t="s">
        <v>27</v>
      </c>
      <c r="E100" s="22">
        <v>1.6285426796081957</v>
      </c>
      <c r="F100" s="22">
        <v>1.7579156294162654</v>
      </c>
      <c r="G100" s="22">
        <v>2.0029336738926831</v>
      </c>
      <c r="H100" s="22">
        <v>0</v>
      </c>
      <c r="I100" s="22">
        <v>0</v>
      </c>
      <c r="J100" s="22">
        <v>0</v>
      </c>
      <c r="K100" s="22">
        <v>0</v>
      </c>
      <c r="L100" s="22">
        <v>0</v>
      </c>
      <c r="M100" s="10">
        <v>0</v>
      </c>
      <c r="N100" s="10"/>
    </row>
    <row r="101" spans="1:14" x14ac:dyDescent="0.35">
      <c r="A101" s="9" t="str">
        <f>B3&amp;C95&amp;D101</f>
        <v>DISTRIBUCION VOLUMEN X CRITERIO (Consumiciones)Total BebidasTda.Alimentacion/Delicatesen</v>
      </c>
      <c r="B101" s="9">
        <v>0</v>
      </c>
      <c r="C101" s="9">
        <v>0</v>
      </c>
      <c r="D101" s="10" t="s">
        <v>122</v>
      </c>
      <c r="E101" s="10">
        <v>1.074579793209955</v>
      </c>
      <c r="F101" s="10">
        <v>0.94446384940177786</v>
      </c>
      <c r="G101" s="10">
        <v>0.87683186882905118</v>
      </c>
      <c r="H101" s="10">
        <v>0</v>
      </c>
      <c r="I101" s="10">
        <v>0</v>
      </c>
      <c r="J101" s="10">
        <v>0</v>
      </c>
      <c r="K101" s="10">
        <v>0</v>
      </c>
      <c r="L101" s="10">
        <v>0</v>
      </c>
      <c r="M101" s="10">
        <v>0</v>
      </c>
      <c r="N101" s="10"/>
    </row>
    <row r="102" spans="1:14" x14ac:dyDescent="0.35">
      <c r="A102" s="9" t="str">
        <f>B3&amp;C95&amp;D102</f>
        <v>DISTRIBUCION VOLUMEN X CRITERIO (Consumiciones)Total BebidasCanal Conveniencia/24h</v>
      </c>
      <c r="B102" s="9">
        <v>0</v>
      </c>
      <c r="C102" s="9">
        <v>0</v>
      </c>
      <c r="D102" s="9" t="s">
        <v>123</v>
      </c>
      <c r="E102" s="22">
        <v>1.0412920344520393</v>
      </c>
      <c r="F102" s="22">
        <v>1.021073876696017</v>
      </c>
      <c r="G102" s="22">
        <v>1.0020325921761868</v>
      </c>
      <c r="H102" s="22">
        <v>0</v>
      </c>
      <c r="I102" s="22">
        <v>0</v>
      </c>
      <c r="J102" s="22">
        <v>0</v>
      </c>
      <c r="K102" s="22">
        <v>0</v>
      </c>
      <c r="L102" s="22">
        <v>0</v>
      </c>
      <c r="M102" s="10">
        <v>0</v>
      </c>
      <c r="N102" s="10"/>
    </row>
    <row r="103" spans="1:14" x14ac:dyDescent="0.35">
      <c r="A103" s="9" t="str">
        <f>B3&amp;C95&amp;D103</f>
        <v>DISTRIBUCION VOLUMEN X CRITERIO (Consumiciones)Total BebidasHoteles</v>
      </c>
      <c r="B103" s="9">
        <v>0</v>
      </c>
      <c r="C103" s="9">
        <v>0</v>
      </c>
      <c r="D103" s="10" t="s">
        <v>29</v>
      </c>
      <c r="E103" s="10">
        <v>0.54160986848486148</v>
      </c>
      <c r="F103" s="10">
        <v>0.52138095258695216</v>
      </c>
      <c r="G103" s="10">
        <v>0.59782089727538568</v>
      </c>
      <c r="H103" s="10">
        <v>0</v>
      </c>
      <c r="I103" s="10">
        <v>0</v>
      </c>
      <c r="J103" s="10">
        <v>0</v>
      </c>
      <c r="K103" s="10">
        <v>0</v>
      </c>
      <c r="L103" s="10">
        <v>0</v>
      </c>
      <c r="M103" s="10">
        <v>0</v>
      </c>
      <c r="N103" s="10"/>
    </row>
    <row r="104" spans="1:14" x14ac:dyDescent="0.35">
      <c r="A104" s="9" t="str">
        <f>B3&amp;C95&amp;D104</f>
        <v>DISTRIBUCION VOLUMEN X CRITERIO (Consumiciones)Total BebidasEstaciones de servicio</v>
      </c>
      <c r="B104" s="9">
        <v>0</v>
      </c>
      <c r="C104" s="9">
        <v>0</v>
      </c>
      <c r="D104" s="9" t="s">
        <v>30</v>
      </c>
      <c r="E104" s="22">
        <v>1.6743602952448957</v>
      </c>
      <c r="F104" s="22">
        <v>1.6449499377684647</v>
      </c>
      <c r="G104" s="22">
        <v>1.638621069382715</v>
      </c>
      <c r="H104" s="22">
        <v>0</v>
      </c>
      <c r="I104" s="22">
        <v>0</v>
      </c>
      <c r="J104" s="22">
        <v>0</v>
      </c>
      <c r="K104" s="22">
        <v>0</v>
      </c>
      <c r="L104" s="22">
        <v>0</v>
      </c>
      <c r="M104" s="10">
        <v>0</v>
      </c>
      <c r="N104" s="10"/>
    </row>
    <row r="105" spans="1:14" x14ac:dyDescent="0.35">
      <c r="A105" s="9" t="str">
        <f>B3&amp;C95&amp;D105</f>
        <v>DISTRIBUCION VOLUMEN X CRITERIO (Consumiciones)Total BebidasMaquinas dispensadoras</v>
      </c>
      <c r="B105" s="9">
        <v>0</v>
      </c>
      <c r="C105" s="9">
        <v>0</v>
      </c>
      <c r="D105" s="10" t="s">
        <v>31</v>
      </c>
      <c r="E105" s="10">
        <v>4.1650051739000382</v>
      </c>
      <c r="F105" s="10">
        <v>4.2646442964333842</v>
      </c>
      <c r="G105" s="10">
        <v>4.4204240956609704</v>
      </c>
      <c r="H105" s="10">
        <v>0</v>
      </c>
      <c r="I105" s="10">
        <v>0</v>
      </c>
      <c r="J105" s="10">
        <v>0</v>
      </c>
      <c r="K105" s="10">
        <v>0</v>
      </c>
      <c r="L105" s="10">
        <v>0</v>
      </c>
      <c r="M105" s="10">
        <v>0</v>
      </c>
      <c r="N105" s="10"/>
    </row>
    <row r="106" spans="1:14" x14ac:dyDescent="0.35">
      <c r="A106" s="9" t="str">
        <f>B3&amp;C95&amp;D106</f>
        <v>DISTRIBUCION VOLUMEN X CRITERIO (Consumiciones)Total BebidasServicio en la empresa</v>
      </c>
      <c r="B106" s="9">
        <v>0</v>
      </c>
      <c r="C106" s="9">
        <v>0</v>
      </c>
      <c r="D106" s="9" t="s">
        <v>32</v>
      </c>
      <c r="E106" s="22">
        <v>1.5428152300790567</v>
      </c>
      <c r="F106" s="22">
        <v>1.5651255564311435</v>
      </c>
      <c r="G106" s="22">
        <v>1.5627224297491731</v>
      </c>
      <c r="H106" s="22">
        <v>0</v>
      </c>
      <c r="I106" s="22">
        <v>0</v>
      </c>
      <c r="J106" s="22">
        <v>0</v>
      </c>
      <c r="K106" s="22">
        <v>0</v>
      </c>
      <c r="L106" s="22">
        <v>0</v>
      </c>
      <c r="M106" s="10">
        <v>0</v>
      </c>
      <c r="N106" s="10"/>
    </row>
    <row r="107" spans="1:14" x14ac:dyDescent="0.35">
      <c r="A107" s="9" t="str">
        <f>B3&amp;C95&amp;D107</f>
        <v>DISTRIBUCION VOLUMEN X CRITERIO (Consumiciones)Total BebidasResto de canales</v>
      </c>
      <c r="B107" s="9">
        <v>0</v>
      </c>
      <c r="C107" s="9">
        <v>0</v>
      </c>
      <c r="D107" s="10" t="s">
        <v>33</v>
      </c>
      <c r="E107" s="10">
        <v>4.8049853897007084</v>
      </c>
      <c r="F107" s="10">
        <v>4.8540932497588267</v>
      </c>
      <c r="G107" s="10">
        <v>4.6931538999956572</v>
      </c>
      <c r="H107" s="10">
        <v>0</v>
      </c>
      <c r="I107" s="10">
        <v>0</v>
      </c>
      <c r="J107" s="10">
        <v>0</v>
      </c>
      <c r="K107" s="10">
        <v>0</v>
      </c>
      <c r="L107" s="10">
        <v>0</v>
      </c>
      <c r="M107" s="10">
        <v>0</v>
      </c>
      <c r="N107" s="10"/>
    </row>
    <row r="108" spans="1:14" x14ac:dyDescent="0.35">
      <c r="A108" s="9" t="str">
        <f>B3&amp;C95&amp;D108</f>
        <v>DISTRIBUCION VOLUMEN X CRITERIO (Consumiciones)Total BebidasEN LA CALLE</v>
      </c>
      <c r="B108" s="9">
        <v>0</v>
      </c>
      <c r="C108" s="9">
        <v>0</v>
      </c>
      <c r="D108" s="9" t="s">
        <v>124</v>
      </c>
      <c r="E108" s="22">
        <v>3.5526907340871121</v>
      </c>
      <c r="F108" s="22">
        <v>3.3075276085716663</v>
      </c>
      <c r="G108" s="22">
        <v>3.0636388781914992</v>
      </c>
      <c r="H108" s="22">
        <v>0</v>
      </c>
      <c r="I108" s="22">
        <v>0</v>
      </c>
      <c r="J108" s="22">
        <v>0</v>
      </c>
      <c r="K108" s="22">
        <v>0</v>
      </c>
      <c r="L108" s="22">
        <v>0</v>
      </c>
      <c r="M108" s="10">
        <v>0</v>
      </c>
      <c r="N108" s="10"/>
    </row>
    <row r="109" spans="1:14" x14ac:dyDescent="0.35">
      <c r="A109" s="9" t="str">
        <f>B3&amp;C95&amp;D109</f>
        <v>DISTRIBUCION VOLUMEN X CRITERIO (Consumiciones)Total BebidasEN CASA DE OTROS</v>
      </c>
      <c r="B109" s="9">
        <v>0</v>
      </c>
      <c r="C109" s="9">
        <v>0</v>
      </c>
      <c r="D109" s="10" t="s">
        <v>125</v>
      </c>
      <c r="E109" s="10">
        <v>2.3841102843965052</v>
      </c>
      <c r="F109" s="10">
        <v>2.1325621711807496</v>
      </c>
      <c r="G109" s="10">
        <v>2.1241778621320444</v>
      </c>
      <c r="H109" s="10">
        <v>0</v>
      </c>
      <c r="I109" s="10">
        <v>0</v>
      </c>
      <c r="J109" s="10">
        <v>0</v>
      </c>
      <c r="K109" s="10">
        <v>0</v>
      </c>
      <c r="L109" s="10">
        <v>0</v>
      </c>
      <c r="M109" s="10">
        <v>0</v>
      </c>
      <c r="N109" s="10"/>
    </row>
    <row r="110" spans="1:14" x14ac:dyDescent="0.35">
      <c r="A110" s="9" t="str">
        <f>B3&amp;C95&amp;D110</f>
        <v>DISTRIBUCION VOLUMEN X CRITERIO (Consumiciones)Total BebidasEN EL ESTABLECIMIENTO</v>
      </c>
      <c r="B110" s="9">
        <v>0</v>
      </c>
      <c r="C110" s="9">
        <v>0</v>
      </c>
      <c r="D110" s="9" t="s">
        <v>126</v>
      </c>
      <c r="E110" s="22">
        <v>82.220134313275125</v>
      </c>
      <c r="F110" s="22">
        <v>82.989265531125469</v>
      </c>
      <c r="G110" s="22">
        <v>82.955631717441548</v>
      </c>
      <c r="H110" s="22">
        <v>0</v>
      </c>
      <c r="I110" s="22">
        <v>0</v>
      </c>
      <c r="J110" s="22">
        <v>0</v>
      </c>
      <c r="K110" s="22">
        <v>0</v>
      </c>
      <c r="L110" s="22">
        <v>0</v>
      </c>
      <c r="M110" s="10">
        <v>0</v>
      </c>
      <c r="N110" s="10"/>
    </row>
    <row r="111" spans="1:14" x14ac:dyDescent="0.35">
      <c r="A111" s="9" t="str">
        <f>B3&amp;C95&amp;D111</f>
        <v>DISTRIBUCION VOLUMEN X CRITERIO (Consumiciones)Total BebidasEN EL TRABAJO</v>
      </c>
      <c r="B111" s="9">
        <v>0</v>
      </c>
      <c r="C111" s="9">
        <v>0</v>
      </c>
      <c r="D111" s="10" t="s">
        <v>127</v>
      </c>
      <c r="E111" s="10">
        <v>7.6827566093223245</v>
      </c>
      <c r="F111" s="10">
        <v>7.4594406543919103</v>
      </c>
      <c r="G111" s="10">
        <v>7.4543308844207221</v>
      </c>
      <c r="H111" s="10">
        <v>0</v>
      </c>
      <c r="I111" s="10">
        <v>0</v>
      </c>
      <c r="J111" s="10">
        <v>0</v>
      </c>
      <c r="K111" s="10">
        <v>0</v>
      </c>
      <c r="L111" s="10">
        <v>0</v>
      </c>
      <c r="M111" s="10">
        <v>0</v>
      </c>
      <c r="N111" s="10"/>
    </row>
    <row r="112" spans="1:14" x14ac:dyDescent="0.35">
      <c r="A112" s="9" t="str">
        <f>B3&amp;C95&amp;D112</f>
        <v>DISTRIBUCION VOLUMEN X CRITERIO (Consumiciones)Total BebidasEN COLEGIO/INSTITUTO/UNIV.</v>
      </c>
      <c r="B112" s="9">
        <v>0</v>
      </c>
      <c r="C112" s="9">
        <v>0</v>
      </c>
      <c r="D112" s="9" t="s">
        <v>128</v>
      </c>
      <c r="E112" s="22">
        <v>0.32366400542161061</v>
      </c>
      <c r="F112" s="22">
        <v>0.21102930638526671</v>
      </c>
      <c r="G112" s="22">
        <v>0.15734589374392455</v>
      </c>
      <c r="H112" s="22">
        <v>0</v>
      </c>
      <c r="I112" s="22">
        <v>0</v>
      </c>
      <c r="J112" s="22">
        <v>0</v>
      </c>
      <c r="K112" s="22">
        <v>0</v>
      </c>
      <c r="L112" s="22">
        <v>0</v>
      </c>
      <c r="M112" s="10">
        <v>0</v>
      </c>
      <c r="N112" s="10"/>
    </row>
    <row r="113" spans="1:14" x14ac:dyDescent="0.35">
      <c r="A113" s="9" t="str">
        <f>B3&amp;C95&amp;D113</f>
        <v>DISTRIBUCION VOLUMEN X CRITERIO (Consumiciones)Total BebidasEN MI CASA</v>
      </c>
      <c r="B113" s="9">
        <v>0</v>
      </c>
      <c r="C113" s="9">
        <v>0</v>
      </c>
      <c r="D113" s="10" t="s">
        <v>129</v>
      </c>
      <c r="E113" s="10">
        <v>2.0170374821069572</v>
      </c>
      <c r="F113" s="10">
        <v>1.9388622437039673</v>
      </c>
      <c r="G113" s="10">
        <v>2.2422751180676768</v>
      </c>
      <c r="H113" s="10">
        <v>0</v>
      </c>
      <c r="I113" s="10">
        <v>0</v>
      </c>
      <c r="J113" s="10">
        <v>0</v>
      </c>
      <c r="K113" s="10">
        <v>0</v>
      </c>
      <c r="L113" s="10">
        <v>0</v>
      </c>
      <c r="M113" s="10">
        <v>0</v>
      </c>
      <c r="N113" s="10"/>
    </row>
    <row r="114" spans="1:14" x14ac:dyDescent="0.35">
      <c r="A114" s="9" t="str">
        <f>B3&amp;C95&amp;D114</f>
        <v>DISTRIBUCION VOLUMEN X CRITERIO (Consumiciones)Total BebidasEN M.TRANSP.(AVION,TREN,AUTOC,E</v>
      </c>
      <c r="B114" s="9">
        <v>0</v>
      </c>
      <c r="C114" s="9">
        <v>0</v>
      </c>
      <c r="D114" s="9" t="s">
        <v>130</v>
      </c>
      <c r="E114" s="22">
        <v>0.2436242411397897</v>
      </c>
      <c r="F114" s="22">
        <v>0.10856643354203704</v>
      </c>
      <c r="G114" s="22">
        <v>0.11761749665503173</v>
      </c>
      <c r="H114" s="22">
        <v>0</v>
      </c>
      <c r="I114" s="22">
        <v>0</v>
      </c>
      <c r="J114" s="22">
        <v>0</v>
      </c>
      <c r="K114" s="22">
        <v>0</v>
      </c>
      <c r="L114" s="22">
        <v>0</v>
      </c>
      <c r="M114" s="10">
        <v>0</v>
      </c>
      <c r="N114" s="10"/>
    </row>
    <row r="115" spans="1:14" x14ac:dyDescent="0.35">
      <c r="A115" s="9" t="str">
        <f>B3&amp;C95&amp;D115</f>
        <v>DISTRIBUCION VOLUMEN X CRITERIO (Consumiciones)Total BebidasEN OTRO LUGAR</v>
      </c>
      <c r="B115" s="9">
        <v>0</v>
      </c>
      <c r="C115" s="9">
        <v>0</v>
      </c>
      <c r="D115" s="10" t="s">
        <v>131</v>
      </c>
      <c r="E115" s="10">
        <v>1.5759806978908959</v>
      </c>
      <c r="F115" s="10">
        <v>1.8527484234189289</v>
      </c>
      <c r="G115" s="10">
        <v>1.8849850351176578</v>
      </c>
      <c r="H115" s="10">
        <v>0</v>
      </c>
      <c r="I115" s="10">
        <v>0</v>
      </c>
      <c r="J115" s="10">
        <v>0</v>
      </c>
      <c r="K115" s="10">
        <v>0</v>
      </c>
      <c r="L115" s="10">
        <v>0</v>
      </c>
      <c r="M115" s="10">
        <v>0</v>
      </c>
      <c r="N115" s="10"/>
    </row>
    <row r="116" spans="1:14" x14ac:dyDescent="0.35">
      <c r="A116" s="9" t="str">
        <f>B3&amp;C95&amp;D116</f>
        <v>DISTRIBUCION VOLUMEN X CRITERIO (Consumiciones)Total BebidasDESAYUNO</v>
      </c>
      <c r="B116" s="9">
        <v>0</v>
      </c>
      <c r="C116" s="9">
        <v>0</v>
      </c>
      <c r="D116" s="9" t="s">
        <v>132</v>
      </c>
      <c r="E116" s="22">
        <v>25.611111254698304</v>
      </c>
      <c r="F116" s="22">
        <v>26.119815277210474</v>
      </c>
      <c r="G116" s="22">
        <v>25.538416165276136</v>
      </c>
      <c r="H116" s="22">
        <v>0</v>
      </c>
      <c r="I116" s="22">
        <v>0</v>
      </c>
      <c r="J116" s="22">
        <v>0</v>
      </c>
      <c r="K116" s="22">
        <v>0</v>
      </c>
      <c r="L116" s="22">
        <v>0</v>
      </c>
      <c r="M116" s="10">
        <v>0</v>
      </c>
      <c r="N116" s="10"/>
    </row>
    <row r="117" spans="1:14" x14ac:dyDescent="0.35">
      <c r="A117" s="9" t="str">
        <f>B3&amp;C95&amp;D117</f>
        <v>DISTRIBUCION VOLUMEN X CRITERIO (Consumiciones)Total BebidasAPERITIVO/ANTES DE COMER</v>
      </c>
      <c r="B117" s="9">
        <v>0</v>
      </c>
      <c r="C117" s="9">
        <v>0</v>
      </c>
      <c r="D117" s="10" t="s">
        <v>133</v>
      </c>
      <c r="E117" s="10">
        <v>16.595602341402312</v>
      </c>
      <c r="F117" s="10">
        <v>15.962406263706253</v>
      </c>
      <c r="G117" s="10">
        <v>15.606836331672525</v>
      </c>
      <c r="H117" s="10">
        <v>0</v>
      </c>
      <c r="I117" s="10">
        <v>0</v>
      </c>
      <c r="J117" s="10">
        <v>0</v>
      </c>
      <c r="K117" s="10">
        <v>0</v>
      </c>
      <c r="L117" s="10">
        <v>0</v>
      </c>
      <c r="M117" s="10">
        <v>0</v>
      </c>
      <c r="N117" s="10"/>
    </row>
    <row r="118" spans="1:14" x14ac:dyDescent="0.35">
      <c r="A118" s="9" t="str">
        <f>B3&amp;C95&amp;D118</f>
        <v>DISTRIBUCION VOLUMEN X CRITERIO (Consumiciones)Total BebidasCOMIDA</v>
      </c>
      <c r="B118" s="9">
        <v>0</v>
      </c>
      <c r="C118" s="9">
        <v>0</v>
      </c>
      <c r="D118" s="9" t="s">
        <v>134</v>
      </c>
      <c r="E118" s="22">
        <v>19.269842794240656</v>
      </c>
      <c r="F118" s="22">
        <v>19.895545355199797</v>
      </c>
      <c r="G118" s="22">
        <v>20.34499670228621</v>
      </c>
      <c r="H118" s="22">
        <v>0</v>
      </c>
      <c r="I118" s="22">
        <v>0</v>
      </c>
      <c r="J118" s="22">
        <v>0</v>
      </c>
      <c r="K118" s="22">
        <v>0</v>
      </c>
      <c r="L118" s="22">
        <v>0</v>
      </c>
      <c r="M118" s="10">
        <v>0</v>
      </c>
      <c r="N118" s="10"/>
    </row>
    <row r="119" spans="1:14" x14ac:dyDescent="0.35">
      <c r="A119" s="9" t="str">
        <f>B3&amp;C95&amp;D119</f>
        <v>DISTRIBUCION VOLUMEN X CRITERIO (Consumiciones)Total BebidasTARDE/MERIENDA</v>
      </c>
      <c r="B119" s="9">
        <v>0</v>
      </c>
      <c r="C119" s="9">
        <v>0</v>
      </c>
      <c r="D119" s="10" t="s">
        <v>135</v>
      </c>
      <c r="E119" s="10">
        <v>13.785740005095684</v>
      </c>
      <c r="F119" s="10">
        <v>13.755570939973186</v>
      </c>
      <c r="G119" s="10">
        <v>13.712749577631472</v>
      </c>
      <c r="H119" s="10">
        <v>0</v>
      </c>
      <c r="I119" s="10">
        <v>0</v>
      </c>
      <c r="J119" s="10">
        <v>0</v>
      </c>
      <c r="K119" s="10">
        <v>0</v>
      </c>
      <c r="L119" s="10">
        <v>0</v>
      </c>
      <c r="M119" s="10">
        <v>0</v>
      </c>
      <c r="N119" s="10"/>
    </row>
    <row r="120" spans="1:14" x14ac:dyDescent="0.35">
      <c r="A120" s="9" t="str">
        <f>B3&amp;C95&amp;D120</f>
        <v>DISTRIBUCION VOLUMEN X CRITERIO (Consumiciones)Total BebidasANTES DE CENAR</v>
      </c>
      <c r="B120" s="9">
        <v>0</v>
      </c>
      <c r="C120" s="9">
        <v>0</v>
      </c>
      <c r="D120" s="9" t="s">
        <v>136</v>
      </c>
      <c r="E120" s="22">
        <v>7.0517366878687513</v>
      </c>
      <c r="F120" s="22">
        <v>7.2218765302336134</v>
      </c>
      <c r="G120" s="22">
        <v>7.3844202177630978</v>
      </c>
      <c r="H120" s="22">
        <v>0</v>
      </c>
      <c r="I120" s="22">
        <v>0</v>
      </c>
      <c r="J120" s="22">
        <v>0</v>
      </c>
      <c r="K120" s="22">
        <v>0</v>
      </c>
      <c r="L120" s="22">
        <v>0</v>
      </c>
      <c r="M120" s="10">
        <v>0</v>
      </c>
      <c r="N120" s="10"/>
    </row>
    <row r="121" spans="1:14" x14ac:dyDescent="0.35">
      <c r="A121" s="9" t="str">
        <f>B3&amp;C95&amp;D121</f>
        <v>DISTRIBUCION VOLUMEN X CRITERIO (Consumiciones)Total BebidasCENA</v>
      </c>
      <c r="B121" s="9">
        <v>0</v>
      </c>
      <c r="C121" s="9">
        <v>0</v>
      </c>
      <c r="D121" s="10" t="s">
        <v>137</v>
      </c>
      <c r="E121" s="10">
        <v>10.983695311359686</v>
      </c>
      <c r="F121" s="10">
        <v>10.629803511898789</v>
      </c>
      <c r="G121" s="10">
        <v>10.896767490183693</v>
      </c>
      <c r="H121" s="10">
        <v>0</v>
      </c>
      <c r="I121" s="10">
        <v>0</v>
      </c>
      <c r="J121" s="10">
        <v>0</v>
      </c>
      <c r="K121" s="10">
        <v>0</v>
      </c>
      <c r="L121" s="10">
        <v>0</v>
      </c>
      <c r="M121" s="10">
        <v>0</v>
      </c>
      <c r="N121" s="10"/>
    </row>
    <row r="122" spans="1:14" x14ac:dyDescent="0.35">
      <c r="A122" s="9" t="str">
        <f>B3&amp;C95&amp;D122</f>
        <v>DISTRIBUCION VOLUMEN X CRITERIO (Consumiciones)Total BebidasDESPUES DE LA CENA</v>
      </c>
      <c r="B122" s="9">
        <v>0</v>
      </c>
      <c r="C122" s="9">
        <v>0</v>
      </c>
      <c r="D122" s="9" t="s">
        <v>138</v>
      </c>
      <c r="E122" s="22">
        <v>2.730604472311847</v>
      </c>
      <c r="F122" s="22">
        <v>2.694912252767625</v>
      </c>
      <c r="G122" s="22">
        <v>2.7117293136094798</v>
      </c>
      <c r="H122" s="22">
        <v>0</v>
      </c>
      <c r="I122" s="22">
        <v>0</v>
      </c>
      <c r="J122" s="22">
        <v>0</v>
      </c>
      <c r="K122" s="22">
        <v>0</v>
      </c>
      <c r="L122" s="22">
        <v>0</v>
      </c>
      <c r="M122" s="10">
        <v>0</v>
      </c>
      <c r="N122" s="10"/>
    </row>
    <row r="123" spans="1:14" x14ac:dyDescent="0.35">
      <c r="A123" s="9" t="str">
        <f>B3&amp;C95&amp;D123</f>
        <v>DISTRIBUCION VOLUMEN X CRITERIO (Consumiciones)Total BebidasDURANTE EL DIA</v>
      </c>
      <c r="B123" s="9">
        <v>0</v>
      </c>
      <c r="C123" s="9">
        <v>0</v>
      </c>
      <c r="D123" s="10" t="s">
        <v>139</v>
      </c>
      <c r="E123" s="10">
        <v>3.9716644124232912</v>
      </c>
      <c r="F123" s="10">
        <v>3.7200712644926073</v>
      </c>
      <c r="G123" s="10">
        <v>3.8041087306233163</v>
      </c>
      <c r="H123" s="10">
        <v>0</v>
      </c>
      <c r="I123" s="10">
        <v>0</v>
      </c>
      <c r="J123" s="10">
        <v>0</v>
      </c>
      <c r="K123" s="10">
        <v>0</v>
      </c>
      <c r="L123" s="10">
        <v>0</v>
      </c>
      <c r="M123" s="10">
        <v>0</v>
      </c>
      <c r="N123" s="10"/>
    </row>
    <row r="124" spans="1:14" x14ac:dyDescent="0.35">
      <c r="A124" s="9" t="str">
        <f>B3&amp;C95&amp;D124</f>
        <v>DISTRIBUCION VOLUMEN X CRITERIO (Consumiciones)Total BebidasCON AMIGOS</v>
      </c>
      <c r="B124" s="9">
        <v>0</v>
      </c>
      <c r="C124" s="9">
        <v>0</v>
      </c>
      <c r="D124" s="9" t="s">
        <v>140</v>
      </c>
      <c r="E124" s="22">
        <v>29.544404332228179</v>
      </c>
      <c r="F124" s="22">
        <v>29.744510905066591</v>
      </c>
      <c r="G124" s="22">
        <v>29.553965271776779</v>
      </c>
      <c r="H124" s="22">
        <v>0</v>
      </c>
      <c r="I124" s="22">
        <v>0</v>
      </c>
      <c r="J124" s="22">
        <v>0</v>
      </c>
      <c r="K124" s="22">
        <v>0</v>
      </c>
      <c r="L124" s="22">
        <v>0</v>
      </c>
      <c r="M124" s="10">
        <v>0</v>
      </c>
      <c r="N124" s="10"/>
    </row>
    <row r="125" spans="1:14" x14ac:dyDescent="0.35">
      <c r="A125" s="9" t="str">
        <f>B3&amp;C95&amp;D125</f>
        <v>DISTRIBUCION VOLUMEN X CRITERIO (Consumiciones)Total BebidasCON CLIENTES</v>
      </c>
      <c r="B125" s="9">
        <v>0</v>
      </c>
      <c r="C125" s="9">
        <v>0</v>
      </c>
      <c r="D125" s="10" t="s">
        <v>141</v>
      </c>
      <c r="E125" s="10">
        <v>0.64268285931195224</v>
      </c>
      <c r="F125" s="10">
        <v>0.60804431382109436</v>
      </c>
      <c r="G125" s="10">
        <v>0.65051982098413708</v>
      </c>
      <c r="H125" s="10">
        <v>0</v>
      </c>
      <c r="I125" s="10">
        <v>0</v>
      </c>
      <c r="J125" s="10">
        <v>0</v>
      </c>
      <c r="K125" s="10">
        <v>0</v>
      </c>
      <c r="L125" s="10">
        <v>0</v>
      </c>
      <c r="M125" s="10">
        <v>0</v>
      </c>
      <c r="N125" s="10"/>
    </row>
    <row r="126" spans="1:14" x14ac:dyDescent="0.35">
      <c r="A126" s="9" t="str">
        <f>B3&amp;C95&amp;D126</f>
        <v>DISTRIBUCION VOLUMEN X CRITERIO (Consumiciones)Total BebidasCON COMPAÑEROS DE TRABAJO</v>
      </c>
      <c r="B126" s="9">
        <v>0</v>
      </c>
      <c r="C126" s="9">
        <v>0</v>
      </c>
      <c r="D126" s="9" t="s">
        <v>142</v>
      </c>
      <c r="E126" s="22">
        <v>9.2254929420168157</v>
      </c>
      <c r="F126" s="22">
        <v>9.1572151810059239</v>
      </c>
      <c r="G126" s="22">
        <v>9.0654520075509062</v>
      </c>
      <c r="H126" s="22">
        <v>0</v>
      </c>
      <c r="I126" s="22">
        <v>0</v>
      </c>
      <c r="J126" s="22">
        <v>0</v>
      </c>
      <c r="K126" s="22">
        <v>0</v>
      </c>
      <c r="L126" s="22">
        <v>0</v>
      </c>
      <c r="M126" s="10">
        <v>0</v>
      </c>
      <c r="N126" s="10"/>
    </row>
    <row r="127" spans="1:14" x14ac:dyDescent="0.35">
      <c r="A127" s="9" t="str">
        <f>B3&amp;C95&amp;D127</f>
        <v>DISTRIBUCION VOLUMEN X CRITERIO (Consumiciones)Total BebidasCON COMPAÑEROS DE CLASE</v>
      </c>
      <c r="B127" s="9">
        <v>0</v>
      </c>
      <c r="C127" s="9">
        <v>0</v>
      </c>
      <c r="D127" s="10" t="s">
        <v>143</v>
      </c>
      <c r="E127" s="10">
        <v>0.35319937736360579</v>
      </c>
      <c r="F127" s="10">
        <v>0.36707730595434174</v>
      </c>
      <c r="G127" s="10">
        <v>0.34392968878845126</v>
      </c>
      <c r="H127" s="10">
        <v>0</v>
      </c>
      <c r="I127" s="10">
        <v>0</v>
      </c>
      <c r="J127" s="10">
        <v>0</v>
      </c>
      <c r="K127" s="10">
        <v>0</v>
      </c>
      <c r="L127" s="10">
        <v>0</v>
      </c>
      <c r="M127" s="10">
        <v>0</v>
      </c>
      <c r="N127" s="10"/>
    </row>
    <row r="128" spans="1:14" x14ac:dyDescent="0.35">
      <c r="A128" s="9" t="str">
        <f>B3&amp;C95&amp;D128</f>
        <v>DISTRIBUCION VOLUMEN X CRITERIO (Consumiciones)Total BebidasCON FAMILIA</v>
      </c>
      <c r="B128" s="9">
        <v>0</v>
      </c>
      <c r="C128" s="9">
        <v>0</v>
      </c>
      <c r="D128" s="9" t="s">
        <v>144</v>
      </c>
      <c r="E128" s="22">
        <v>25.376935655510081</v>
      </c>
      <c r="F128" s="22">
        <v>24.814299675089845</v>
      </c>
      <c r="G128" s="22">
        <v>24.450336545724522</v>
      </c>
      <c r="H128" s="22">
        <v>0</v>
      </c>
      <c r="I128" s="22">
        <v>0</v>
      </c>
      <c r="J128" s="22">
        <v>0</v>
      </c>
      <c r="K128" s="22">
        <v>0</v>
      </c>
      <c r="L128" s="22">
        <v>0</v>
      </c>
      <c r="M128" s="10">
        <v>0</v>
      </c>
      <c r="N128" s="10"/>
    </row>
    <row r="129" spans="1:14" x14ac:dyDescent="0.35">
      <c r="A129" s="9" t="str">
        <f>B3&amp;C95&amp;D129</f>
        <v>DISTRIBUCION VOLUMEN X CRITERIO (Consumiciones)Total BebidasCON LA PAREJA</v>
      </c>
      <c r="B129" s="9">
        <v>0</v>
      </c>
      <c r="C129" s="9">
        <v>0</v>
      </c>
      <c r="D129" s="10" t="s">
        <v>145</v>
      </c>
      <c r="E129" s="10">
        <v>16.170875955491539</v>
      </c>
      <c r="F129" s="10">
        <v>16.965688298643268</v>
      </c>
      <c r="G129" s="10">
        <v>17.327693191847874</v>
      </c>
      <c r="H129" s="10">
        <v>0</v>
      </c>
      <c r="I129" s="10">
        <v>0</v>
      </c>
      <c r="J129" s="10">
        <v>0</v>
      </c>
      <c r="K129" s="10">
        <v>0</v>
      </c>
      <c r="L129" s="10">
        <v>0</v>
      </c>
      <c r="M129" s="10">
        <v>0</v>
      </c>
      <c r="N129" s="10"/>
    </row>
    <row r="130" spans="1:14" x14ac:dyDescent="0.35">
      <c r="A130" s="9" t="str">
        <f>B3&amp;C95&amp;D130</f>
        <v>DISTRIBUCION VOLUMEN X CRITERIO (Consumiciones)Total BebidasESTABA SOLO/A</v>
      </c>
      <c r="B130" s="9">
        <v>0</v>
      </c>
      <c r="C130" s="9">
        <v>0</v>
      </c>
      <c r="D130" s="9" t="s">
        <v>146</v>
      </c>
      <c r="E130" s="22">
        <v>18.131135887005886</v>
      </c>
      <c r="F130" s="22">
        <v>17.82508214855719</v>
      </c>
      <c r="G130" s="22">
        <v>18.11057376468478</v>
      </c>
      <c r="H130" s="22">
        <v>0</v>
      </c>
      <c r="I130" s="22">
        <v>0</v>
      </c>
      <c r="J130" s="22">
        <v>0</v>
      </c>
      <c r="K130" s="22">
        <v>0</v>
      </c>
      <c r="L130" s="22">
        <v>0</v>
      </c>
      <c r="M130" s="10">
        <v>0</v>
      </c>
      <c r="N130" s="10"/>
    </row>
    <row r="131" spans="1:14" x14ac:dyDescent="0.35">
      <c r="A131" s="9" t="str">
        <f>B3&amp;C95&amp;D131</f>
        <v>DISTRIBUCION VOLUMEN X CRITERIO (Consumiciones)Total BebidasOTROS</v>
      </c>
      <c r="B131" s="9">
        <v>0</v>
      </c>
      <c r="C131" s="9">
        <v>0</v>
      </c>
      <c r="D131" s="10" t="s">
        <v>147</v>
      </c>
      <c r="E131" s="10">
        <v>0.55526809399290278</v>
      </c>
      <c r="F131" s="10">
        <v>0.51808733514643701</v>
      </c>
      <c r="G131" s="10">
        <v>0.49753836595287632</v>
      </c>
      <c r="H131" s="10">
        <v>0</v>
      </c>
      <c r="I131" s="10">
        <v>0</v>
      </c>
      <c r="J131" s="10">
        <v>0</v>
      </c>
      <c r="K131" s="10">
        <v>0</v>
      </c>
      <c r="L131" s="10">
        <v>0</v>
      </c>
      <c r="M131" s="10">
        <v>0</v>
      </c>
      <c r="N131" s="10"/>
    </row>
    <row r="132" spans="1:14" x14ac:dyDescent="0.35">
      <c r="A132" s="9" t="str">
        <f>B3&amp;C95&amp;D132</f>
        <v>DISTRIBUCION VOLUMEN X CRITERIO (Consumiciones)Total BebidasESTAR TRABAJANDO</v>
      </c>
      <c r="B132" s="9">
        <v>0</v>
      </c>
      <c r="C132" s="9">
        <v>0</v>
      </c>
      <c r="D132" s="9" t="s">
        <v>148</v>
      </c>
      <c r="E132" s="22">
        <v>13.545598131274639</v>
      </c>
      <c r="F132" s="22">
        <v>13.601565507918595</v>
      </c>
      <c r="G132" s="22">
        <v>13.351125067977923</v>
      </c>
      <c r="H132" s="22">
        <v>0</v>
      </c>
      <c r="I132" s="22">
        <v>0</v>
      </c>
      <c r="J132" s="22">
        <v>0</v>
      </c>
      <c r="K132" s="22">
        <v>0</v>
      </c>
      <c r="L132" s="22">
        <v>0</v>
      </c>
      <c r="M132" s="10">
        <v>0</v>
      </c>
      <c r="N132" s="10"/>
    </row>
    <row r="133" spans="1:14" x14ac:dyDescent="0.35">
      <c r="A133" s="9" t="str">
        <f>B3&amp;C95&amp;D133</f>
        <v>DISTRIBUCION VOLUMEN X CRITERIO (Consumiciones)Total BebidasCOMIDA DE NEGOCIOS</v>
      </c>
      <c r="B133" s="9">
        <v>0</v>
      </c>
      <c r="C133" s="9">
        <v>0</v>
      </c>
      <c r="D133" s="10" t="s">
        <v>149</v>
      </c>
      <c r="E133" s="10">
        <v>0.23516521724462858</v>
      </c>
      <c r="F133" s="10">
        <v>0.20714930726162964</v>
      </c>
      <c r="G133" s="10">
        <v>0.21018708591904345</v>
      </c>
      <c r="H133" s="10">
        <v>0</v>
      </c>
      <c r="I133" s="10">
        <v>0</v>
      </c>
      <c r="J133" s="10">
        <v>0</v>
      </c>
      <c r="K133" s="10">
        <v>0</v>
      </c>
      <c r="L133" s="10">
        <v>0</v>
      </c>
      <c r="M133" s="10">
        <v>0</v>
      </c>
      <c r="N133" s="10"/>
    </row>
    <row r="134" spans="1:14" x14ac:dyDescent="0.35">
      <c r="A134" s="9" t="str">
        <f>B3&amp;C95&amp;D134</f>
        <v>DISTRIBUCION VOLUMEN X CRITERIO (Consumiciones)Total BebidasPOR PLACER/RELAX</v>
      </c>
      <c r="B134" s="9">
        <v>0</v>
      </c>
      <c r="C134" s="9">
        <v>0</v>
      </c>
      <c r="D134" s="9" t="s">
        <v>150</v>
      </c>
      <c r="E134" s="22">
        <v>16.273755424365227</v>
      </c>
      <c r="F134" s="22">
        <v>15.800935001083591</v>
      </c>
      <c r="G134" s="22">
        <v>15.933664225353251</v>
      </c>
      <c r="H134" s="22">
        <v>0</v>
      </c>
      <c r="I134" s="22">
        <v>0</v>
      </c>
      <c r="J134" s="22">
        <v>0</v>
      </c>
      <c r="K134" s="22">
        <v>0</v>
      </c>
      <c r="L134" s="22">
        <v>0</v>
      </c>
      <c r="M134" s="10">
        <v>0</v>
      </c>
      <c r="N134" s="10"/>
    </row>
    <row r="135" spans="1:14" x14ac:dyDescent="0.35">
      <c r="A135" s="9" t="str">
        <f>B3&amp;C95&amp;D135</f>
        <v>DISTRIBUCION VOLUMEN X CRITERIO (Consumiciones)Total BebidasTENER HAMBRE/SIN PLANIFICAR</v>
      </c>
      <c r="B135" s="9">
        <v>0</v>
      </c>
      <c r="C135" s="9">
        <v>0</v>
      </c>
      <c r="D135" s="10" t="s">
        <v>151</v>
      </c>
      <c r="E135" s="10">
        <v>25.298759229803728</v>
      </c>
      <c r="F135" s="10">
        <v>24.219991652224586</v>
      </c>
      <c r="G135" s="10">
        <v>23.108179296936942</v>
      </c>
      <c r="H135" s="10">
        <v>0</v>
      </c>
      <c r="I135" s="10">
        <v>0</v>
      </c>
      <c r="J135" s="10">
        <v>0</v>
      </c>
      <c r="K135" s="10">
        <v>0</v>
      </c>
      <c r="L135" s="10">
        <v>0</v>
      </c>
      <c r="M135" s="10">
        <v>0</v>
      </c>
    </row>
    <row r="136" spans="1:14" x14ac:dyDescent="0.35">
      <c r="A136" s="9" t="str">
        <f>B3&amp;C95&amp;D136</f>
        <v>DISTRIBUCION VOLUMEN X CRITERIO (Consumiciones)Total BebidasESTAR DE COMPRAS</v>
      </c>
      <c r="B136" s="9">
        <v>0</v>
      </c>
      <c r="C136" s="9">
        <v>0</v>
      </c>
      <c r="D136" s="9" t="s">
        <v>152</v>
      </c>
      <c r="E136" s="22">
        <v>2.559425714099548</v>
      </c>
      <c r="F136" s="22">
        <v>2.782506679825135</v>
      </c>
      <c r="G136" s="22">
        <v>2.7319239328313922</v>
      </c>
      <c r="H136" s="22">
        <v>0</v>
      </c>
      <c r="I136" s="22">
        <v>0</v>
      </c>
      <c r="J136" s="22">
        <v>0</v>
      </c>
      <c r="K136" s="22">
        <v>0</v>
      </c>
      <c r="L136" s="22">
        <v>0</v>
      </c>
      <c r="M136" s="10">
        <v>0</v>
      </c>
    </row>
    <row r="137" spans="1:14" x14ac:dyDescent="0.35">
      <c r="A137" s="9" t="str">
        <f>B3&amp;C95&amp;D137</f>
        <v>DISTRIBUCION VOLUMEN X CRITERIO (Consumiciones)Total BebidasNO COCINAR EN CASA</v>
      </c>
      <c r="B137" s="9">
        <v>0</v>
      </c>
      <c r="C137" s="9">
        <v>0</v>
      </c>
      <c r="D137" s="10" t="s">
        <v>153</v>
      </c>
      <c r="E137" s="10">
        <v>2.812871319317984</v>
      </c>
      <c r="F137" s="10">
        <v>2.7348858446596496</v>
      </c>
      <c r="G137" s="10">
        <v>2.8950738317067928</v>
      </c>
      <c r="H137" s="10">
        <v>0</v>
      </c>
      <c r="I137" s="10">
        <v>0</v>
      </c>
      <c r="J137" s="10">
        <v>0</v>
      </c>
      <c r="K137" s="10">
        <v>0</v>
      </c>
      <c r="L137" s="10">
        <v>0</v>
      </c>
      <c r="M137" s="10">
        <v>0</v>
      </c>
    </row>
    <row r="138" spans="1:14" x14ac:dyDescent="0.35">
      <c r="A138" s="9" t="str">
        <f>B3&amp;C95&amp;D138</f>
        <v>DISTRIBUCION VOLUMEN X CRITERIO (Consumiciones)Total BebidasCELEBRACION/FIESTA/SALIR TOMAR</v>
      </c>
      <c r="B138" s="9">
        <v>0</v>
      </c>
      <c r="C138" s="9">
        <v>0</v>
      </c>
      <c r="D138" s="9" t="s">
        <v>154</v>
      </c>
      <c r="E138" s="22">
        <v>32.268731021268152</v>
      </c>
      <c r="F138" s="22">
        <v>33.925529526243508</v>
      </c>
      <c r="G138" s="22">
        <v>34.586878201311031</v>
      </c>
      <c r="H138" s="22">
        <v>0</v>
      </c>
      <c r="I138" s="22">
        <v>0</v>
      </c>
      <c r="J138" s="22">
        <v>0</v>
      </c>
      <c r="K138" s="22">
        <v>0</v>
      </c>
      <c r="L138" s="22">
        <v>0</v>
      </c>
      <c r="M138" s="10">
        <v>0</v>
      </c>
    </row>
    <row r="139" spans="1:14" x14ac:dyDescent="0.35">
      <c r="A139" s="9" t="str">
        <f>B3&amp;C95&amp;D139</f>
        <v>DISTRIBUCION VOLUMEN X CRITERIO (Consumiciones)Total BebidasVIENDO DEPORTES</v>
      </c>
      <c r="B139" s="9">
        <v>0</v>
      </c>
      <c r="C139" s="9">
        <v>0</v>
      </c>
      <c r="D139" s="10" t="s">
        <v>155</v>
      </c>
      <c r="E139" s="10">
        <v>1.5468253936945482</v>
      </c>
      <c r="F139" s="10">
        <v>1.1128561462833908</v>
      </c>
      <c r="G139" s="10">
        <v>1.468917586590057</v>
      </c>
      <c r="H139" s="10">
        <v>0</v>
      </c>
      <c r="I139" s="10">
        <v>0</v>
      </c>
      <c r="J139" s="10">
        <v>0</v>
      </c>
      <c r="K139" s="10">
        <v>0</v>
      </c>
      <c r="L139" s="10">
        <v>0</v>
      </c>
      <c r="M139" s="10">
        <v>0</v>
      </c>
    </row>
    <row r="140" spans="1:14" x14ac:dyDescent="0.35">
      <c r="A140" s="9" t="str">
        <f>B3&amp;C95&amp;D140</f>
        <v>DISTRIBUCION VOLUMEN X CRITERIO (Consumiciones)Total BebidasOTROS MOTIVOS</v>
      </c>
      <c r="B140" s="9">
        <v>0</v>
      </c>
      <c r="C140" s="9">
        <v>0</v>
      </c>
      <c r="D140" s="9" t="s">
        <v>156</v>
      </c>
      <c r="E140" s="22">
        <v>5.4588624275827433</v>
      </c>
      <c r="F140" s="22">
        <v>5.6145808926928495</v>
      </c>
      <c r="G140" s="22">
        <v>5.7140744346884569</v>
      </c>
      <c r="H140" s="22">
        <v>0</v>
      </c>
      <c r="I140" s="22">
        <v>0</v>
      </c>
      <c r="J140" s="22">
        <v>0</v>
      </c>
      <c r="K140" s="22">
        <v>0</v>
      </c>
      <c r="L140" s="22">
        <v>0</v>
      </c>
      <c r="M140" s="10">
        <v>0</v>
      </c>
    </row>
    <row r="141" spans="1:14" x14ac:dyDescent="0.35">
      <c r="A141" s="9" t="str">
        <f>B3&amp;C141&amp;D141</f>
        <v>DISTRIBUCION VOLUMEN X CRITERIO (Consumiciones)Total Bebidas FriasT.ESPAÑA</v>
      </c>
      <c r="B141" s="9">
        <v>0</v>
      </c>
      <c r="C141" s="9" t="s">
        <v>159</v>
      </c>
      <c r="D141" s="10" t="s">
        <v>36</v>
      </c>
      <c r="E141" s="10">
        <v>100</v>
      </c>
      <c r="F141" s="10">
        <v>100</v>
      </c>
      <c r="G141" s="10">
        <v>100</v>
      </c>
      <c r="H141" s="10">
        <v>0</v>
      </c>
      <c r="I141" s="10">
        <v>0</v>
      </c>
      <c r="J141" s="10">
        <v>0</v>
      </c>
      <c r="K141" s="10">
        <v>0</v>
      </c>
      <c r="L141" s="10">
        <v>0</v>
      </c>
      <c r="M141" s="10">
        <v>0</v>
      </c>
    </row>
    <row r="142" spans="1:14" x14ac:dyDescent="0.35">
      <c r="A142" s="9" t="str">
        <f>B3&amp;C141&amp;D142</f>
        <v>DISTRIBUCION VOLUMEN X CRITERIO (Consumiciones)Total Bebidas FriasHiper+Super+Discount+G.A</v>
      </c>
      <c r="B142" s="9">
        <v>0</v>
      </c>
      <c r="C142" s="9">
        <v>0</v>
      </c>
      <c r="D142" s="9" t="s">
        <v>23</v>
      </c>
      <c r="E142" s="22">
        <v>6.5553416422387558</v>
      </c>
      <c r="F142" s="22">
        <v>6.2070814996445316</v>
      </c>
      <c r="G142" s="22">
        <v>6.0518381483382697</v>
      </c>
      <c r="H142" s="22">
        <v>0</v>
      </c>
      <c r="I142" s="22">
        <v>0</v>
      </c>
      <c r="J142" s="22">
        <v>0</v>
      </c>
      <c r="K142" s="22">
        <v>0</v>
      </c>
      <c r="L142" s="22">
        <v>0</v>
      </c>
      <c r="M142" s="10">
        <v>0</v>
      </c>
    </row>
    <row r="143" spans="1:14" x14ac:dyDescent="0.35">
      <c r="A143" s="9" t="str">
        <f>B3&amp;C141&amp;D143</f>
        <v>DISTRIBUCION VOLUMEN X CRITERIO (Consumiciones)Total Bebidas FriasRestaurantes</v>
      </c>
      <c r="B143" s="9">
        <v>0</v>
      </c>
      <c r="C143" s="9">
        <v>0</v>
      </c>
      <c r="D143" s="10" t="s">
        <v>24</v>
      </c>
      <c r="E143" s="10">
        <v>15.189903095578119</v>
      </c>
      <c r="F143" s="10">
        <v>15.755758944088136</v>
      </c>
      <c r="G143" s="10">
        <v>15.824914125262648</v>
      </c>
      <c r="H143" s="10">
        <v>0</v>
      </c>
      <c r="I143" s="10">
        <v>0</v>
      </c>
      <c r="J143" s="10">
        <v>0</v>
      </c>
      <c r="K143" s="10">
        <v>0</v>
      </c>
      <c r="L143" s="10">
        <v>0</v>
      </c>
      <c r="M143" s="10">
        <v>0</v>
      </c>
    </row>
    <row r="144" spans="1:14" x14ac:dyDescent="0.35">
      <c r="A144" s="9" t="str">
        <f>B3&amp;C141&amp;D144</f>
        <v>DISTRIBUCION VOLUMEN X CRITERIO (Consumiciones)Total Bebidas FriasRestaurantes Fast Food</v>
      </c>
      <c r="B144" s="9">
        <v>0</v>
      </c>
      <c r="C144" s="9">
        <v>0</v>
      </c>
      <c r="D144" s="9" t="s">
        <v>25</v>
      </c>
      <c r="E144" s="22">
        <v>7.2013314579865986</v>
      </c>
      <c r="F144" s="22">
        <v>7.2070771521059589</v>
      </c>
      <c r="G144" s="22">
        <v>7.8571936415486316</v>
      </c>
      <c r="H144" s="22">
        <v>0</v>
      </c>
      <c r="I144" s="22">
        <v>0</v>
      </c>
      <c r="J144" s="22">
        <v>0</v>
      </c>
      <c r="K144" s="22">
        <v>0</v>
      </c>
      <c r="L144" s="22">
        <v>0</v>
      </c>
      <c r="M144" s="10">
        <v>0</v>
      </c>
    </row>
    <row r="145" spans="1:13" x14ac:dyDescent="0.35">
      <c r="A145" s="9" t="str">
        <f>B3&amp;C141&amp;D145</f>
        <v>DISTRIBUCION VOLUMEN X CRITERIO (Consumiciones)Total Bebidas FriasBares/Cafeterias/Cervecerias</v>
      </c>
      <c r="B145" s="9">
        <v>0</v>
      </c>
      <c r="C145" s="9">
        <v>0</v>
      </c>
      <c r="D145" s="10" t="s">
        <v>26</v>
      </c>
      <c r="E145" s="10">
        <v>56.770496033324349</v>
      </c>
      <c r="F145" s="10">
        <v>56.69371064476514</v>
      </c>
      <c r="G145" s="10">
        <v>56.094250575539675</v>
      </c>
      <c r="H145" s="10">
        <v>0</v>
      </c>
      <c r="I145" s="10">
        <v>0</v>
      </c>
      <c r="J145" s="10">
        <v>0</v>
      </c>
      <c r="K145" s="10">
        <v>0</v>
      </c>
      <c r="L145" s="10">
        <v>0</v>
      </c>
      <c r="M145" s="10">
        <v>0</v>
      </c>
    </row>
    <row r="146" spans="1:13" x14ac:dyDescent="0.35">
      <c r="A146" s="9" t="str">
        <f>B3&amp;C141&amp;D146</f>
        <v>DISTRIBUCION VOLUMEN X CRITERIO (Consumiciones)Total Bebidas FriasPanaderias/Pastelerias</v>
      </c>
      <c r="B146" s="9">
        <v>0</v>
      </c>
      <c r="C146" s="9">
        <v>0</v>
      </c>
      <c r="D146" s="9" t="s">
        <v>27</v>
      </c>
      <c r="E146" s="22">
        <v>0.58058478470348163</v>
      </c>
      <c r="F146" s="22">
        <v>0.57568206587710791</v>
      </c>
      <c r="G146" s="22">
        <v>0.71173224050709105</v>
      </c>
      <c r="H146" s="22">
        <v>0</v>
      </c>
      <c r="I146" s="22">
        <v>0</v>
      </c>
      <c r="J146" s="22">
        <v>0</v>
      </c>
      <c r="K146" s="22">
        <v>0</v>
      </c>
      <c r="L146" s="22">
        <v>0</v>
      </c>
      <c r="M146" s="10">
        <v>0</v>
      </c>
    </row>
    <row r="147" spans="1:13" x14ac:dyDescent="0.35">
      <c r="A147" s="9" t="str">
        <f>B3&amp;C141&amp;D147</f>
        <v>DISTRIBUCION VOLUMEN X CRITERIO (Consumiciones)Total Bebidas FriasTda.Alimentacion/Delicatesen</v>
      </c>
      <c r="B147" s="9">
        <v>0</v>
      </c>
      <c r="C147" s="9">
        <v>0</v>
      </c>
      <c r="D147" s="10" t="s">
        <v>122</v>
      </c>
      <c r="E147" s="10">
        <v>1.517810542236838</v>
      </c>
      <c r="F147" s="10">
        <v>1.4538187291504063</v>
      </c>
      <c r="G147" s="10">
        <v>1.3436297700353452</v>
      </c>
      <c r="H147" s="10">
        <v>0</v>
      </c>
      <c r="I147" s="10">
        <v>0</v>
      </c>
      <c r="J147" s="10">
        <v>0</v>
      </c>
      <c r="K147" s="10">
        <v>0</v>
      </c>
      <c r="L147" s="10">
        <v>0</v>
      </c>
      <c r="M147" s="10">
        <v>0</v>
      </c>
    </row>
    <row r="148" spans="1:13" x14ac:dyDescent="0.35">
      <c r="A148" s="9" t="str">
        <f>B3&amp;C141&amp;D148</f>
        <v>DISTRIBUCION VOLUMEN X CRITERIO (Consumiciones)Total Bebidas FriasCanal Conveniencia/24h</v>
      </c>
      <c r="B148" s="9">
        <v>0</v>
      </c>
      <c r="C148" s="9">
        <v>0</v>
      </c>
      <c r="D148" s="9" t="s">
        <v>123</v>
      </c>
      <c r="E148" s="22">
        <v>1.5452144613824519</v>
      </c>
      <c r="F148" s="22">
        <v>1.5089537556898411</v>
      </c>
      <c r="G148" s="22">
        <v>1.4462429121051268</v>
      </c>
      <c r="H148" s="22">
        <v>0</v>
      </c>
      <c r="I148" s="22">
        <v>0</v>
      </c>
      <c r="J148" s="22">
        <v>0</v>
      </c>
      <c r="K148" s="22">
        <v>0</v>
      </c>
      <c r="L148" s="22">
        <v>0</v>
      </c>
      <c r="M148" s="10">
        <v>0</v>
      </c>
    </row>
    <row r="149" spans="1:13" x14ac:dyDescent="0.35">
      <c r="A149" s="9" t="str">
        <f>B3&amp;C141&amp;D149</f>
        <v>DISTRIBUCION VOLUMEN X CRITERIO (Consumiciones)Total Bebidas FriasHoteles</v>
      </c>
      <c r="B149" s="9">
        <v>0</v>
      </c>
      <c r="C149" s="9">
        <v>0</v>
      </c>
      <c r="D149" s="10" t="s">
        <v>29</v>
      </c>
      <c r="E149" s="10">
        <v>0.61606131793274976</v>
      </c>
      <c r="F149" s="10">
        <v>0.5695808675353049</v>
      </c>
      <c r="G149" s="10">
        <v>0.62590916782438188</v>
      </c>
      <c r="H149" s="10">
        <v>0</v>
      </c>
      <c r="I149" s="10">
        <v>0</v>
      </c>
      <c r="J149" s="10">
        <v>0</v>
      </c>
      <c r="K149" s="10">
        <v>0</v>
      </c>
      <c r="L149" s="10">
        <v>0</v>
      </c>
      <c r="M149" s="10">
        <v>0</v>
      </c>
    </row>
    <row r="150" spans="1:13" x14ac:dyDescent="0.35">
      <c r="A150" s="9" t="str">
        <f>B3&amp;C141&amp;D150</f>
        <v>DISTRIBUCION VOLUMEN X CRITERIO (Consumiciones)Total Bebidas FriasEstaciones de servicio</v>
      </c>
      <c r="B150" s="9">
        <v>0</v>
      </c>
      <c r="C150" s="9">
        <v>0</v>
      </c>
      <c r="D150" s="9" t="s">
        <v>30</v>
      </c>
      <c r="E150" s="22">
        <v>1.4180774552282267</v>
      </c>
      <c r="F150" s="22">
        <v>1.3506978600271058</v>
      </c>
      <c r="G150" s="22">
        <v>1.3659666815024845</v>
      </c>
      <c r="H150" s="22">
        <v>0</v>
      </c>
      <c r="I150" s="22">
        <v>0</v>
      </c>
      <c r="J150" s="22">
        <v>0</v>
      </c>
      <c r="K150" s="22">
        <v>0</v>
      </c>
      <c r="L150" s="22">
        <v>0</v>
      </c>
      <c r="M150" s="10">
        <v>0</v>
      </c>
    </row>
    <row r="151" spans="1:13" x14ac:dyDescent="0.35">
      <c r="A151" s="9" t="str">
        <f>B3&amp;C141&amp;D151</f>
        <v>DISTRIBUCION VOLUMEN X CRITERIO (Consumiciones)Total Bebidas FriasMaquinas dispensadoras</v>
      </c>
      <c r="B151" s="9">
        <v>0</v>
      </c>
      <c r="C151" s="9">
        <v>0</v>
      </c>
      <c r="D151" s="10" t="s">
        <v>31</v>
      </c>
      <c r="E151" s="10">
        <v>1.334003939462115</v>
      </c>
      <c r="F151" s="10">
        <v>1.5544697387289492</v>
      </c>
      <c r="G151" s="10">
        <v>1.7521806993121016</v>
      </c>
      <c r="H151" s="10">
        <v>0</v>
      </c>
      <c r="I151" s="10">
        <v>0</v>
      </c>
      <c r="J151" s="10">
        <v>0</v>
      </c>
      <c r="K151" s="10">
        <v>0</v>
      </c>
      <c r="L151" s="10">
        <v>0</v>
      </c>
      <c r="M151" s="10">
        <v>0</v>
      </c>
    </row>
    <row r="152" spans="1:13" x14ac:dyDescent="0.35">
      <c r="A152" s="9" t="str">
        <f>B3&amp;C141&amp;D152</f>
        <v>DISTRIBUCION VOLUMEN X CRITERIO (Consumiciones)Total Bebidas FriasServicio en la empresa</v>
      </c>
      <c r="B152" s="9">
        <v>0</v>
      </c>
      <c r="C152" s="9">
        <v>0</v>
      </c>
      <c r="D152" s="9" t="s">
        <v>32</v>
      </c>
      <c r="E152" s="22">
        <v>0.85784619086537484</v>
      </c>
      <c r="F152" s="22">
        <v>0.7469638735561881</v>
      </c>
      <c r="G152" s="22">
        <v>0.77126463259547662</v>
      </c>
      <c r="H152" s="22">
        <v>0</v>
      </c>
      <c r="I152" s="22">
        <v>0</v>
      </c>
      <c r="J152" s="22">
        <v>0</v>
      </c>
      <c r="K152" s="22">
        <v>0</v>
      </c>
      <c r="L152" s="22">
        <v>0</v>
      </c>
      <c r="M152" s="10">
        <v>0</v>
      </c>
    </row>
    <row r="153" spans="1:13" x14ac:dyDescent="0.35">
      <c r="A153" s="9" t="str">
        <f>B3&amp;C141&amp;D153</f>
        <v>DISTRIBUCION VOLUMEN X CRITERIO (Consumiciones)Total Bebidas FriasResto de canales</v>
      </c>
      <c r="B153" s="9">
        <v>0</v>
      </c>
      <c r="C153" s="9">
        <v>0</v>
      </c>
      <c r="D153" s="10" t="s">
        <v>33</v>
      </c>
      <c r="E153" s="10">
        <v>6.4133288587084296</v>
      </c>
      <c r="F153" s="10">
        <v>6.3761961737541837</v>
      </c>
      <c r="G153" s="10">
        <v>6.1548854632211549</v>
      </c>
      <c r="H153" s="10">
        <v>0</v>
      </c>
      <c r="I153" s="10">
        <v>0</v>
      </c>
      <c r="J153" s="10">
        <v>0</v>
      </c>
      <c r="K153" s="10">
        <v>0</v>
      </c>
      <c r="L153" s="10">
        <v>0</v>
      </c>
      <c r="M153" s="10">
        <v>0</v>
      </c>
    </row>
    <row r="154" spans="1:13" x14ac:dyDescent="0.35">
      <c r="A154" s="9" t="str">
        <f>B3&amp;C141&amp;D154</f>
        <v>DISTRIBUCION VOLUMEN X CRITERIO (Consumiciones)Total Bebidas FriasEN LA CALLE</v>
      </c>
      <c r="B154" s="9">
        <v>0</v>
      </c>
      <c r="C154" s="9">
        <v>0</v>
      </c>
      <c r="D154" s="9" t="s">
        <v>124</v>
      </c>
      <c r="E154" s="22">
        <v>4.9324432267275249</v>
      </c>
      <c r="F154" s="22">
        <v>4.6417273548728692</v>
      </c>
      <c r="G154" s="22">
        <v>4.1799513593732742</v>
      </c>
      <c r="H154" s="22">
        <v>0</v>
      </c>
      <c r="I154" s="22">
        <v>0</v>
      </c>
      <c r="J154" s="22">
        <v>0</v>
      </c>
      <c r="K154" s="22">
        <v>0</v>
      </c>
      <c r="L154" s="22">
        <v>0</v>
      </c>
      <c r="M154" s="10">
        <v>0</v>
      </c>
    </row>
    <row r="155" spans="1:13" x14ac:dyDescent="0.35">
      <c r="A155" s="9" t="str">
        <f>B3&amp;C141&amp;D155</f>
        <v>DISTRIBUCION VOLUMEN X CRITERIO (Consumiciones)Total Bebidas FriasEN CASA DE OTROS</v>
      </c>
      <c r="B155" s="9">
        <v>0</v>
      </c>
      <c r="C155" s="9">
        <v>0</v>
      </c>
      <c r="D155" s="10" t="s">
        <v>125</v>
      </c>
      <c r="E155" s="10">
        <v>3.4982701226460016</v>
      </c>
      <c r="F155" s="10">
        <v>3.1801764139625552</v>
      </c>
      <c r="G155" s="10">
        <v>3.1561566984665079</v>
      </c>
      <c r="H155" s="10">
        <v>0</v>
      </c>
      <c r="I155" s="10">
        <v>0</v>
      </c>
      <c r="J155" s="10">
        <v>0</v>
      </c>
      <c r="K155" s="10">
        <v>0</v>
      </c>
      <c r="L155" s="10">
        <v>0</v>
      </c>
      <c r="M155" s="10">
        <v>0</v>
      </c>
    </row>
    <row r="156" spans="1:13" x14ac:dyDescent="0.35">
      <c r="A156" s="9" t="str">
        <f>B3&amp;C141&amp;D156</f>
        <v>DISTRIBUCION VOLUMEN X CRITERIO (Consumiciones)Total Bebidas FriasEN EL ESTABLECIMIENTO</v>
      </c>
      <c r="B156" s="9">
        <v>0</v>
      </c>
      <c r="C156" s="9">
        <v>0</v>
      </c>
      <c r="D156" s="9" t="s">
        <v>126</v>
      </c>
      <c r="E156" s="22">
        <v>82.030803958324299</v>
      </c>
      <c r="F156" s="22">
        <v>83.011260811355953</v>
      </c>
      <c r="G156" s="22">
        <v>83.082048707932984</v>
      </c>
      <c r="H156" s="22">
        <v>0</v>
      </c>
      <c r="I156" s="22">
        <v>0</v>
      </c>
      <c r="J156" s="22">
        <v>0</v>
      </c>
      <c r="K156" s="22">
        <v>0</v>
      </c>
      <c r="L156" s="22">
        <v>0</v>
      </c>
      <c r="M156" s="10">
        <v>0</v>
      </c>
    </row>
    <row r="157" spans="1:13" x14ac:dyDescent="0.35">
      <c r="A157" s="9" t="str">
        <f>B3&amp;C141&amp;D157</f>
        <v>DISTRIBUCION VOLUMEN X CRITERIO (Consumiciones)Total Bebidas FriasEN EL TRABAJO</v>
      </c>
      <c r="B157" s="9">
        <v>0</v>
      </c>
      <c r="C157" s="9">
        <v>0</v>
      </c>
      <c r="D157" s="10" t="s">
        <v>127</v>
      </c>
      <c r="E157" s="10">
        <v>3.83913782233991</v>
      </c>
      <c r="F157" s="10">
        <v>3.5870305144579686</v>
      </c>
      <c r="G157" s="10">
        <v>3.767029788710464</v>
      </c>
      <c r="H157" s="10">
        <v>0</v>
      </c>
      <c r="I157" s="10">
        <v>0</v>
      </c>
      <c r="J157" s="10">
        <v>0</v>
      </c>
      <c r="K157" s="10">
        <v>0</v>
      </c>
      <c r="L157" s="10">
        <v>0</v>
      </c>
      <c r="M157" s="10">
        <v>0</v>
      </c>
    </row>
    <row r="158" spans="1:13" x14ac:dyDescent="0.35">
      <c r="A158" s="9" t="str">
        <f>B3&amp;C141&amp;D158</f>
        <v>DISTRIBUCION VOLUMEN X CRITERIO (Consumiciones)Total Bebidas FriasEN COLEGIO/INSTITUTO/UNIV.</v>
      </c>
      <c r="B158" s="9">
        <v>0</v>
      </c>
      <c r="C158" s="9">
        <v>0</v>
      </c>
      <c r="D158" s="9" t="s">
        <v>128</v>
      </c>
      <c r="E158" s="22">
        <v>0.28318492224751624</v>
      </c>
      <c r="F158" s="22">
        <v>0.10746378557573652</v>
      </c>
      <c r="G158" s="22">
        <v>0.11516964733886668</v>
      </c>
      <c r="H158" s="22">
        <v>0</v>
      </c>
      <c r="I158" s="22">
        <v>0</v>
      </c>
      <c r="J158" s="22">
        <v>0</v>
      </c>
      <c r="K158" s="22">
        <v>0</v>
      </c>
      <c r="L158" s="22">
        <v>0</v>
      </c>
      <c r="M158" s="10">
        <v>0</v>
      </c>
    </row>
    <row r="159" spans="1:13" x14ac:dyDescent="0.35">
      <c r="A159" s="9" t="str">
        <f>B3&amp;C141&amp;D159</f>
        <v>DISTRIBUCION VOLUMEN X CRITERIO (Consumiciones)Total Bebidas FriasEN MI CASA</v>
      </c>
      <c r="B159" s="9">
        <v>0</v>
      </c>
      <c r="C159" s="9">
        <v>0</v>
      </c>
      <c r="D159" s="10" t="s">
        <v>129</v>
      </c>
      <c r="E159" s="10">
        <v>3.0913363343875733</v>
      </c>
      <c r="F159" s="10">
        <v>3.0128053316382504</v>
      </c>
      <c r="G159" s="10">
        <v>3.2662285123561507</v>
      </c>
      <c r="H159" s="10">
        <v>0</v>
      </c>
      <c r="I159" s="10">
        <v>0</v>
      </c>
      <c r="J159" s="10">
        <v>0</v>
      </c>
      <c r="K159" s="10">
        <v>0</v>
      </c>
      <c r="L159" s="10">
        <v>0</v>
      </c>
      <c r="M159" s="10">
        <v>0</v>
      </c>
    </row>
    <row r="160" spans="1:13" x14ac:dyDescent="0.35">
      <c r="A160" s="9" t="str">
        <f>B3&amp;C141&amp;D160</f>
        <v>DISTRIBUCION VOLUMEN X CRITERIO (Consumiciones)Total Bebidas FriasEN M.TRANSP.(AVION,TREN,AUTOC,E</v>
      </c>
      <c r="B160" s="9">
        <v>0</v>
      </c>
      <c r="C160" s="9">
        <v>0</v>
      </c>
      <c r="D160" s="9" t="s">
        <v>130</v>
      </c>
      <c r="E160" s="22">
        <v>0.28933143506993875</v>
      </c>
      <c r="F160" s="22">
        <v>0.10774834341619054</v>
      </c>
      <c r="G160" s="22">
        <v>0.12097111565823396</v>
      </c>
      <c r="H160" s="22">
        <v>0</v>
      </c>
      <c r="I160" s="22">
        <v>0</v>
      </c>
      <c r="J160" s="22">
        <v>0</v>
      </c>
      <c r="K160" s="22">
        <v>0</v>
      </c>
      <c r="L160" s="22">
        <v>0</v>
      </c>
      <c r="M160" s="10">
        <v>0</v>
      </c>
    </row>
    <row r="161" spans="1:13" x14ac:dyDescent="0.35">
      <c r="A161" s="9" t="str">
        <f>B3&amp;C141&amp;D161</f>
        <v>DISTRIBUCION VOLUMEN X CRITERIO (Consumiciones)Total Bebidas FriasEN OTRO LUGAR</v>
      </c>
      <c r="B161" s="9">
        <v>0</v>
      </c>
      <c r="C161" s="9">
        <v>0</v>
      </c>
      <c r="D161" s="10" t="s">
        <v>131</v>
      </c>
      <c r="E161" s="10">
        <v>2.0354763128767615</v>
      </c>
      <c r="F161" s="10">
        <v>2.3517781089534355</v>
      </c>
      <c r="G161" s="10">
        <v>2.3124432695867161</v>
      </c>
      <c r="H161" s="10">
        <v>0</v>
      </c>
      <c r="I161" s="10">
        <v>0</v>
      </c>
      <c r="J161" s="10">
        <v>0</v>
      </c>
      <c r="K161" s="10">
        <v>0</v>
      </c>
      <c r="L161" s="10">
        <v>0</v>
      </c>
      <c r="M161" s="10">
        <v>0</v>
      </c>
    </row>
    <row r="162" spans="1:13" x14ac:dyDescent="0.35">
      <c r="A162" s="9" t="str">
        <f>B3&amp;C141&amp;D162</f>
        <v>DISTRIBUCION VOLUMEN X CRITERIO (Consumiciones)Total Bebidas FriasDESAYUNO</v>
      </c>
      <c r="B162" s="9">
        <v>0</v>
      </c>
      <c r="C162" s="9">
        <v>0</v>
      </c>
      <c r="D162" s="9" t="s">
        <v>132</v>
      </c>
      <c r="E162" s="22">
        <v>5.4499014253061198</v>
      </c>
      <c r="F162" s="22">
        <v>5.5127727250989587</v>
      </c>
      <c r="G162" s="22">
        <v>5.2171195856967545</v>
      </c>
      <c r="H162" s="22">
        <v>0</v>
      </c>
      <c r="I162" s="22">
        <v>0</v>
      </c>
      <c r="J162" s="22">
        <v>0</v>
      </c>
      <c r="K162" s="22">
        <v>0</v>
      </c>
      <c r="L162" s="22">
        <v>0</v>
      </c>
      <c r="M162" s="10">
        <v>0</v>
      </c>
    </row>
    <row r="163" spans="1:13" x14ac:dyDescent="0.35">
      <c r="A163" s="9" t="str">
        <f>B3&amp;C141&amp;D163</f>
        <v>DISTRIBUCION VOLUMEN X CRITERIO (Consumiciones)Total Bebidas FriasAPERITIVO/ANTES DE COMER</v>
      </c>
      <c r="B163" s="9">
        <v>0</v>
      </c>
      <c r="C163" s="9">
        <v>0</v>
      </c>
      <c r="D163" s="10" t="s">
        <v>133</v>
      </c>
      <c r="E163" s="10">
        <v>20.963555237856209</v>
      </c>
      <c r="F163" s="10">
        <v>20.151774859740399</v>
      </c>
      <c r="G163" s="10">
        <v>19.625279475049044</v>
      </c>
      <c r="H163" s="10">
        <v>0</v>
      </c>
      <c r="I163" s="10">
        <v>0</v>
      </c>
      <c r="J163" s="10">
        <v>0</v>
      </c>
      <c r="K163" s="10">
        <v>0</v>
      </c>
      <c r="L163" s="10">
        <v>0</v>
      </c>
      <c r="M163" s="10">
        <v>0</v>
      </c>
    </row>
    <row r="164" spans="1:13" x14ac:dyDescent="0.35">
      <c r="A164" s="9" t="str">
        <f>B3&amp;C141&amp;D164</f>
        <v>DISTRIBUCION VOLUMEN X CRITERIO (Consumiciones)Total Bebidas FriasCOMIDA</v>
      </c>
      <c r="B164" s="9">
        <v>0</v>
      </c>
      <c r="C164" s="9">
        <v>0</v>
      </c>
      <c r="D164" s="9" t="s">
        <v>134</v>
      </c>
      <c r="E164" s="22">
        <v>25.460432071602224</v>
      </c>
      <c r="F164" s="22">
        <v>26.438732083850745</v>
      </c>
      <c r="G164" s="22">
        <v>27.014175552752707</v>
      </c>
      <c r="H164" s="22">
        <v>0</v>
      </c>
      <c r="I164" s="22">
        <v>0</v>
      </c>
      <c r="J164" s="22">
        <v>0</v>
      </c>
      <c r="K164" s="22">
        <v>0</v>
      </c>
      <c r="L164" s="22">
        <v>0</v>
      </c>
      <c r="M164" s="10">
        <v>0</v>
      </c>
    </row>
    <row r="165" spans="1:13" x14ac:dyDescent="0.35">
      <c r="A165" s="9" t="str">
        <f>B3&amp;C141&amp;D165</f>
        <v>DISTRIBUCION VOLUMEN X CRITERIO (Consumiciones)Total Bebidas FriasTARDE/MERIENDA</v>
      </c>
      <c r="B165" s="9">
        <v>0</v>
      </c>
      <c r="C165" s="9">
        <v>0</v>
      </c>
      <c r="D165" s="10" t="s">
        <v>135</v>
      </c>
      <c r="E165" s="10">
        <v>12.604564425894679</v>
      </c>
      <c r="F165" s="10">
        <v>12.828133333974023</v>
      </c>
      <c r="G165" s="10">
        <v>12.53246934839477</v>
      </c>
      <c r="H165" s="10">
        <v>0</v>
      </c>
      <c r="I165" s="10">
        <v>0</v>
      </c>
      <c r="J165" s="10">
        <v>0</v>
      </c>
      <c r="K165" s="10">
        <v>0</v>
      </c>
      <c r="L165" s="10">
        <v>0</v>
      </c>
      <c r="M165" s="10">
        <v>0</v>
      </c>
    </row>
    <row r="166" spans="1:13" x14ac:dyDescent="0.35">
      <c r="A166" s="9" t="str">
        <f>B3&amp;C141&amp;D166</f>
        <v>DISTRIBUCION VOLUMEN X CRITERIO (Consumiciones)Total Bebidas FriasANTES DE CENAR</v>
      </c>
      <c r="B166" s="9">
        <v>0</v>
      </c>
      <c r="C166" s="9">
        <v>0</v>
      </c>
      <c r="D166" s="9" t="s">
        <v>136</v>
      </c>
      <c r="E166" s="22">
        <v>10.658576350931639</v>
      </c>
      <c r="F166" s="22">
        <v>11.153797838083477</v>
      </c>
      <c r="G166" s="22">
        <v>11.406222227278091</v>
      </c>
      <c r="H166" s="22">
        <v>0</v>
      </c>
      <c r="I166" s="22">
        <v>0</v>
      </c>
      <c r="J166" s="22">
        <v>0</v>
      </c>
      <c r="K166" s="22">
        <v>0</v>
      </c>
      <c r="L166" s="22">
        <v>0</v>
      </c>
      <c r="M166" s="10">
        <v>0</v>
      </c>
    </row>
    <row r="167" spans="1:13" x14ac:dyDescent="0.35">
      <c r="A167" s="9" t="str">
        <f>B3&amp;C141&amp;D167</f>
        <v>DISTRIBUCION VOLUMEN X CRITERIO (Consumiciones)Total Bebidas FriasCENA</v>
      </c>
      <c r="B167" s="9">
        <v>0</v>
      </c>
      <c r="C167" s="9">
        <v>0</v>
      </c>
      <c r="D167" s="10" t="s">
        <v>137</v>
      </c>
      <c r="E167" s="10">
        <v>16.475756927387017</v>
      </c>
      <c r="F167" s="10">
        <v>16.137690207672765</v>
      </c>
      <c r="G167" s="10">
        <v>16.59068642437359</v>
      </c>
      <c r="H167" s="10">
        <v>0</v>
      </c>
      <c r="I167" s="10">
        <v>0</v>
      </c>
      <c r="J167" s="10">
        <v>0</v>
      </c>
      <c r="K167" s="10">
        <v>0</v>
      </c>
      <c r="L167" s="10">
        <v>0</v>
      </c>
      <c r="M167" s="10">
        <v>0</v>
      </c>
    </row>
    <row r="168" spans="1:13" x14ac:dyDescent="0.35">
      <c r="A168" s="9" t="str">
        <f>B3&amp;C141&amp;D168</f>
        <v>DISTRIBUCION VOLUMEN X CRITERIO (Consumiciones)Total Bebidas FriasDESPUES DE LA CENA</v>
      </c>
      <c r="B168" s="9">
        <v>0</v>
      </c>
      <c r="C168" s="9">
        <v>0</v>
      </c>
      <c r="D168" s="9" t="s">
        <v>138</v>
      </c>
      <c r="E168" s="22">
        <v>3.8524118573446691</v>
      </c>
      <c r="F168" s="22">
        <v>3.7139877934845957</v>
      </c>
      <c r="G168" s="22">
        <v>3.7247856271735302</v>
      </c>
      <c r="H168" s="22">
        <v>0</v>
      </c>
      <c r="I168" s="22">
        <v>0</v>
      </c>
      <c r="J168" s="22">
        <v>0</v>
      </c>
      <c r="K168" s="22">
        <v>0</v>
      </c>
      <c r="L168" s="22">
        <v>0</v>
      </c>
      <c r="M168" s="10">
        <v>0</v>
      </c>
    </row>
    <row r="169" spans="1:13" x14ac:dyDescent="0.35">
      <c r="A169" s="9" t="str">
        <f>B3&amp;C141&amp;D169</f>
        <v>DISTRIBUCION VOLUMEN X CRITERIO (Consumiciones)Total Bebidas FriasDURANTE EL DIA</v>
      </c>
      <c r="B169" s="9">
        <v>0</v>
      </c>
      <c r="C169" s="9">
        <v>0</v>
      </c>
      <c r="D169" s="10" t="s">
        <v>139</v>
      </c>
      <c r="E169" s="10">
        <v>4.5348039072025088</v>
      </c>
      <c r="F169" s="10">
        <v>4.0630997172040573</v>
      </c>
      <c r="G169" s="10">
        <v>3.8892759789151277</v>
      </c>
      <c r="H169" s="10">
        <v>0</v>
      </c>
      <c r="I169" s="10">
        <v>0</v>
      </c>
      <c r="J169" s="10">
        <v>0</v>
      </c>
      <c r="K169" s="10">
        <v>0</v>
      </c>
      <c r="L169" s="10">
        <v>0</v>
      </c>
      <c r="M169" s="10">
        <v>0</v>
      </c>
    </row>
    <row r="170" spans="1:13" x14ac:dyDescent="0.35">
      <c r="A170" s="9" t="str">
        <f>B3&amp;C141&amp;D170</f>
        <v>DISTRIBUCION VOLUMEN X CRITERIO (Consumiciones)Total Bebidas FriasCON AMIGOS</v>
      </c>
      <c r="B170" s="9">
        <v>0</v>
      </c>
      <c r="C170" s="9">
        <v>0</v>
      </c>
      <c r="D170" s="9" t="s">
        <v>140</v>
      </c>
      <c r="E170" s="22">
        <v>35.871889696823594</v>
      </c>
      <c r="F170" s="22">
        <v>36.445781960872608</v>
      </c>
      <c r="G170" s="22">
        <v>36.454092623849455</v>
      </c>
      <c r="H170" s="22">
        <v>0</v>
      </c>
      <c r="I170" s="22">
        <v>0</v>
      </c>
      <c r="J170" s="22">
        <v>0</v>
      </c>
      <c r="K170" s="22">
        <v>0</v>
      </c>
      <c r="L170" s="22">
        <v>0</v>
      </c>
      <c r="M170" s="10">
        <v>0</v>
      </c>
    </row>
    <row r="171" spans="1:13" x14ac:dyDescent="0.35">
      <c r="A171" s="9" t="str">
        <f>B3&amp;C141&amp;D171</f>
        <v>DISTRIBUCION VOLUMEN X CRITERIO (Consumiciones)Total Bebidas FriasCON CLIENTES</v>
      </c>
      <c r="B171" s="9">
        <v>0</v>
      </c>
      <c r="C171" s="9">
        <v>0</v>
      </c>
      <c r="D171" s="10" t="s">
        <v>141</v>
      </c>
      <c r="E171" s="10">
        <v>0.36436785383048675</v>
      </c>
      <c r="F171" s="10">
        <v>0.32509520537428993</v>
      </c>
      <c r="G171" s="10">
        <v>0.44255481313268485</v>
      </c>
      <c r="H171" s="10">
        <v>0</v>
      </c>
      <c r="I171" s="10">
        <v>0</v>
      </c>
      <c r="J171" s="10">
        <v>0</v>
      </c>
      <c r="K171" s="10">
        <v>0</v>
      </c>
      <c r="L171" s="10">
        <v>0</v>
      </c>
      <c r="M171" s="10">
        <v>0</v>
      </c>
    </row>
    <row r="172" spans="1:13" x14ac:dyDescent="0.35">
      <c r="A172" s="9" t="str">
        <f>B3&amp;C141&amp;D172</f>
        <v>DISTRIBUCION VOLUMEN X CRITERIO (Consumiciones)Total Bebidas FriasCON COMPAÑEROS DE TRABAJO</v>
      </c>
      <c r="B172" s="9">
        <v>0</v>
      </c>
      <c r="C172" s="9">
        <v>0</v>
      </c>
      <c r="D172" s="9" t="s">
        <v>142</v>
      </c>
      <c r="E172" s="22">
        <v>4.1201842235097175</v>
      </c>
      <c r="F172" s="22">
        <v>3.9371377956926872</v>
      </c>
      <c r="G172" s="22">
        <v>4.0117970820363844</v>
      </c>
      <c r="H172" s="22">
        <v>0</v>
      </c>
      <c r="I172" s="22">
        <v>0</v>
      </c>
      <c r="J172" s="22">
        <v>0</v>
      </c>
      <c r="K172" s="22">
        <v>0</v>
      </c>
      <c r="L172" s="22">
        <v>0</v>
      </c>
      <c r="M172" s="10">
        <v>0</v>
      </c>
    </row>
    <row r="173" spans="1:13" x14ac:dyDescent="0.35">
      <c r="A173" s="9" t="str">
        <f>B3&amp;C141&amp;D173</f>
        <v>DISTRIBUCION VOLUMEN X CRITERIO (Consumiciones)Total Bebidas FriasCON COMPAÑEROS DE CLASE</v>
      </c>
      <c r="B173" s="9">
        <v>0</v>
      </c>
      <c r="C173" s="9">
        <v>0</v>
      </c>
      <c r="D173" s="10" t="s">
        <v>143</v>
      </c>
      <c r="E173" s="10">
        <v>0.3121553273633963</v>
      </c>
      <c r="F173" s="10">
        <v>0.27927535227075373</v>
      </c>
      <c r="G173" s="10">
        <v>0.23901189661947167</v>
      </c>
      <c r="H173" s="10">
        <v>0</v>
      </c>
      <c r="I173" s="10">
        <v>0</v>
      </c>
      <c r="J173" s="10">
        <v>0</v>
      </c>
      <c r="K173" s="10">
        <v>0</v>
      </c>
      <c r="L173" s="10">
        <v>0</v>
      </c>
      <c r="M173" s="10">
        <v>0</v>
      </c>
    </row>
    <row r="174" spans="1:13" x14ac:dyDescent="0.35">
      <c r="A174" s="9" t="str">
        <f>B3&amp;C141&amp;D174</f>
        <v>DISTRIBUCION VOLUMEN X CRITERIO (Consumiciones)Total Bebidas FriasCON FAMILIA</v>
      </c>
      <c r="B174" s="9">
        <v>0</v>
      </c>
      <c r="C174" s="9">
        <v>0</v>
      </c>
      <c r="D174" s="9" t="s">
        <v>144</v>
      </c>
      <c r="E174" s="22">
        <v>30.379294973340652</v>
      </c>
      <c r="F174" s="22">
        <v>29.610833516959634</v>
      </c>
      <c r="G174" s="22">
        <v>29.330008782993701</v>
      </c>
      <c r="H174" s="22">
        <v>0</v>
      </c>
      <c r="I174" s="22">
        <v>0</v>
      </c>
      <c r="J174" s="22">
        <v>0</v>
      </c>
      <c r="K174" s="22">
        <v>0</v>
      </c>
      <c r="L174" s="22">
        <v>0</v>
      </c>
      <c r="M174" s="10">
        <v>0</v>
      </c>
    </row>
    <row r="175" spans="1:13" x14ac:dyDescent="0.35">
      <c r="A175" s="9" t="str">
        <f>B3&amp;C141&amp;D175</f>
        <v>DISTRIBUCION VOLUMEN X CRITERIO (Consumiciones)Total Bebidas FriasCON LA PAREJA</v>
      </c>
      <c r="B175" s="9">
        <v>0</v>
      </c>
      <c r="C175" s="9">
        <v>0</v>
      </c>
      <c r="D175" s="10" t="s">
        <v>145</v>
      </c>
      <c r="E175" s="10">
        <v>16.555751497901252</v>
      </c>
      <c r="F175" s="10">
        <v>17.374910446425858</v>
      </c>
      <c r="G175" s="10">
        <v>17.611326696556336</v>
      </c>
      <c r="H175" s="10">
        <v>0</v>
      </c>
      <c r="I175" s="10">
        <v>0</v>
      </c>
      <c r="J175" s="10">
        <v>0</v>
      </c>
      <c r="K175" s="10">
        <v>0</v>
      </c>
      <c r="L175" s="10">
        <v>0</v>
      </c>
      <c r="M175" s="10">
        <v>0</v>
      </c>
    </row>
    <row r="176" spans="1:13" x14ac:dyDescent="0.35">
      <c r="A176" s="9" t="str">
        <f>B3&amp;C141&amp;D176</f>
        <v>DISTRIBUCION VOLUMEN X CRITERIO (Consumiciones)Total Bebidas FriasESTABA SOLO/A</v>
      </c>
      <c r="B176" s="9">
        <v>0</v>
      </c>
      <c r="C176" s="9">
        <v>0</v>
      </c>
      <c r="D176" s="9" t="s">
        <v>146</v>
      </c>
      <c r="E176" s="22">
        <v>11.789786793525073</v>
      </c>
      <c r="F176" s="22">
        <v>11.490974624332624</v>
      </c>
      <c r="G176" s="22">
        <v>11.392230107799042</v>
      </c>
      <c r="H176" s="22">
        <v>0</v>
      </c>
      <c r="I176" s="22">
        <v>0</v>
      </c>
      <c r="J176" s="22">
        <v>0</v>
      </c>
      <c r="K176" s="22">
        <v>0</v>
      </c>
      <c r="L176" s="22">
        <v>0</v>
      </c>
      <c r="M176" s="10">
        <v>0</v>
      </c>
    </row>
    <row r="177" spans="1:13" x14ac:dyDescent="0.35">
      <c r="A177" s="9" t="str">
        <f>B3&amp;C141&amp;D177</f>
        <v>DISTRIBUCION VOLUMEN X CRITERIO (Consumiciones)Total Bebidas FriasOTROS</v>
      </c>
      <c r="B177" s="9">
        <v>0</v>
      </c>
      <c r="C177" s="9">
        <v>0</v>
      </c>
      <c r="D177" s="10" t="s">
        <v>147</v>
      </c>
      <c r="E177" s="10">
        <v>0.60657822745358658</v>
      </c>
      <c r="F177" s="10">
        <v>0.53597233501033914</v>
      </c>
      <c r="G177" s="10">
        <v>0.51897254615337585</v>
      </c>
      <c r="H177" s="10">
        <v>0</v>
      </c>
      <c r="I177" s="10">
        <v>0</v>
      </c>
      <c r="J177" s="10">
        <v>0</v>
      </c>
      <c r="K177" s="10">
        <v>0</v>
      </c>
      <c r="L177" s="10">
        <v>0</v>
      </c>
      <c r="M177" s="10">
        <v>0</v>
      </c>
    </row>
    <row r="178" spans="1:13" x14ac:dyDescent="0.35">
      <c r="A178" s="9" t="str">
        <f>B3&amp;C141&amp;D178</f>
        <v>DISTRIBUCION VOLUMEN X CRITERIO (Consumiciones)Total Bebidas FriasESTAR TRABAJANDO</v>
      </c>
      <c r="B178" s="9">
        <v>0</v>
      </c>
      <c r="C178" s="9">
        <v>0</v>
      </c>
      <c r="D178" s="9" t="s">
        <v>148</v>
      </c>
      <c r="E178" s="22">
        <v>5.7706906045877835</v>
      </c>
      <c r="F178" s="22">
        <v>5.7666117732717455</v>
      </c>
      <c r="G178" s="22">
        <v>5.8879071021856051</v>
      </c>
      <c r="H178" s="22">
        <v>0</v>
      </c>
      <c r="I178" s="22">
        <v>0</v>
      </c>
      <c r="J178" s="22">
        <v>0</v>
      </c>
      <c r="K178" s="22">
        <v>0</v>
      </c>
      <c r="L178" s="22">
        <v>0</v>
      </c>
      <c r="M178" s="10">
        <v>0</v>
      </c>
    </row>
    <row r="179" spans="1:13" x14ac:dyDescent="0.35">
      <c r="A179" s="9" t="str">
        <f>B3&amp;C141&amp;D179</f>
        <v>DISTRIBUCION VOLUMEN X CRITERIO (Consumiciones)Total Bebidas FriasCOMIDA DE NEGOCIOS</v>
      </c>
      <c r="B179" s="9">
        <v>0</v>
      </c>
      <c r="C179" s="9">
        <v>0</v>
      </c>
      <c r="D179" s="10" t="s">
        <v>149</v>
      </c>
      <c r="E179" s="10">
        <v>0.25917861840300405</v>
      </c>
      <c r="F179" s="10">
        <v>0.22115024887370149</v>
      </c>
      <c r="G179" s="10">
        <v>0.23554195052610274</v>
      </c>
      <c r="H179" s="10">
        <v>0</v>
      </c>
      <c r="I179" s="10">
        <v>0</v>
      </c>
      <c r="J179" s="10">
        <v>0</v>
      </c>
      <c r="K179" s="10">
        <v>0</v>
      </c>
      <c r="L179" s="10">
        <v>0</v>
      </c>
      <c r="M179" s="10">
        <v>0</v>
      </c>
    </row>
    <row r="180" spans="1:13" x14ac:dyDescent="0.35">
      <c r="A180" s="9" t="str">
        <f>B3&amp;C141&amp;D180</f>
        <v>DISTRIBUCION VOLUMEN X CRITERIO (Consumiciones)Total Bebidas FriasPOR PLACER/RELAX</v>
      </c>
      <c r="B180" s="9">
        <v>0</v>
      </c>
      <c r="C180" s="9">
        <v>0</v>
      </c>
      <c r="D180" s="9" t="s">
        <v>150</v>
      </c>
      <c r="E180" s="22">
        <v>16.937840541027104</v>
      </c>
      <c r="F180" s="22">
        <v>16.711823863364643</v>
      </c>
      <c r="G180" s="22">
        <v>16.864976047027174</v>
      </c>
      <c r="H180" s="22">
        <v>0</v>
      </c>
      <c r="I180" s="22">
        <v>0</v>
      </c>
      <c r="J180" s="22">
        <v>0</v>
      </c>
      <c r="K180" s="22">
        <v>0</v>
      </c>
      <c r="L180" s="22">
        <v>0</v>
      </c>
      <c r="M180" s="10">
        <v>0</v>
      </c>
    </row>
    <row r="181" spans="1:13" x14ac:dyDescent="0.35">
      <c r="A181" s="9" t="str">
        <f>B3&amp;C141&amp;D181</f>
        <v>DISTRIBUCION VOLUMEN X CRITERIO (Consumiciones)Total Bebidas FriasTENER HAMBRE/SIN PLANIFICAR</v>
      </c>
      <c r="B181" s="9">
        <v>0</v>
      </c>
      <c r="C181" s="9">
        <v>0</v>
      </c>
      <c r="D181" s="10" t="s">
        <v>151</v>
      </c>
      <c r="E181" s="10">
        <v>25.739464450860623</v>
      </c>
      <c r="F181" s="10">
        <v>24.539384008700569</v>
      </c>
      <c r="G181" s="10">
        <v>23.202387097294054</v>
      </c>
      <c r="H181" s="10">
        <v>0</v>
      </c>
      <c r="I181" s="10">
        <v>0</v>
      </c>
      <c r="J181" s="10">
        <v>0</v>
      </c>
      <c r="K181" s="10">
        <v>0</v>
      </c>
      <c r="L181" s="10">
        <v>0</v>
      </c>
      <c r="M181" s="10">
        <v>0</v>
      </c>
    </row>
    <row r="182" spans="1:13" x14ac:dyDescent="0.35">
      <c r="A182" s="9" t="str">
        <f>B3&amp;C141&amp;D182</f>
        <v>DISTRIBUCION VOLUMEN X CRITERIO (Consumiciones)Total Bebidas FriasESTAR DE COMPRAS</v>
      </c>
      <c r="B182" s="9">
        <v>0</v>
      </c>
      <c r="C182" s="9">
        <v>0</v>
      </c>
      <c r="D182" s="9" t="s">
        <v>152</v>
      </c>
      <c r="E182" s="22">
        <v>2.2917784496570546</v>
      </c>
      <c r="F182" s="22">
        <v>2.5239200428163908</v>
      </c>
      <c r="G182" s="22">
        <v>2.5153939383597841</v>
      </c>
      <c r="H182" s="22">
        <v>0</v>
      </c>
      <c r="I182" s="22">
        <v>0</v>
      </c>
      <c r="J182" s="22">
        <v>0</v>
      </c>
      <c r="K182" s="22">
        <v>0</v>
      </c>
      <c r="L182" s="22">
        <v>0</v>
      </c>
      <c r="M182" s="10">
        <v>0</v>
      </c>
    </row>
    <row r="183" spans="1:13" x14ac:dyDescent="0.35">
      <c r="A183" s="9" t="str">
        <f>B3&amp;C141&amp;D183</f>
        <v>DISTRIBUCION VOLUMEN X CRITERIO (Consumiciones)Total Bebidas FriasNO COCINAR EN CASA</v>
      </c>
      <c r="B183" s="9">
        <v>0</v>
      </c>
      <c r="C183" s="9">
        <v>0</v>
      </c>
      <c r="D183" s="10" t="s">
        <v>153</v>
      </c>
      <c r="E183" s="10">
        <v>3.3015041482461149</v>
      </c>
      <c r="F183" s="10">
        <v>3.1955232251230981</v>
      </c>
      <c r="G183" s="10">
        <v>3.3495460855955588</v>
      </c>
      <c r="H183" s="10">
        <v>0</v>
      </c>
      <c r="I183" s="10">
        <v>0</v>
      </c>
      <c r="J183" s="10">
        <v>0</v>
      </c>
      <c r="K183" s="10">
        <v>0</v>
      </c>
      <c r="L183" s="10">
        <v>0</v>
      </c>
      <c r="M183" s="10">
        <v>0</v>
      </c>
    </row>
    <row r="184" spans="1:13" x14ac:dyDescent="0.35">
      <c r="A184" s="9" t="str">
        <f>B3&amp;C141&amp;D184</f>
        <v>DISTRIBUCION VOLUMEN X CRITERIO (Consumiciones)Total Bebidas FriasCELEBRACION/FIESTA/SALIR TOMAR</v>
      </c>
      <c r="B184" s="9">
        <v>0</v>
      </c>
      <c r="C184" s="9">
        <v>0</v>
      </c>
      <c r="D184" s="9" t="s">
        <v>154</v>
      </c>
      <c r="E184" s="22">
        <v>38.660054034841693</v>
      </c>
      <c r="F184" s="22">
        <v>40.604225487147417</v>
      </c>
      <c r="G184" s="22">
        <v>40.903913669760385</v>
      </c>
      <c r="H184" s="22">
        <v>0</v>
      </c>
      <c r="I184" s="22">
        <v>0</v>
      </c>
      <c r="J184" s="22">
        <v>0</v>
      </c>
      <c r="K184" s="22">
        <v>0</v>
      </c>
      <c r="L184" s="22">
        <v>0</v>
      </c>
      <c r="M184" s="10">
        <v>0</v>
      </c>
    </row>
    <row r="185" spans="1:13" x14ac:dyDescent="0.35">
      <c r="A185" s="9" t="str">
        <f>B3&amp;C141&amp;D185</f>
        <v>DISTRIBUCION VOLUMEN X CRITERIO (Consumiciones)Total Bebidas FriasVIENDO DEPORTES</v>
      </c>
      <c r="B185" s="9">
        <v>0</v>
      </c>
      <c r="C185" s="9">
        <v>0</v>
      </c>
      <c r="D185" s="10" t="s">
        <v>155</v>
      </c>
      <c r="E185" s="10">
        <v>2.2379661639911834</v>
      </c>
      <c r="F185" s="10">
        <v>1.5894223471262428</v>
      </c>
      <c r="G185" s="10">
        <v>2.1721028325984153</v>
      </c>
      <c r="H185" s="10">
        <v>0</v>
      </c>
      <c r="I185" s="10">
        <v>0</v>
      </c>
      <c r="J185" s="10">
        <v>0</v>
      </c>
      <c r="K185" s="10">
        <v>0</v>
      </c>
      <c r="L185" s="10">
        <v>0</v>
      </c>
      <c r="M185" s="10">
        <v>0</v>
      </c>
    </row>
    <row r="186" spans="1:13" x14ac:dyDescent="0.35">
      <c r="A186" s="9" t="str">
        <f>B3&amp;C141&amp;D186</f>
        <v>DISTRIBUCION VOLUMEN X CRITERIO (Consumiciones)Total Bebidas FriasOTROS MOTIVOS</v>
      </c>
      <c r="B186" s="9">
        <v>0</v>
      </c>
      <c r="C186" s="9">
        <v>0</v>
      </c>
      <c r="D186" s="9" t="s">
        <v>156</v>
      </c>
      <c r="E186" s="22">
        <v>4.8015163778102377</v>
      </c>
      <c r="F186" s="22">
        <v>4.8479311093614177</v>
      </c>
      <c r="G186" s="22">
        <v>4.8682479847224256</v>
      </c>
      <c r="H186" s="22">
        <v>0</v>
      </c>
      <c r="I186" s="22">
        <v>0</v>
      </c>
      <c r="J186" s="22">
        <v>0</v>
      </c>
      <c r="K186" s="22">
        <v>0</v>
      </c>
      <c r="L186" s="22">
        <v>0</v>
      </c>
      <c r="M186" s="10">
        <v>0</v>
      </c>
    </row>
    <row r="187" spans="1:13" x14ac:dyDescent="0.35">
      <c r="A187" s="9" t="str">
        <f>B3&amp;C187&amp;D187</f>
        <v>DISTRIBUCION VOLUMEN X CRITERIO (Consumiciones)Total Bebidas CalientesT.ESPAÑA</v>
      </c>
      <c r="B187" s="9">
        <v>0</v>
      </c>
      <c r="C187" s="9" t="s">
        <v>160</v>
      </c>
      <c r="D187" s="10" t="s">
        <v>36</v>
      </c>
      <c r="E187" s="10">
        <v>100</v>
      </c>
      <c r="F187" s="10">
        <v>100</v>
      </c>
      <c r="G187" s="10">
        <v>100</v>
      </c>
      <c r="H187" s="10">
        <v>0</v>
      </c>
      <c r="I187" s="10">
        <v>0</v>
      </c>
      <c r="J187" s="10">
        <v>0</v>
      </c>
      <c r="K187" s="10">
        <v>0</v>
      </c>
      <c r="L187" s="10">
        <v>0</v>
      </c>
      <c r="M187" s="10">
        <v>0</v>
      </c>
    </row>
    <row r="188" spans="1:13" x14ac:dyDescent="0.35">
      <c r="A188" s="9" t="str">
        <f>B3&amp;C187&amp;D188</f>
        <v>DISTRIBUCION VOLUMEN X CRITERIO (Consumiciones)Total Bebidas CalientesHiper+Super+Discount+G.A</v>
      </c>
      <c r="B188" s="9">
        <v>0</v>
      </c>
      <c r="C188" s="9">
        <v>0</v>
      </c>
      <c r="D188" s="9" t="s">
        <v>23</v>
      </c>
      <c r="E188" s="22">
        <v>0.79469759393246964</v>
      </c>
      <c r="F188" s="22">
        <v>0.83427472186681439</v>
      </c>
      <c r="G188" s="22">
        <v>0.94930508243881218</v>
      </c>
      <c r="H188" s="22">
        <v>0</v>
      </c>
      <c r="I188" s="22">
        <v>0</v>
      </c>
      <c r="J188" s="22">
        <v>0</v>
      </c>
      <c r="K188" s="22">
        <v>0</v>
      </c>
      <c r="L188" s="22">
        <v>0</v>
      </c>
      <c r="M188" s="10">
        <v>0</v>
      </c>
    </row>
    <row r="189" spans="1:13" x14ac:dyDescent="0.35">
      <c r="A189" s="9" t="str">
        <f>B3&amp;C187&amp;D189</f>
        <v>DISTRIBUCION VOLUMEN X CRITERIO (Consumiciones)Total Bebidas CalientesRestaurantes</v>
      </c>
      <c r="B189" s="9">
        <v>0</v>
      </c>
      <c r="C189" s="9">
        <v>0</v>
      </c>
      <c r="D189" s="10" t="s">
        <v>24</v>
      </c>
      <c r="E189" s="10">
        <v>5.7789486331633926</v>
      </c>
      <c r="F189" s="10">
        <v>5.9339061907011956</v>
      </c>
      <c r="G189" s="10">
        <v>5.8547473092439395</v>
      </c>
      <c r="H189" s="10">
        <v>0</v>
      </c>
      <c r="I189" s="10">
        <v>0</v>
      </c>
      <c r="J189" s="10">
        <v>0</v>
      </c>
      <c r="K189" s="10">
        <v>0</v>
      </c>
      <c r="L189" s="10">
        <v>0</v>
      </c>
      <c r="M189" s="10">
        <v>0</v>
      </c>
    </row>
    <row r="190" spans="1:13" x14ac:dyDescent="0.35">
      <c r="A190" s="9" t="str">
        <f>B3&amp;C187&amp;D190</f>
        <v>DISTRIBUCION VOLUMEN X CRITERIO (Consumiciones)Total Bebidas CalientesRestaurantes Fast Food</v>
      </c>
      <c r="B190" s="9">
        <v>0</v>
      </c>
      <c r="C190" s="9">
        <v>0</v>
      </c>
      <c r="D190" s="9" t="s">
        <v>25</v>
      </c>
      <c r="E190" s="22">
        <v>1.1331687247479505</v>
      </c>
      <c r="F190" s="22">
        <v>1.2966695556343275</v>
      </c>
      <c r="G190" s="22">
        <v>1.6383802384397728</v>
      </c>
      <c r="H190" s="22">
        <v>0</v>
      </c>
      <c r="I190" s="22">
        <v>0</v>
      </c>
      <c r="J190" s="22">
        <v>0</v>
      </c>
      <c r="K190" s="22">
        <v>0</v>
      </c>
      <c r="L190" s="22">
        <v>0</v>
      </c>
      <c r="M190" s="10">
        <v>0</v>
      </c>
    </row>
    <row r="191" spans="1:13" x14ac:dyDescent="0.35">
      <c r="A191" s="9" t="str">
        <f>B3&amp;C187&amp;D191</f>
        <v>DISTRIBUCION VOLUMEN X CRITERIO (Consumiciones)Total Bebidas CalientesBares/Cafeterias/Cervecerias</v>
      </c>
      <c r="B191" s="9">
        <v>0</v>
      </c>
      <c r="C191" s="9">
        <v>0</v>
      </c>
      <c r="D191" s="10" t="s">
        <v>26</v>
      </c>
      <c r="E191" s="10">
        <v>72.286642176814638</v>
      </c>
      <c r="F191" s="10">
        <v>71.551490095657854</v>
      </c>
      <c r="G191" s="10">
        <v>70.680967200422273</v>
      </c>
      <c r="H191" s="10">
        <v>0</v>
      </c>
      <c r="I191" s="10">
        <v>0</v>
      </c>
      <c r="J191" s="10">
        <v>0</v>
      </c>
      <c r="K191" s="10">
        <v>0</v>
      </c>
      <c r="L191" s="10">
        <v>0</v>
      </c>
      <c r="M191" s="10">
        <v>0</v>
      </c>
    </row>
    <row r="192" spans="1:13" x14ac:dyDescent="0.35">
      <c r="A192" s="9" t="str">
        <f>B3&amp;C187&amp;D192</f>
        <v>DISTRIBUCION VOLUMEN X CRITERIO (Consumiciones)Total Bebidas CalientesPanaderias/Pastelerias</v>
      </c>
      <c r="B192" s="9">
        <v>0</v>
      </c>
      <c r="C192" s="9">
        <v>0</v>
      </c>
      <c r="D192" s="9" t="s">
        <v>27</v>
      </c>
      <c r="E192" s="22">
        <v>3.3191197872269331</v>
      </c>
      <c r="F192" s="22">
        <v>3.6060075265774887</v>
      </c>
      <c r="G192" s="22">
        <v>4.0125840959247761</v>
      </c>
      <c r="H192" s="22">
        <v>0</v>
      </c>
      <c r="I192" s="22">
        <v>0</v>
      </c>
      <c r="J192" s="22">
        <v>0</v>
      </c>
      <c r="K192" s="22">
        <v>0</v>
      </c>
      <c r="L192" s="22">
        <v>0</v>
      </c>
      <c r="M192" s="10">
        <v>0</v>
      </c>
    </row>
    <row r="193" spans="1:13" x14ac:dyDescent="0.35">
      <c r="A193" s="9" t="str">
        <f>B3&amp;C187&amp;D193</f>
        <v>DISTRIBUCION VOLUMEN X CRITERIO (Consumiciones)Total Bebidas CalientesTda.Alimentacion/Delicatesen</v>
      </c>
      <c r="B193" s="9">
        <v>0</v>
      </c>
      <c r="C193" s="9">
        <v>0</v>
      </c>
      <c r="D193" s="10" t="s">
        <v>122</v>
      </c>
      <c r="E193" s="10">
        <v>0.35955541462949919</v>
      </c>
      <c r="F193" s="10">
        <v>0.14822829259149697</v>
      </c>
      <c r="G193" s="10">
        <v>0.15029820648230699</v>
      </c>
      <c r="H193" s="10">
        <v>0</v>
      </c>
      <c r="I193" s="10">
        <v>0</v>
      </c>
      <c r="J193" s="10">
        <v>0</v>
      </c>
      <c r="K193" s="10">
        <v>0</v>
      </c>
      <c r="L193" s="10">
        <v>0</v>
      </c>
      <c r="M193" s="10">
        <v>0</v>
      </c>
    </row>
    <row r="194" spans="1:13" x14ac:dyDescent="0.35">
      <c r="A194" s="9" t="str">
        <f>B3&amp;C187&amp;D194</f>
        <v>DISTRIBUCION VOLUMEN X CRITERIO (Consumiciones)Total Bebidas CalientesCanal Conveniencia/24h</v>
      </c>
      <c r="B194" s="9">
        <v>0</v>
      </c>
      <c r="C194" s="9">
        <v>0</v>
      </c>
      <c r="D194" s="9" t="s">
        <v>123</v>
      </c>
      <c r="E194" s="22">
        <v>0.22835911355930635</v>
      </c>
      <c r="F194" s="22">
        <v>0.25840920301334946</v>
      </c>
      <c r="G194" s="22">
        <v>0.31065491078888147</v>
      </c>
      <c r="H194" s="22">
        <v>0</v>
      </c>
      <c r="I194" s="22">
        <v>0</v>
      </c>
      <c r="J194" s="22">
        <v>0</v>
      </c>
      <c r="K194" s="22">
        <v>0</v>
      </c>
      <c r="L194" s="22">
        <v>0</v>
      </c>
      <c r="M194" s="10">
        <v>0</v>
      </c>
    </row>
    <row r="195" spans="1:13" x14ac:dyDescent="0.35">
      <c r="A195" s="9" t="str">
        <f>B3&amp;C187&amp;D195</f>
        <v>DISTRIBUCION VOLUMEN X CRITERIO (Consumiciones)Total Bebidas CalientesHoteles</v>
      </c>
      <c r="B195" s="9">
        <v>0</v>
      </c>
      <c r="C195" s="9">
        <v>0</v>
      </c>
      <c r="D195" s="10" t="s">
        <v>29</v>
      </c>
      <c r="E195" s="10">
        <v>0.42150402859724617</v>
      </c>
      <c r="F195" s="10">
        <v>0.44603323755505342</v>
      </c>
      <c r="G195" s="10">
        <v>0.5541037557159777</v>
      </c>
      <c r="H195" s="10">
        <v>0</v>
      </c>
      <c r="I195" s="10">
        <v>0</v>
      </c>
      <c r="J195" s="10">
        <v>0</v>
      </c>
      <c r="K195" s="10">
        <v>0</v>
      </c>
      <c r="L195" s="10">
        <v>0</v>
      </c>
      <c r="M195" s="10">
        <v>0</v>
      </c>
    </row>
    <row r="196" spans="1:13" x14ac:dyDescent="0.35">
      <c r="A196" s="9" t="str">
        <f>B3&amp;C187&amp;D196</f>
        <v>DISTRIBUCION VOLUMEN X CRITERIO (Consumiciones)Total Bebidas CalientesEstaciones de servicio</v>
      </c>
      <c r="B196" s="9">
        <v>0</v>
      </c>
      <c r="C196" s="9">
        <v>0</v>
      </c>
      <c r="D196" s="9" t="s">
        <v>30</v>
      </c>
      <c r="E196" s="22">
        <v>2.0877980390581619</v>
      </c>
      <c r="F196" s="22">
        <v>2.1049306916031196</v>
      </c>
      <c r="G196" s="22">
        <v>2.0629846616115359</v>
      </c>
      <c r="H196" s="22">
        <v>0</v>
      </c>
      <c r="I196" s="22">
        <v>0</v>
      </c>
      <c r="J196" s="22">
        <v>0</v>
      </c>
      <c r="K196" s="22">
        <v>0</v>
      </c>
      <c r="L196" s="22">
        <v>0</v>
      </c>
      <c r="M196" s="10">
        <v>0</v>
      </c>
    </row>
    <row r="197" spans="1:13" x14ac:dyDescent="0.35">
      <c r="A197" s="9" t="str">
        <f>B3&amp;C187&amp;D197</f>
        <v>DISTRIBUCION VOLUMEN X CRITERIO (Consumiciones)Total Bebidas CalientesMaquinas dispensadoras</v>
      </c>
      <c r="B197" s="9">
        <v>0</v>
      </c>
      <c r="C197" s="9">
        <v>0</v>
      </c>
      <c r="D197" s="10" t="s">
        <v>31</v>
      </c>
      <c r="E197" s="10">
        <v>8.7320067483358432</v>
      </c>
      <c r="F197" s="10">
        <v>8.5012481699528522</v>
      </c>
      <c r="G197" s="10">
        <v>8.5733303185012701</v>
      </c>
      <c r="H197" s="10">
        <v>0</v>
      </c>
      <c r="I197" s="10">
        <v>0</v>
      </c>
      <c r="J197" s="10">
        <v>0</v>
      </c>
      <c r="K197" s="10">
        <v>0</v>
      </c>
      <c r="L197" s="10">
        <v>0</v>
      </c>
      <c r="M197" s="10">
        <v>0</v>
      </c>
    </row>
    <row r="198" spans="1:13" x14ac:dyDescent="0.35">
      <c r="A198" s="9" t="str">
        <f>B3&amp;C187&amp;D198</f>
        <v>DISTRIBUCION VOLUMEN X CRITERIO (Consumiciones)Total Bebidas CalientesServicio en la empresa</v>
      </c>
      <c r="B198" s="9">
        <v>0</v>
      </c>
      <c r="C198" s="9">
        <v>0</v>
      </c>
      <c r="D198" s="9" t="s">
        <v>32</v>
      </c>
      <c r="E198" s="22">
        <v>2.6478153577961692</v>
      </c>
      <c r="F198" s="22">
        <v>2.8440933965210058</v>
      </c>
      <c r="G198" s="22">
        <v>2.7945619413354503</v>
      </c>
      <c r="H198" s="22">
        <v>0</v>
      </c>
      <c r="I198" s="22">
        <v>0</v>
      </c>
      <c r="J198" s="22">
        <v>0</v>
      </c>
      <c r="K198" s="22">
        <v>0</v>
      </c>
      <c r="L198" s="22">
        <v>0</v>
      </c>
      <c r="M198" s="10">
        <v>0</v>
      </c>
    </row>
    <row r="199" spans="1:13" x14ac:dyDescent="0.35">
      <c r="A199" s="9" t="str">
        <f>B3&amp;C187&amp;D199</f>
        <v>DISTRIBUCION VOLUMEN X CRITERIO (Consumiciones)Total Bebidas CalientesResto de canales</v>
      </c>
      <c r="B199" s="9">
        <v>0</v>
      </c>
      <c r="C199" s="9">
        <v>0</v>
      </c>
      <c r="D199" s="10" t="s">
        <v>33</v>
      </c>
      <c r="E199" s="10">
        <v>2.210389963094594</v>
      </c>
      <c r="F199" s="10">
        <v>2.4747048406244887</v>
      </c>
      <c r="G199" s="10">
        <v>2.4180877382525754</v>
      </c>
      <c r="H199" s="10">
        <v>0</v>
      </c>
      <c r="I199" s="10">
        <v>0</v>
      </c>
      <c r="J199" s="10">
        <v>0</v>
      </c>
      <c r="K199" s="10">
        <v>0</v>
      </c>
      <c r="L199" s="10">
        <v>0</v>
      </c>
      <c r="M199" s="10">
        <v>0</v>
      </c>
    </row>
    <row r="200" spans="1:13" x14ac:dyDescent="0.35">
      <c r="A200" s="9" t="str">
        <f>B3&amp;C187&amp;D200</f>
        <v>DISTRIBUCION VOLUMEN X CRITERIO (Consumiciones)Total Bebidas CalientesEN LA CALLE</v>
      </c>
      <c r="B200" s="9">
        <v>0</v>
      </c>
      <c r="C200" s="9">
        <v>0</v>
      </c>
      <c r="D200" s="9" t="s">
        <v>124</v>
      </c>
      <c r="E200" s="22">
        <v>1.3268584761927782</v>
      </c>
      <c r="F200" s="22">
        <v>1.2218784394423852</v>
      </c>
      <c r="G200" s="22">
        <v>1.3261901977874919</v>
      </c>
      <c r="H200" s="22">
        <v>0</v>
      </c>
      <c r="I200" s="22">
        <v>0</v>
      </c>
      <c r="J200" s="22">
        <v>0</v>
      </c>
      <c r="K200" s="22">
        <v>0</v>
      </c>
      <c r="L200" s="22">
        <v>0</v>
      </c>
      <c r="M200" s="10">
        <v>0</v>
      </c>
    </row>
    <row r="201" spans="1:13" x14ac:dyDescent="0.35">
      <c r="A201" s="9" t="str">
        <f>B3&amp;C187&amp;D201</f>
        <v>DISTRIBUCION VOLUMEN X CRITERIO (Consumiciones)Total Bebidas CalientesEN CASA DE OTROS</v>
      </c>
      <c r="B201" s="9">
        <v>0</v>
      </c>
      <c r="C201" s="9">
        <v>0</v>
      </c>
      <c r="D201" s="10" t="s">
        <v>125</v>
      </c>
      <c r="E201" s="10">
        <v>0.58673303620369854</v>
      </c>
      <c r="F201" s="10">
        <v>0.49490913344204818</v>
      </c>
      <c r="G201" s="10">
        <v>0.51798442000692724</v>
      </c>
      <c r="H201" s="10">
        <v>0</v>
      </c>
      <c r="I201" s="10">
        <v>0</v>
      </c>
      <c r="J201" s="10">
        <v>0</v>
      </c>
      <c r="K201" s="10">
        <v>0</v>
      </c>
      <c r="L201" s="10">
        <v>0</v>
      </c>
      <c r="M201" s="10">
        <v>0</v>
      </c>
    </row>
    <row r="202" spans="1:13" x14ac:dyDescent="0.35">
      <c r="A202" s="9" t="str">
        <f>B3&amp;C187&amp;D202</f>
        <v>DISTRIBUCION VOLUMEN X CRITERIO (Consumiciones)Total Bebidas CalientesEN EL ESTABLECIMIENTO</v>
      </c>
      <c r="B202" s="9">
        <v>0</v>
      </c>
      <c r="C202" s="9">
        <v>0</v>
      </c>
      <c r="D202" s="9" t="s">
        <v>126</v>
      </c>
      <c r="E202" s="22">
        <v>82.525563978731213</v>
      </c>
      <c r="F202" s="22">
        <v>82.954852338937073</v>
      </c>
      <c r="G202" s="22">
        <v>82.758873805302088</v>
      </c>
      <c r="H202" s="22">
        <v>0</v>
      </c>
      <c r="I202" s="22">
        <v>0</v>
      </c>
      <c r="J202" s="22">
        <v>0</v>
      </c>
      <c r="K202" s="22">
        <v>0</v>
      </c>
      <c r="L202" s="22">
        <v>0</v>
      </c>
      <c r="M202" s="10">
        <v>0</v>
      </c>
    </row>
    <row r="203" spans="1:13" x14ac:dyDescent="0.35">
      <c r="A203" s="9" t="str">
        <f>B3&amp;C187&amp;D203</f>
        <v>DISTRIBUCION VOLUMEN X CRITERIO (Consumiciones)Total Bebidas CalientesEN EL TRABAJO</v>
      </c>
      <c r="B203" s="9">
        <v>0</v>
      </c>
      <c r="C203" s="9">
        <v>0</v>
      </c>
      <c r="D203" s="10" t="s">
        <v>127</v>
      </c>
      <c r="E203" s="10">
        <v>13.883325311449349</v>
      </c>
      <c r="F203" s="10">
        <v>13.512878559984948</v>
      </c>
      <c r="G203" s="10">
        <v>13.193319466581288</v>
      </c>
      <c r="H203" s="10">
        <v>0</v>
      </c>
      <c r="I203" s="10">
        <v>0</v>
      </c>
      <c r="J203" s="10">
        <v>0</v>
      </c>
      <c r="K203" s="10">
        <v>0</v>
      </c>
      <c r="L203" s="10">
        <v>0</v>
      </c>
      <c r="M203" s="10">
        <v>0</v>
      </c>
    </row>
    <row r="204" spans="1:13" x14ac:dyDescent="0.35">
      <c r="A204" s="9" t="str">
        <f>B3&amp;C187&amp;D204</f>
        <v>DISTRIBUCION VOLUMEN X CRITERIO (Consumiciones)Total Bebidas CalientesEN COLEGIO/INSTITUTO/UNIV.</v>
      </c>
      <c r="B204" s="9">
        <v>0</v>
      </c>
      <c r="C204" s="9">
        <v>0</v>
      </c>
      <c r="D204" s="9" t="s">
        <v>128</v>
      </c>
      <c r="E204" s="22">
        <v>0.38896492102413749</v>
      </c>
      <c r="F204" s="22">
        <v>0.37292506723735402</v>
      </c>
      <c r="G204" s="22">
        <v>0.22298976666158868</v>
      </c>
      <c r="H204" s="22">
        <v>0</v>
      </c>
      <c r="I204" s="22">
        <v>0</v>
      </c>
      <c r="J204" s="22">
        <v>0</v>
      </c>
      <c r="K204" s="22">
        <v>0</v>
      </c>
      <c r="L204" s="22">
        <v>0</v>
      </c>
      <c r="M204" s="10">
        <v>0</v>
      </c>
    </row>
    <row r="205" spans="1:13" x14ac:dyDescent="0.35">
      <c r="A205" s="9" t="str">
        <f>B3&amp;C187&amp;D205</f>
        <v>DISTRIBUCION VOLUMEN X CRITERIO (Consumiciones)Total Bebidas CalientesEN MI CASA</v>
      </c>
      <c r="B205" s="9">
        <v>0</v>
      </c>
      <c r="C205" s="9">
        <v>0</v>
      </c>
      <c r="D205" s="10" t="s">
        <v>129</v>
      </c>
      <c r="E205" s="10">
        <v>0.28396896988345399</v>
      </c>
      <c r="F205" s="10">
        <v>0.2600494761048513</v>
      </c>
      <c r="G205" s="10">
        <v>0.64857189544532889</v>
      </c>
      <c r="H205" s="10">
        <v>0</v>
      </c>
      <c r="I205" s="10">
        <v>0</v>
      </c>
      <c r="J205" s="10">
        <v>0</v>
      </c>
      <c r="K205" s="10">
        <v>0</v>
      </c>
      <c r="L205" s="10">
        <v>0</v>
      </c>
      <c r="M205" s="10">
        <v>0</v>
      </c>
    </row>
    <row r="206" spans="1:13" x14ac:dyDescent="0.35">
      <c r="A206" s="9" t="str">
        <f>B3&amp;C187&amp;D206</f>
        <v>DISTRIBUCION VOLUMEN X CRITERIO (Consumiciones)Total Bebidas CalientesEN M.TRANSP.(AVION,TREN,AUTOC,E</v>
      </c>
      <c r="B206" s="9">
        <v>0</v>
      </c>
      <c r="C206" s="9">
        <v>0</v>
      </c>
      <c r="D206" s="9" t="s">
        <v>130</v>
      </c>
      <c r="E206" s="22">
        <v>0.16988914159205842</v>
      </c>
      <c r="F206" s="22">
        <v>0.10984525124897476</v>
      </c>
      <c r="G206" s="22">
        <v>0.11239785750197064</v>
      </c>
      <c r="H206" s="22">
        <v>0</v>
      </c>
      <c r="I206" s="22">
        <v>0</v>
      </c>
      <c r="J206" s="22">
        <v>0</v>
      </c>
      <c r="K206" s="22">
        <v>0</v>
      </c>
      <c r="L206" s="22">
        <v>0</v>
      </c>
      <c r="M206" s="10">
        <v>0</v>
      </c>
    </row>
    <row r="207" spans="1:13" x14ac:dyDescent="0.35">
      <c r="A207" s="9" t="str">
        <f>B3&amp;C187&amp;D207</f>
        <v>DISTRIBUCION VOLUMEN X CRITERIO (Consumiciones)Total Bebidas CalientesEN OTRO LUGAR</v>
      </c>
      <c r="B207" s="9">
        <v>0</v>
      </c>
      <c r="C207" s="9">
        <v>0</v>
      </c>
      <c r="D207" s="10" t="s">
        <v>131</v>
      </c>
      <c r="E207" s="10">
        <v>0.83471589378125066</v>
      </c>
      <c r="F207" s="10">
        <v>1.0726531847380953</v>
      </c>
      <c r="G207" s="10">
        <v>1.2196794515464726</v>
      </c>
      <c r="H207" s="10">
        <v>0</v>
      </c>
      <c r="I207" s="10">
        <v>0</v>
      </c>
      <c r="J207" s="10">
        <v>0</v>
      </c>
      <c r="K207" s="10">
        <v>0</v>
      </c>
      <c r="L207" s="10">
        <v>0</v>
      </c>
      <c r="M207" s="10">
        <v>0</v>
      </c>
    </row>
    <row r="208" spans="1:13" x14ac:dyDescent="0.35">
      <c r="A208" s="9" t="str">
        <f>B3&amp;C187&amp;D208</f>
        <v>DISTRIBUCION VOLUMEN X CRITERIO (Consumiciones)Total Bebidas CalientesDESAYUNO</v>
      </c>
      <c r="B208" s="9">
        <v>0</v>
      </c>
      <c r="C208" s="9">
        <v>0</v>
      </c>
      <c r="D208" s="9" t="s">
        <v>132</v>
      </c>
      <c r="E208" s="22">
        <v>58.135363426891963</v>
      </c>
      <c r="F208" s="22">
        <v>58.333193236882586</v>
      </c>
      <c r="G208" s="22">
        <v>57.166859520014633</v>
      </c>
      <c r="H208" s="22">
        <v>0</v>
      </c>
      <c r="I208" s="22">
        <v>0</v>
      </c>
      <c r="J208" s="22">
        <v>0</v>
      </c>
      <c r="K208" s="22">
        <v>0</v>
      </c>
      <c r="L208" s="22">
        <v>0</v>
      </c>
      <c r="M208" s="10">
        <v>0</v>
      </c>
    </row>
    <row r="209" spans="1:13" x14ac:dyDescent="0.35">
      <c r="A209" s="9" t="str">
        <f>B3&amp;C187&amp;D209</f>
        <v>DISTRIBUCION VOLUMEN X CRITERIO (Consumiciones)Total Bebidas CalientesAPERITIVO/ANTES DE COMER</v>
      </c>
      <c r="B209" s="9">
        <v>0</v>
      </c>
      <c r="C209" s="9">
        <v>0</v>
      </c>
      <c r="D209" s="10" t="s">
        <v>133</v>
      </c>
      <c r="E209" s="10">
        <v>9.5491689351891029</v>
      </c>
      <c r="F209" s="10">
        <v>9.4134835262670116</v>
      </c>
      <c r="G209" s="10">
        <v>9.3524443193592433</v>
      </c>
      <c r="H209" s="10">
        <v>0</v>
      </c>
      <c r="I209" s="10">
        <v>0</v>
      </c>
      <c r="J209" s="10">
        <v>0</v>
      </c>
      <c r="K209" s="10">
        <v>0</v>
      </c>
      <c r="L209" s="10">
        <v>0</v>
      </c>
      <c r="M209" s="10">
        <v>0</v>
      </c>
    </row>
    <row r="210" spans="1:13" x14ac:dyDescent="0.35">
      <c r="A210" s="9" t="str">
        <f>B3&amp;C187&amp;D210</f>
        <v>DISTRIBUCION VOLUMEN X CRITERIO (Consumiciones)Total Bebidas CalientesCOMIDA</v>
      </c>
      <c r="B210" s="9">
        <v>0</v>
      </c>
      <c r="C210" s="9">
        <v>0</v>
      </c>
      <c r="D210" s="9" t="s">
        <v>134</v>
      </c>
      <c r="E210" s="22">
        <v>9.2831350612732102</v>
      </c>
      <c r="F210" s="22">
        <v>9.6670950637283841</v>
      </c>
      <c r="G210" s="22">
        <v>9.9649507329472335</v>
      </c>
      <c r="H210" s="22">
        <v>0</v>
      </c>
      <c r="I210" s="22">
        <v>0</v>
      </c>
      <c r="J210" s="22">
        <v>0</v>
      </c>
      <c r="K210" s="22">
        <v>0</v>
      </c>
      <c r="L210" s="22">
        <v>0</v>
      </c>
      <c r="M210" s="10">
        <v>0</v>
      </c>
    </row>
    <row r="211" spans="1:13" x14ac:dyDescent="0.35">
      <c r="A211" s="9" t="str">
        <f>B3&amp;C187&amp;D211</f>
        <v>DISTRIBUCION VOLUMEN X CRITERIO (Consumiciones)Total Bebidas CalientesTARDE/MERIENDA</v>
      </c>
      <c r="B211" s="9">
        <v>0</v>
      </c>
      <c r="C211" s="9">
        <v>0</v>
      </c>
      <c r="D211" s="10" t="s">
        <v>135</v>
      </c>
      <c r="E211" s="10">
        <v>15.691238751884907</v>
      </c>
      <c r="F211" s="10">
        <v>15.205356954429543</v>
      </c>
      <c r="G211" s="10">
        <v>15.549764832033155</v>
      </c>
      <c r="H211" s="10">
        <v>0</v>
      </c>
      <c r="I211" s="10">
        <v>0</v>
      </c>
      <c r="J211" s="10">
        <v>0</v>
      </c>
      <c r="K211" s="10">
        <v>0</v>
      </c>
      <c r="L211" s="10">
        <v>0</v>
      </c>
      <c r="M211" s="10">
        <v>0</v>
      </c>
    </row>
    <row r="212" spans="1:13" x14ac:dyDescent="0.35">
      <c r="A212" s="9" t="str">
        <f>B3&amp;C187&amp;D212</f>
        <v>DISTRIBUCION VOLUMEN X CRITERIO (Consumiciones)Total Bebidas CalientesANTES DE CENAR</v>
      </c>
      <c r="B212" s="9">
        <v>0</v>
      </c>
      <c r="C212" s="9">
        <v>0</v>
      </c>
      <c r="D212" s="9" t="s">
        <v>136</v>
      </c>
      <c r="E212" s="22">
        <v>1.2331488892475235</v>
      </c>
      <c r="F212" s="22">
        <v>1.0754084944233862</v>
      </c>
      <c r="G212" s="22">
        <v>1.1248063013432847</v>
      </c>
      <c r="H212" s="22">
        <v>0</v>
      </c>
      <c r="I212" s="22">
        <v>0</v>
      </c>
      <c r="J212" s="22">
        <v>0</v>
      </c>
      <c r="K212" s="22">
        <v>0</v>
      </c>
      <c r="L212" s="22">
        <v>0</v>
      </c>
      <c r="M212" s="10">
        <v>0</v>
      </c>
    </row>
    <row r="213" spans="1:13" x14ac:dyDescent="0.35">
      <c r="A213" s="9" t="str">
        <f>B3&amp;C187&amp;D213</f>
        <v>DISTRIBUCION VOLUMEN X CRITERIO (Consumiciones)Total Bebidas CalientesCENA</v>
      </c>
      <c r="B213" s="9">
        <v>0</v>
      </c>
      <c r="C213" s="9">
        <v>0</v>
      </c>
      <c r="D213" s="10" t="s">
        <v>137</v>
      </c>
      <c r="E213" s="10">
        <v>2.1238435512228695</v>
      </c>
      <c r="F213" s="10">
        <v>2.0197475187726264</v>
      </c>
      <c r="G213" s="10">
        <v>2.0346390925109583</v>
      </c>
      <c r="H213" s="10">
        <v>0</v>
      </c>
      <c r="I213" s="10">
        <v>0</v>
      </c>
      <c r="J213" s="10">
        <v>0</v>
      </c>
      <c r="K213" s="10">
        <v>0</v>
      </c>
      <c r="L213" s="10">
        <v>0</v>
      </c>
      <c r="M213" s="10">
        <v>0</v>
      </c>
    </row>
    <row r="214" spans="1:13" x14ac:dyDescent="0.35">
      <c r="A214" s="9" t="str">
        <f>B3&amp;C187&amp;D214</f>
        <v>DISTRIBUCION VOLUMEN X CRITERIO (Consumiciones)Total Bebidas CalientesDESPUES DE LA CENA</v>
      </c>
      <c r="B214" s="9">
        <v>0</v>
      </c>
      <c r="C214" s="9">
        <v>0</v>
      </c>
      <c r="D214" s="9" t="s">
        <v>138</v>
      </c>
      <c r="E214" s="22">
        <v>0.92089261173820847</v>
      </c>
      <c r="F214" s="22">
        <v>1.1018699120396982</v>
      </c>
      <c r="G214" s="22">
        <v>1.1349868924888999</v>
      </c>
      <c r="H214" s="22">
        <v>0</v>
      </c>
      <c r="I214" s="22">
        <v>0</v>
      </c>
      <c r="J214" s="22">
        <v>0</v>
      </c>
      <c r="K214" s="22">
        <v>0</v>
      </c>
      <c r="L214" s="22">
        <v>0</v>
      </c>
      <c r="M214" s="10">
        <v>0</v>
      </c>
    </row>
    <row r="215" spans="1:13" x14ac:dyDescent="0.35">
      <c r="A215" s="9" t="str">
        <f>B3&amp;C187&amp;D215</f>
        <v>DISTRIBUCION VOLUMEN X CRITERIO (Consumiciones)Total Bebidas CalientesDURANTE EL DIA</v>
      </c>
      <c r="B215" s="9">
        <v>0</v>
      </c>
      <c r="C215" s="9">
        <v>0</v>
      </c>
      <c r="D215" s="10" t="s">
        <v>139</v>
      </c>
      <c r="E215" s="10">
        <v>3.0632016630538565</v>
      </c>
      <c r="F215" s="10">
        <v>3.1838424319122307</v>
      </c>
      <c r="G215" s="10">
        <v>3.6715497847505807</v>
      </c>
      <c r="H215" s="10">
        <v>0</v>
      </c>
      <c r="I215" s="10">
        <v>0</v>
      </c>
      <c r="J215" s="10">
        <v>0</v>
      </c>
      <c r="K215" s="10">
        <v>0</v>
      </c>
      <c r="L215" s="10">
        <v>0</v>
      </c>
      <c r="M215" s="10">
        <v>0</v>
      </c>
    </row>
    <row r="216" spans="1:13" x14ac:dyDescent="0.35">
      <c r="A216" s="9" t="str">
        <f>B3&amp;C187&amp;D216</f>
        <v>DISTRIBUCION VOLUMEN X CRITERIO (Consumiciones)Total Bebidas CalientesCON AMIGOS</v>
      </c>
      <c r="B216" s="9">
        <v>0</v>
      </c>
      <c r="C216" s="9">
        <v>0</v>
      </c>
      <c r="D216" s="9" t="s">
        <v>140</v>
      </c>
      <c r="E216" s="22">
        <v>19.336861540386572</v>
      </c>
      <c r="F216" s="22">
        <v>19.268925450684321</v>
      </c>
      <c r="G216" s="22">
        <v>18.814451717993201</v>
      </c>
      <c r="H216" s="22">
        <v>0</v>
      </c>
      <c r="I216" s="22">
        <v>0</v>
      </c>
      <c r="J216" s="22">
        <v>0</v>
      </c>
      <c r="K216" s="22">
        <v>0</v>
      </c>
      <c r="L216" s="22">
        <v>0</v>
      </c>
      <c r="M216" s="10">
        <v>0</v>
      </c>
    </row>
    <row r="217" spans="1:13" x14ac:dyDescent="0.35">
      <c r="A217" s="9" t="str">
        <f>B3&amp;C187&amp;D217</f>
        <v>DISTRIBUCION VOLUMEN X CRITERIO (Consumiciones)Total Bebidas CalientesCON CLIENTES</v>
      </c>
      <c r="B217" s="9">
        <v>0</v>
      </c>
      <c r="C217" s="9">
        <v>0</v>
      </c>
      <c r="D217" s="10" t="s">
        <v>141</v>
      </c>
      <c r="E217" s="10">
        <v>1.0916634733169863</v>
      </c>
      <c r="F217" s="10">
        <v>1.0503563874860367</v>
      </c>
      <c r="G217" s="10">
        <v>0.97420068527181991</v>
      </c>
      <c r="H217" s="10">
        <v>0</v>
      </c>
      <c r="I217" s="10">
        <v>0</v>
      </c>
      <c r="J217" s="10">
        <v>0</v>
      </c>
      <c r="K217" s="10">
        <v>0</v>
      </c>
      <c r="L217" s="10">
        <v>0</v>
      </c>
      <c r="M217" s="10">
        <v>0</v>
      </c>
    </row>
    <row r="218" spans="1:13" x14ac:dyDescent="0.35">
      <c r="A218" s="9" t="str">
        <f>B3&amp;C187&amp;D218</f>
        <v>DISTRIBUCION VOLUMEN X CRITERIO (Consumiciones)Total Bebidas CalientesCON COMPAÑEROS DE TRABAJO</v>
      </c>
      <c r="B218" s="9">
        <v>0</v>
      </c>
      <c r="C218" s="9">
        <v>0</v>
      </c>
      <c r="D218" s="9" t="s">
        <v>142</v>
      </c>
      <c r="E218" s="22">
        <v>17.46142563926832</v>
      </c>
      <c r="F218" s="22">
        <v>17.31735208408076</v>
      </c>
      <c r="G218" s="22">
        <v>16.931060799154274</v>
      </c>
      <c r="H218" s="22">
        <v>0</v>
      </c>
      <c r="I218" s="22">
        <v>0</v>
      </c>
      <c r="J218" s="22">
        <v>0</v>
      </c>
      <c r="K218" s="22">
        <v>0</v>
      </c>
      <c r="L218" s="22">
        <v>0</v>
      </c>
      <c r="M218" s="10">
        <v>0</v>
      </c>
    </row>
    <row r="219" spans="1:13" x14ac:dyDescent="0.35">
      <c r="A219" s="9" t="str">
        <f>B3&amp;C187&amp;D219</f>
        <v>DISTRIBUCION VOLUMEN X CRITERIO (Consumiciones)Total Bebidas CalientesCON COMPAÑEROS DE CLASE</v>
      </c>
      <c r="B219" s="9">
        <v>0</v>
      </c>
      <c r="C219" s="9">
        <v>0</v>
      </c>
      <c r="D219" s="10" t="s">
        <v>143</v>
      </c>
      <c r="E219" s="10">
        <v>0.41941205870454978</v>
      </c>
      <c r="F219" s="10">
        <v>0.50433148417941454</v>
      </c>
      <c r="G219" s="10">
        <v>0.50722582211039968</v>
      </c>
      <c r="H219" s="10">
        <v>0</v>
      </c>
      <c r="I219" s="10">
        <v>0</v>
      </c>
      <c r="J219" s="10">
        <v>0</v>
      </c>
      <c r="K219" s="10">
        <v>0</v>
      </c>
      <c r="L219" s="10">
        <v>0</v>
      </c>
      <c r="M219" s="10">
        <v>0</v>
      </c>
    </row>
    <row r="220" spans="1:13" x14ac:dyDescent="0.35">
      <c r="A220" s="9" t="str">
        <f>B3&amp;C187&amp;D220</f>
        <v>DISTRIBUCION VOLUMEN X CRITERIO (Consumiciones)Total Bebidas CalientesCON FAMILIA</v>
      </c>
      <c r="B220" s="9">
        <v>0</v>
      </c>
      <c r="C220" s="9">
        <v>0</v>
      </c>
      <c r="D220" s="9" t="s">
        <v>144</v>
      </c>
      <c r="E220" s="22">
        <v>17.30708553935143</v>
      </c>
      <c r="F220" s="22">
        <v>17.316221773993068</v>
      </c>
      <c r="G220" s="22">
        <v>16.855510484717861</v>
      </c>
      <c r="H220" s="22">
        <v>0</v>
      </c>
      <c r="I220" s="22">
        <v>0</v>
      </c>
      <c r="J220" s="22">
        <v>0</v>
      </c>
      <c r="K220" s="22">
        <v>0</v>
      </c>
      <c r="L220" s="22">
        <v>0</v>
      </c>
      <c r="M220" s="10">
        <v>0</v>
      </c>
    </row>
    <row r="221" spans="1:13" x14ac:dyDescent="0.35">
      <c r="A221" s="9" t="str">
        <f>B3&amp;C187&amp;D221</f>
        <v>DISTRIBUCION VOLUMEN X CRITERIO (Consumiciones)Total Bebidas CalientesCON LA PAREJA</v>
      </c>
      <c r="B221" s="9">
        <v>0</v>
      </c>
      <c r="C221" s="9">
        <v>0</v>
      </c>
      <c r="D221" s="10" t="s">
        <v>145</v>
      </c>
      <c r="E221" s="10">
        <v>15.550001457447163</v>
      </c>
      <c r="F221" s="10">
        <v>16.325987867766596</v>
      </c>
      <c r="G221" s="10">
        <v>16.886258820873607</v>
      </c>
      <c r="H221" s="10">
        <v>0</v>
      </c>
      <c r="I221" s="10">
        <v>0</v>
      </c>
      <c r="J221" s="10">
        <v>0</v>
      </c>
      <c r="K221" s="10">
        <v>0</v>
      </c>
      <c r="L221" s="10">
        <v>0</v>
      </c>
      <c r="M221" s="10">
        <v>0</v>
      </c>
    </row>
    <row r="222" spans="1:13" x14ac:dyDescent="0.35">
      <c r="A222" s="9" t="str">
        <f>B3&amp;C187&amp;D222</f>
        <v>DISTRIBUCION VOLUMEN X CRITERIO (Consumiciones)Total Bebidas CalientesESTABA SOLO/A</v>
      </c>
      <c r="B222" s="9">
        <v>0</v>
      </c>
      <c r="C222" s="9">
        <v>0</v>
      </c>
      <c r="D222" s="9" t="s">
        <v>146</v>
      </c>
      <c r="E222" s="22">
        <v>28.361054452358896</v>
      </c>
      <c r="F222" s="22">
        <v>27.726678143844836</v>
      </c>
      <c r="G222" s="22">
        <v>28.56712974831439</v>
      </c>
      <c r="H222" s="22">
        <v>0</v>
      </c>
      <c r="I222" s="22">
        <v>0</v>
      </c>
      <c r="J222" s="22">
        <v>0</v>
      </c>
      <c r="K222" s="22">
        <v>0</v>
      </c>
      <c r="L222" s="22">
        <v>0</v>
      </c>
      <c r="M222" s="10">
        <v>0</v>
      </c>
    </row>
    <row r="223" spans="1:13" x14ac:dyDescent="0.35">
      <c r="A223" s="9" t="str">
        <f>B3&amp;C187&amp;D223</f>
        <v>DISTRIBUCION VOLUMEN X CRITERIO (Consumiciones)Total Bebidas CalientesOTROS</v>
      </c>
      <c r="B223" s="9">
        <v>0</v>
      </c>
      <c r="C223" s="9">
        <v>0</v>
      </c>
      <c r="D223" s="10" t="s">
        <v>147</v>
      </c>
      <c r="E223" s="10">
        <v>0.472493706316576</v>
      </c>
      <c r="F223" s="10">
        <v>0.49012892331167979</v>
      </c>
      <c r="G223" s="10">
        <v>0.46417778263036225</v>
      </c>
      <c r="H223" s="10">
        <v>0</v>
      </c>
      <c r="I223" s="10">
        <v>0</v>
      </c>
      <c r="J223" s="10">
        <v>0</v>
      </c>
      <c r="K223" s="10">
        <v>0</v>
      </c>
      <c r="L223" s="10">
        <v>0</v>
      </c>
      <c r="M223" s="10">
        <v>0</v>
      </c>
    </row>
    <row r="224" spans="1:13" x14ac:dyDescent="0.35">
      <c r="A224" s="9" t="str">
        <f>B3&amp;C187&amp;D224</f>
        <v>DISTRIBUCION VOLUMEN X CRITERIO (Consumiciones)Total Bebidas CalientesESTAR TRABAJANDO</v>
      </c>
      <c r="B224" s="9">
        <v>0</v>
      </c>
      <c r="C224" s="9">
        <v>0</v>
      </c>
      <c r="D224" s="9" t="s">
        <v>148</v>
      </c>
      <c r="E224" s="22">
        <v>26.088158490625062</v>
      </c>
      <c r="F224" s="22">
        <v>25.849333242240835</v>
      </c>
      <c r="G224" s="22">
        <v>24.967025581686151</v>
      </c>
      <c r="H224" s="22">
        <v>0</v>
      </c>
      <c r="I224" s="22">
        <v>0</v>
      </c>
      <c r="J224" s="22">
        <v>0</v>
      </c>
      <c r="K224" s="22">
        <v>0</v>
      </c>
      <c r="L224" s="22">
        <v>0</v>
      </c>
      <c r="M224" s="10">
        <v>0</v>
      </c>
    </row>
    <row r="225" spans="1:13" x14ac:dyDescent="0.35">
      <c r="A225" s="9" t="str">
        <f>B3&amp;C187&amp;D225</f>
        <v>DISTRIBUCION VOLUMEN X CRITERIO (Consumiciones)Total Bebidas CalientesCOMIDA DE NEGOCIOS</v>
      </c>
      <c r="B225" s="9">
        <v>0</v>
      </c>
      <c r="C225" s="9">
        <v>0</v>
      </c>
      <c r="D225" s="10" t="s">
        <v>149</v>
      </c>
      <c r="E225" s="10">
        <v>0.19642644619638286</v>
      </c>
      <c r="F225" s="10">
        <v>0.18526268799900419</v>
      </c>
      <c r="G225" s="10">
        <v>0.17072445602998995</v>
      </c>
      <c r="H225" s="10">
        <v>0</v>
      </c>
      <c r="I225" s="10">
        <v>0</v>
      </c>
      <c r="J225" s="10">
        <v>0</v>
      </c>
      <c r="K225" s="10">
        <v>0</v>
      </c>
      <c r="L225" s="10">
        <v>0</v>
      </c>
      <c r="M225" s="10">
        <v>0</v>
      </c>
    </row>
    <row r="226" spans="1:13" x14ac:dyDescent="0.35">
      <c r="A226" s="9" t="str">
        <f>B3&amp;C187&amp;D226</f>
        <v>DISTRIBUCION VOLUMEN X CRITERIO (Consumiciones)Total Bebidas CalientesPOR PLACER/RELAX</v>
      </c>
      <c r="B226" s="9">
        <v>0</v>
      </c>
      <c r="C226" s="9">
        <v>0</v>
      </c>
      <c r="D226" s="9" t="s">
        <v>150</v>
      </c>
      <c r="E226" s="22">
        <v>15.202439411077592</v>
      </c>
      <c r="F226" s="22">
        <v>14.377004198958899</v>
      </c>
      <c r="G226" s="22">
        <v>14.484137274205738</v>
      </c>
      <c r="H226" s="22">
        <v>0</v>
      </c>
      <c r="I226" s="22">
        <v>0</v>
      </c>
      <c r="J226" s="22">
        <v>0</v>
      </c>
      <c r="K226" s="22">
        <v>0</v>
      </c>
      <c r="L226" s="22">
        <v>0</v>
      </c>
      <c r="M226" s="10">
        <v>0</v>
      </c>
    </row>
    <row r="227" spans="1:13" x14ac:dyDescent="0.35">
      <c r="A227" s="9" t="str">
        <f>B3&amp;C187&amp;D227</f>
        <v>DISTRIBUCION VOLUMEN X CRITERIO (Consumiciones)Total Bebidas CalientesTENER HAMBRE/SIN PLANIFICAR</v>
      </c>
      <c r="B227" s="9">
        <v>0</v>
      </c>
      <c r="C227" s="9">
        <v>0</v>
      </c>
      <c r="D227" s="10" t="s">
        <v>151</v>
      </c>
      <c r="E227" s="10">
        <v>24.587826832526524</v>
      </c>
      <c r="F227" s="10">
        <v>23.720701808102678</v>
      </c>
      <c r="G227" s="10">
        <v>22.961541341499448</v>
      </c>
      <c r="H227" s="10">
        <v>0</v>
      </c>
      <c r="I227" s="10">
        <v>0</v>
      </c>
      <c r="J227" s="10">
        <v>0</v>
      </c>
      <c r="K227" s="10">
        <v>0</v>
      </c>
      <c r="L227" s="10">
        <v>0</v>
      </c>
      <c r="M227" s="10">
        <v>0</v>
      </c>
    </row>
    <row r="228" spans="1:13" x14ac:dyDescent="0.35">
      <c r="A228" s="9" t="str">
        <f>B3&amp;C187&amp;D228</f>
        <v>DISTRIBUCION VOLUMEN X CRITERIO (Consumiciones)Total Bebidas CalientesESTAR DE COMPRAS</v>
      </c>
      <c r="B228" s="9">
        <v>0</v>
      </c>
      <c r="C228" s="9">
        <v>0</v>
      </c>
      <c r="D228" s="9" t="s">
        <v>152</v>
      </c>
      <c r="E228" s="22">
        <v>2.9911987965041176</v>
      </c>
      <c r="F228" s="22">
        <v>3.1867372418931548</v>
      </c>
      <c r="G228" s="22">
        <v>3.0689355122257465</v>
      </c>
      <c r="H228" s="22">
        <v>0</v>
      </c>
      <c r="I228" s="22">
        <v>0</v>
      </c>
      <c r="J228" s="22">
        <v>0</v>
      </c>
      <c r="K228" s="22">
        <v>0</v>
      </c>
      <c r="L228" s="22">
        <v>0</v>
      </c>
      <c r="M228" s="10">
        <v>0</v>
      </c>
    </row>
    <row r="229" spans="1:13" x14ac:dyDescent="0.35">
      <c r="A229" s="9" t="str">
        <f>B3&amp;C187&amp;D229</f>
        <v>DISTRIBUCION VOLUMEN X CRITERIO (Consumiciones)Total Bebidas CalientesNO COCINAR EN CASA</v>
      </c>
      <c r="B229" s="9">
        <v>0</v>
      </c>
      <c r="C229" s="9">
        <v>0</v>
      </c>
      <c r="D229" s="10" t="s">
        <v>153</v>
      </c>
      <c r="E229" s="10">
        <v>2.0246041964525023</v>
      </c>
      <c r="F229" s="10">
        <v>2.0148052736834834</v>
      </c>
      <c r="G229" s="10">
        <v>2.1877264121051656</v>
      </c>
      <c r="H229" s="10">
        <v>0</v>
      </c>
      <c r="I229" s="10">
        <v>0</v>
      </c>
      <c r="J229" s="10">
        <v>0</v>
      </c>
      <c r="K229" s="10">
        <v>0</v>
      </c>
      <c r="L229" s="10">
        <v>0</v>
      </c>
      <c r="M229" s="10">
        <v>0</v>
      </c>
    </row>
    <row r="230" spans="1:13" x14ac:dyDescent="0.35">
      <c r="A230" s="9" t="str">
        <f>B3&amp;C187&amp;D230</f>
        <v>DISTRIBUCION VOLUMEN X CRITERIO (Consumiciones)Total Bebidas CalientesCELEBRACION/FIESTA/SALIR TOMAR</v>
      </c>
      <c r="B230" s="9">
        <v>0</v>
      </c>
      <c r="C230" s="9">
        <v>0</v>
      </c>
      <c r="D230" s="9" t="s">
        <v>154</v>
      </c>
      <c r="E230" s="22">
        <v>21.95817624304247</v>
      </c>
      <c r="F230" s="22">
        <v>23.485243193726923</v>
      </c>
      <c r="G230" s="22">
        <v>24.754926244199183</v>
      </c>
      <c r="H230" s="22">
        <v>0</v>
      </c>
      <c r="I230" s="22">
        <v>0</v>
      </c>
      <c r="J230" s="22">
        <v>0</v>
      </c>
      <c r="K230" s="22">
        <v>0</v>
      </c>
      <c r="L230" s="22">
        <v>0</v>
      </c>
      <c r="M230" s="10">
        <v>0</v>
      </c>
    </row>
    <row r="231" spans="1:13" x14ac:dyDescent="0.35">
      <c r="A231" s="9" t="str">
        <f>B3&amp;C187&amp;D231</f>
        <v>DISTRIBUCION VOLUMEN X CRITERIO (Consumiciones)Total Bebidas CalientesVIENDO DEPORTES</v>
      </c>
      <c r="B231" s="9">
        <v>0</v>
      </c>
      <c r="C231" s="9">
        <v>0</v>
      </c>
      <c r="D231" s="10" t="s">
        <v>155</v>
      </c>
      <c r="E231" s="10">
        <v>0.43186932173252784</v>
      </c>
      <c r="F231" s="10">
        <v>0.36787694500075646</v>
      </c>
      <c r="G231" s="10">
        <v>0.37446538064160595</v>
      </c>
      <c r="H231" s="10">
        <v>0</v>
      </c>
      <c r="I231" s="10">
        <v>0</v>
      </c>
      <c r="J231" s="10">
        <v>0</v>
      </c>
      <c r="K231" s="10">
        <v>0</v>
      </c>
      <c r="L231" s="10">
        <v>0</v>
      </c>
      <c r="M231" s="10">
        <v>0</v>
      </c>
    </row>
    <row r="232" spans="1:13" x14ac:dyDescent="0.35">
      <c r="A232" s="9" t="str">
        <f>B3&amp;C187&amp;D232</f>
        <v>DISTRIBUCION VOLUMEN X CRITERIO (Consumiciones)Total Bebidas CalientesOTROS MOTIVOS</v>
      </c>
      <c r="B232" s="9">
        <v>0</v>
      </c>
      <c r="C232" s="9">
        <v>0</v>
      </c>
      <c r="D232" s="9" t="s">
        <v>156</v>
      </c>
      <c r="E232" s="22">
        <v>6.5193033544746122</v>
      </c>
      <c r="F232" s="22">
        <v>6.8130227460597439</v>
      </c>
      <c r="G232" s="22">
        <v>7.0305355027828798</v>
      </c>
      <c r="H232" s="22">
        <v>0</v>
      </c>
      <c r="I232" s="22">
        <v>0</v>
      </c>
      <c r="J232" s="22">
        <v>0</v>
      </c>
      <c r="K232" s="22">
        <v>0</v>
      </c>
      <c r="L232" s="22">
        <v>0</v>
      </c>
      <c r="M232" s="10">
        <v>0</v>
      </c>
    </row>
    <row r="233" spans="1:13" x14ac:dyDescent="0.35">
      <c r="A233" s="9" t="str">
        <f>B3&amp;C233&amp;D233</f>
        <v>DISTRIBUCION VOLUMEN X CRITERIO (Consumiciones)Total AperitivosT.ESPAÑA</v>
      </c>
      <c r="B233" s="9">
        <v>0</v>
      </c>
      <c r="C233" s="9" t="s">
        <v>161</v>
      </c>
      <c r="D233" s="10" t="s">
        <v>36</v>
      </c>
      <c r="E233" s="10">
        <v>100</v>
      </c>
      <c r="F233" s="10">
        <v>100</v>
      </c>
      <c r="G233" s="10">
        <v>100</v>
      </c>
      <c r="H233" s="10">
        <v>0</v>
      </c>
      <c r="I233" s="10">
        <v>0</v>
      </c>
      <c r="J233" s="10">
        <v>0</v>
      </c>
      <c r="K233" s="10">
        <v>0</v>
      </c>
      <c r="L233" s="10">
        <v>0</v>
      </c>
      <c r="M233" s="10">
        <v>0</v>
      </c>
    </row>
    <row r="234" spans="1:13" x14ac:dyDescent="0.35">
      <c r="A234" s="9" t="str">
        <f>B3&amp;C233&amp;D234</f>
        <v>DISTRIBUCION VOLUMEN X CRITERIO (Consumiciones)Total AperitivosHiper+Super+Discount+G.A</v>
      </c>
      <c r="B234" s="9">
        <v>0</v>
      </c>
      <c r="C234" s="9">
        <v>0</v>
      </c>
      <c r="D234" s="9" t="s">
        <v>23</v>
      </c>
      <c r="E234" s="22">
        <v>37.168197083540989</v>
      </c>
      <c r="F234" s="22">
        <v>39.321418292362665</v>
      </c>
      <c r="G234" s="22">
        <v>40.814788435651451</v>
      </c>
      <c r="H234" s="22">
        <v>0</v>
      </c>
      <c r="I234" s="22">
        <v>0</v>
      </c>
      <c r="J234" s="22">
        <v>0</v>
      </c>
      <c r="K234" s="22">
        <v>0</v>
      </c>
      <c r="L234" s="22">
        <v>0</v>
      </c>
      <c r="M234" s="10">
        <v>0</v>
      </c>
    </row>
    <row r="235" spans="1:13" x14ac:dyDescent="0.35">
      <c r="A235" s="9" t="str">
        <f>B3&amp;C233&amp;D235</f>
        <v>DISTRIBUCION VOLUMEN X CRITERIO (Consumiciones)Total AperitivosRestaurantes</v>
      </c>
      <c r="B235" s="9">
        <v>0</v>
      </c>
      <c r="C235" s="9">
        <v>0</v>
      </c>
      <c r="D235" s="10" t="s">
        <v>24</v>
      </c>
      <c r="E235" s="10">
        <v>1.6237976431047578</v>
      </c>
      <c r="F235" s="10">
        <v>1.6375601913719804</v>
      </c>
      <c r="G235" s="10">
        <v>2.5027202617805204</v>
      </c>
      <c r="H235" s="10">
        <v>0</v>
      </c>
      <c r="I235" s="10">
        <v>0</v>
      </c>
      <c r="J235" s="10">
        <v>0</v>
      </c>
      <c r="K235" s="10">
        <v>0</v>
      </c>
      <c r="L235" s="10">
        <v>0</v>
      </c>
      <c r="M235" s="10">
        <v>0</v>
      </c>
    </row>
    <row r="236" spans="1:13" x14ac:dyDescent="0.35">
      <c r="A236" s="9" t="str">
        <f>B3&amp;C233&amp;D236</f>
        <v>DISTRIBUCION VOLUMEN X CRITERIO (Consumiciones)Total AperitivosRestaurantes Fast Food</v>
      </c>
      <c r="B236" s="9">
        <v>0</v>
      </c>
      <c r="C236" s="9">
        <v>0</v>
      </c>
      <c r="D236" s="9" t="s">
        <v>25</v>
      </c>
      <c r="E236" s="22">
        <v>2.1071925727753293</v>
      </c>
      <c r="F236" s="22">
        <v>1.8673026997326334</v>
      </c>
      <c r="G236" s="22">
        <v>1.8530290160541059</v>
      </c>
      <c r="H236" s="22">
        <v>0</v>
      </c>
      <c r="I236" s="22">
        <v>0</v>
      </c>
      <c r="J236" s="22">
        <v>0</v>
      </c>
      <c r="K236" s="22">
        <v>0</v>
      </c>
      <c r="L236" s="22">
        <v>0</v>
      </c>
      <c r="M236" s="10">
        <v>0</v>
      </c>
    </row>
    <row r="237" spans="1:13" x14ac:dyDescent="0.35">
      <c r="A237" s="9" t="str">
        <f>B3&amp;C233&amp;D237</f>
        <v>DISTRIBUCION VOLUMEN X CRITERIO (Consumiciones)Total AperitivosBares/Cafeterias/Cervecerias</v>
      </c>
      <c r="B237" s="9">
        <v>0</v>
      </c>
      <c r="C237" s="9">
        <v>0</v>
      </c>
      <c r="D237" s="10" t="s">
        <v>26</v>
      </c>
      <c r="E237" s="10">
        <v>10.393675410752481</v>
      </c>
      <c r="F237" s="10">
        <v>10.099870435316019</v>
      </c>
      <c r="G237" s="10">
        <v>10.054965494694819</v>
      </c>
      <c r="H237" s="10">
        <v>0</v>
      </c>
      <c r="I237" s="10">
        <v>0</v>
      </c>
      <c r="J237" s="10">
        <v>0</v>
      </c>
      <c r="K237" s="10">
        <v>0</v>
      </c>
      <c r="L237" s="10">
        <v>0</v>
      </c>
      <c r="M237" s="10">
        <v>0</v>
      </c>
    </row>
    <row r="238" spans="1:13" x14ac:dyDescent="0.35">
      <c r="A238" s="9" t="str">
        <f>B3&amp;C233&amp;D238</f>
        <v>DISTRIBUCION VOLUMEN X CRITERIO (Consumiciones)Total AperitivosPanaderias/Pastelerias</v>
      </c>
      <c r="B238" s="9">
        <v>0</v>
      </c>
      <c r="C238" s="9">
        <v>0</v>
      </c>
      <c r="D238" s="9" t="s">
        <v>27</v>
      </c>
      <c r="E238" s="22">
        <v>1.8669093069308289</v>
      </c>
      <c r="F238" s="22">
        <v>1.5330601201453218</v>
      </c>
      <c r="G238" s="22">
        <v>1.1438062714242752</v>
      </c>
      <c r="H238" s="22">
        <v>0</v>
      </c>
      <c r="I238" s="22">
        <v>0</v>
      </c>
      <c r="J238" s="22">
        <v>0</v>
      </c>
      <c r="K238" s="22">
        <v>0</v>
      </c>
      <c r="L238" s="22">
        <v>0</v>
      </c>
      <c r="M238" s="10">
        <v>0</v>
      </c>
    </row>
    <row r="239" spans="1:13" x14ac:dyDescent="0.35">
      <c r="A239" s="9" t="str">
        <f>B3&amp;C233&amp;D239</f>
        <v>DISTRIBUCION VOLUMEN X CRITERIO (Consumiciones)Total AperitivosTda.Alimentacion/Delicatesen</v>
      </c>
      <c r="B239" s="9">
        <v>0</v>
      </c>
      <c r="C239" s="9">
        <v>0</v>
      </c>
      <c r="D239" s="10" t="s">
        <v>122</v>
      </c>
      <c r="E239" s="10">
        <v>7.4287759602663677</v>
      </c>
      <c r="F239" s="10">
        <v>7.4804620914278956</v>
      </c>
      <c r="G239" s="10">
        <v>7.4475497680720579</v>
      </c>
      <c r="H239" s="10">
        <v>0</v>
      </c>
      <c r="I239" s="10">
        <v>0</v>
      </c>
      <c r="J239" s="10">
        <v>0</v>
      </c>
      <c r="K239" s="10">
        <v>0</v>
      </c>
      <c r="L239" s="10">
        <v>0</v>
      </c>
      <c r="M239" s="10">
        <v>0</v>
      </c>
    </row>
    <row r="240" spans="1:13" x14ac:dyDescent="0.35">
      <c r="A240" s="9" t="str">
        <f>B3&amp;C233&amp;D240</f>
        <v>DISTRIBUCION VOLUMEN X CRITERIO (Consumiciones)Total AperitivosCanal Conveniencia/24h</v>
      </c>
      <c r="B240" s="9">
        <v>0</v>
      </c>
      <c r="C240" s="9">
        <v>0</v>
      </c>
      <c r="D240" s="9" t="s">
        <v>123</v>
      </c>
      <c r="E240" s="22">
        <v>25.081846423005949</v>
      </c>
      <c r="F240" s="22">
        <v>22.02872905475925</v>
      </c>
      <c r="G240" s="22">
        <v>18.891655123397598</v>
      </c>
      <c r="H240" s="22">
        <v>0</v>
      </c>
      <c r="I240" s="22">
        <v>0</v>
      </c>
      <c r="J240" s="22">
        <v>0</v>
      </c>
      <c r="K240" s="22">
        <v>0</v>
      </c>
      <c r="L240" s="22">
        <v>0</v>
      </c>
      <c r="M240" s="10">
        <v>0</v>
      </c>
    </row>
    <row r="241" spans="1:13" x14ac:dyDescent="0.35">
      <c r="A241" s="9" t="str">
        <f>B3&amp;C233&amp;D241</f>
        <v>DISTRIBUCION VOLUMEN X CRITERIO (Consumiciones)Total AperitivosHoteles</v>
      </c>
      <c r="B241" s="9">
        <v>0</v>
      </c>
      <c r="C241" s="9">
        <v>0</v>
      </c>
      <c r="D241" s="10" t="s">
        <v>29</v>
      </c>
      <c r="E241" s="10">
        <v>0.17564688179601895</v>
      </c>
      <c r="F241" s="10">
        <v>0.15075497351046643</v>
      </c>
      <c r="G241" s="10">
        <v>0.40847008699471232</v>
      </c>
      <c r="H241" s="10">
        <v>0</v>
      </c>
      <c r="I241" s="10">
        <v>0</v>
      </c>
      <c r="J241" s="10">
        <v>0</v>
      </c>
      <c r="K241" s="10">
        <v>0</v>
      </c>
      <c r="L241" s="10">
        <v>0</v>
      </c>
      <c r="M241" s="10">
        <v>0</v>
      </c>
    </row>
    <row r="242" spans="1:13" x14ac:dyDescent="0.35">
      <c r="A242" s="9" t="str">
        <f>B3&amp;C233&amp;D242</f>
        <v>DISTRIBUCION VOLUMEN X CRITERIO (Consumiciones)Total AperitivosEstaciones de servicio</v>
      </c>
      <c r="B242" s="9">
        <v>0</v>
      </c>
      <c r="C242" s="9">
        <v>0</v>
      </c>
      <c r="D242" s="9" t="s">
        <v>30</v>
      </c>
      <c r="E242" s="22">
        <v>2.9920925455117993</v>
      </c>
      <c r="F242" s="22">
        <v>2.9974503763384073</v>
      </c>
      <c r="G242" s="22">
        <v>2.9479330410970435</v>
      </c>
      <c r="H242" s="22">
        <v>0</v>
      </c>
      <c r="I242" s="22">
        <v>0</v>
      </c>
      <c r="J242" s="22">
        <v>0</v>
      </c>
      <c r="K242" s="22">
        <v>0</v>
      </c>
      <c r="L242" s="22">
        <v>0</v>
      </c>
      <c r="M242" s="10">
        <v>0</v>
      </c>
    </row>
    <row r="243" spans="1:13" x14ac:dyDescent="0.35">
      <c r="A243" s="9" t="str">
        <f>B3&amp;C233&amp;D243</f>
        <v>DISTRIBUCION VOLUMEN X CRITERIO (Consumiciones)Total AperitivosMaquinas dispensadoras</v>
      </c>
      <c r="B243" s="9">
        <v>0</v>
      </c>
      <c r="C243" s="9">
        <v>0</v>
      </c>
      <c r="D243" s="10" t="s">
        <v>31</v>
      </c>
      <c r="E243" s="10">
        <v>3.9939989311046982</v>
      </c>
      <c r="F243" s="10">
        <v>5.2222552782830398</v>
      </c>
      <c r="G243" s="10">
        <v>6.1750811785361091</v>
      </c>
      <c r="H243" s="10">
        <v>0</v>
      </c>
      <c r="I243" s="10">
        <v>0</v>
      </c>
      <c r="J243" s="10">
        <v>0</v>
      </c>
      <c r="K243" s="10">
        <v>0</v>
      </c>
      <c r="L243" s="10">
        <v>0</v>
      </c>
      <c r="M243" s="10">
        <v>0</v>
      </c>
    </row>
    <row r="244" spans="1:13" x14ac:dyDescent="0.35">
      <c r="A244" s="9" t="str">
        <f>B3&amp;C233&amp;D244</f>
        <v>DISTRIBUCION VOLUMEN X CRITERIO (Consumiciones)Total AperitivosServicio en la empresa</v>
      </c>
      <c r="B244" s="9">
        <v>0</v>
      </c>
      <c r="C244" s="9">
        <v>0</v>
      </c>
      <c r="D244" s="9" t="s">
        <v>32</v>
      </c>
      <c r="E244" s="22">
        <v>1.0780044470304999</v>
      </c>
      <c r="F244" s="22">
        <v>0.90646360123924685</v>
      </c>
      <c r="G244" s="22">
        <v>0.5526653198982775</v>
      </c>
      <c r="H244" s="22">
        <v>0</v>
      </c>
      <c r="I244" s="22">
        <v>0</v>
      </c>
      <c r="J244" s="22">
        <v>0</v>
      </c>
      <c r="K244" s="22">
        <v>0</v>
      </c>
      <c r="L244" s="22">
        <v>0</v>
      </c>
      <c r="M244" s="10">
        <v>0</v>
      </c>
    </row>
    <row r="245" spans="1:13" x14ac:dyDescent="0.35">
      <c r="A245" s="9" t="str">
        <f>B3&amp;C233&amp;D245</f>
        <v>DISTRIBUCION VOLUMEN X CRITERIO (Consumiciones)Total AperitivosResto de canales</v>
      </c>
      <c r="B245" s="9">
        <v>0</v>
      </c>
      <c r="C245" s="9">
        <v>0</v>
      </c>
      <c r="D245" s="10" t="s">
        <v>33</v>
      </c>
      <c r="E245" s="10">
        <v>6.0898497379213712</v>
      </c>
      <c r="F245" s="10">
        <v>6.7546730987085191</v>
      </c>
      <c r="G245" s="10">
        <v>7.207342442158617</v>
      </c>
      <c r="H245" s="10">
        <v>0</v>
      </c>
      <c r="I245" s="10">
        <v>0</v>
      </c>
      <c r="J245" s="10">
        <v>0</v>
      </c>
      <c r="K245" s="10">
        <v>0</v>
      </c>
      <c r="L245" s="10">
        <v>0</v>
      </c>
      <c r="M245" s="10">
        <v>0</v>
      </c>
    </row>
    <row r="246" spans="1:13" x14ac:dyDescent="0.35">
      <c r="A246" s="9" t="str">
        <f>B3&amp;C233&amp;D246</f>
        <v>DISTRIBUCION VOLUMEN X CRITERIO (Consumiciones)Total AperitivosEN LA CALLE</v>
      </c>
      <c r="B246" s="9">
        <v>0</v>
      </c>
      <c r="C246" s="9">
        <v>0</v>
      </c>
      <c r="D246" s="9" t="s">
        <v>124</v>
      </c>
      <c r="E246" s="22">
        <v>42.741621961864382</v>
      </c>
      <c r="F246" s="22">
        <v>39.433636619999476</v>
      </c>
      <c r="G246" s="22">
        <v>34.721852830456797</v>
      </c>
      <c r="H246" s="22">
        <v>0</v>
      </c>
      <c r="I246" s="22">
        <v>0</v>
      </c>
      <c r="J246" s="22">
        <v>0</v>
      </c>
      <c r="K246" s="22">
        <v>0</v>
      </c>
      <c r="L246" s="22">
        <v>0</v>
      </c>
      <c r="M246" s="10">
        <v>0</v>
      </c>
    </row>
    <row r="247" spans="1:13" x14ac:dyDescent="0.35">
      <c r="A247" s="9" t="str">
        <f>B3&amp;C233&amp;D247</f>
        <v>DISTRIBUCION VOLUMEN X CRITERIO (Consumiciones)Total AperitivosEN CASA DE OTROS</v>
      </c>
      <c r="B247" s="9">
        <v>0</v>
      </c>
      <c r="C247" s="9">
        <v>0</v>
      </c>
      <c r="D247" s="10" t="s">
        <v>125</v>
      </c>
      <c r="E247" s="10">
        <v>14.256214993979516</v>
      </c>
      <c r="F247" s="10">
        <v>15.366487808612513</v>
      </c>
      <c r="G247" s="10">
        <v>16.662779198460296</v>
      </c>
      <c r="H247" s="10">
        <v>0</v>
      </c>
      <c r="I247" s="10">
        <v>0</v>
      </c>
      <c r="J247" s="10">
        <v>0</v>
      </c>
      <c r="K247" s="10">
        <v>0</v>
      </c>
      <c r="L247" s="10">
        <v>0</v>
      </c>
      <c r="M247" s="10">
        <v>0</v>
      </c>
    </row>
    <row r="248" spans="1:13" x14ac:dyDescent="0.35">
      <c r="A248" s="9" t="str">
        <f>B3&amp;C233&amp;D248</f>
        <v>DISTRIBUCION VOLUMEN X CRITERIO (Consumiciones)Total AperitivosEN EL ESTABLECIMIENTO</v>
      </c>
      <c r="B248" s="9">
        <v>0</v>
      </c>
      <c r="C248" s="9">
        <v>0</v>
      </c>
      <c r="D248" s="9" t="s">
        <v>126</v>
      </c>
      <c r="E248" s="22">
        <v>17.121869697505375</v>
      </c>
      <c r="F248" s="22">
        <v>16.933613846850086</v>
      </c>
      <c r="G248" s="22">
        <v>16.634392738183632</v>
      </c>
      <c r="H248" s="22">
        <v>0</v>
      </c>
      <c r="I248" s="22">
        <v>0</v>
      </c>
      <c r="J248" s="22">
        <v>0</v>
      </c>
      <c r="K248" s="22">
        <v>0</v>
      </c>
      <c r="L248" s="22">
        <v>0</v>
      </c>
      <c r="M248" s="10">
        <v>0</v>
      </c>
    </row>
    <row r="249" spans="1:13" x14ac:dyDescent="0.35">
      <c r="A249" s="9" t="str">
        <f>B3&amp;C233&amp;D249</f>
        <v>DISTRIBUCION VOLUMEN X CRITERIO (Consumiciones)Total AperitivosEN EL TRABAJO</v>
      </c>
      <c r="B249" s="9">
        <v>0</v>
      </c>
      <c r="C249" s="9">
        <v>0</v>
      </c>
      <c r="D249" s="10" t="s">
        <v>127</v>
      </c>
      <c r="E249" s="10">
        <v>9.1202349164562637</v>
      </c>
      <c r="F249" s="10">
        <v>9.2666638886654642</v>
      </c>
      <c r="G249" s="10">
        <v>10.556931875285898</v>
      </c>
      <c r="H249" s="10">
        <v>0</v>
      </c>
      <c r="I249" s="10">
        <v>0</v>
      </c>
      <c r="J249" s="10">
        <v>0</v>
      </c>
      <c r="K249" s="10">
        <v>0</v>
      </c>
      <c r="L249" s="10">
        <v>0</v>
      </c>
      <c r="M249" s="10">
        <v>0</v>
      </c>
    </row>
    <row r="250" spans="1:13" x14ac:dyDescent="0.35">
      <c r="A250" s="9" t="str">
        <f>B3&amp;C233&amp;D250</f>
        <v>DISTRIBUCION VOLUMEN X CRITERIO (Consumiciones)Total AperitivosEN COLEGIO/INSTITUTO/UNIV.</v>
      </c>
      <c r="B250" s="9">
        <v>0</v>
      </c>
      <c r="C250" s="9">
        <v>0</v>
      </c>
      <c r="D250" s="9" t="s">
        <v>128</v>
      </c>
      <c r="E250" s="22">
        <v>1.5548245195855048</v>
      </c>
      <c r="F250" s="22">
        <v>2.1329506152142081</v>
      </c>
      <c r="G250" s="22">
        <v>1.532047141616109</v>
      </c>
      <c r="H250" s="22">
        <v>0</v>
      </c>
      <c r="I250" s="22">
        <v>0</v>
      </c>
      <c r="J250" s="22">
        <v>0</v>
      </c>
      <c r="K250" s="22">
        <v>0</v>
      </c>
      <c r="L250" s="22">
        <v>0</v>
      </c>
      <c r="M250" s="10">
        <v>0</v>
      </c>
    </row>
    <row r="251" spans="1:13" x14ac:dyDescent="0.35">
      <c r="A251" s="9" t="str">
        <f>B3&amp;C233&amp;D251</f>
        <v>DISTRIBUCION VOLUMEN X CRITERIO (Consumiciones)Total AperitivosEN MI CASA</v>
      </c>
      <c r="B251" s="9">
        <v>0</v>
      </c>
      <c r="C251" s="9">
        <v>0</v>
      </c>
      <c r="D251" s="10" t="s">
        <v>129</v>
      </c>
      <c r="E251" s="10">
        <v>4.0754785763111698</v>
      </c>
      <c r="F251" s="10">
        <v>4.4204601726689257</v>
      </c>
      <c r="G251" s="10">
        <v>5.1235993791213117</v>
      </c>
      <c r="H251" s="10">
        <v>0</v>
      </c>
      <c r="I251" s="10">
        <v>0</v>
      </c>
      <c r="J251" s="10">
        <v>0</v>
      </c>
      <c r="K251" s="10">
        <v>0</v>
      </c>
      <c r="L251" s="10">
        <v>0</v>
      </c>
      <c r="M251" s="10">
        <v>0</v>
      </c>
    </row>
    <row r="252" spans="1:13" x14ac:dyDescent="0.35">
      <c r="A252" s="9" t="str">
        <f>B3&amp;C233&amp;D252</f>
        <v>DISTRIBUCION VOLUMEN X CRITERIO (Consumiciones)Total AperitivosEN M.TRANSP.(AVION,TREN,AUTOC,E</v>
      </c>
      <c r="B252" s="9">
        <v>0</v>
      </c>
      <c r="C252" s="9">
        <v>0</v>
      </c>
      <c r="D252" s="9" t="s">
        <v>130</v>
      </c>
      <c r="E252" s="22">
        <v>1.3792848365468049</v>
      </c>
      <c r="F252" s="22">
        <v>0.4763871512922066</v>
      </c>
      <c r="G252" s="22">
        <v>0.52329550833208283</v>
      </c>
      <c r="H252" s="22">
        <v>0</v>
      </c>
      <c r="I252" s="22">
        <v>0</v>
      </c>
      <c r="J252" s="22">
        <v>0</v>
      </c>
      <c r="K252" s="22">
        <v>0</v>
      </c>
      <c r="L252" s="22">
        <v>0</v>
      </c>
      <c r="M252" s="10">
        <v>0</v>
      </c>
    </row>
    <row r="253" spans="1:13" x14ac:dyDescent="0.35">
      <c r="A253" s="9" t="str">
        <f>B3&amp;C233&amp;D253</f>
        <v>DISTRIBUCION VOLUMEN X CRITERIO (Consumiciones)Total AperitivosEN OTRO LUGAR</v>
      </c>
      <c r="B253" s="9">
        <v>0</v>
      </c>
      <c r="C253" s="9">
        <v>0</v>
      </c>
      <c r="D253" s="10" t="s">
        <v>131</v>
      </c>
      <c r="E253" s="10">
        <v>9.750450226191095</v>
      </c>
      <c r="F253" s="10">
        <v>11.969794082275996</v>
      </c>
      <c r="G253" s="10">
        <v>14.245104548423665</v>
      </c>
      <c r="H253" s="10">
        <v>0</v>
      </c>
      <c r="I253" s="10">
        <v>0</v>
      </c>
      <c r="J253" s="10">
        <v>0</v>
      </c>
      <c r="K253" s="10">
        <v>0</v>
      </c>
      <c r="L253" s="10">
        <v>0</v>
      </c>
      <c r="M253" s="10">
        <v>0</v>
      </c>
    </row>
    <row r="254" spans="1:13" x14ac:dyDescent="0.35">
      <c r="A254" s="9" t="str">
        <f>B3&amp;C233&amp;D254</f>
        <v>DISTRIBUCION VOLUMEN X CRITERIO (Consumiciones)Total AperitivosDESAYUNO</v>
      </c>
      <c r="B254" s="9">
        <v>0</v>
      </c>
      <c r="C254" s="9">
        <v>0</v>
      </c>
      <c r="D254" s="9" t="s">
        <v>132</v>
      </c>
      <c r="E254" s="22">
        <v>4.4090969140329523</v>
      </c>
      <c r="F254" s="22">
        <v>5.3192301318807615</v>
      </c>
      <c r="G254" s="22">
        <v>4.2471373658678573</v>
      </c>
      <c r="H254" s="22">
        <v>0</v>
      </c>
      <c r="I254" s="22">
        <v>0</v>
      </c>
      <c r="J254" s="22">
        <v>0</v>
      </c>
      <c r="K254" s="22">
        <v>0</v>
      </c>
      <c r="L254" s="22">
        <v>0</v>
      </c>
      <c r="M254" s="10">
        <v>0</v>
      </c>
    </row>
    <row r="255" spans="1:13" x14ac:dyDescent="0.35">
      <c r="A255" s="9" t="str">
        <f>B3&amp;C233&amp;D255</f>
        <v>DISTRIBUCION VOLUMEN X CRITERIO (Consumiciones)Total AperitivosAPERITIVO/ANTES DE COMER</v>
      </c>
      <c r="B255" s="9">
        <v>0</v>
      </c>
      <c r="C255" s="9">
        <v>0</v>
      </c>
      <c r="D255" s="10" t="s">
        <v>133</v>
      </c>
      <c r="E255" s="10">
        <v>20.916367274624488</v>
      </c>
      <c r="F255" s="10">
        <v>20.243604863569455</v>
      </c>
      <c r="G255" s="10">
        <v>20.472111655127691</v>
      </c>
      <c r="H255" s="10">
        <v>0</v>
      </c>
      <c r="I255" s="10">
        <v>0</v>
      </c>
      <c r="J255" s="10">
        <v>0</v>
      </c>
      <c r="K255" s="10">
        <v>0</v>
      </c>
      <c r="L255" s="10">
        <v>0</v>
      </c>
      <c r="M255" s="10">
        <v>0</v>
      </c>
    </row>
    <row r="256" spans="1:13" x14ac:dyDescent="0.35">
      <c r="A256" s="9" t="str">
        <f>B3&amp;C233&amp;D256</f>
        <v>DISTRIBUCION VOLUMEN X CRITERIO (Consumiciones)Total AperitivosCOMIDA</v>
      </c>
      <c r="B256" s="9">
        <v>0</v>
      </c>
      <c r="C256" s="9">
        <v>0</v>
      </c>
      <c r="D256" s="9" t="s">
        <v>134</v>
      </c>
      <c r="E256" s="22">
        <v>7.9190676869102239</v>
      </c>
      <c r="F256" s="22">
        <v>7.2484066063452772</v>
      </c>
      <c r="G256" s="22">
        <v>8.7020836271473634</v>
      </c>
      <c r="H256" s="22">
        <v>0</v>
      </c>
      <c r="I256" s="22">
        <v>0</v>
      </c>
      <c r="J256" s="22">
        <v>0</v>
      </c>
      <c r="K256" s="22">
        <v>0</v>
      </c>
      <c r="L256" s="22">
        <v>0</v>
      </c>
      <c r="M256" s="10">
        <v>0</v>
      </c>
    </row>
    <row r="257" spans="1:13" x14ac:dyDescent="0.35">
      <c r="A257" s="9" t="str">
        <f>B3&amp;C233&amp;D257</f>
        <v>DISTRIBUCION VOLUMEN X CRITERIO (Consumiciones)Total AperitivosTARDE/MERIENDA</v>
      </c>
      <c r="B257" s="9">
        <v>0</v>
      </c>
      <c r="C257" s="9">
        <v>0</v>
      </c>
      <c r="D257" s="10" t="s">
        <v>135</v>
      </c>
      <c r="E257" s="10">
        <v>33.813700585281161</v>
      </c>
      <c r="F257" s="10">
        <v>34.529404981214576</v>
      </c>
      <c r="G257" s="10">
        <v>33.27535403114998</v>
      </c>
      <c r="H257" s="10">
        <v>0</v>
      </c>
      <c r="I257" s="10">
        <v>0</v>
      </c>
      <c r="J257" s="10">
        <v>0</v>
      </c>
      <c r="K257" s="10">
        <v>0</v>
      </c>
      <c r="L257" s="10">
        <v>0</v>
      </c>
      <c r="M257" s="10">
        <v>0</v>
      </c>
    </row>
    <row r="258" spans="1:13" x14ac:dyDescent="0.35">
      <c r="A258" s="9" t="str">
        <f>B3&amp;C233&amp;D258</f>
        <v>DISTRIBUCION VOLUMEN X CRITERIO (Consumiciones)Total AperitivosANTES DE CENAR</v>
      </c>
      <c r="B258" s="9">
        <v>0</v>
      </c>
      <c r="C258" s="9">
        <v>0</v>
      </c>
      <c r="D258" s="9" t="s">
        <v>136</v>
      </c>
      <c r="E258" s="22">
        <v>7.5019614452110401</v>
      </c>
      <c r="F258" s="22">
        <v>7.0903047435016573</v>
      </c>
      <c r="G258" s="22">
        <v>7.6896010118150269</v>
      </c>
      <c r="H258" s="22">
        <v>0</v>
      </c>
      <c r="I258" s="22">
        <v>0</v>
      </c>
      <c r="J258" s="22">
        <v>0</v>
      </c>
      <c r="K258" s="22">
        <v>0</v>
      </c>
      <c r="L258" s="22">
        <v>0</v>
      </c>
      <c r="M258" s="10">
        <v>0</v>
      </c>
    </row>
    <row r="259" spans="1:13" x14ac:dyDescent="0.35">
      <c r="A259" s="9" t="str">
        <f>B3&amp;C233&amp;D259</f>
        <v>DISTRIBUCION VOLUMEN X CRITERIO (Consumiciones)Total AperitivosCENA</v>
      </c>
      <c r="B259" s="9">
        <v>0</v>
      </c>
      <c r="C259" s="9">
        <v>0</v>
      </c>
      <c r="D259" s="10" t="s">
        <v>137</v>
      </c>
      <c r="E259" s="10">
        <v>4.5795137333805425</v>
      </c>
      <c r="F259" s="10">
        <v>4.7961570552670416</v>
      </c>
      <c r="G259" s="10">
        <v>4.6992707401580613</v>
      </c>
      <c r="H259" s="10">
        <v>0</v>
      </c>
      <c r="I259" s="10">
        <v>0</v>
      </c>
      <c r="J259" s="10">
        <v>0</v>
      </c>
      <c r="K259" s="10">
        <v>0</v>
      </c>
      <c r="L259" s="10">
        <v>0</v>
      </c>
      <c r="M259" s="10">
        <v>0</v>
      </c>
    </row>
    <row r="260" spans="1:13" x14ac:dyDescent="0.35">
      <c r="A260" s="9" t="str">
        <f>B3&amp;C233&amp;D260</f>
        <v>DISTRIBUCION VOLUMEN X CRITERIO (Consumiciones)Total AperitivosDESPUES DE LA CENA</v>
      </c>
      <c r="B260" s="9">
        <v>0</v>
      </c>
      <c r="C260" s="9">
        <v>0</v>
      </c>
      <c r="D260" s="9" t="s">
        <v>138</v>
      </c>
      <c r="E260" s="22">
        <v>2.6384672089480725</v>
      </c>
      <c r="F260" s="22">
        <v>1.9180779074286014</v>
      </c>
      <c r="G260" s="22">
        <v>3.4128493381751737</v>
      </c>
      <c r="H260" s="22">
        <v>0</v>
      </c>
      <c r="I260" s="22">
        <v>0</v>
      </c>
      <c r="J260" s="22">
        <v>0</v>
      </c>
      <c r="K260" s="22">
        <v>0</v>
      </c>
      <c r="L260" s="22">
        <v>0</v>
      </c>
      <c r="M260" s="10">
        <v>0</v>
      </c>
    </row>
    <row r="261" spans="1:13" x14ac:dyDescent="0.35">
      <c r="A261" s="9" t="str">
        <f>B3&amp;C233&amp;D261</f>
        <v>DISTRIBUCION VOLUMEN X CRITERIO (Consumiciones)Total AperitivosDURANTE EL DIA</v>
      </c>
      <c r="B261" s="9">
        <v>0</v>
      </c>
      <c r="C261" s="9">
        <v>0</v>
      </c>
      <c r="D261" s="10" t="s">
        <v>139</v>
      </c>
      <c r="E261" s="10">
        <v>18.221795946821857</v>
      </c>
      <c r="F261" s="10">
        <v>18.854820688097977</v>
      </c>
      <c r="G261" s="10">
        <v>17.501585790799258</v>
      </c>
      <c r="H261" s="10">
        <v>0</v>
      </c>
      <c r="I261" s="10">
        <v>0</v>
      </c>
      <c r="J261" s="10">
        <v>0</v>
      </c>
      <c r="K261" s="10">
        <v>0</v>
      </c>
      <c r="L261" s="10">
        <v>0</v>
      </c>
      <c r="M261" s="10">
        <v>0</v>
      </c>
    </row>
    <row r="262" spans="1:13" x14ac:dyDescent="0.35">
      <c r="A262" s="9" t="str">
        <f>B3&amp;C233&amp;D262</f>
        <v>DISTRIBUCION VOLUMEN X CRITERIO (Consumiciones)Total AperitivosCON AMIGOS</v>
      </c>
      <c r="B262" s="9">
        <v>0</v>
      </c>
      <c r="C262" s="9">
        <v>0</v>
      </c>
      <c r="D262" s="9" t="s">
        <v>140</v>
      </c>
      <c r="E262" s="22">
        <v>21.149180986032722</v>
      </c>
      <c r="F262" s="22">
        <v>19.852100508083499</v>
      </c>
      <c r="G262" s="22">
        <v>18.403083442755584</v>
      </c>
      <c r="H262" s="22">
        <v>0</v>
      </c>
      <c r="I262" s="22">
        <v>0</v>
      </c>
      <c r="J262" s="22">
        <v>0</v>
      </c>
      <c r="K262" s="22">
        <v>0</v>
      </c>
      <c r="L262" s="22">
        <v>0</v>
      </c>
      <c r="M262" s="10">
        <v>0</v>
      </c>
    </row>
    <row r="263" spans="1:13" x14ac:dyDescent="0.35">
      <c r="A263" s="9" t="str">
        <f>B3&amp;C233&amp;D263</f>
        <v>DISTRIBUCION VOLUMEN X CRITERIO (Consumiciones)Total AperitivosCON CLIENTES</v>
      </c>
      <c r="B263" s="9">
        <v>0</v>
      </c>
      <c r="C263" s="9">
        <v>0</v>
      </c>
      <c r="D263" s="10" t="s">
        <v>141</v>
      </c>
      <c r="E263" s="10">
        <v>0.30664548116866575</v>
      </c>
      <c r="F263" s="10">
        <v>0.57744527902922427</v>
      </c>
      <c r="G263" s="10">
        <v>0.21663115139252284</v>
      </c>
      <c r="H263" s="10">
        <v>0</v>
      </c>
      <c r="I263" s="10">
        <v>0</v>
      </c>
      <c r="J263" s="10">
        <v>0</v>
      </c>
      <c r="K263" s="10">
        <v>0</v>
      </c>
      <c r="L263" s="10">
        <v>0</v>
      </c>
      <c r="M263" s="10">
        <v>0</v>
      </c>
    </row>
    <row r="264" spans="1:13" x14ac:dyDescent="0.35">
      <c r="A264" s="9" t="str">
        <f>B3&amp;C233&amp;D264</f>
        <v>DISTRIBUCION VOLUMEN X CRITERIO (Consumiciones)Total AperitivosCON COMPAÑEROS DE TRABAJO</v>
      </c>
      <c r="B264" s="9">
        <v>0</v>
      </c>
      <c r="C264" s="9">
        <v>0</v>
      </c>
      <c r="D264" s="9" t="s">
        <v>142</v>
      </c>
      <c r="E264" s="22">
        <v>3.7842415421640712</v>
      </c>
      <c r="F264" s="22">
        <v>4.4136999390454852</v>
      </c>
      <c r="G264" s="22">
        <v>4.4050338312770112</v>
      </c>
      <c r="H264" s="22">
        <v>0</v>
      </c>
      <c r="I264" s="22">
        <v>0</v>
      </c>
      <c r="J264" s="22">
        <v>0</v>
      </c>
      <c r="K264" s="22">
        <v>0</v>
      </c>
      <c r="L264" s="22">
        <v>0</v>
      </c>
      <c r="M264" s="10">
        <v>0</v>
      </c>
    </row>
    <row r="265" spans="1:13" x14ac:dyDescent="0.35">
      <c r="A265" s="9" t="str">
        <f>B3&amp;C233&amp;D265</f>
        <v>DISTRIBUCION VOLUMEN X CRITERIO (Consumiciones)Total AperitivosCON COMPAÑEROS DE CLASE</v>
      </c>
      <c r="B265" s="9">
        <v>0</v>
      </c>
      <c r="C265" s="9">
        <v>0</v>
      </c>
      <c r="D265" s="10" t="s">
        <v>143</v>
      </c>
      <c r="E265" s="10">
        <v>1.4066416501874346</v>
      </c>
      <c r="F265" s="10">
        <v>1.4127283492761531</v>
      </c>
      <c r="G265" s="10">
        <v>1.162376391497886</v>
      </c>
      <c r="H265" s="10">
        <v>0</v>
      </c>
      <c r="I265" s="10">
        <v>0</v>
      </c>
      <c r="J265" s="10">
        <v>0</v>
      </c>
      <c r="K265" s="10">
        <v>0</v>
      </c>
      <c r="L265" s="10">
        <v>0</v>
      </c>
      <c r="M265" s="10">
        <v>0</v>
      </c>
    </row>
    <row r="266" spans="1:13" x14ac:dyDescent="0.35">
      <c r="A266" s="9" t="str">
        <f>B3&amp;C233&amp;D266</f>
        <v>DISTRIBUCION VOLUMEN X CRITERIO (Consumiciones)Total AperitivosCON FAMILIA</v>
      </c>
      <c r="B266" s="9">
        <v>0</v>
      </c>
      <c r="C266" s="9">
        <v>0</v>
      </c>
      <c r="D266" s="9" t="s">
        <v>144</v>
      </c>
      <c r="E266" s="22">
        <v>35.780351120596364</v>
      </c>
      <c r="F266" s="22">
        <v>35.497680530507779</v>
      </c>
      <c r="G266" s="22">
        <v>34.060983235373854</v>
      </c>
      <c r="H266" s="22">
        <v>0</v>
      </c>
      <c r="I266" s="22">
        <v>0</v>
      </c>
      <c r="J266" s="22">
        <v>0</v>
      </c>
      <c r="K266" s="22">
        <v>0</v>
      </c>
      <c r="L266" s="22">
        <v>0</v>
      </c>
      <c r="M266" s="10">
        <v>0</v>
      </c>
    </row>
    <row r="267" spans="1:13" x14ac:dyDescent="0.35">
      <c r="A267" s="9" t="str">
        <f>B3&amp;C233&amp;D267</f>
        <v>DISTRIBUCION VOLUMEN X CRITERIO (Consumiciones)Total AperitivosCON LA PAREJA</v>
      </c>
      <c r="B267" s="9">
        <v>0</v>
      </c>
      <c r="C267" s="9">
        <v>0</v>
      </c>
      <c r="D267" s="10" t="s">
        <v>145</v>
      </c>
      <c r="E267" s="10">
        <v>8.4936306930657341</v>
      </c>
      <c r="F267" s="10">
        <v>8.4905743388276367</v>
      </c>
      <c r="G267" s="10">
        <v>9.0540443944146674</v>
      </c>
      <c r="H267" s="10">
        <v>0</v>
      </c>
      <c r="I267" s="10">
        <v>0</v>
      </c>
      <c r="J267" s="10">
        <v>0</v>
      </c>
      <c r="K267" s="10">
        <v>0</v>
      </c>
      <c r="L267" s="10">
        <v>0</v>
      </c>
      <c r="M267" s="10">
        <v>0</v>
      </c>
    </row>
    <row r="268" spans="1:13" x14ac:dyDescent="0.35">
      <c r="A268" s="9" t="str">
        <f>B3&amp;C233&amp;D268</f>
        <v>DISTRIBUCION VOLUMEN X CRITERIO (Consumiciones)Total AperitivosESTABA SOLO/A</v>
      </c>
      <c r="B268" s="9">
        <v>0</v>
      </c>
      <c r="C268" s="9">
        <v>0</v>
      </c>
      <c r="D268" s="9" t="s">
        <v>146</v>
      </c>
      <c r="E268" s="22">
        <v>27.550819340373746</v>
      </c>
      <c r="F268" s="22">
        <v>27.938622970645898</v>
      </c>
      <c r="G268" s="22">
        <v>31.203296985183616</v>
      </c>
      <c r="H268" s="22">
        <v>0</v>
      </c>
      <c r="I268" s="22">
        <v>0</v>
      </c>
      <c r="J268" s="22">
        <v>0</v>
      </c>
      <c r="K268" s="22">
        <v>0</v>
      </c>
      <c r="L268" s="22">
        <v>0</v>
      </c>
      <c r="M268" s="10">
        <v>0</v>
      </c>
    </row>
    <row r="269" spans="1:13" x14ac:dyDescent="0.35">
      <c r="A269" s="9" t="str">
        <f>B3&amp;C233&amp;D269</f>
        <v>DISTRIBUCION VOLUMEN X CRITERIO (Consumiciones)Total AperitivosOTROS</v>
      </c>
      <c r="B269" s="9">
        <v>0</v>
      </c>
      <c r="C269" s="9">
        <v>0</v>
      </c>
      <c r="D269" s="10" t="s">
        <v>147</v>
      </c>
      <c r="E269" s="10">
        <v>1.5284921068902173</v>
      </c>
      <c r="F269" s="10">
        <v>1.8171525423071817</v>
      </c>
      <c r="G269" s="10">
        <v>1.4945591544509793</v>
      </c>
      <c r="H269" s="10">
        <v>0</v>
      </c>
      <c r="I269" s="10">
        <v>0</v>
      </c>
      <c r="J269" s="10">
        <v>0</v>
      </c>
      <c r="K269" s="10">
        <v>0</v>
      </c>
      <c r="L269" s="10">
        <v>0</v>
      </c>
      <c r="M269" s="10">
        <v>0</v>
      </c>
    </row>
    <row r="270" spans="1:13" x14ac:dyDescent="0.35">
      <c r="A270" s="9" t="str">
        <f>B3&amp;C233&amp;D270</f>
        <v>DISTRIBUCION VOLUMEN X CRITERIO (Consumiciones)Total AperitivosESTAR TRABAJANDO</v>
      </c>
      <c r="B270" s="9">
        <v>0</v>
      </c>
      <c r="C270" s="9">
        <v>0</v>
      </c>
      <c r="D270" s="9" t="s">
        <v>148</v>
      </c>
      <c r="E270" s="22">
        <v>6.9850366683313387</v>
      </c>
      <c r="F270" s="22">
        <v>8.4145275249850524</v>
      </c>
      <c r="G270" s="22">
        <v>7.9955196445939611</v>
      </c>
      <c r="H270" s="22">
        <v>0</v>
      </c>
      <c r="I270" s="22">
        <v>0</v>
      </c>
      <c r="J270" s="22">
        <v>0</v>
      </c>
      <c r="K270" s="22">
        <v>0</v>
      </c>
      <c r="L270" s="22">
        <v>0</v>
      </c>
      <c r="M270" s="10">
        <v>0</v>
      </c>
    </row>
    <row r="271" spans="1:13" x14ac:dyDescent="0.35">
      <c r="A271" s="9" t="str">
        <f>B3&amp;C233&amp;D271</f>
        <v>DISTRIBUCION VOLUMEN X CRITERIO (Consumiciones)Total AperitivosCOMIDA DE NEGOCIOS</v>
      </c>
      <c r="B271" s="9">
        <v>0</v>
      </c>
      <c r="C271" s="9">
        <v>0</v>
      </c>
      <c r="D271" s="10" t="s">
        <v>149</v>
      </c>
      <c r="E271" s="10">
        <v>0.25674050840041412</v>
      </c>
      <c r="F271" s="10">
        <v>0.23017955901492079</v>
      </c>
      <c r="G271" s="10">
        <v>0.27358309726247965</v>
      </c>
      <c r="H271" s="10">
        <v>0</v>
      </c>
      <c r="I271" s="10">
        <v>0</v>
      </c>
      <c r="J271" s="10">
        <v>0</v>
      </c>
      <c r="K271" s="10">
        <v>0</v>
      </c>
      <c r="L271" s="10">
        <v>0</v>
      </c>
      <c r="M271" s="10">
        <v>0</v>
      </c>
    </row>
    <row r="272" spans="1:13" x14ac:dyDescent="0.35">
      <c r="A272" s="9" t="str">
        <f>B3&amp;C233&amp;D272</f>
        <v>DISTRIBUCION VOLUMEN X CRITERIO (Consumiciones)Total AperitivosPOR PLACER/RELAX</v>
      </c>
      <c r="B272" s="9">
        <v>0</v>
      </c>
      <c r="C272" s="9">
        <v>0</v>
      </c>
      <c r="D272" s="9" t="s">
        <v>150</v>
      </c>
      <c r="E272" s="22">
        <v>18.173109844539468</v>
      </c>
      <c r="F272" s="22">
        <v>17.645198208770665</v>
      </c>
      <c r="G272" s="22">
        <v>19.573106190133043</v>
      </c>
      <c r="H272" s="22">
        <v>0</v>
      </c>
      <c r="I272" s="22">
        <v>0</v>
      </c>
      <c r="J272" s="22">
        <v>0</v>
      </c>
      <c r="K272" s="22">
        <v>0</v>
      </c>
      <c r="L272" s="22">
        <v>0</v>
      </c>
      <c r="M272" s="10">
        <v>0</v>
      </c>
    </row>
    <row r="273" spans="1:13" x14ac:dyDescent="0.35">
      <c r="A273" s="9" t="str">
        <f>B3&amp;C233&amp;D273</f>
        <v>DISTRIBUCION VOLUMEN X CRITERIO (Consumiciones)Total AperitivosTENER HAMBRE/SIN PLANIFICAR</v>
      </c>
      <c r="B273" s="9">
        <v>0</v>
      </c>
      <c r="C273" s="9">
        <v>0</v>
      </c>
      <c r="D273" s="10" t="s">
        <v>151</v>
      </c>
      <c r="E273" s="10">
        <v>41.28143401701746</v>
      </c>
      <c r="F273" s="10">
        <v>41.483685218869347</v>
      </c>
      <c r="G273" s="10">
        <v>40.457381778356783</v>
      </c>
      <c r="H273" s="10">
        <v>0</v>
      </c>
      <c r="I273" s="10">
        <v>0</v>
      </c>
      <c r="J273" s="10">
        <v>0</v>
      </c>
      <c r="K273" s="10">
        <v>0</v>
      </c>
      <c r="L273" s="10">
        <v>0</v>
      </c>
      <c r="M273" s="10">
        <v>0</v>
      </c>
    </row>
    <row r="274" spans="1:13" x14ac:dyDescent="0.35">
      <c r="A274" s="9" t="str">
        <f>B3&amp;C233&amp;D274</f>
        <v>DISTRIBUCION VOLUMEN X CRITERIO (Consumiciones)Total AperitivosESTAR DE COMPRAS</v>
      </c>
      <c r="B274" s="9">
        <v>0</v>
      </c>
      <c r="C274" s="9">
        <v>0</v>
      </c>
      <c r="D274" s="9" t="s">
        <v>152</v>
      </c>
      <c r="E274" s="22">
        <v>3.3907722828679723</v>
      </c>
      <c r="F274" s="22">
        <v>3.24297012259707</v>
      </c>
      <c r="G274" s="22">
        <v>2.2720266073693605</v>
      </c>
      <c r="H274" s="22">
        <v>0</v>
      </c>
      <c r="I274" s="22">
        <v>0</v>
      </c>
      <c r="J274" s="22">
        <v>0</v>
      </c>
      <c r="K274" s="22">
        <v>0</v>
      </c>
      <c r="L274" s="22">
        <v>0</v>
      </c>
      <c r="M274" s="10">
        <v>0</v>
      </c>
    </row>
    <row r="275" spans="1:13" x14ac:dyDescent="0.35">
      <c r="A275" s="9" t="str">
        <f>B3&amp;C233&amp;D275</f>
        <v>DISTRIBUCION VOLUMEN X CRITERIO (Consumiciones)Total AperitivosNO COCINAR EN CASA</v>
      </c>
      <c r="B275" s="9">
        <v>0</v>
      </c>
      <c r="C275" s="9">
        <v>0</v>
      </c>
      <c r="D275" s="10" t="s">
        <v>153</v>
      </c>
      <c r="E275" s="10">
        <v>2.4307352580664054</v>
      </c>
      <c r="F275" s="10">
        <v>2.0953758877894249</v>
      </c>
      <c r="G275" s="10">
        <v>2.4271561227409588</v>
      </c>
      <c r="H275" s="10">
        <v>0</v>
      </c>
      <c r="I275" s="10">
        <v>0</v>
      </c>
      <c r="J275" s="10">
        <v>0</v>
      </c>
      <c r="K275" s="10">
        <v>0</v>
      </c>
      <c r="L275" s="10">
        <v>0</v>
      </c>
      <c r="M275" s="10">
        <v>0</v>
      </c>
    </row>
    <row r="276" spans="1:13" x14ac:dyDescent="0.35">
      <c r="A276" s="9" t="str">
        <f>B3&amp;C233&amp;D276</f>
        <v>DISTRIBUCION VOLUMEN X CRITERIO (Consumiciones)Total AperitivosCELEBRACION/FIESTA/SALIR TOMAR</v>
      </c>
      <c r="B276" s="9">
        <v>0</v>
      </c>
      <c r="C276" s="9">
        <v>0</v>
      </c>
      <c r="D276" s="9" t="s">
        <v>154</v>
      </c>
      <c r="E276" s="22">
        <v>17.043052841943847</v>
      </c>
      <c r="F276" s="22">
        <v>17.07218313100763</v>
      </c>
      <c r="G276" s="22">
        <v>16.658365816554003</v>
      </c>
      <c r="H276" s="22">
        <v>0</v>
      </c>
      <c r="I276" s="22">
        <v>0</v>
      </c>
      <c r="J276" s="22">
        <v>0</v>
      </c>
      <c r="K276" s="22">
        <v>0</v>
      </c>
      <c r="L276" s="22">
        <v>0</v>
      </c>
      <c r="M276" s="10">
        <v>0</v>
      </c>
    </row>
    <row r="277" spans="1:13" x14ac:dyDescent="0.35">
      <c r="A277" s="9" t="str">
        <f>B3&amp;C233&amp;D277</f>
        <v>DISTRIBUCION VOLUMEN X CRITERIO (Consumiciones)Total AperitivosVIENDO DEPORTES</v>
      </c>
      <c r="B277" s="9">
        <v>0</v>
      </c>
      <c r="C277" s="9">
        <v>0</v>
      </c>
      <c r="D277" s="10" t="s">
        <v>155</v>
      </c>
      <c r="E277" s="10">
        <v>2.7713644632340042</v>
      </c>
      <c r="F277" s="10">
        <v>2.4044181847958699</v>
      </c>
      <c r="G277" s="10">
        <v>2.0560840809357566</v>
      </c>
      <c r="H277" s="10">
        <v>0</v>
      </c>
      <c r="I277" s="10">
        <v>0</v>
      </c>
      <c r="J277" s="10">
        <v>0</v>
      </c>
      <c r="K277" s="10">
        <v>0</v>
      </c>
      <c r="L277" s="10">
        <v>0</v>
      </c>
      <c r="M277" s="10">
        <v>0</v>
      </c>
    </row>
    <row r="278" spans="1:13" x14ac:dyDescent="0.35">
      <c r="A278" s="9" t="str">
        <f>B3&amp;C233&amp;D278</f>
        <v>DISTRIBUCION VOLUMEN X CRITERIO (Consumiciones)Total AperitivosOTROS MOTIVOS</v>
      </c>
      <c r="B278" s="9">
        <v>0</v>
      </c>
      <c r="C278" s="9">
        <v>0</v>
      </c>
      <c r="D278" s="9" t="s">
        <v>156</v>
      </c>
      <c r="E278" s="22">
        <v>7.6677518822916397</v>
      </c>
      <c r="F278" s="22">
        <v>7.4114701085455525</v>
      </c>
      <c r="G278" s="22">
        <v>8.2867813845440192</v>
      </c>
      <c r="H278" s="22">
        <v>0</v>
      </c>
      <c r="I278" s="22">
        <v>0</v>
      </c>
      <c r="J278" s="22">
        <v>0</v>
      </c>
      <c r="K278" s="22">
        <v>0</v>
      </c>
      <c r="L278" s="22">
        <v>0</v>
      </c>
      <c r="M278" s="10">
        <v>0</v>
      </c>
    </row>
    <row r="279" spans="1:13" x14ac:dyDescent="0.35">
      <c r="A279" s="9" t="str">
        <f>B279&amp;C279&amp;D279</f>
        <v>DISTRIBUCION VOLUMEN X CRITERIO (kg ó litros)TotalAlimentacionT.ESPAÑA</v>
      </c>
      <c r="B279" s="9" t="s">
        <v>110</v>
      </c>
      <c r="C279" s="9" t="s">
        <v>157</v>
      </c>
      <c r="D279" s="10" t="s">
        <v>36</v>
      </c>
      <c r="E279" s="10">
        <v>100</v>
      </c>
      <c r="F279" s="10">
        <v>100</v>
      </c>
      <c r="G279" s="10">
        <v>100</v>
      </c>
      <c r="H279" s="10">
        <v>0</v>
      </c>
      <c r="I279" s="10">
        <v>0</v>
      </c>
      <c r="J279" s="10">
        <v>0</v>
      </c>
      <c r="K279" s="10">
        <v>0</v>
      </c>
      <c r="L279" s="10">
        <v>0</v>
      </c>
      <c r="M279" s="10">
        <v>0</v>
      </c>
    </row>
    <row r="280" spans="1:13" x14ac:dyDescent="0.35">
      <c r="A280" s="9" t="str">
        <f>B279&amp;C279&amp;D280</f>
        <v>DISTRIBUCION VOLUMEN X CRITERIO (kg ó litros)TotalAlimentacionHiper+Super+Discount+G.A</v>
      </c>
      <c r="B280" s="9">
        <v>0</v>
      </c>
      <c r="C280" s="9">
        <v>0</v>
      </c>
      <c r="D280" s="9" t="s">
        <v>23</v>
      </c>
      <c r="E280" s="22">
        <v>7.8638641318757116</v>
      </c>
      <c r="F280" s="22">
        <v>7.5295987082800302</v>
      </c>
      <c r="G280" s="22">
        <v>8.4697803850109743</v>
      </c>
      <c r="H280" s="22">
        <v>0</v>
      </c>
      <c r="I280" s="22">
        <v>0</v>
      </c>
      <c r="J280" s="22">
        <v>0</v>
      </c>
      <c r="K280" s="22">
        <v>0</v>
      </c>
      <c r="L280" s="22">
        <v>0</v>
      </c>
      <c r="M280" s="10">
        <v>0</v>
      </c>
    </row>
    <row r="281" spans="1:13" x14ac:dyDescent="0.35">
      <c r="A281" s="9" t="str">
        <f>B279&amp;C279&amp;D281</f>
        <v>DISTRIBUCION VOLUMEN X CRITERIO (kg ó litros)TotalAlimentacionRestaurantes</v>
      </c>
      <c r="B281" s="9">
        <v>0</v>
      </c>
      <c r="C281" s="9">
        <v>0</v>
      </c>
      <c r="D281" s="10" t="s">
        <v>24</v>
      </c>
      <c r="E281" s="10">
        <v>20.856478802552409</v>
      </c>
      <c r="F281" s="10">
        <v>21.221960542205036</v>
      </c>
      <c r="G281" s="10">
        <v>21.148655781168614</v>
      </c>
      <c r="H281" s="10">
        <v>0</v>
      </c>
      <c r="I281" s="10">
        <v>0</v>
      </c>
      <c r="J281" s="10">
        <v>0</v>
      </c>
      <c r="K281" s="10">
        <v>0</v>
      </c>
      <c r="L281" s="10">
        <v>0</v>
      </c>
      <c r="M281" s="10">
        <v>0</v>
      </c>
    </row>
    <row r="282" spans="1:13" x14ac:dyDescent="0.35">
      <c r="A282" s="9" t="str">
        <f>B279&amp;C279&amp;D282</f>
        <v>DISTRIBUCION VOLUMEN X CRITERIO (kg ó litros)TotalAlimentacionRestaurantes Fast Food</v>
      </c>
      <c r="B282" s="9">
        <v>0</v>
      </c>
      <c r="C282" s="9">
        <v>0</v>
      </c>
      <c r="D282" s="9" t="s">
        <v>25</v>
      </c>
      <c r="E282" s="22">
        <v>14.730695579884417</v>
      </c>
      <c r="F282" s="22">
        <v>14.748078232862783</v>
      </c>
      <c r="G282" s="22">
        <v>15.41006639259275</v>
      </c>
      <c r="H282" s="22">
        <v>0</v>
      </c>
      <c r="I282" s="22">
        <v>0</v>
      </c>
      <c r="J282" s="22">
        <v>0</v>
      </c>
      <c r="K282" s="22">
        <v>0</v>
      </c>
      <c r="L282" s="22">
        <v>0</v>
      </c>
      <c r="M282" s="10">
        <v>0</v>
      </c>
    </row>
    <row r="283" spans="1:13" x14ac:dyDescent="0.35">
      <c r="A283" s="9" t="str">
        <f>B279&amp;C279&amp;D283</f>
        <v>DISTRIBUCION VOLUMEN X CRITERIO (kg ó litros)TotalAlimentacionBares/Cafeterias/Cervecerias</v>
      </c>
      <c r="B283" s="9">
        <v>0</v>
      </c>
      <c r="C283" s="9">
        <v>0</v>
      </c>
      <c r="D283" s="10" t="s">
        <v>26</v>
      </c>
      <c r="E283" s="10">
        <v>40.587994901645445</v>
      </c>
      <c r="F283" s="10">
        <v>41.10852184665255</v>
      </c>
      <c r="G283" s="10">
        <v>40.103583278202692</v>
      </c>
      <c r="H283" s="10">
        <v>0</v>
      </c>
      <c r="I283" s="10">
        <v>0</v>
      </c>
      <c r="J283" s="10">
        <v>0</v>
      </c>
      <c r="K283" s="10">
        <v>0</v>
      </c>
      <c r="L283" s="10">
        <v>0</v>
      </c>
      <c r="M283" s="10">
        <v>0</v>
      </c>
    </row>
    <row r="284" spans="1:13" x14ac:dyDescent="0.35">
      <c r="A284" s="9" t="str">
        <f>B279&amp;C279&amp;D284</f>
        <v>DISTRIBUCION VOLUMEN X CRITERIO (kg ó litros)TotalAlimentacionPanaderias/Pastelerias</v>
      </c>
      <c r="B284" s="9">
        <v>0</v>
      </c>
      <c r="C284" s="9">
        <v>0</v>
      </c>
      <c r="D284" s="9" t="s">
        <v>27</v>
      </c>
      <c r="E284" s="22">
        <v>1.1744465880640855</v>
      </c>
      <c r="F284" s="22">
        <v>1.2137908601114233</v>
      </c>
      <c r="G284" s="22">
        <v>1.3799020279775274</v>
      </c>
      <c r="H284" s="22">
        <v>0</v>
      </c>
      <c r="I284" s="22">
        <v>0</v>
      </c>
      <c r="J284" s="22">
        <v>0</v>
      </c>
      <c r="K284" s="22">
        <v>0</v>
      </c>
      <c r="L284" s="22">
        <v>0</v>
      </c>
      <c r="M284" s="10">
        <v>0</v>
      </c>
    </row>
    <row r="285" spans="1:13" x14ac:dyDescent="0.35">
      <c r="A285" s="9" t="str">
        <f>B279&amp;C279&amp;D285</f>
        <v>DISTRIBUCION VOLUMEN X CRITERIO (kg ó litros)TotalAlimentacionTda.Alimentacion/Delicatesen</v>
      </c>
      <c r="B285" s="9">
        <v>0</v>
      </c>
      <c r="C285" s="9">
        <v>0</v>
      </c>
      <c r="D285" s="10" t="s">
        <v>122</v>
      </c>
      <c r="E285" s="10">
        <v>1.6050873527628855</v>
      </c>
      <c r="F285" s="10">
        <v>1.4143574581199669</v>
      </c>
      <c r="G285" s="10">
        <v>1.1422152142647621</v>
      </c>
      <c r="H285" s="10">
        <v>0</v>
      </c>
      <c r="I285" s="10">
        <v>0</v>
      </c>
      <c r="J285" s="10">
        <v>0</v>
      </c>
      <c r="K285" s="10">
        <v>0</v>
      </c>
      <c r="L285" s="10">
        <v>0</v>
      </c>
      <c r="M285" s="10">
        <v>0</v>
      </c>
    </row>
    <row r="286" spans="1:13" x14ac:dyDescent="0.35">
      <c r="A286" s="9" t="str">
        <f>B279&amp;C279&amp;D286</f>
        <v>DISTRIBUCION VOLUMEN X CRITERIO (kg ó litros)TotalAlimentacionCanal Conveniencia/24h</v>
      </c>
      <c r="B286" s="9">
        <v>0</v>
      </c>
      <c r="C286" s="9">
        <v>0</v>
      </c>
      <c r="D286" s="9" t="s">
        <v>123</v>
      </c>
      <c r="E286" s="22">
        <v>3.3222106506571434</v>
      </c>
      <c r="F286" s="22">
        <v>3.2914446594897284</v>
      </c>
      <c r="G286" s="22">
        <v>2.9972951171357933</v>
      </c>
      <c r="H286" s="22">
        <v>0</v>
      </c>
      <c r="I286" s="22">
        <v>0</v>
      </c>
      <c r="J286" s="22">
        <v>0</v>
      </c>
      <c r="K286" s="22">
        <v>0</v>
      </c>
      <c r="L286" s="22">
        <v>0</v>
      </c>
      <c r="M286" s="10">
        <v>0</v>
      </c>
    </row>
    <row r="287" spans="1:13" x14ac:dyDescent="0.35">
      <c r="A287" s="9" t="str">
        <f>B279&amp;C279&amp;D287</f>
        <v>DISTRIBUCION VOLUMEN X CRITERIO (kg ó litros)TotalAlimentacionHoteles</v>
      </c>
      <c r="B287" s="9">
        <v>0</v>
      </c>
      <c r="C287" s="9">
        <v>0</v>
      </c>
      <c r="D287" s="10" t="s">
        <v>29</v>
      </c>
      <c r="E287" s="10">
        <v>0.65713250249075794</v>
      </c>
      <c r="F287" s="10">
        <v>0.5713461964161326</v>
      </c>
      <c r="G287" s="10">
        <v>0.56809600109503811</v>
      </c>
      <c r="H287" s="10">
        <v>0</v>
      </c>
      <c r="I287" s="10">
        <v>0</v>
      </c>
      <c r="J287" s="10">
        <v>0</v>
      </c>
      <c r="K287" s="10">
        <v>0</v>
      </c>
      <c r="L287" s="10">
        <v>0</v>
      </c>
      <c r="M287" s="10">
        <v>0</v>
      </c>
    </row>
    <row r="288" spans="1:13" x14ac:dyDescent="0.35">
      <c r="A288" s="9" t="str">
        <f>B279&amp;C279&amp;D288</f>
        <v>DISTRIBUCION VOLUMEN X CRITERIO (kg ó litros)TotalAlimentacionEstaciones de servicio</v>
      </c>
      <c r="B288" s="9">
        <v>0</v>
      </c>
      <c r="C288" s="9">
        <v>0</v>
      </c>
      <c r="D288" s="9" t="s">
        <v>30</v>
      </c>
      <c r="E288" s="22">
        <v>1.5226778728830963</v>
      </c>
      <c r="F288" s="22">
        <v>1.5003051164422985</v>
      </c>
      <c r="G288" s="22">
        <v>1.4384148373868375</v>
      </c>
      <c r="H288" s="22">
        <v>0</v>
      </c>
      <c r="I288" s="22">
        <v>0</v>
      </c>
      <c r="J288" s="22">
        <v>0</v>
      </c>
      <c r="K288" s="22">
        <v>0</v>
      </c>
      <c r="L288" s="22">
        <v>0</v>
      </c>
      <c r="M288" s="10">
        <v>0</v>
      </c>
    </row>
    <row r="289" spans="1:13" x14ac:dyDescent="0.35">
      <c r="A289" s="9" t="str">
        <f>B279&amp;C279&amp;D289</f>
        <v>DISTRIBUCION VOLUMEN X CRITERIO (kg ó litros)TotalAlimentacionMaquinas dispensadoras</v>
      </c>
      <c r="B289" s="9">
        <v>0</v>
      </c>
      <c r="C289" s="9">
        <v>0</v>
      </c>
      <c r="D289" s="10" t="s">
        <v>31</v>
      </c>
      <c r="E289" s="10">
        <v>1.469461064422203</v>
      </c>
      <c r="F289" s="10">
        <v>1.5494030197433788</v>
      </c>
      <c r="G289" s="10">
        <v>1.6119855024867953</v>
      </c>
      <c r="H289" s="10">
        <v>0</v>
      </c>
      <c r="I289" s="10">
        <v>0</v>
      </c>
      <c r="J289" s="10">
        <v>0</v>
      </c>
      <c r="K289" s="10">
        <v>0</v>
      </c>
      <c r="L289" s="10">
        <v>0</v>
      </c>
      <c r="M289" s="10">
        <v>0</v>
      </c>
    </row>
    <row r="290" spans="1:13" x14ac:dyDescent="0.35">
      <c r="A290" s="9" t="str">
        <f>B279&amp;C279&amp;D290</f>
        <v>DISTRIBUCION VOLUMEN X CRITERIO (kg ó litros)TotalAlimentacionServicio en la empresa</v>
      </c>
      <c r="B290" s="9">
        <v>0</v>
      </c>
      <c r="C290" s="9">
        <v>0</v>
      </c>
      <c r="D290" s="9" t="s">
        <v>32</v>
      </c>
      <c r="E290" s="22">
        <v>1.2185697541346776</v>
      </c>
      <c r="F290" s="22">
        <v>1.0478198090736932</v>
      </c>
      <c r="G290" s="22">
        <v>1.0574013885901898</v>
      </c>
      <c r="H290" s="22">
        <v>0</v>
      </c>
      <c r="I290" s="22">
        <v>0</v>
      </c>
      <c r="J290" s="22">
        <v>0</v>
      </c>
      <c r="K290" s="22">
        <v>0</v>
      </c>
      <c r="L290" s="22">
        <v>0</v>
      </c>
      <c r="M290" s="10">
        <v>0</v>
      </c>
    </row>
    <row r="291" spans="1:13" x14ac:dyDescent="0.35">
      <c r="A291" s="9" t="str">
        <f>B279&amp;C279&amp;D291</f>
        <v>DISTRIBUCION VOLUMEN X CRITERIO (kg ó litros)TotalAlimentacionResto de canales</v>
      </c>
      <c r="B291" s="9">
        <v>0</v>
      </c>
      <c r="C291" s="9">
        <v>0</v>
      </c>
      <c r="D291" s="10" t="s">
        <v>33</v>
      </c>
      <c r="E291" s="10">
        <v>4.9913819215580659</v>
      </c>
      <c r="F291" s="10">
        <v>4.803372835591051</v>
      </c>
      <c r="G291" s="10">
        <v>4.6726076955536859</v>
      </c>
      <c r="H291" s="10">
        <v>0</v>
      </c>
      <c r="I291" s="10">
        <v>0</v>
      </c>
      <c r="J291" s="10">
        <v>0</v>
      </c>
      <c r="K291" s="10">
        <v>0</v>
      </c>
      <c r="L291" s="10">
        <v>0</v>
      </c>
      <c r="M291" s="10">
        <v>0</v>
      </c>
    </row>
    <row r="292" spans="1:13" x14ac:dyDescent="0.35">
      <c r="A292" s="9" t="str">
        <f>B279&amp;C279&amp;D292</f>
        <v>DISTRIBUCION VOLUMEN X CRITERIO (kg ó litros)TotalAlimentacionEN LA CALLE</v>
      </c>
      <c r="B292" s="9">
        <v>0</v>
      </c>
      <c r="C292" s="9">
        <v>0</v>
      </c>
      <c r="D292" s="9" t="s">
        <v>124</v>
      </c>
      <c r="E292" s="22">
        <v>4.8556818252215272</v>
      </c>
      <c r="F292" s="22">
        <v>4.5030539812972687</v>
      </c>
      <c r="G292" s="22">
        <v>4.0933104846289918</v>
      </c>
      <c r="H292" s="22">
        <v>0</v>
      </c>
      <c r="I292" s="22">
        <v>0</v>
      </c>
      <c r="J292" s="22">
        <v>0</v>
      </c>
      <c r="K292" s="22">
        <v>0</v>
      </c>
      <c r="L292" s="22">
        <v>0</v>
      </c>
      <c r="M292" s="10">
        <v>0</v>
      </c>
    </row>
    <row r="293" spans="1:13" x14ac:dyDescent="0.35">
      <c r="A293" s="9" t="str">
        <f>B279&amp;C279&amp;D293</f>
        <v>DISTRIBUCION VOLUMEN X CRITERIO (kg ó litros)TotalAlimentacionEN CASA DE OTROS</v>
      </c>
      <c r="B293" s="9">
        <v>0</v>
      </c>
      <c r="C293" s="9">
        <v>0</v>
      </c>
      <c r="D293" s="10" t="s">
        <v>125</v>
      </c>
      <c r="E293" s="10">
        <v>5.040169842510819</v>
      </c>
      <c r="F293" s="10">
        <v>4.6381119253632308</v>
      </c>
      <c r="G293" s="10">
        <v>5.3754313840050187</v>
      </c>
      <c r="H293" s="10">
        <v>0</v>
      </c>
      <c r="I293" s="10">
        <v>0</v>
      </c>
      <c r="J293" s="10">
        <v>0</v>
      </c>
      <c r="K293" s="10">
        <v>0</v>
      </c>
      <c r="L293" s="10">
        <v>0</v>
      </c>
      <c r="M293" s="10">
        <v>0</v>
      </c>
    </row>
    <row r="294" spans="1:13" x14ac:dyDescent="0.35">
      <c r="A294" s="9" t="str">
        <f>B279&amp;C279&amp;D294</f>
        <v>DISTRIBUCION VOLUMEN X CRITERIO (kg ó litros)TotalAlimentacionEN EL ESTABLECIMIENTO</v>
      </c>
      <c r="B294" s="9">
        <v>0</v>
      </c>
      <c r="C294" s="9">
        <v>0</v>
      </c>
      <c r="D294" s="9" t="s">
        <v>126</v>
      </c>
      <c r="E294" s="22">
        <v>69.55906900123594</v>
      </c>
      <c r="F294" s="22">
        <v>71.970650715315116</v>
      </c>
      <c r="G294" s="22">
        <v>71.732955042235659</v>
      </c>
      <c r="H294" s="22">
        <v>0</v>
      </c>
      <c r="I294" s="22">
        <v>0</v>
      </c>
      <c r="J294" s="22">
        <v>0</v>
      </c>
      <c r="K294" s="22">
        <v>0</v>
      </c>
      <c r="L294" s="22">
        <v>0</v>
      </c>
      <c r="M294" s="10">
        <v>0</v>
      </c>
    </row>
    <row r="295" spans="1:13" x14ac:dyDescent="0.35">
      <c r="A295" s="9" t="str">
        <f>B279&amp;C279&amp;D295</f>
        <v>DISTRIBUCION VOLUMEN X CRITERIO (kg ó litros)TotalAlimentacionEN EL TRABAJO</v>
      </c>
      <c r="B295" s="9">
        <v>0</v>
      </c>
      <c r="C295" s="9">
        <v>0</v>
      </c>
      <c r="D295" s="10" t="s">
        <v>127</v>
      </c>
      <c r="E295" s="10">
        <v>5.8908460882822133</v>
      </c>
      <c r="F295" s="10">
        <v>5.4731356901080623</v>
      </c>
      <c r="G295" s="10">
        <v>5.4876348204288163</v>
      </c>
      <c r="H295" s="10">
        <v>0</v>
      </c>
      <c r="I295" s="10">
        <v>0</v>
      </c>
      <c r="J295" s="10">
        <v>0</v>
      </c>
      <c r="K295" s="10">
        <v>0</v>
      </c>
      <c r="L295" s="10">
        <v>0</v>
      </c>
      <c r="M295" s="10">
        <v>0</v>
      </c>
    </row>
    <row r="296" spans="1:13" x14ac:dyDescent="0.35">
      <c r="A296" s="9" t="str">
        <f>B279&amp;C279&amp;D296</f>
        <v>DISTRIBUCION VOLUMEN X CRITERIO (kg ó litros)TotalAlimentacionEN COLEGIO/INSTITUTO/UNIV.</v>
      </c>
      <c r="B296" s="9">
        <v>0</v>
      </c>
      <c r="C296" s="9">
        <v>0</v>
      </c>
      <c r="D296" s="9" t="s">
        <v>128</v>
      </c>
      <c r="E296" s="22">
        <v>0.35984961392646875</v>
      </c>
      <c r="F296" s="22">
        <v>0.18190295024517319</v>
      </c>
      <c r="G296" s="22">
        <v>0.16851649257913834</v>
      </c>
      <c r="H296" s="22">
        <v>0</v>
      </c>
      <c r="I296" s="22">
        <v>0</v>
      </c>
      <c r="J296" s="22">
        <v>0</v>
      </c>
      <c r="K296" s="22">
        <v>0</v>
      </c>
      <c r="L296" s="22">
        <v>0</v>
      </c>
      <c r="M296" s="10">
        <v>0</v>
      </c>
    </row>
    <row r="297" spans="1:13" x14ac:dyDescent="0.35">
      <c r="A297" s="9" t="str">
        <f>B279&amp;C279&amp;D297</f>
        <v>DISTRIBUCION VOLUMEN X CRITERIO (kg ó litros)TotalAlimentacionEN MI CASA</v>
      </c>
      <c r="B297" s="9">
        <v>0</v>
      </c>
      <c r="C297" s="9">
        <v>0</v>
      </c>
      <c r="D297" s="10" t="s">
        <v>129</v>
      </c>
      <c r="E297" s="10">
        <v>11.581153702239117</v>
      </c>
      <c r="F297" s="10">
        <v>10.452919574750366</v>
      </c>
      <c r="G297" s="10">
        <v>10.456005935068308</v>
      </c>
      <c r="H297" s="10">
        <v>0</v>
      </c>
      <c r="I297" s="10">
        <v>0</v>
      </c>
      <c r="J297" s="10">
        <v>0</v>
      </c>
      <c r="K297" s="10">
        <v>0</v>
      </c>
      <c r="L297" s="10">
        <v>0</v>
      </c>
      <c r="M297" s="10">
        <v>0</v>
      </c>
    </row>
    <row r="298" spans="1:13" x14ac:dyDescent="0.35">
      <c r="A298" s="9" t="str">
        <f>B279&amp;C279&amp;D298</f>
        <v>DISTRIBUCION VOLUMEN X CRITERIO (kg ó litros)TotalAlimentacionEN M.TRANSP.(AVION,TREN,AUTOC,E</v>
      </c>
      <c r="B298" s="9">
        <v>0</v>
      </c>
      <c r="C298" s="9">
        <v>0</v>
      </c>
      <c r="D298" s="9" t="s">
        <v>130</v>
      </c>
      <c r="E298" s="22">
        <v>0.29696245831682083</v>
      </c>
      <c r="F298" s="22">
        <v>0.11275973868227442</v>
      </c>
      <c r="G298" s="22">
        <v>0.10817507848392582</v>
      </c>
      <c r="H298" s="22">
        <v>0</v>
      </c>
      <c r="I298" s="22">
        <v>0</v>
      </c>
      <c r="J298" s="22">
        <v>0</v>
      </c>
      <c r="K298" s="22">
        <v>0</v>
      </c>
      <c r="L298" s="22">
        <v>0</v>
      </c>
      <c r="M298" s="10">
        <v>0</v>
      </c>
    </row>
    <row r="299" spans="1:13" x14ac:dyDescent="0.35">
      <c r="A299" s="9" t="str">
        <f>B279&amp;C279&amp;D299</f>
        <v>DISTRIBUCION VOLUMEN X CRITERIO (kg ó litros)TotalAlimentacionEN OTRO LUGAR</v>
      </c>
      <c r="B299" s="9">
        <v>0</v>
      </c>
      <c r="C299" s="9">
        <v>0</v>
      </c>
      <c r="D299" s="10" t="s">
        <v>131</v>
      </c>
      <c r="E299" s="10">
        <v>2.4162702196355017</v>
      </c>
      <c r="F299" s="10">
        <v>2.6674668970613857</v>
      </c>
      <c r="G299" s="10">
        <v>2.5779708669745052</v>
      </c>
      <c r="H299" s="10">
        <v>0</v>
      </c>
      <c r="I299" s="10">
        <v>0</v>
      </c>
      <c r="J299" s="10">
        <v>0</v>
      </c>
      <c r="K299" s="10">
        <v>0</v>
      </c>
      <c r="L299" s="10">
        <v>0</v>
      </c>
      <c r="M299" s="10">
        <v>0</v>
      </c>
    </row>
    <row r="300" spans="1:13" x14ac:dyDescent="0.35">
      <c r="A300" s="9" t="str">
        <f>B279&amp;C279&amp;D300</f>
        <v>DISTRIBUCION VOLUMEN X CRITERIO (kg ó litros)TotalAlimentacionDESAYUNO</v>
      </c>
      <c r="B300" s="9">
        <v>0</v>
      </c>
      <c r="C300" s="9">
        <v>0</v>
      </c>
      <c r="D300" s="9" t="s">
        <v>132</v>
      </c>
      <c r="E300" s="22">
        <v>10.374079953612576</v>
      </c>
      <c r="F300" s="22">
        <v>10.744804385591227</v>
      </c>
      <c r="G300" s="22">
        <v>10.436591949926427</v>
      </c>
      <c r="H300" s="22">
        <v>0</v>
      </c>
      <c r="I300" s="22">
        <v>0</v>
      </c>
      <c r="J300" s="22">
        <v>0</v>
      </c>
      <c r="K300" s="22">
        <v>0</v>
      </c>
      <c r="L300" s="22">
        <v>0</v>
      </c>
      <c r="M300" s="10">
        <v>0</v>
      </c>
    </row>
    <row r="301" spans="1:13" x14ac:dyDescent="0.35">
      <c r="A301" s="9" t="str">
        <f>B279&amp;C279&amp;D301</f>
        <v>DISTRIBUCION VOLUMEN X CRITERIO (kg ó litros)TotalAlimentacionAPERITIVO/ANTES DE COMER</v>
      </c>
      <c r="B301" s="9">
        <v>0</v>
      </c>
      <c r="C301" s="9">
        <v>0</v>
      </c>
      <c r="D301" s="10" t="s">
        <v>133</v>
      </c>
      <c r="E301" s="10">
        <v>11.127897572423585</v>
      </c>
      <c r="F301" s="10">
        <v>10.642503818843341</v>
      </c>
      <c r="G301" s="10">
        <v>10.075818769393564</v>
      </c>
      <c r="H301" s="10">
        <v>0</v>
      </c>
      <c r="I301" s="10">
        <v>0</v>
      </c>
      <c r="J301" s="10">
        <v>0</v>
      </c>
      <c r="K301" s="10">
        <v>0</v>
      </c>
      <c r="L301" s="10">
        <v>0</v>
      </c>
      <c r="M301" s="10">
        <v>0</v>
      </c>
    </row>
    <row r="302" spans="1:13" x14ac:dyDescent="0.35">
      <c r="A302" s="9" t="str">
        <f>B279&amp;C279&amp;D302</f>
        <v>DISTRIBUCION VOLUMEN X CRITERIO (kg ó litros)TotalAlimentacionCOMIDA</v>
      </c>
      <c r="B302" s="9">
        <v>0</v>
      </c>
      <c r="C302" s="9">
        <v>0</v>
      </c>
      <c r="D302" s="9" t="s">
        <v>134</v>
      </c>
      <c r="E302" s="22">
        <v>36.37333605242322</v>
      </c>
      <c r="F302" s="22">
        <v>37.192818098528136</v>
      </c>
      <c r="G302" s="22">
        <v>38.324023387489447</v>
      </c>
      <c r="H302" s="22">
        <v>0</v>
      </c>
      <c r="I302" s="22">
        <v>0</v>
      </c>
      <c r="J302" s="22">
        <v>0</v>
      </c>
      <c r="K302" s="22">
        <v>0</v>
      </c>
      <c r="L302" s="22">
        <v>0</v>
      </c>
      <c r="M302" s="10">
        <v>0</v>
      </c>
    </row>
    <row r="303" spans="1:13" x14ac:dyDescent="0.35">
      <c r="A303" s="9" t="str">
        <f>B279&amp;C279&amp;D303</f>
        <v>DISTRIBUCION VOLUMEN X CRITERIO (kg ó litros)TotalAlimentacionTARDE/MERIENDA</v>
      </c>
      <c r="B303" s="9">
        <v>0</v>
      </c>
      <c r="C303" s="9">
        <v>0</v>
      </c>
      <c r="D303" s="10" t="s">
        <v>135</v>
      </c>
      <c r="E303" s="10">
        <v>9.4379897292388275</v>
      </c>
      <c r="F303" s="10">
        <v>9.3932280764928464</v>
      </c>
      <c r="G303" s="10">
        <v>9.0060078179704082</v>
      </c>
      <c r="H303" s="10">
        <v>0</v>
      </c>
      <c r="I303" s="10">
        <v>0</v>
      </c>
      <c r="J303" s="10">
        <v>0</v>
      </c>
      <c r="K303" s="10">
        <v>0</v>
      </c>
      <c r="L303" s="10">
        <v>0</v>
      </c>
      <c r="M303" s="10">
        <v>0</v>
      </c>
    </row>
    <row r="304" spans="1:13" x14ac:dyDescent="0.35">
      <c r="A304" s="9" t="str">
        <f>B279&amp;C279&amp;D304</f>
        <v>DISTRIBUCION VOLUMEN X CRITERIO (kg ó litros)TotalAlimentacionANTES DE CENAR</v>
      </c>
      <c r="B304" s="9">
        <v>0</v>
      </c>
      <c r="C304" s="9">
        <v>0</v>
      </c>
      <c r="D304" s="9" t="s">
        <v>136</v>
      </c>
      <c r="E304" s="22">
        <v>5.1809842701255011</v>
      </c>
      <c r="F304" s="22">
        <v>5.3939858924313535</v>
      </c>
      <c r="G304" s="22">
        <v>5.3513024086797047</v>
      </c>
      <c r="H304" s="22">
        <v>0</v>
      </c>
      <c r="I304" s="22">
        <v>0</v>
      </c>
      <c r="J304" s="22">
        <v>0</v>
      </c>
      <c r="K304" s="22">
        <v>0</v>
      </c>
      <c r="L304" s="22">
        <v>0</v>
      </c>
      <c r="M304" s="10">
        <v>0</v>
      </c>
    </row>
    <row r="305" spans="1:13" x14ac:dyDescent="0.35">
      <c r="A305" s="9" t="str">
        <f>B279&amp;C279&amp;D305</f>
        <v>DISTRIBUCION VOLUMEN X CRITERIO (kg ó litros)TotalAlimentacionCENA</v>
      </c>
      <c r="B305" s="9">
        <v>0</v>
      </c>
      <c r="C305" s="9">
        <v>0</v>
      </c>
      <c r="D305" s="10" t="s">
        <v>137</v>
      </c>
      <c r="E305" s="10">
        <v>20.949461751764616</v>
      </c>
      <c r="F305" s="10">
        <v>20.709549940977379</v>
      </c>
      <c r="G305" s="10">
        <v>20.837372714968051</v>
      </c>
      <c r="H305" s="10">
        <v>0</v>
      </c>
      <c r="I305" s="10">
        <v>0</v>
      </c>
      <c r="J305" s="10">
        <v>0</v>
      </c>
      <c r="K305" s="10">
        <v>0</v>
      </c>
      <c r="L305" s="10">
        <v>0</v>
      </c>
      <c r="M305" s="10">
        <v>0</v>
      </c>
    </row>
    <row r="306" spans="1:13" x14ac:dyDescent="0.35">
      <c r="A306" s="9" t="str">
        <f>B279&amp;C279&amp;D306</f>
        <v>DISTRIBUCION VOLUMEN X CRITERIO (kg ó litros)TotalAlimentacionDESPUES DE LA CENA</v>
      </c>
      <c r="B306" s="9">
        <v>0</v>
      </c>
      <c r="C306" s="9">
        <v>0</v>
      </c>
      <c r="D306" s="9" t="s">
        <v>138</v>
      </c>
      <c r="E306" s="22">
        <v>1.7153177251835394</v>
      </c>
      <c r="F306" s="22">
        <v>1.5630873128567453</v>
      </c>
      <c r="G306" s="22">
        <v>1.6105109191361691</v>
      </c>
      <c r="H306" s="22">
        <v>0</v>
      </c>
      <c r="I306" s="22">
        <v>0</v>
      </c>
      <c r="J306" s="22">
        <v>0</v>
      </c>
      <c r="K306" s="22">
        <v>0</v>
      </c>
      <c r="L306" s="22">
        <v>0</v>
      </c>
      <c r="M306" s="10">
        <v>0</v>
      </c>
    </row>
    <row r="307" spans="1:13" x14ac:dyDescent="0.35">
      <c r="A307" s="9" t="str">
        <f>B279&amp;C279&amp;D307</f>
        <v>DISTRIBUCION VOLUMEN X CRITERIO (kg ó litros)TotalAlimentacionDURANTE EL DIA</v>
      </c>
      <c r="B307" s="9">
        <v>0</v>
      </c>
      <c r="C307" s="9">
        <v>0</v>
      </c>
      <c r="D307" s="10" t="s">
        <v>139</v>
      </c>
      <c r="E307" s="10">
        <v>4.8409363914056627</v>
      </c>
      <c r="F307" s="10">
        <v>4.3600231784475962</v>
      </c>
      <c r="G307" s="10">
        <v>4.3583717368566992</v>
      </c>
      <c r="H307" s="10">
        <v>0</v>
      </c>
      <c r="I307" s="10">
        <v>0</v>
      </c>
      <c r="J307" s="10">
        <v>0</v>
      </c>
      <c r="K307" s="10">
        <v>0</v>
      </c>
      <c r="L307" s="10">
        <v>0</v>
      </c>
      <c r="M307" s="10">
        <v>0</v>
      </c>
    </row>
    <row r="308" spans="1:13" x14ac:dyDescent="0.35">
      <c r="A308" s="9" t="str">
        <f>B279&amp;C279&amp;D308</f>
        <v>DISTRIBUCION VOLUMEN X CRITERIO (kg ó litros)TotalAlimentacionCON AMIGOS</v>
      </c>
      <c r="B308" s="9">
        <v>0</v>
      </c>
      <c r="C308" s="9">
        <v>0</v>
      </c>
      <c r="D308" s="9" t="s">
        <v>140</v>
      </c>
      <c r="E308" s="22">
        <v>25.249572767492907</v>
      </c>
      <c r="F308" s="22">
        <v>26.066261066955953</v>
      </c>
      <c r="G308" s="22">
        <v>25.629298174366248</v>
      </c>
      <c r="H308" s="22">
        <v>0</v>
      </c>
      <c r="I308" s="22">
        <v>0</v>
      </c>
      <c r="J308" s="22">
        <v>0</v>
      </c>
      <c r="K308" s="22">
        <v>0</v>
      </c>
      <c r="L308" s="22">
        <v>0</v>
      </c>
      <c r="M308" s="10">
        <v>0</v>
      </c>
    </row>
    <row r="309" spans="1:13" x14ac:dyDescent="0.35">
      <c r="A309" s="9" t="str">
        <f>B279&amp;C279&amp;D309</f>
        <v>DISTRIBUCION VOLUMEN X CRITERIO (kg ó litros)TotalAlimentacionCON CLIENTES</v>
      </c>
      <c r="B309" s="9">
        <v>0</v>
      </c>
      <c r="C309" s="9">
        <v>0</v>
      </c>
      <c r="D309" s="10" t="s">
        <v>141</v>
      </c>
      <c r="E309" s="10">
        <v>0.34982398944625948</v>
      </c>
      <c r="F309" s="10">
        <v>0.39736097528908904</v>
      </c>
      <c r="G309" s="10">
        <v>0.46364276912477076</v>
      </c>
      <c r="H309" s="10">
        <v>0</v>
      </c>
      <c r="I309" s="10">
        <v>0</v>
      </c>
      <c r="J309" s="10">
        <v>0</v>
      </c>
      <c r="K309" s="10">
        <v>0</v>
      </c>
      <c r="L309" s="10">
        <v>0</v>
      </c>
      <c r="M309" s="10">
        <v>0</v>
      </c>
    </row>
    <row r="310" spans="1:13" x14ac:dyDescent="0.35">
      <c r="A310" s="9" t="str">
        <f>B279&amp;C279&amp;D310</f>
        <v>DISTRIBUCION VOLUMEN X CRITERIO (kg ó litros)TotalAlimentacionCON COMPAÑEROS DE TRABAJO</v>
      </c>
      <c r="B310" s="9">
        <v>0</v>
      </c>
      <c r="C310" s="9">
        <v>0</v>
      </c>
      <c r="D310" s="9" t="s">
        <v>142</v>
      </c>
      <c r="E310" s="22">
        <v>5.541865892986471</v>
      </c>
      <c r="F310" s="22">
        <v>5.5766588674175424</v>
      </c>
      <c r="G310" s="22">
        <v>5.9145426142891866</v>
      </c>
      <c r="H310" s="22">
        <v>0</v>
      </c>
      <c r="I310" s="22">
        <v>0</v>
      </c>
      <c r="J310" s="22">
        <v>0</v>
      </c>
      <c r="K310" s="22">
        <v>0</v>
      </c>
      <c r="L310" s="22">
        <v>0</v>
      </c>
      <c r="M310" s="10">
        <v>0</v>
      </c>
    </row>
    <row r="311" spans="1:13" x14ac:dyDescent="0.35">
      <c r="A311" s="9" t="str">
        <f>B279&amp;C279&amp;D311</f>
        <v>DISTRIBUCION VOLUMEN X CRITERIO (kg ó litros)TotalAlimentacionCON COMPAÑEROS DE CLASE</v>
      </c>
      <c r="B311" s="9">
        <v>0</v>
      </c>
      <c r="C311" s="9">
        <v>0</v>
      </c>
      <c r="D311" s="10" t="s">
        <v>143</v>
      </c>
      <c r="E311" s="10">
        <v>0.33180481724342537</v>
      </c>
      <c r="F311" s="10">
        <v>0.3086882015761509</v>
      </c>
      <c r="G311" s="10">
        <v>0.32715828640294831</v>
      </c>
      <c r="H311" s="10">
        <v>0</v>
      </c>
      <c r="I311" s="10">
        <v>0</v>
      </c>
      <c r="J311" s="10">
        <v>0</v>
      </c>
      <c r="K311" s="10">
        <v>0</v>
      </c>
      <c r="L311" s="10">
        <v>0</v>
      </c>
      <c r="M311" s="10">
        <v>0</v>
      </c>
    </row>
    <row r="312" spans="1:13" x14ac:dyDescent="0.35">
      <c r="A312" s="9" t="str">
        <f>B279&amp;C279&amp;D312</f>
        <v>DISTRIBUCION VOLUMEN X CRITERIO (kg ó litros)TotalAlimentacionCON FAMILIA</v>
      </c>
      <c r="B312" s="9">
        <v>0</v>
      </c>
      <c r="C312" s="9">
        <v>0</v>
      </c>
      <c r="D312" s="9" t="s">
        <v>144</v>
      </c>
      <c r="E312" s="22">
        <v>36.206067843122014</v>
      </c>
      <c r="F312" s="22">
        <v>34.906299302321123</v>
      </c>
      <c r="G312" s="22">
        <v>35.416963420008543</v>
      </c>
      <c r="H312" s="22">
        <v>0</v>
      </c>
      <c r="I312" s="22">
        <v>0</v>
      </c>
      <c r="J312" s="22">
        <v>0</v>
      </c>
      <c r="K312" s="22">
        <v>0</v>
      </c>
      <c r="L312" s="22">
        <v>0</v>
      </c>
      <c r="M312" s="10">
        <v>0</v>
      </c>
    </row>
    <row r="313" spans="1:13" x14ac:dyDescent="0.35">
      <c r="A313" s="9" t="str">
        <f>B279&amp;C279&amp;D313</f>
        <v>DISTRIBUCION VOLUMEN X CRITERIO (kg ó litros)TotalAlimentacionCON LA PAREJA</v>
      </c>
      <c r="B313" s="9">
        <v>0</v>
      </c>
      <c r="C313" s="9">
        <v>0</v>
      </c>
      <c r="D313" s="10" t="s">
        <v>145</v>
      </c>
      <c r="E313" s="10">
        <v>17.754584184774501</v>
      </c>
      <c r="F313" s="10">
        <v>18.207664707048803</v>
      </c>
      <c r="G313" s="10">
        <v>18.073885590486562</v>
      </c>
      <c r="H313" s="10">
        <v>0</v>
      </c>
      <c r="I313" s="10">
        <v>0</v>
      </c>
      <c r="J313" s="10">
        <v>0</v>
      </c>
      <c r="K313" s="10">
        <v>0</v>
      </c>
      <c r="L313" s="10">
        <v>0</v>
      </c>
      <c r="M313" s="10">
        <v>0</v>
      </c>
    </row>
    <row r="314" spans="1:13" x14ac:dyDescent="0.35">
      <c r="A314" s="9" t="str">
        <f>B279&amp;C279&amp;D314</f>
        <v>DISTRIBUCION VOLUMEN X CRITERIO (kg ó litros)TotalAlimentacionESTABA SOLO/A</v>
      </c>
      <c r="B314" s="9">
        <v>0</v>
      </c>
      <c r="C314" s="9">
        <v>0</v>
      </c>
      <c r="D314" s="9" t="s">
        <v>146</v>
      </c>
      <c r="E314" s="22">
        <v>13.95257926397343</v>
      </c>
      <c r="F314" s="22">
        <v>13.953026306656174</v>
      </c>
      <c r="G314" s="22">
        <v>13.675217720652761</v>
      </c>
      <c r="H314" s="22">
        <v>0</v>
      </c>
      <c r="I314" s="22">
        <v>0</v>
      </c>
      <c r="J314" s="22">
        <v>0</v>
      </c>
      <c r="K314" s="22">
        <v>0</v>
      </c>
      <c r="L314" s="22">
        <v>0</v>
      </c>
      <c r="M314" s="10">
        <v>0</v>
      </c>
    </row>
    <row r="315" spans="1:13" x14ac:dyDescent="0.35">
      <c r="A315" s="9" t="str">
        <f>B279&amp;C279&amp;D315</f>
        <v>DISTRIBUCION VOLUMEN X CRITERIO (kg ó litros)TotalAlimentacionOTROS</v>
      </c>
      <c r="B315" s="9">
        <v>0</v>
      </c>
      <c r="C315" s="9">
        <v>0</v>
      </c>
      <c r="D315" s="10" t="s">
        <v>147</v>
      </c>
      <c r="E315" s="10">
        <v>0.61370271699558099</v>
      </c>
      <c r="F315" s="10">
        <v>0.58404000480972773</v>
      </c>
      <c r="G315" s="10">
        <v>0.49929346631652621</v>
      </c>
      <c r="H315" s="10">
        <v>0</v>
      </c>
      <c r="I315" s="10">
        <v>0</v>
      </c>
      <c r="J315" s="10">
        <v>0</v>
      </c>
      <c r="K315" s="10">
        <v>0</v>
      </c>
      <c r="L315" s="10">
        <v>0</v>
      </c>
      <c r="M315" s="10">
        <v>0</v>
      </c>
    </row>
    <row r="316" spans="1:13" x14ac:dyDescent="0.35">
      <c r="A316" s="9" t="str">
        <f>B279&amp;C279&amp;D316</f>
        <v>DISTRIBUCION VOLUMEN X CRITERIO (kg ó litros)TotalAlimentacionESTAR TRABAJANDO</v>
      </c>
      <c r="B316" s="9">
        <v>0</v>
      </c>
      <c r="C316" s="9">
        <v>0</v>
      </c>
      <c r="D316" s="9" t="s">
        <v>148</v>
      </c>
      <c r="E316" s="22">
        <v>9.4183589710521218</v>
      </c>
      <c r="F316" s="22">
        <v>9.5807356336244034</v>
      </c>
      <c r="G316" s="22">
        <v>9.2978556880365915</v>
      </c>
      <c r="H316" s="22">
        <v>0</v>
      </c>
      <c r="I316" s="22">
        <v>0</v>
      </c>
      <c r="J316" s="22">
        <v>0</v>
      </c>
      <c r="K316" s="22">
        <v>0</v>
      </c>
      <c r="L316" s="22">
        <v>0</v>
      </c>
      <c r="M316" s="10">
        <v>0</v>
      </c>
    </row>
    <row r="317" spans="1:13" x14ac:dyDescent="0.35">
      <c r="A317" s="9" t="str">
        <f>B279&amp;C279&amp;D317</f>
        <v>DISTRIBUCION VOLUMEN X CRITERIO (kg ó litros)TotalAlimentacionCOMIDA DE NEGOCIOS</v>
      </c>
      <c r="B317" s="9">
        <v>0</v>
      </c>
      <c r="C317" s="9">
        <v>0</v>
      </c>
      <c r="D317" s="10" t="s">
        <v>149</v>
      </c>
      <c r="E317" s="10">
        <v>0.31343498597919633</v>
      </c>
      <c r="F317" s="10">
        <v>0.24923643340892809</v>
      </c>
      <c r="G317" s="10">
        <v>0.33954398089756654</v>
      </c>
      <c r="H317" s="10">
        <v>0</v>
      </c>
      <c r="I317" s="10">
        <v>0</v>
      </c>
      <c r="J317" s="10">
        <v>0</v>
      </c>
      <c r="K317" s="10">
        <v>0</v>
      </c>
      <c r="L317" s="10">
        <v>0</v>
      </c>
      <c r="M317" s="10">
        <v>0</v>
      </c>
    </row>
    <row r="318" spans="1:13" x14ac:dyDescent="0.35">
      <c r="A318" s="9" t="str">
        <f>B279&amp;C279&amp;D318</f>
        <v>DISTRIBUCION VOLUMEN X CRITERIO (kg ó litros)TotalAlimentacionPOR PLACER/RELAX</v>
      </c>
      <c r="B318" s="9">
        <v>0</v>
      </c>
      <c r="C318" s="9">
        <v>0</v>
      </c>
      <c r="D318" s="9" t="s">
        <v>150</v>
      </c>
      <c r="E318" s="22">
        <v>17.712554253494677</v>
      </c>
      <c r="F318" s="22">
        <v>17.506570245669408</v>
      </c>
      <c r="G318" s="22">
        <v>17.576671290038135</v>
      </c>
      <c r="H318" s="22">
        <v>0</v>
      </c>
      <c r="I318" s="22">
        <v>0</v>
      </c>
      <c r="J318" s="22">
        <v>0</v>
      </c>
      <c r="K318" s="22">
        <v>0</v>
      </c>
      <c r="L318" s="22">
        <v>0</v>
      </c>
      <c r="M318" s="10">
        <v>0</v>
      </c>
    </row>
    <row r="319" spans="1:13" x14ac:dyDescent="0.35">
      <c r="A319" s="9" t="str">
        <f>B279&amp;C279&amp;D319</f>
        <v>DISTRIBUCION VOLUMEN X CRITERIO (kg ó litros)TotalAlimentacionTENER HAMBRE/SIN PLANIFICAR</v>
      </c>
      <c r="B319" s="9">
        <v>0</v>
      </c>
      <c r="C319" s="9">
        <v>0</v>
      </c>
      <c r="D319" s="10" t="s">
        <v>151</v>
      </c>
      <c r="E319" s="10">
        <v>26.316638940534681</v>
      </c>
      <c r="F319" s="10">
        <v>24.969361975603487</v>
      </c>
      <c r="G319" s="10">
        <v>24.203789075460282</v>
      </c>
      <c r="H319" s="10">
        <v>0</v>
      </c>
      <c r="I319" s="10">
        <v>0</v>
      </c>
      <c r="J319" s="10">
        <v>0</v>
      </c>
      <c r="K319" s="10">
        <v>0</v>
      </c>
      <c r="L319" s="10">
        <v>0</v>
      </c>
      <c r="M319" s="10">
        <v>0</v>
      </c>
    </row>
    <row r="320" spans="1:13" x14ac:dyDescent="0.35">
      <c r="A320" s="9" t="str">
        <f>B279&amp;C279&amp;D320</f>
        <v>DISTRIBUCION VOLUMEN X CRITERIO (kg ó litros)TotalAlimentacionESTAR DE COMPRAS</v>
      </c>
      <c r="B320" s="9">
        <v>0</v>
      </c>
      <c r="C320" s="9">
        <v>0</v>
      </c>
      <c r="D320" s="9" t="s">
        <v>152</v>
      </c>
      <c r="E320" s="22">
        <v>2.8782124961765043</v>
      </c>
      <c r="F320" s="22">
        <v>2.9437403043879264</v>
      </c>
      <c r="G320" s="22">
        <v>2.9617722237027748</v>
      </c>
      <c r="H320" s="22">
        <v>0</v>
      </c>
      <c r="I320" s="22">
        <v>0</v>
      </c>
      <c r="J320" s="22">
        <v>0</v>
      </c>
      <c r="K320" s="22">
        <v>0</v>
      </c>
      <c r="L320" s="22">
        <v>0</v>
      </c>
      <c r="M320" s="10">
        <v>0</v>
      </c>
    </row>
    <row r="321" spans="1:13" x14ac:dyDescent="0.35">
      <c r="A321" s="9" t="str">
        <f>B279&amp;C279&amp;D321</f>
        <v>DISTRIBUCION VOLUMEN X CRITERIO (kg ó litros)TotalAlimentacionNO COCINAR EN CASA</v>
      </c>
      <c r="B321" s="9">
        <v>0</v>
      </c>
      <c r="C321" s="9">
        <v>0</v>
      </c>
      <c r="D321" s="10" t="s">
        <v>153</v>
      </c>
      <c r="E321" s="10">
        <v>6.4538375034995372</v>
      </c>
      <c r="F321" s="10">
        <v>6.3749827414559936</v>
      </c>
      <c r="G321" s="10">
        <v>6.3378540289727976</v>
      </c>
      <c r="H321" s="10">
        <v>0</v>
      </c>
      <c r="I321" s="10">
        <v>0</v>
      </c>
      <c r="J321" s="10">
        <v>0</v>
      </c>
      <c r="K321" s="10">
        <v>0</v>
      </c>
      <c r="L321" s="10">
        <v>0</v>
      </c>
      <c r="M321" s="10">
        <v>0</v>
      </c>
    </row>
    <row r="322" spans="1:13" x14ac:dyDescent="0.35">
      <c r="A322" s="9" t="str">
        <f>B279&amp;C279&amp;D322</f>
        <v>DISTRIBUCION VOLUMEN X CRITERIO (kg ó litros)TotalAlimentacionCELEBRACION/FIESTA/SALIR TOMAR</v>
      </c>
      <c r="B322" s="9">
        <v>0</v>
      </c>
      <c r="C322" s="9">
        <v>0</v>
      </c>
      <c r="D322" s="9" t="s">
        <v>154</v>
      </c>
      <c r="E322" s="22">
        <v>29.589657685103969</v>
      </c>
      <c r="F322" s="22">
        <v>31.382124649722233</v>
      </c>
      <c r="G322" s="22">
        <v>31.502377846209228</v>
      </c>
      <c r="H322" s="22">
        <v>0</v>
      </c>
      <c r="I322" s="22">
        <v>0</v>
      </c>
      <c r="J322" s="22">
        <v>0</v>
      </c>
      <c r="K322" s="22">
        <v>0</v>
      </c>
      <c r="L322" s="22">
        <v>0</v>
      </c>
      <c r="M322" s="10">
        <v>0</v>
      </c>
    </row>
    <row r="323" spans="1:13" x14ac:dyDescent="0.35">
      <c r="A323" s="9" t="str">
        <f>B279&amp;C279&amp;D323</f>
        <v>DISTRIBUCION VOLUMEN X CRITERIO (kg ó litros)TotalAlimentacionVIENDO DEPORTES</v>
      </c>
      <c r="B323" s="9">
        <v>0</v>
      </c>
      <c r="C323" s="9">
        <v>0</v>
      </c>
      <c r="D323" s="10" t="s">
        <v>155</v>
      </c>
      <c r="E323" s="10">
        <v>1.5532268431135512</v>
      </c>
      <c r="F323" s="10">
        <v>1.1642770883538485</v>
      </c>
      <c r="G323" s="10">
        <v>1.4597786756689324</v>
      </c>
      <c r="H323" s="10">
        <v>0</v>
      </c>
      <c r="I323" s="10">
        <v>0</v>
      </c>
      <c r="J323" s="10">
        <v>0</v>
      </c>
      <c r="K323" s="10">
        <v>0</v>
      </c>
      <c r="L323" s="10">
        <v>0</v>
      </c>
      <c r="M323" s="10">
        <v>0</v>
      </c>
    </row>
    <row r="324" spans="1:13" x14ac:dyDescent="0.35">
      <c r="A324" s="9" t="str">
        <f>B279&amp;C279&amp;D324</f>
        <v>DISTRIBUCION VOLUMEN X CRITERIO (kg ó litros)TotalAlimentacionOTROS MOTIVOS</v>
      </c>
      <c r="B324" s="9">
        <v>0</v>
      </c>
      <c r="C324" s="9">
        <v>0</v>
      </c>
      <c r="D324" s="9" t="s">
        <v>156</v>
      </c>
      <c r="E324" s="22">
        <v>5.7640807729849479</v>
      </c>
      <c r="F324" s="22">
        <v>5.8289716507298364</v>
      </c>
      <c r="G324" s="22">
        <v>6.3203597376353127</v>
      </c>
      <c r="H324" s="22">
        <v>0</v>
      </c>
      <c r="I324" s="22">
        <v>0</v>
      </c>
      <c r="J324" s="22">
        <v>0</v>
      </c>
      <c r="K324" s="22">
        <v>0</v>
      </c>
      <c r="L324" s="22">
        <v>0</v>
      </c>
      <c r="M324" s="10">
        <v>0</v>
      </c>
    </row>
    <row r="325" spans="1:13" x14ac:dyDescent="0.35">
      <c r="A325" s="9" t="str">
        <f>B279&amp;C325&amp;D325</f>
        <v>DISTRIBUCION VOLUMEN X CRITERIO (kg ó litros).T.Alimentos TOTAL INGT.ESPAÑA</v>
      </c>
      <c r="B325" s="9">
        <v>0</v>
      </c>
      <c r="C325" s="9" t="s">
        <v>107</v>
      </c>
      <c r="D325" s="10" t="s">
        <v>36</v>
      </c>
      <c r="E325" s="10">
        <v>100</v>
      </c>
      <c r="F325" s="10">
        <v>100</v>
      </c>
      <c r="G325" s="10">
        <v>100</v>
      </c>
      <c r="H325" s="10">
        <v>0</v>
      </c>
      <c r="I325" s="10">
        <v>0</v>
      </c>
      <c r="J325" s="10">
        <v>0</v>
      </c>
      <c r="K325" s="10">
        <v>0</v>
      </c>
      <c r="L325" s="10">
        <v>0</v>
      </c>
      <c r="M325" s="10">
        <v>0</v>
      </c>
    </row>
    <row r="326" spans="1:13" x14ac:dyDescent="0.35">
      <c r="A326" s="9" t="str">
        <f>B279&amp;C325&amp;D326</f>
        <v>DISTRIBUCION VOLUMEN X CRITERIO (kg ó litros).T.Alimentos TOTAL INGHiper+Super+Discount+G.A</v>
      </c>
      <c r="B326" s="9">
        <v>0</v>
      </c>
      <c r="C326" s="9">
        <v>0</v>
      </c>
      <c r="D326" s="9" t="s">
        <v>23</v>
      </c>
      <c r="E326" s="22">
        <v>3.3604376223189028</v>
      </c>
      <c r="F326" s="22">
        <v>2.9941317974074151</v>
      </c>
      <c r="G326" s="22">
        <v>3.7453696784375392</v>
      </c>
      <c r="H326" s="22">
        <v>0</v>
      </c>
      <c r="I326" s="22">
        <v>0</v>
      </c>
      <c r="J326" s="22">
        <v>0</v>
      </c>
      <c r="K326" s="22">
        <v>0</v>
      </c>
      <c r="L326" s="22">
        <v>0</v>
      </c>
      <c r="M326" s="10">
        <v>0</v>
      </c>
    </row>
    <row r="327" spans="1:13" x14ac:dyDescent="0.35">
      <c r="A327" s="9" t="str">
        <f>B279&amp;C325&amp;D327</f>
        <v>DISTRIBUCION VOLUMEN X CRITERIO (kg ó litros).T.Alimentos TOTAL INGRestaurantes</v>
      </c>
      <c r="B327" s="9">
        <v>0</v>
      </c>
      <c r="C327" s="9">
        <v>0</v>
      </c>
      <c r="D327" s="10" t="s">
        <v>24</v>
      </c>
      <c r="E327" s="10">
        <v>27.184610272271048</v>
      </c>
      <c r="F327" s="10">
        <v>27.255892516278941</v>
      </c>
      <c r="G327" s="10">
        <v>26.87508267147377</v>
      </c>
      <c r="H327" s="10">
        <v>0</v>
      </c>
      <c r="I327" s="10">
        <v>0</v>
      </c>
      <c r="J327" s="10">
        <v>0</v>
      </c>
      <c r="K327" s="10">
        <v>0</v>
      </c>
      <c r="L327" s="10">
        <v>0</v>
      </c>
      <c r="M327" s="10">
        <v>0</v>
      </c>
    </row>
    <row r="328" spans="1:13" x14ac:dyDescent="0.35">
      <c r="A328" s="9" t="str">
        <f>B279&amp;C325&amp;D328</f>
        <v>DISTRIBUCION VOLUMEN X CRITERIO (kg ó litros).T.Alimentos TOTAL INGRestaurantes Fast Food</v>
      </c>
      <c r="B328" s="9">
        <v>0</v>
      </c>
      <c r="C328" s="9">
        <v>0</v>
      </c>
      <c r="D328" s="9" t="s">
        <v>25</v>
      </c>
      <c r="E328" s="22">
        <v>28.807878780483275</v>
      </c>
      <c r="F328" s="22">
        <v>28.576204613371392</v>
      </c>
      <c r="G328" s="22">
        <v>28.736962652342779</v>
      </c>
      <c r="H328" s="22">
        <v>0</v>
      </c>
      <c r="I328" s="22">
        <v>0</v>
      </c>
      <c r="J328" s="22">
        <v>0</v>
      </c>
      <c r="K328" s="22">
        <v>0</v>
      </c>
      <c r="L328" s="22">
        <v>0</v>
      </c>
      <c r="M328" s="10">
        <v>0</v>
      </c>
    </row>
    <row r="329" spans="1:13" x14ac:dyDescent="0.35">
      <c r="A329" s="9" t="str">
        <f>B279&amp;C325&amp;D329</f>
        <v>DISTRIBUCION VOLUMEN X CRITERIO (kg ó litros).T.Alimentos TOTAL INGBares/Cafeterias/Cervecerias</v>
      </c>
      <c r="B329" s="9">
        <v>0</v>
      </c>
      <c r="C329" s="9">
        <v>0</v>
      </c>
      <c r="D329" s="10" t="s">
        <v>26</v>
      </c>
      <c r="E329" s="10">
        <v>27.062695989025492</v>
      </c>
      <c r="F329" s="10">
        <v>28.054040861614233</v>
      </c>
      <c r="G329" s="10">
        <v>27.673488062411344</v>
      </c>
      <c r="H329" s="10">
        <v>0</v>
      </c>
      <c r="I329" s="10">
        <v>0</v>
      </c>
      <c r="J329" s="10">
        <v>0</v>
      </c>
      <c r="K329" s="10">
        <v>0</v>
      </c>
      <c r="L329" s="10">
        <v>0</v>
      </c>
      <c r="M329" s="10">
        <v>0</v>
      </c>
    </row>
    <row r="330" spans="1:13" x14ac:dyDescent="0.35">
      <c r="A330" s="9" t="str">
        <f>B279&amp;C325&amp;D330</f>
        <v>DISTRIBUCION VOLUMEN X CRITERIO (kg ó litros).T.Alimentos TOTAL INGPanaderias/Pastelerias</v>
      </c>
      <c r="B330" s="9">
        <v>0</v>
      </c>
      <c r="C330" s="9">
        <v>0</v>
      </c>
      <c r="D330" s="9" t="s">
        <v>27</v>
      </c>
      <c r="E330" s="22">
        <v>1.5461600564873679</v>
      </c>
      <c r="F330" s="22">
        <v>1.5733418411680764</v>
      </c>
      <c r="G330" s="22">
        <v>1.7646123268773324</v>
      </c>
      <c r="H330" s="22">
        <v>0</v>
      </c>
      <c r="I330" s="22">
        <v>0</v>
      </c>
      <c r="J330" s="22">
        <v>0</v>
      </c>
      <c r="K330" s="22">
        <v>0</v>
      </c>
      <c r="L330" s="22">
        <v>0</v>
      </c>
      <c r="M330" s="10">
        <v>0</v>
      </c>
    </row>
    <row r="331" spans="1:13" x14ac:dyDescent="0.35">
      <c r="A331" s="9" t="str">
        <f>B279&amp;C325&amp;D331</f>
        <v>DISTRIBUCION VOLUMEN X CRITERIO (kg ó litros).T.Alimentos TOTAL INGTda.Alimentacion/Delicatesen</v>
      </c>
      <c r="B331" s="9">
        <v>0</v>
      </c>
      <c r="C331" s="9">
        <v>0</v>
      </c>
      <c r="D331" s="10" t="s">
        <v>122</v>
      </c>
      <c r="E331" s="10">
        <v>0.49051426588178992</v>
      </c>
      <c r="F331" s="10">
        <v>0.48144061791291248</v>
      </c>
      <c r="G331" s="10">
        <v>0.46038481340827991</v>
      </c>
      <c r="H331" s="10">
        <v>0</v>
      </c>
      <c r="I331" s="10">
        <v>0</v>
      </c>
      <c r="J331" s="10">
        <v>0</v>
      </c>
      <c r="K331" s="10">
        <v>0</v>
      </c>
      <c r="L331" s="10">
        <v>0</v>
      </c>
      <c r="M331" s="10">
        <v>0</v>
      </c>
    </row>
    <row r="332" spans="1:13" x14ac:dyDescent="0.35">
      <c r="A332" s="9" t="str">
        <f>B279&amp;C325&amp;D332</f>
        <v>DISTRIBUCION VOLUMEN X CRITERIO (kg ó litros).T.Alimentos TOTAL INGCanal Conveniencia/24h</v>
      </c>
      <c r="B332" s="9">
        <v>0</v>
      </c>
      <c r="C332" s="9">
        <v>0</v>
      </c>
      <c r="D332" s="9" t="s">
        <v>123</v>
      </c>
      <c r="E332" s="22">
        <v>5.249170732626256</v>
      </c>
      <c r="F332" s="22">
        <v>5.2025145812510196</v>
      </c>
      <c r="G332" s="22">
        <v>4.7702919676445807</v>
      </c>
      <c r="H332" s="22">
        <v>0</v>
      </c>
      <c r="I332" s="22">
        <v>0</v>
      </c>
      <c r="J332" s="22">
        <v>0</v>
      </c>
      <c r="K332" s="22">
        <v>0</v>
      </c>
      <c r="L332" s="22">
        <v>0</v>
      </c>
      <c r="M332" s="10">
        <v>0</v>
      </c>
    </row>
    <row r="333" spans="1:13" x14ac:dyDescent="0.35">
      <c r="A333" s="9" t="str">
        <f>B279&amp;C325&amp;D333</f>
        <v>DISTRIBUCION VOLUMEN X CRITERIO (kg ó litros).T.Alimentos TOTAL INGHoteles</v>
      </c>
      <c r="B333" s="9">
        <v>0</v>
      </c>
      <c r="C333" s="9">
        <v>0</v>
      </c>
      <c r="D333" s="10" t="s">
        <v>29</v>
      </c>
      <c r="E333" s="10">
        <v>0.51134535296472516</v>
      </c>
      <c r="F333" s="10">
        <v>0.42599630970075586</v>
      </c>
      <c r="G333" s="10">
        <v>0.44185611025315885</v>
      </c>
      <c r="H333" s="10">
        <v>0</v>
      </c>
      <c r="I333" s="10">
        <v>0</v>
      </c>
      <c r="J333" s="10">
        <v>0</v>
      </c>
      <c r="K333" s="10">
        <v>0</v>
      </c>
      <c r="L333" s="10">
        <v>0</v>
      </c>
      <c r="M333" s="10">
        <v>0</v>
      </c>
    </row>
    <row r="334" spans="1:13" x14ac:dyDescent="0.35">
      <c r="A334" s="9" t="str">
        <f>B279&amp;C325&amp;D334</f>
        <v>DISTRIBUCION VOLUMEN X CRITERIO (kg ó litros).T.Alimentos TOTAL INGEstaciones de servicio</v>
      </c>
      <c r="B334" s="9">
        <v>0</v>
      </c>
      <c r="C334" s="9">
        <v>0</v>
      </c>
      <c r="D334" s="9" t="s">
        <v>30</v>
      </c>
      <c r="E334" s="22">
        <v>0.94538597190191864</v>
      </c>
      <c r="F334" s="22">
        <v>0.8518021552898124</v>
      </c>
      <c r="G334" s="22">
        <v>0.85340077415486715</v>
      </c>
      <c r="H334" s="22">
        <v>0</v>
      </c>
      <c r="I334" s="22">
        <v>0</v>
      </c>
      <c r="J334" s="22">
        <v>0</v>
      </c>
      <c r="K334" s="22">
        <v>0</v>
      </c>
      <c r="L334" s="22">
        <v>0</v>
      </c>
      <c r="M334" s="10">
        <v>0</v>
      </c>
    </row>
    <row r="335" spans="1:13" x14ac:dyDescent="0.35">
      <c r="A335" s="9" t="str">
        <f>B279&amp;C325&amp;D335</f>
        <v>DISTRIBUCION VOLUMEN X CRITERIO (kg ó litros).T.Alimentos TOTAL INGMaquinas dispensadoras</v>
      </c>
      <c r="B335" s="9">
        <v>0</v>
      </c>
      <c r="C335" s="9">
        <v>0</v>
      </c>
      <c r="D335" s="10" t="s">
        <v>31</v>
      </c>
      <c r="E335" s="10">
        <v>0.15721430774255901</v>
      </c>
      <c r="F335" s="10">
        <v>0.14980240355067467</v>
      </c>
      <c r="G335" s="10">
        <v>0.14233618711869672</v>
      </c>
      <c r="H335" s="10">
        <v>0</v>
      </c>
      <c r="I335" s="10">
        <v>0</v>
      </c>
      <c r="J335" s="10">
        <v>0</v>
      </c>
      <c r="K335" s="10">
        <v>0</v>
      </c>
      <c r="L335" s="10">
        <v>0</v>
      </c>
      <c r="M335" s="10">
        <v>0</v>
      </c>
    </row>
    <row r="336" spans="1:13" x14ac:dyDescent="0.35">
      <c r="A336" s="9" t="str">
        <f>B279&amp;C325&amp;D336</f>
        <v>DISTRIBUCION VOLUMEN X CRITERIO (kg ó litros).T.Alimentos TOTAL INGServicio en la empresa</v>
      </c>
      <c r="B336" s="9">
        <v>0</v>
      </c>
      <c r="C336" s="9">
        <v>0</v>
      </c>
      <c r="D336" s="9" t="s">
        <v>32</v>
      </c>
      <c r="E336" s="22">
        <v>0.70924166573332603</v>
      </c>
      <c r="F336" s="22">
        <v>0.56300593150881373</v>
      </c>
      <c r="G336" s="22">
        <v>0.72417749892380534</v>
      </c>
      <c r="H336" s="22">
        <v>0</v>
      </c>
      <c r="I336" s="22">
        <v>0</v>
      </c>
      <c r="J336" s="22">
        <v>0</v>
      </c>
      <c r="K336" s="22">
        <v>0</v>
      </c>
      <c r="L336" s="22">
        <v>0</v>
      </c>
      <c r="M336" s="10">
        <v>0</v>
      </c>
    </row>
    <row r="337" spans="1:13" x14ac:dyDescent="0.35">
      <c r="A337" s="9" t="str">
        <f>B279&amp;C325&amp;D337</f>
        <v>DISTRIBUCION VOLUMEN X CRITERIO (kg ó litros).T.Alimentos TOTAL INGResto de canales</v>
      </c>
      <c r="B337" s="9">
        <v>0</v>
      </c>
      <c r="C337" s="9">
        <v>0</v>
      </c>
      <c r="D337" s="10" t="s">
        <v>33</v>
      </c>
      <c r="E337" s="10">
        <v>3.975346626183792</v>
      </c>
      <c r="F337" s="10">
        <v>3.8718265422980758</v>
      </c>
      <c r="G337" s="10">
        <v>3.8120369904499576</v>
      </c>
      <c r="H337" s="10">
        <v>0</v>
      </c>
      <c r="I337" s="10">
        <v>0</v>
      </c>
      <c r="J337" s="10">
        <v>0</v>
      </c>
      <c r="K337" s="10">
        <v>0</v>
      </c>
      <c r="L337" s="10">
        <v>0</v>
      </c>
      <c r="M337" s="10">
        <v>0</v>
      </c>
    </row>
    <row r="338" spans="1:13" x14ac:dyDescent="0.35">
      <c r="A338" s="9" t="str">
        <f>B279&amp;C325&amp;D338</f>
        <v>DISTRIBUCION VOLUMEN X CRITERIO (kg ó litros).T.Alimentos TOTAL INGEN LA CALLE</v>
      </c>
      <c r="B338" s="9">
        <v>0</v>
      </c>
      <c r="C338" s="9">
        <v>0</v>
      </c>
      <c r="D338" s="9" t="s">
        <v>124</v>
      </c>
      <c r="E338" s="22">
        <v>2.7948405830965393</v>
      </c>
      <c r="F338" s="22">
        <v>2.6628300825165634</v>
      </c>
      <c r="G338" s="22">
        <v>2.4744534231837596</v>
      </c>
      <c r="H338" s="22">
        <v>0</v>
      </c>
      <c r="I338" s="22">
        <v>0</v>
      </c>
      <c r="J338" s="22">
        <v>0</v>
      </c>
      <c r="K338" s="22">
        <v>0</v>
      </c>
      <c r="L338" s="22">
        <v>0</v>
      </c>
      <c r="M338" s="10">
        <v>0</v>
      </c>
    </row>
    <row r="339" spans="1:13" x14ac:dyDescent="0.35">
      <c r="A339" s="9" t="str">
        <f>B279&amp;C325&amp;D339</f>
        <v>DISTRIBUCION VOLUMEN X CRITERIO (kg ó litros).T.Alimentos TOTAL INGEN CASA DE OTROS</v>
      </c>
      <c r="B339" s="9">
        <v>0</v>
      </c>
      <c r="C339" s="9">
        <v>0</v>
      </c>
      <c r="D339" s="10" t="s">
        <v>125</v>
      </c>
      <c r="E339" s="10">
        <v>5.6092551880316801</v>
      </c>
      <c r="F339" s="10">
        <v>4.9518918330630912</v>
      </c>
      <c r="G339" s="10">
        <v>4.968705069780464</v>
      </c>
      <c r="H339" s="10">
        <v>0</v>
      </c>
      <c r="I339" s="10">
        <v>0</v>
      </c>
      <c r="J339" s="10">
        <v>0</v>
      </c>
      <c r="K339" s="10">
        <v>0</v>
      </c>
      <c r="L339" s="10">
        <v>0</v>
      </c>
      <c r="M339" s="10">
        <v>0</v>
      </c>
    </row>
    <row r="340" spans="1:13" x14ac:dyDescent="0.35">
      <c r="A340" s="9" t="str">
        <f>B279&amp;C325&amp;D340</f>
        <v>DISTRIBUCION VOLUMEN X CRITERIO (kg ó litros).T.Alimentos TOTAL INGEN EL ESTABLECIMIENTO</v>
      </c>
      <c r="B340" s="9">
        <v>0</v>
      </c>
      <c r="C340" s="9">
        <v>0</v>
      </c>
      <c r="D340" s="9" t="s">
        <v>126</v>
      </c>
      <c r="E340" s="22">
        <v>61.476568061305493</v>
      </c>
      <c r="F340" s="22">
        <v>65.555245118604248</v>
      </c>
      <c r="G340" s="22">
        <v>66.63945220715452</v>
      </c>
      <c r="H340" s="22">
        <v>0</v>
      </c>
      <c r="I340" s="22">
        <v>0</v>
      </c>
      <c r="J340" s="22">
        <v>0</v>
      </c>
      <c r="K340" s="22">
        <v>0</v>
      </c>
      <c r="L340" s="22">
        <v>0</v>
      </c>
      <c r="M340" s="10">
        <v>0</v>
      </c>
    </row>
    <row r="341" spans="1:13" x14ac:dyDescent="0.35">
      <c r="A341" s="9" t="str">
        <f>B279&amp;C325&amp;D341</f>
        <v>DISTRIBUCION VOLUMEN X CRITERIO (kg ó litros).T.Alimentos TOTAL INGEN EL TRABAJO</v>
      </c>
      <c r="B341" s="9">
        <v>0</v>
      </c>
      <c r="C341" s="9">
        <v>0</v>
      </c>
      <c r="D341" s="10" t="s">
        <v>127</v>
      </c>
      <c r="E341" s="10">
        <v>2.797501116206496</v>
      </c>
      <c r="F341" s="10">
        <v>2.4824658807419819</v>
      </c>
      <c r="G341" s="10">
        <v>2.7978017839885765</v>
      </c>
      <c r="H341" s="10">
        <v>0</v>
      </c>
      <c r="I341" s="10">
        <v>0</v>
      </c>
      <c r="J341" s="10">
        <v>0</v>
      </c>
      <c r="K341" s="10">
        <v>0</v>
      </c>
      <c r="L341" s="10">
        <v>0</v>
      </c>
      <c r="M341" s="10">
        <v>0</v>
      </c>
    </row>
    <row r="342" spans="1:13" x14ac:dyDescent="0.35">
      <c r="A342" s="9" t="str">
        <f>B279&amp;C325&amp;D342</f>
        <v>DISTRIBUCION VOLUMEN X CRITERIO (kg ó litros).T.Alimentos TOTAL INGEN COLEGIO/INSTITUTO/UNIV.</v>
      </c>
      <c r="B342" s="9">
        <v>0</v>
      </c>
      <c r="C342" s="9">
        <v>0</v>
      </c>
      <c r="D342" s="9" t="s">
        <v>128</v>
      </c>
      <c r="E342" s="22">
        <v>0.29329150771197987</v>
      </c>
      <c r="F342" s="22">
        <v>0.18403058136004546</v>
      </c>
      <c r="G342" s="22">
        <v>0.13244749622122942</v>
      </c>
      <c r="H342" s="22">
        <v>0</v>
      </c>
      <c r="I342" s="22">
        <v>0</v>
      </c>
      <c r="J342" s="22">
        <v>0</v>
      </c>
      <c r="K342" s="22">
        <v>0</v>
      </c>
      <c r="L342" s="22">
        <v>0</v>
      </c>
      <c r="M342" s="10">
        <v>0</v>
      </c>
    </row>
    <row r="343" spans="1:13" x14ac:dyDescent="0.35">
      <c r="A343" s="9" t="str">
        <f>B279&amp;C325&amp;D343</f>
        <v>DISTRIBUCION VOLUMEN X CRITERIO (kg ó litros).T.Alimentos TOTAL INGEN MI CASA</v>
      </c>
      <c r="B343" s="9">
        <v>0</v>
      </c>
      <c r="C343" s="9">
        <v>0</v>
      </c>
      <c r="D343" s="10" t="s">
        <v>129</v>
      </c>
      <c r="E343" s="10">
        <v>25.125658558161497</v>
      </c>
      <c r="F343" s="10">
        <v>22.154291457918507</v>
      </c>
      <c r="G343" s="10">
        <v>20.937621698373722</v>
      </c>
      <c r="H343" s="10">
        <v>0</v>
      </c>
      <c r="I343" s="10">
        <v>0</v>
      </c>
      <c r="J343" s="10">
        <v>0</v>
      </c>
      <c r="K343" s="10">
        <v>0</v>
      </c>
      <c r="L343" s="10">
        <v>0</v>
      </c>
      <c r="M343" s="10">
        <v>0</v>
      </c>
    </row>
    <row r="344" spans="1:13" x14ac:dyDescent="0.35">
      <c r="A344" s="9" t="str">
        <f>B279&amp;C325&amp;D344</f>
        <v>DISTRIBUCION VOLUMEN X CRITERIO (kg ó litros).T.Alimentos TOTAL INGEN M.TRANSP.(AVION,TREN,AUTOC,E</v>
      </c>
      <c r="B344" s="9">
        <v>0</v>
      </c>
      <c r="C344" s="9">
        <v>0</v>
      </c>
      <c r="D344" s="9" t="s">
        <v>130</v>
      </c>
      <c r="E344" s="22">
        <v>0.2074661154985562</v>
      </c>
      <c r="F344" s="22">
        <v>9.4121222733963117E-2</v>
      </c>
      <c r="G344" s="22">
        <v>7.9723638847778125E-2</v>
      </c>
      <c r="H344" s="22">
        <v>0</v>
      </c>
      <c r="I344" s="22">
        <v>0</v>
      </c>
      <c r="J344" s="22">
        <v>0</v>
      </c>
      <c r="K344" s="22">
        <v>0</v>
      </c>
      <c r="L344" s="22">
        <v>0</v>
      </c>
      <c r="M344" s="10">
        <v>0</v>
      </c>
    </row>
    <row r="345" spans="1:13" x14ac:dyDescent="0.35">
      <c r="A345" s="9" t="str">
        <f>B279&amp;C325&amp;D345</f>
        <v>DISTRIBUCION VOLUMEN X CRITERIO (kg ó litros).T.Alimentos TOTAL INGEN OTRO LUGAR</v>
      </c>
      <c r="B345" s="9">
        <v>0</v>
      </c>
      <c r="C345" s="9">
        <v>0</v>
      </c>
      <c r="D345" s="10" t="s">
        <v>131</v>
      </c>
      <c r="E345" s="10">
        <v>1.6954193320815987</v>
      </c>
      <c r="F345" s="10">
        <v>1.9151229260411917</v>
      </c>
      <c r="G345" s="10">
        <v>1.9697911966244157</v>
      </c>
      <c r="H345" s="10">
        <v>0</v>
      </c>
      <c r="I345" s="10">
        <v>0</v>
      </c>
      <c r="J345" s="10">
        <v>0</v>
      </c>
      <c r="K345" s="10">
        <v>0</v>
      </c>
      <c r="L345" s="10">
        <v>0</v>
      </c>
      <c r="M345" s="10">
        <v>0</v>
      </c>
    </row>
    <row r="346" spans="1:13" x14ac:dyDescent="0.35">
      <c r="A346" s="9" t="str">
        <f>B279&amp;C325&amp;D346</f>
        <v>DISTRIBUCION VOLUMEN X CRITERIO (kg ó litros).T.Alimentos TOTAL INGDESAYUNO</v>
      </c>
      <c r="B346" s="9">
        <v>0</v>
      </c>
      <c r="C346" s="9">
        <v>0</v>
      </c>
      <c r="D346" s="9" t="s">
        <v>132</v>
      </c>
      <c r="E346" s="22">
        <v>7.9390366187646357</v>
      </c>
      <c r="F346" s="22">
        <v>7.9985945578918818</v>
      </c>
      <c r="G346" s="22">
        <v>8.3517095503458325</v>
      </c>
      <c r="H346" s="22">
        <v>0</v>
      </c>
      <c r="I346" s="22">
        <v>0</v>
      </c>
      <c r="J346" s="22">
        <v>0</v>
      </c>
      <c r="K346" s="22">
        <v>0</v>
      </c>
      <c r="L346" s="22">
        <v>0</v>
      </c>
      <c r="M346" s="10">
        <v>0</v>
      </c>
    </row>
    <row r="347" spans="1:13" x14ac:dyDescent="0.35">
      <c r="A347" s="9" t="str">
        <f>B279&amp;C325&amp;D347</f>
        <v>DISTRIBUCION VOLUMEN X CRITERIO (kg ó litros).T.Alimentos TOTAL INGAPERITIVO/ANTES DE COMER</v>
      </c>
      <c r="B347" s="9">
        <v>0</v>
      </c>
      <c r="C347" s="9">
        <v>0</v>
      </c>
      <c r="D347" s="10" t="s">
        <v>133</v>
      </c>
      <c r="E347" s="10">
        <v>3.234227385770625</v>
      </c>
      <c r="F347" s="10">
        <v>3.0634811020466093</v>
      </c>
      <c r="G347" s="10">
        <v>2.769596254772523</v>
      </c>
      <c r="H347" s="10">
        <v>0</v>
      </c>
      <c r="I347" s="10">
        <v>0</v>
      </c>
      <c r="J347" s="10">
        <v>0</v>
      </c>
      <c r="K347" s="10">
        <v>0</v>
      </c>
      <c r="L347" s="10">
        <v>0</v>
      </c>
      <c r="M347" s="10">
        <v>0</v>
      </c>
    </row>
    <row r="348" spans="1:13" x14ac:dyDescent="0.35">
      <c r="A348" s="9" t="str">
        <f>B279&amp;C325&amp;D348</f>
        <v>DISTRIBUCION VOLUMEN X CRITERIO (kg ó litros).T.Alimentos TOTAL INGCOMIDA</v>
      </c>
      <c r="B348" s="9">
        <v>0</v>
      </c>
      <c r="C348" s="9">
        <v>0</v>
      </c>
      <c r="D348" s="9" t="s">
        <v>134</v>
      </c>
      <c r="E348" s="22">
        <v>49.994399139885559</v>
      </c>
      <c r="F348" s="22">
        <v>50.571327121214395</v>
      </c>
      <c r="G348" s="22">
        <v>51.392133921776029</v>
      </c>
      <c r="H348" s="22">
        <v>0</v>
      </c>
      <c r="I348" s="22">
        <v>0</v>
      </c>
      <c r="J348" s="22">
        <v>0</v>
      </c>
      <c r="K348" s="22">
        <v>0</v>
      </c>
      <c r="L348" s="22">
        <v>0</v>
      </c>
      <c r="M348" s="10">
        <v>0</v>
      </c>
    </row>
    <row r="349" spans="1:13" x14ac:dyDescent="0.35">
      <c r="A349" s="9" t="str">
        <f>B279&amp;C325&amp;D349</f>
        <v>DISTRIBUCION VOLUMEN X CRITERIO (kg ó litros).T.Alimentos TOTAL INGTARDE/MERIENDA</v>
      </c>
      <c r="B349" s="9">
        <v>0</v>
      </c>
      <c r="C349" s="9">
        <v>0</v>
      </c>
      <c r="D349" s="10" t="s">
        <v>135</v>
      </c>
      <c r="E349" s="10">
        <v>4.4564380080353887</v>
      </c>
      <c r="F349" s="10">
        <v>4.5137719124938709</v>
      </c>
      <c r="G349" s="10">
        <v>4.4219313802624667</v>
      </c>
      <c r="H349" s="10">
        <v>0</v>
      </c>
      <c r="I349" s="10">
        <v>0</v>
      </c>
      <c r="J349" s="10">
        <v>0</v>
      </c>
      <c r="K349" s="10">
        <v>0</v>
      </c>
      <c r="L349" s="10">
        <v>0</v>
      </c>
      <c r="M349" s="10">
        <v>0</v>
      </c>
    </row>
    <row r="350" spans="1:13" x14ac:dyDescent="0.35">
      <c r="A350" s="9" t="str">
        <f>B279&amp;C325&amp;D350</f>
        <v>DISTRIBUCION VOLUMEN X CRITERIO (kg ó litros).T.Alimentos TOTAL INGANTES DE CENAR</v>
      </c>
      <c r="B350" s="9">
        <v>0</v>
      </c>
      <c r="C350" s="9">
        <v>0</v>
      </c>
      <c r="D350" s="9" t="s">
        <v>136</v>
      </c>
      <c r="E350" s="22">
        <v>1.1937412084996548</v>
      </c>
      <c r="F350" s="22">
        <v>1.3178550523690304</v>
      </c>
      <c r="G350" s="22">
        <v>1.2594573793392949</v>
      </c>
      <c r="H350" s="22">
        <v>0</v>
      </c>
      <c r="I350" s="22">
        <v>0</v>
      </c>
      <c r="J350" s="22">
        <v>0</v>
      </c>
      <c r="K350" s="22">
        <v>0</v>
      </c>
      <c r="L350" s="22">
        <v>0</v>
      </c>
      <c r="M350" s="10">
        <v>0</v>
      </c>
    </row>
    <row r="351" spans="1:13" x14ac:dyDescent="0.35">
      <c r="A351" s="9" t="str">
        <f>B279&amp;C325&amp;D351</f>
        <v>DISTRIBUCION VOLUMEN X CRITERIO (kg ó litros).T.Alimentos TOTAL INGCENA</v>
      </c>
      <c r="B351" s="9">
        <v>0</v>
      </c>
      <c r="C351" s="9">
        <v>0</v>
      </c>
      <c r="D351" s="10" t="s">
        <v>137</v>
      </c>
      <c r="E351" s="10">
        <v>31.112483302015097</v>
      </c>
      <c r="F351" s="10">
        <v>30.872226058048735</v>
      </c>
      <c r="G351" s="10">
        <v>30.13556919339775</v>
      </c>
      <c r="H351" s="10">
        <v>0</v>
      </c>
      <c r="I351" s="10">
        <v>0</v>
      </c>
      <c r="J351" s="10">
        <v>0</v>
      </c>
      <c r="K351" s="10">
        <v>0</v>
      </c>
      <c r="L351" s="10">
        <v>0</v>
      </c>
      <c r="M351" s="10">
        <v>0</v>
      </c>
    </row>
    <row r="352" spans="1:13" x14ac:dyDescent="0.35">
      <c r="A352" s="9" t="str">
        <f>B279&amp;C325&amp;D352</f>
        <v>DISTRIBUCION VOLUMEN X CRITERIO (kg ó litros).T.Alimentos TOTAL INGDESPUES DE LA CENA</v>
      </c>
      <c r="B352" s="9">
        <v>0</v>
      </c>
      <c r="C352" s="9">
        <v>0</v>
      </c>
      <c r="D352" s="9" t="s">
        <v>138</v>
      </c>
      <c r="E352" s="22">
        <v>0.56413653083474358</v>
      </c>
      <c r="F352" s="22">
        <v>0.54638517465901038</v>
      </c>
      <c r="G352" s="22">
        <v>0.56223697245561366</v>
      </c>
      <c r="H352" s="22">
        <v>0</v>
      </c>
      <c r="I352" s="22">
        <v>0</v>
      </c>
      <c r="J352" s="22">
        <v>0</v>
      </c>
      <c r="K352" s="22">
        <v>0</v>
      </c>
      <c r="L352" s="22">
        <v>0</v>
      </c>
      <c r="M352" s="10">
        <v>0</v>
      </c>
    </row>
    <row r="353" spans="1:13" x14ac:dyDescent="0.35">
      <c r="A353" s="9" t="str">
        <f>B279&amp;C325&amp;D353</f>
        <v>DISTRIBUCION VOLUMEN X CRITERIO (kg ó litros).T.Alimentos TOTAL INGDURANTE EL DIA</v>
      </c>
      <c r="B353" s="9">
        <v>0</v>
      </c>
      <c r="C353" s="9">
        <v>0</v>
      </c>
      <c r="D353" s="10" t="s">
        <v>139</v>
      </c>
      <c r="E353" s="10">
        <v>1.505539023445096</v>
      </c>
      <c r="F353" s="10">
        <v>1.1163586665160401</v>
      </c>
      <c r="G353" s="10">
        <v>1.1073644669230636</v>
      </c>
      <c r="H353" s="10">
        <v>0</v>
      </c>
      <c r="I353" s="10">
        <v>0</v>
      </c>
      <c r="J353" s="10">
        <v>0</v>
      </c>
      <c r="K353" s="10">
        <v>0</v>
      </c>
      <c r="L353" s="10">
        <v>0</v>
      </c>
      <c r="M353" s="10">
        <v>0</v>
      </c>
    </row>
    <row r="354" spans="1:13" x14ac:dyDescent="0.35">
      <c r="A354" s="9" t="str">
        <f>B279&amp;C325&amp;D354</f>
        <v>DISTRIBUCION VOLUMEN X CRITERIO (kg ó litros).T.Alimentos TOTAL INGCON AMIGOS</v>
      </c>
      <c r="B354" s="9">
        <v>0</v>
      </c>
      <c r="C354" s="9">
        <v>0</v>
      </c>
      <c r="D354" s="9" t="s">
        <v>140</v>
      </c>
      <c r="E354" s="22">
        <v>18.584310063886889</v>
      </c>
      <c r="F354" s="22">
        <v>20.173540811202439</v>
      </c>
      <c r="G354" s="22">
        <v>19.761299331565287</v>
      </c>
      <c r="H354" s="22">
        <v>0</v>
      </c>
      <c r="I354" s="22">
        <v>0</v>
      </c>
      <c r="J354" s="22">
        <v>0</v>
      </c>
      <c r="K354" s="22">
        <v>0</v>
      </c>
      <c r="L354" s="22">
        <v>0</v>
      </c>
      <c r="M354" s="10">
        <v>0</v>
      </c>
    </row>
    <row r="355" spans="1:13" x14ac:dyDescent="0.35">
      <c r="A355" s="9" t="str">
        <f>B279&amp;C325&amp;D355</f>
        <v>DISTRIBUCION VOLUMEN X CRITERIO (kg ó litros).T.Alimentos TOTAL INGCON CLIENTES</v>
      </c>
      <c r="B355" s="9">
        <v>0</v>
      </c>
      <c r="C355" s="9">
        <v>0</v>
      </c>
      <c r="D355" s="10" t="s">
        <v>141</v>
      </c>
      <c r="E355" s="10">
        <v>0.17962577412936953</v>
      </c>
      <c r="F355" s="10">
        <v>0.29697527174679805</v>
      </c>
      <c r="G355" s="10">
        <v>0.41792312936803144</v>
      </c>
      <c r="H355" s="10">
        <v>0</v>
      </c>
      <c r="I355" s="10">
        <v>0</v>
      </c>
      <c r="J355" s="10">
        <v>0</v>
      </c>
      <c r="K355" s="10">
        <v>0</v>
      </c>
      <c r="L355" s="10">
        <v>0</v>
      </c>
      <c r="M355" s="10">
        <v>0</v>
      </c>
    </row>
    <row r="356" spans="1:13" x14ac:dyDescent="0.35">
      <c r="A356" s="9" t="str">
        <f>B279&amp;C325&amp;D356</f>
        <v>DISTRIBUCION VOLUMEN X CRITERIO (kg ó litros).T.Alimentos TOTAL INGCON COMPAÑEROS DE TRABAJO</v>
      </c>
      <c r="B356" s="9">
        <v>0</v>
      </c>
      <c r="C356" s="9">
        <v>0</v>
      </c>
      <c r="D356" s="9" t="s">
        <v>142</v>
      </c>
      <c r="E356" s="22">
        <v>3.7332754209798606</v>
      </c>
      <c r="F356" s="22">
        <v>3.5216221717197835</v>
      </c>
      <c r="G356" s="22">
        <v>3.8935669998344169</v>
      </c>
      <c r="H356" s="22">
        <v>0</v>
      </c>
      <c r="I356" s="22">
        <v>0</v>
      </c>
      <c r="J356" s="22">
        <v>0</v>
      </c>
      <c r="K356" s="22">
        <v>0</v>
      </c>
      <c r="L356" s="22">
        <v>0</v>
      </c>
      <c r="M356" s="10">
        <v>0</v>
      </c>
    </row>
    <row r="357" spans="1:13" x14ac:dyDescent="0.35">
      <c r="A357" s="9" t="str">
        <f>B279&amp;C325&amp;D357</f>
        <v>DISTRIBUCION VOLUMEN X CRITERIO (kg ó litros).T.Alimentos TOTAL INGCON COMPAÑEROS DE CLASE</v>
      </c>
      <c r="B357" s="9">
        <v>0</v>
      </c>
      <c r="C357" s="9">
        <v>0</v>
      </c>
      <c r="D357" s="10" t="s">
        <v>143</v>
      </c>
      <c r="E357" s="10">
        <v>0.31968876654557959</v>
      </c>
      <c r="F357" s="10">
        <v>0.30705043910795465</v>
      </c>
      <c r="G357" s="10">
        <v>0.32783915618099491</v>
      </c>
      <c r="H357" s="10">
        <v>0</v>
      </c>
      <c r="I357" s="10">
        <v>0</v>
      </c>
      <c r="J357" s="10">
        <v>0</v>
      </c>
      <c r="K357" s="10">
        <v>0</v>
      </c>
      <c r="L357" s="10">
        <v>0</v>
      </c>
      <c r="M357" s="10">
        <v>0</v>
      </c>
    </row>
    <row r="358" spans="1:13" x14ac:dyDescent="0.35">
      <c r="A358" s="9" t="str">
        <f>B279&amp;C325&amp;D358</f>
        <v>DISTRIBUCION VOLUMEN X CRITERIO (kg ó litros).T.Alimentos TOTAL INGCON FAMILIA</v>
      </c>
      <c r="B358" s="9">
        <v>0</v>
      </c>
      <c r="C358" s="9">
        <v>0</v>
      </c>
      <c r="D358" s="9" t="s">
        <v>144</v>
      </c>
      <c r="E358" s="22">
        <v>45.591860538886628</v>
      </c>
      <c r="F358" s="22">
        <v>43.153989453284595</v>
      </c>
      <c r="G358" s="22">
        <v>43.598584302637924</v>
      </c>
      <c r="H358" s="22">
        <v>0</v>
      </c>
      <c r="I358" s="22">
        <v>0</v>
      </c>
      <c r="J358" s="22">
        <v>0</v>
      </c>
      <c r="K358" s="22">
        <v>0</v>
      </c>
      <c r="L358" s="22">
        <v>0</v>
      </c>
      <c r="M358" s="10">
        <v>0</v>
      </c>
    </row>
    <row r="359" spans="1:13" x14ac:dyDescent="0.35">
      <c r="A359" s="9" t="str">
        <f>B279&amp;C325&amp;D359</f>
        <v>DISTRIBUCION VOLUMEN X CRITERIO (kg ó litros).T.Alimentos TOTAL INGCON LA PAREJA</v>
      </c>
      <c r="B359" s="9">
        <v>0</v>
      </c>
      <c r="C359" s="9">
        <v>0</v>
      </c>
      <c r="D359" s="10" t="s">
        <v>145</v>
      </c>
      <c r="E359" s="10">
        <v>21.303370214612382</v>
      </c>
      <c r="F359" s="10">
        <v>20.952783863283354</v>
      </c>
      <c r="G359" s="10">
        <v>20.351830602841702</v>
      </c>
      <c r="H359" s="10">
        <v>0</v>
      </c>
      <c r="I359" s="10">
        <v>0</v>
      </c>
      <c r="J359" s="10">
        <v>0</v>
      </c>
      <c r="K359" s="10">
        <v>0</v>
      </c>
      <c r="L359" s="10">
        <v>0</v>
      </c>
      <c r="M359" s="10">
        <v>0</v>
      </c>
    </row>
    <row r="360" spans="1:13" x14ac:dyDescent="0.35">
      <c r="A360" s="9" t="str">
        <f>B279&amp;C325&amp;D360</f>
        <v>DISTRIBUCION VOLUMEN X CRITERIO (kg ó litros).T.Alimentos TOTAL INGESTABA SOLO/A</v>
      </c>
      <c r="B360" s="9">
        <v>0</v>
      </c>
      <c r="C360" s="9">
        <v>0</v>
      </c>
      <c r="D360" s="9" t="s">
        <v>146</v>
      </c>
      <c r="E360" s="22">
        <v>9.8326085489680359</v>
      </c>
      <c r="F360" s="22">
        <v>11.018018821205862</v>
      </c>
      <c r="G360" s="22">
        <v>11.197256326043552</v>
      </c>
      <c r="H360" s="22">
        <v>0</v>
      </c>
      <c r="I360" s="22">
        <v>0</v>
      </c>
      <c r="J360" s="22">
        <v>0</v>
      </c>
      <c r="K360" s="22">
        <v>0</v>
      </c>
      <c r="L360" s="22">
        <v>0</v>
      </c>
      <c r="M360" s="10">
        <v>0</v>
      </c>
    </row>
    <row r="361" spans="1:13" x14ac:dyDescent="0.35">
      <c r="A361" s="9" t="str">
        <f>B279&amp;C325&amp;D361</f>
        <v>DISTRIBUCION VOLUMEN X CRITERIO (kg ó litros).T.Alimentos TOTAL INGOTROS</v>
      </c>
      <c r="B361" s="9">
        <v>0</v>
      </c>
      <c r="C361" s="9">
        <v>0</v>
      </c>
      <c r="D361" s="10" t="s">
        <v>147</v>
      </c>
      <c r="E361" s="10">
        <v>0.45526306109260511</v>
      </c>
      <c r="F361" s="10">
        <v>0.57602047252530653</v>
      </c>
      <c r="G361" s="10">
        <v>0.45169941773877614</v>
      </c>
      <c r="H361" s="10">
        <v>0</v>
      </c>
      <c r="I361" s="10">
        <v>0</v>
      </c>
      <c r="J361" s="10">
        <v>0</v>
      </c>
      <c r="K361" s="10">
        <v>0</v>
      </c>
      <c r="L361" s="10">
        <v>0</v>
      </c>
      <c r="M361" s="10">
        <v>0</v>
      </c>
    </row>
    <row r="362" spans="1:13" x14ac:dyDescent="0.35">
      <c r="A362" s="9" t="str">
        <f>B279&amp;C325&amp;D362</f>
        <v>DISTRIBUCION VOLUMEN X CRITERIO (kg ó litros).T.Alimentos TOTAL INGESTAR TRABAJANDO</v>
      </c>
      <c r="B362" s="9">
        <v>0</v>
      </c>
      <c r="C362" s="9">
        <v>0</v>
      </c>
      <c r="D362" s="9" t="s">
        <v>148</v>
      </c>
      <c r="E362" s="22">
        <v>6.2172952202982668</v>
      </c>
      <c r="F362" s="22">
        <v>6.2664676502713217</v>
      </c>
      <c r="G362" s="22">
        <v>6.4037552366118522</v>
      </c>
      <c r="H362" s="22">
        <v>0</v>
      </c>
      <c r="I362" s="22">
        <v>0</v>
      </c>
      <c r="J362" s="22">
        <v>0</v>
      </c>
      <c r="K362" s="22">
        <v>0</v>
      </c>
      <c r="L362" s="22">
        <v>0</v>
      </c>
      <c r="M362" s="10">
        <v>0</v>
      </c>
    </row>
    <row r="363" spans="1:13" x14ac:dyDescent="0.35">
      <c r="A363" s="9" t="str">
        <f>B279&amp;C325&amp;D363</f>
        <v>DISTRIBUCION VOLUMEN X CRITERIO (kg ó litros).T.Alimentos TOTAL INGCOMIDA DE NEGOCIOS</v>
      </c>
      <c r="B363" s="9">
        <v>0</v>
      </c>
      <c r="C363" s="9">
        <v>0</v>
      </c>
      <c r="D363" s="10" t="s">
        <v>149</v>
      </c>
      <c r="E363" s="10">
        <v>0.3378599024193652</v>
      </c>
      <c r="F363" s="10">
        <v>0.27315915209823088</v>
      </c>
      <c r="G363" s="10">
        <v>0.41489778215910961</v>
      </c>
      <c r="H363" s="10">
        <v>0</v>
      </c>
      <c r="I363" s="10">
        <v>0</v>
      </c>
      <c r="J363" s="10">
        <v>0</v>
      </c>
      <c r="K363" s="10">
        <v>0</v>
      </c>
      <c r="L363" s="10">
        <v>0</v>
      </c>
      <c r="M363" s="10">
        <v>0</v>
      </c>
    </row>
    <row r="364" spans="1:13" x14ac:dyDescent="0.35">
      <c r="A364" s="9" t="str">
        <f>B279&amp;C325&amp;D364</f>
        <v>DISTRIBUCION VOLUMEN X CRITERIO (kg ó litros).T.Alimentos TOTAL INGPOR PLACER/RELAX</v>
      </c>
      <c r="B364" s="9">
        <v>0</v>
      </c>
      <c r="C364" s="9">
        <v>0</v>
      </c>
      <c r="D364" s="9" t="s">
        <v>150</v>
      </c>
      <c r="E364" s="22">
        <v>18.409189850339732</v>
      </c>
      <c r="F364" s="22">
        <v>18.090698856534601</v>
      </c>
      <c r="G364" s="22">
        <v>17.837005188822779</v>
      </c>
      <c r="H364" s="22">
        <v>0</v>
      </c>
      <c r="I364" s="22">
        <v>0</v>
      </c>
      <c r="J364" s="22">
        <v>0</v>
      </c>
      <c r="K364" s="22">
        <v>0</v>
      </c>
      <c r="L364" s="22">
        <v>0</v>
      </c>
      <c r="M364" s="10">
        <v>0</v>
      </c>
    </row>
    <row r="365" spans="1:13" x14ac:dyDescent="0.35">
      <c r="A365" s="9" t="str">
        <f>B279&amp;C325&amp;D365</f>
        <v>DISTRIBUCION VOLUMEN X CRITERIO (kg ó litros).T.Alimentos TOTAL INGTENER HAMBRE/SIN PLANIFICAR</v>
      </c>
      <c r="B365" s="9">
        <v>0</v>
      </c>
      <c r="C365" s="9">
        <v>0</v>
      </c>
      <c r="D365" s="10" t="s">
        <v>151</v>
      </c>
      <c r="E365" s="10">
        <v>28.883509220337167</v>
      </c>
      <c r="F365" s="10">
        <v>27.464601406996074</v>
      </c>
      <c r="G365" s="10">
        <v>26.536695951021809</v>
      </c>
      <c r="H365" s="10">
        <v>0</v>
      </c>
      <c r="I365" s="10">
        <v>0</v>
      </c>
      <c r="J365" s="10">
        <v>0</v>
      </c>
      <c r="K365" s="10">
        <v>0</v>
      </c>
      <c r="L365" s="10">
        <v>0</v>
      </c>
      <c r="M365" s="10">
        <v>0</v>
      </c>
    </row>
    <row r="366" spans="1:13" x14ac:dyDescent="0.35">
      <c r="A366" s="9" t="str">
        <f>B279&amp;C325&amp;D366</f>
        <v>DISTRIBUCION VOLUMEN X CRITERIO (kg ó litros).T.Alimentos TOTAL INGESTAR DE COMPRAS</v>
      </c>
      <c r="B366" s="9">
        <v>0</v>
      </c>
      <c r="C366" s="9">
        <v>0</v>
      </c>
      <c r="D366" s="9" t="s">
        <v>152</v>
      </c>
      <c r="E366" s="22">
        <v>3.4767935270205328</v>
      </c>
      <c r="F366" s="22">
        <v>3.4946877172556192</v>
      </c>
      <c r="G366" s="22">
        <v>3.6617375259018035</v>
      </c>
      <c r="H366" s="22">
        <v>0</v>
      </c>
      <c r="I366" s="22">
        <v>0</v>
      </c>
      <c r="J366" s="22">
        <v>0</v>
      </c>
      <c r="K366" s="22">
        <v>0</v>
      </c>
      <c r="L366" s="22">
        <v>0</v>
      </c>
      <c r="M366" s="10">
        <v>0</v>
      </c>
    </row>
    <row r="367" spans="1:13" x14ac:dyDescent="0.35">
      <c r="A367" s="9" t="str">
        <f>B279&amp;C325&amp;D367</f>
        <v>DISTRIBUCION VOLUMEN X CRITERIO (kg ó litros).T.Alimentos TOTAL INGNO COCINAR EN CASA</v>
      </c>
      <c r="B367" s="9">
        <v>0</v>
      </c>
      <c r="C367" s="9">
        <v>0</v>
      </c>
      <c r="D367" s="10" t="s">
        <v>153</v>
      </c>
      <c r="E367" s="10">
        <v>11.372663990419992</v>
      </c>
      <c r="F367" s="10">
        <v>11.260258911119308</v>
      </c>
      <c r="G367" s="10">
        <v>10.698204345003674</v>
      </c>
      <c r="H367" s="10">
        <v>0</v>
      </c>
      <c r="I367" s="10">
        <v>0</v>
      </c>
      <c r="J367" s="10">
        <v>0</v>
      </c>
      <c r="K367" s="10">
        <v>0</v>
      </c>
      <c r="L367" s="10">
        <v>0</v>
      </c>
      <c r="M367" s="10">
        <v>0</v>
      </c>
    </row>
    <row r="368" spans="1:13" x14ac:dyDescent="0.35">
      <c r="A368" s="9" t="str">
        <f>B279&amp;C325&amp;D368</f>
        <v>DISTRIBUCION VOLUMEN X CRITERIO (kg ó litros).T.Alimentos TOTAL INGCELEBRACION/FIESTA/SALIR TOMAR</v>
      </c>
      <c r="B368" s="9">
        <v>0</v>
      </c>
      <c r="C368" s="9">
        <v>0</v>
      </c>
      <c r="D368" s="9" t="s">
        <v>154</v>
      </c>
      <c r="E368" s="22">
        <v>24.418151838234653</v>
      </c>
      <c r="F368" s="22">
        <v>26.530346628603567</v>
      </c>
      <c r="G368" s="22">
        <v>26.880417126129796</v>
      </c>
      <c r="H368" s="22">
        <v>0</v>
      </c>
      <c r="I368" s="22">
        <v>0</v>
      </c>
      <c r="J368" s="22">
        <v>0</v>
      </c>
      <c r="K368" s="22">
        <v>0</v>
      </c>
      <c r="L368" s="22">
        <v>0</v>
      </c>
      <c r="M368" s="10">
        <v>0</v>
      </c>
    </row>
    <row r="369" spans="1:13" x14ac:dyDescent="0.35">
      <c r="A369" s="9" t="str">
        <f>B279&amp;C325&amp;D369</f>
        <v>DISTRIBUCION VOLUMEN X CRITERIO (kg ó litros).T.Alimentos TOTAL INGVIENDO DEPORTES</v>
      </c>
      <c r="B369" s="9">
        <v>0</v>
      </c>
      <c r="C369" s="9">
        <v>0</v>
      </c>
      <c r="D369" s="10" t="s">
        <v>155</v>
      </c>
      <c r="E369" s="10">
        <v>1.1297351925231658</v>
      </c>
      <c r="F369" s="10">
        <v>0.92771503031067803</v>
      </c>
      <c r="G369" s="10">
        <v>1.1193879831463831</v>
      </c>
      <c r="H369" s="10">
        <v>0</v>
      </c>
      <c r="I369" s="10">
        <v>0</v>
      </c>
      <c r="J369" s="10">
        <v>0</v>
      </c>
      <c r="K369" s="10">
        <v>0</v>
      </c>
      <c r="L369" s="10">
        <v>0</v>
      </c>
      <c r="M369" s="10">
        <v>0</v>
      </c>
    </row>
    <row r="370" spans="1:13" x14ac:dyDescent="0.35">
      <c r="A370" s="9" t="str">
        <f>B279&amp;C325&amp;D370</f>
        <v>DISTRIBUCION VOLUMEN X CRITERIO (kg ó litros).T.Alimentos TOTAL INGOTROS MOTIVOS</v>
      </c>
      <c r="B370" s="9">
        <v>0</v>
      </c>
      <c r="C370" s="9">
        <v>0</v>
      </c>
      <c r="D370" s="9" t="s">
        <v>156</v>
      </c>
      <c r="E370" s="22">
        <v>5.7548032634040798</v>
      </c>
      <c r="F370" s="22">
        <v>5.6920668394241449</v>
      </c>
      <c r="G370" s="22">
        <v>6.4478981490389762</v>
      </c>
      <c r="H370" s="22">
        <v>0</v>
      </c>
      <c r="I370" s="22">
        <v>0</v>
      </c>
      <c r="J370" s="22">
        <v>0</v>
      </c>
      <c r="K370" s="22">
        <v>0</v>
      </c>
      <c r="L370" s="22">
        <v>0</v>
      </c>
      <c r="M370" s="10">
        <v>0</v>
      </c>
    </row>
    <row r="371" spans="1:13" x14ac:dyDescent="0.35">
      <c r="A371" s="9" t="str">
        <f>B279&amp;C371&amp;D371</f>
        <v>DISTRIBUCION VOLUMEN X CRITERIO (kg ó litros)Total BebidasT.ESPAÑA</v>
      </c>
      <c r="B371" s="9">
        <v>0</v>
      </c>
      <c r="C371" s="9" t="s">
        <v>158</v>
      </c>
      <c r="D371" s="10" t="s">
        <v>36</v>
      </c>
      <c r="E371" s="10">
        <v>100</v>
      </c>
      <c r="F371" s="10">
        <v>100</v>
      </c>
      <c r="G371" s="10">
        <v>100</v>
      </c>
      <c r="H371" s="10">
        <v>0</v>
      </c>
      <c r="I371" s="10">
        <v>0</v>
      </c>
      <c r="J371" s="10">
        <v>0</v>
      </c>
      <c r="K371" s="10">
        <v>0</v>
      </c>
      <c r="L371" s="10">
        <v>0</v>
      </c>
      <c r="M371" s="10">
        <v>0</v>
      </c>
    </row>
    <row r="372" spans="1:13" x14ac:dyDescent="0.35">
      <c r="A372" s="9" t="str">
        <f>B279&amp;C371&amp;D372</f>
        <v>DISTRIBUCION VOLUMEN X CRITERIO (kg ó litros)Total BebidasHiper+Super+Discount+G.A</v>
      </c>
      <c r="B372" s="9">
        <v>0</v>
      </c>
      <c r="C372" s="9">
        <v>0</v>
      </c>
      <c r="D372" s="9" t="s">
        <v>23</v>
      </c>
      <c r="E372" s="22">
        <v>9.9731702173703418</v>
      </c>
      <c r="F372" s="22">
        <v>9.6990494646395842</v>
      </c>
      <c r="G372" s="22">
        <v>10.982181028643776</v>
      </c>
      <c r="H372" s="22">
        <v>0</v>
      </c>
      <c r="I372" s="22">
        <v>0</v>
      </c>
      <c r="J372" s="22">
        <v>0</v>
      </c>
      <c r="K372" s="22">
        <v>0</v>
      </c>
      <c r="L372" s="22">
        <v>0</v>
      </c>
      <c r="M372" s="10">
        <v>0</v>
      </c>
    </row>
    <row r="373" spans="1:13" x14ac:dyDescent="0.35">
      <c r="A373" s="9" t="str">
        <f>B279&amp;C371&amp;D373</f>
        <v>DISTRIBUCION VOLUMEN X CRITERIO (kg ó litros)Total BebidasRestaurantes</v>
      </c>
      <c r="B373" s="9">
        <v>0</v>
      </c>
      <c r="C373" s="9">
        <v>0</v>
      </c>
      <c r="D373" s="10" t="s">
        <v>24</v>
      </c>
      <c r="E373" s="10">
        <v>16.974949490644402</v>
      </c>
      <c r="F373" s="10">
        <v>17.46304296694915</v>
      </c>
      <c r="G373" s="10">
        <v>17.304922437515991</v>
      </c>
      <c r="H373" s="10">
        <v>0</v>
      </c>
      <c r="I373" s="10">
        <v>0</v>
      </c>
      <c r="J373" s="10">
        <v>0</v>
      </c>
      <c r="K373" s="10">
        <v>0</v>
      </c>
      <c r="L373" s="10">
        <v>0</v>
      </c>
      <c r="M373" s="10">
        <v>0</v>
      </c>
    </row>
    <row r="374" spans="1:13" x14ac:dyDescent="0.35">
      <c r="A374" s="9" t="str">
        <f>B279&amp;C371&amp;D374</f>
        <v>DISTRIBUCION VOLUMEN X CRITERIO (kg ó litros)Total BebidasRestaurantes Fast Food</v>
      </c>
      <c r="B374" s="9">
        <v>0</v>
      </c>
      <c r="C374" s="9">
        <v>0</v>
      </c>
      <c r="D374" s="9" t="s">
        <v>25</v>
      </c>
      <c r="E374" s="22">
        <v>5.3627635074307918</v>
      </c>
      <c r="F374" s="22">
        <v>5.3561226304123082</v>
      </c>
      <c r="G374" s="22">
        <v>5.7450989916240491</v>
      </c>
      <c r="H374" s="22">
        <v>0</v>
      </c>
      <c r="I374" s="22">
        <v>0</v>
      </c>
      <c r="J374" s="22">
        <v>0</v>
      </c>
      <c r="K374" s="22">
        <v>0</v>
      </c>
      <c r="L374" s="22">
        <v>0</v>
      </c>
      <c r="M374" s="10">
        <v>0</v>
      </c>
    </row>
    <row r="375" spans="1:13" x14ac:dyDescent="0.35">
      <c r="A375" s="9" t="str">
        <f>B279&amp;C371&amp;D375</f>
        <v>DISTRIBUCION VOLUMEN X CRITERIO (kg ó litros)Total BebidasBares/Cafeterias/Cervecerias</v>
      </c>
      <c r="B375" s="9">
        <v>0</v>
      </c>
      <c r="C375" s="9">
        <v>0</v>
      </c>
      <c r="D375" s="10" t="s">
        <v>26</v>
      </c>
      <c r="E375" s="10">
        <v>50.714175784451442</v>
      </c>
      <c r="F375" s="10">
        <v>51.055985237155632</v>
      </c>
      <c r="G375" s="10">
        <v>50.161753921833295</v>
      </c>
      <c r="H375" s="10">
        <v>0</v>
      </c>
      <c r="I375" s="10">
        <v>0</v>
      </c>
      <c r="J375" s="10">
        <v>0</v>
      </c>
      <c r="K375" s="10">
        <v>0</v>
      </c>
      <c r="L375" s="10">
        <v>0</v>
      </c>
      <c r="M375" s="10">
        <v>0</v>
      </c>
    </row>
    <row r="376" spans="1:13" x14ac:dyDescent="0.35">
      <c r="A376" s="9" t="str">
        <f>B279&amp;C371&amp;D376</f>
        <v>DISTRIBUCION VOLUMEN X CRITERIO (kg ó litros)Total BebidasPanaderias/Pastelerias</v>
      </c>
      <c r="B376" s="9">
        <v>0</v>
      </c>
      <c r="C376" s="9">
        <v>0</v>
      </c>
      <c r="D376" s="9" t="s">
        <v>27</v>
      </c>
      <c r="E376" s="22">
        <v>0.90685756351519042</v>
      </c>
      <c r="F376" s="22">
        <v>0.9573706787854479</v>
      </c>
      <c r="G376" s="22">
        <v>1.0967227316550772</v>
      </c>
      <c r="H376" s="22">
        <v>0</v>
      </c>
      <c r="I376" s="22">
        <v>0</v>
      </c>
      <c r="J376" s="22">
        <v>0</v>
      </c>
      <c r="K376" s="22">
        <v>0</v>
      </c>
      <c r="L376" s="22">
        <v>0</v>
      </c>
      <c r="M376" s="10">
        <v>0</v>
      </c>
    </row>
    <row r="377" spans="1:13" x14ac:dyDescent="0.35">
      <c r="A377" s="9" t="str">
        <f>B279&amp;C371&amp;D377</f>
        <v>DISTRIBUCION VOLUMEN X CRITERIO (kg ó litros)Total BebidasTda.Alimentacion/Delicatesen</v>
      </c>
      <c r="B377" s="9">
        <v>0</v>
      </c>
      <c r="C377" s="9">
        <v>0</v>
      </c>
      <c r="D377" s="10" t="s">
        <v>122</v>
      </c>
      <c r="E377" s="10">
        <v>2.2161300237085282</v>
      </c>
      <c r="F377" s="10">
        <v>1.9255924302736735</v>
      </c>
      <c r="G377" s="10">
        <v>1.5284955310000121</v>
      </c>
      <c r="H377" s="10">
        <v>0</v>
      </c>
      <c r="I377" s="10">
        <v>0</v>
      </c>
      <c r="J377" s="10">
        <v>0</v>
      </c>
      <c r="K377" s="10">
        <v>0</v>
      </c>
      <c r="L377" s="10">
        <v>0</v>
      </c>
      <c r="M377" s="10">
        <v>0</v>
      </c>
    </row>
    <row r="378" spans="1:13" x14ac:dyDescent="0.35">
      <c r="A378" s="9" t="str">
        <f>B279&amp;C371&amp;D378</f>
        <v>DISTRIBUCION VOLUMEN X CRITERIO (kg ó litros)Total BebidasCanal Conveniencia/24h</v>
      </c>
      <c r="B378" s="9">
        <v>0</v>
      </c>
      <c r="C378" s="9">
        <v>0</v>
      </c>
      <c r="D378" s="9" t="s">
        <v>123</v>
      </c>
      <c r="E378" s="22">
        <v>1.617122001323076</v>
      </c>
      <c r="F378" s="22">
        <v>1.6568631521454695</v>
      </c>
      <c r="G378" s="22">
        <v>1.4026504553919392</v>
      </c>
      <c r="H378" s="22">
        <v>0</v>
      </c>
      <c r="I378" s="22">
        <v>0</v>
      </c>
      <c r="J378" s="22">
        <v>0</v>
      </c>
      <c r="K378" s="22">
        <v>0</v>
      </c>
      <c r="L378" s="22">
        <v>0</v>
      </c>
      <c r="M378" s="10">
        <v>0</v>
      </c>
    </row>
    <row r="379" spans="1:13" x14ac:dyDescent="0.35">
      <c r="A379" s="9" t="str">
        <f>B279&amp;C371&amp;D379</f>
        <v>DISTRIBUCION VOLUMEN X CRITERIO (kg ó litros)Total BebidasHoteles</v>
      </c>
      <c r="B379" s="9">
        <v>0</v>
      </c>
      <c r="C379" s="9">
        <v>0</v>
      </c>
      <c r="D379" s="10" t="s">
        <v>29</v>
      </c>
      <c r="E379" s="10">
        <v>0.77145539966568388</v>
      </c>
      <c r="F379" s="10">
        <v>0.68327073848439113</v>
      </c>
      <c r="G379" s="10">
        <v>0.67080385383599872</v>
      </c>
      <c r="H379" s="10">
        <v>0</v>
      </c>
      <c r="I379" s="10">
        <v>0</v>
      </c>
      <c r="J379" s="10">
        <v>0</v>
      </c>
      <c r="K379" s="10">
        <v>0</v>
      </c>
      <c r="L379" s="10">
        <v>0</v>
      </c>
      <c r="M379" s="10">
        <v>0</v>
      </c>
    </row>
    <row r="380" spans="1:13" x14ac:dyDescent="0.35">
      <c r="A380" s="9" t="str">
        <f>B279&amp;C371&amp;D380</f>
        <v>DISTRIBUCION VOLUMEN X CRITERIO (kg ó litros)Total BebidasEstaciones de servicio</v>
      </c>
      <c r="B380" s="9">
        <v>0</v>
      </c>
      <c r="C380" s="9">
        <v>0</v>
      </c>
      <c r="D380" s="9" t="s">
        <v>30</v>
      </c>
      <c r="E380" s="22">
        <v>1.8836640936326885</v>
      </c>
      <c r="F380" s="22">
        <v>1.9153062727814856</v>
      </c>
      <c r="G380" s="22">
        <v>1.8417373463435309</v>
      </c>
      <c r="H380" s="22">
        <v>0</v>
      </c>
      <c r="I380" s="22">
        <v>0</v>
      </c>
      <c r="J380" s="22">
        <v>0</v>
      </c>
      <c r="K380" s="22">
        <v>0</v>
      </c>
      <c r="L380" s="22">
        <v>0</v>
      </c>
      <c r="M380" s="10">
        <v>0</v>
      </c>
    </row>
    <row r="381" spans="1:13" x14ac:dyDescent="0.35">
      <c r="A381" s="9" t="str">
        <f>B279&amp;C371&amp;D381</f>
        <v>DISTRIBUCION VOLUMEN X CRITERIO (kg ó litros)Total BebidasMaquinas dispensadoras</v>
      </c>
      <c r="B381" s="9">
        <v>0</v>
      </c>
      <c r="C381" s="9">
        <v>0</v>
      </c>
      <c r="D381" s="10" t="s">
        <v>31</v>
      </c>
      <c r="E381" s="10">
        <v>2.3419067452382354</v>
      </c>
      <c r="F381" s="10">
        <v>2.4801777170691071</v>
      </c>
      <c r="G381" s="10">
        <v>2.6600389828165456</v>
      </c>
      <c r="H381" s="10">
        <v>0</v>
      </c>
      <c r="I381" s="10">
        <v>0</v>
      </c>
      <c r="J381" s="10">
        <v>0</v>
      </c>
      <c r="K381" s="10">
        <v>0</v>
      </c>
      <c r="L381" s="10">
        <v>0</v>
      </c>
      <c r="M381" s="10">
        <v>0</v>
      </c>
    </row>
    <row r="382" spans="1:13" x14ac:dyDescent="0.35">
      <c r="A382" s="9" t="str">
        <f>B279&amp;C371&amp;D382</f>
        <v>DISTRIBUCION VOLUMEN X CRITERIO (kg ó litros)Total BebidasServicio en la empresa</v>
      </c>
      <c r="B382" s="9">
        <v>0</v>
      </c>
      <c r="C382" s="9">
        <v>0</v>
      </c>
      <c r="D382" s="9" t="s">
        <v>32</v>
      </c>
      <c r="E382" s="22">
        <v>1.5769094663395373</v>
      </c>
      <c r="F382" s="22">
        <v>1.4010052842389387</v>
      </c>
      <c r="G382" s="22">
        <v>1.3203920984444135</v>
      </c>
      <c r="H382" s="22">
        <v>0</v>
      </c>
      <c r="I382" s="22">
        <v>0</v>
      </c>
      <c r="J382" s="22">
        <v>0</v>
      </c>
      <c r="K382" s="22">
        <v>0</v>
      </c>
      <c r="L382" s="22">
        <v>0</v>
      </c>
      <c r="M382" s="10">
        <v>0</v>
      </c>
    </row>
    <row r="383" spans="1:13" x14ac:dyDescent="0.35">
      <c r="A383" s="9" t="str">
        <f>B279&amp;C371&amp;D383</f>
        <v>DISTRIBUCION VOLUMEN X CRITERIO (kg ó litros)Total BebidasResto de canales</v>
      </c>
      <c r="B383" s="9">
        <v>0</v>
      </c>
      <c r="C383" s="9">
        <v>0</v>
      </c>
      <c r="D383" s="10" t="s">
        <v>33</v>
      </c>
      <c r="E383" s="10">
        <v>5.6608965517524279</v>
      </c>
      <c r="F383" s="10">
        <v>5.4062120123326798</v>
      </c>
      <c r="G383" s="10">
        <v>5.2852092904969217</v>
      </c>
      <c r="H383" s="10">
        <v>0</v>
      </c>
      <c r="I383" s="10">
        <v>0</v>
      </c>
      <c r="J383" s="10">
        <v>0</v>
      </c>
      <c r="K383" s="10">
        <v>0</v>
      </c>
      <c r="L383" s="10">
        <v>0</v>
      </c>
      <c r="M383" s="10">
        <v>0</v>
      </c>
    </row>
    <row r="384" spans="1:13" x14ac:dyDescent="0.35">
      <c r="A384" s="9" t="str">
        <f>B279&amp;C371&amp;D384</f>
        <v>DISTRIBUCION VOLUMEN X CRITERIO (kg ó litros)Total BebidasEN LA CALLE</v>
      </c>
      <c r="B384" s="9">
        <v>0</v>
      </c>
      <c r="C384" s="9">
        <v>0</v>
      </c>
      <c r="D384" s="9" t="s">
        <v>124</v>
      </c>
      <c r="E384" s="22">
        <v>5.4353227122912715</v>
      </c>
      <c r="F384" s="22">
        <v>5.045611726450284</v>
      </c>
      <c r="G384" s="22">
        <v>4.6395782930594018</v>
      </c>
      <c r="H384" s="22">
        <v>0</v>
      </c>
      <c r="I384" s="22">
        <v>0</v>
      </c>
      <c r="J384" s="22">
        <v>0</v>
      </c>
      <c r="K384" s="22">
        <v>0</v>
      </c>
      <c r="L384" s="22">
        <v>0</v>
      </c>
      <c r="M384" s="10">
        <v>0</v>
      </c>
    </row>
    <row r="385" spans="1:13" x14ac:dyDescent="0.35">
      <c r="A385" s="9" t="str">
        <f>B279&amp;C371&amp;D385</f>
        <v>DISTRIBUCION VOLUMEN X CRITERIO (kg ó litros)Total BebidasEN CASA DE OTROS</v>
      </c>
      <c r="B385" s="9">
        <v>0</v>
      </c>
      <c r="C385" s="9">
        <v>0</v>
      </c>
      <c r="D385" s="10" t="s">
        <v>125</v>
      </c>
      <c r="E385" s="10">
        <v>4.2961636899485667</v>
      </c>
      <c r="F385" s="10">
        <v>4.0582860287265365</v>
      </c>
      <c r="G385" s="10">
        <v>5.2899094764401564</v>
      </c>
      <c r="H385" s="10">
        <v>0</v>
      </c>
      <c r="I385" s="10">
        <v>0</v>
      </c>
      <c r="J385" s="10">
        <v>0</v>
      </c>
      <c r="K385" s="10">
        <v>0</v>
      </c>
      <c r="L385" s="10">
        <v>0</v>
      </c>
      <c r="M385" s="10">
        <v>0</v>
      </c>
    </row>
    <row r="386" spans="1:13" x14ac:dyDescent="0.35">
      <c r="A386" s="9" t="str">
        <f>B279&amp;C371&amp;D386</f>
        <v>DISTRIBUCION VOLUMEN X CRITERIO (kg ó litros)Total BebidasEN EL ESTABLECIMIENTO</v>
      </c>
      <c r="B386" s="9">
        <v>0</v>
      </c>
      <c r="C386" s="9">
        <v>0</v>
      </c>
      <c r="D386" s="9" t="s">
        <v>126</v>
      </c>
      <c r="E386" s="22">
        <v>76.488578281602244</v>
      </c>
      <c r="F386" s="22">
        <v>77.835389069071937</v>
      </c>
      <c r="G386" s="22">
        <v>76.886559451730577</v>
      </c>
      <c r="H386" s="22">
        <v>0</v>
      </c>
      <c r="I386" s="22">
        <v>0</v>
      </c>
      <c r="J386" s="22">
        <v>0</v>
      </c>
      <c r="K386" s="22">
        <v>0</v>
      </c>
      <c r="L386" s="22">
        <v>0</v>
      </c>
      <c r="M386" s="10">
        <v>0</v>
      </c>
    </row>
    <row r="387" spans="1:13" x14ac:dyDescent="0.35">
      <c r="A387" s="9" t="str">
        <f>B279&amp;C371&amp;D387</f>
        <v>DISTRIBUCION VOLUMEN X CRITERIO (kg ó litros)Total BebidasEN EL TRABAJO</v>
      </c>
      <c r="B387" s="9">
        <v>0</v>
      </c>
      <c r="C387" s="9">
        <v>0</v>
      </c>
      <c r="D387" s="10" t="s">
        <v>127</v>
      </c>
      <c r="E387" s="10">
        <v>7.9339772404355138</v>
      </c>
      <c r="F387" s="10">
        <v>7.4915431754108548</v>
      </c>
      <c r="G387" s="10">
        <v>7.4196641007727075</v>
      </c>
      <c r="H387" s="10">
        <v>0</v>
      </c>
      <c r="I387" s="10">
        <v>0</v>
      </c>
      <c r="J387" s="10">
        <v>0</v>
      </c>
      <c r="K387" s="10">
        <v>0</v>
      </c>
      <c r="L387" s="10">
        <v>0</v>
      </c>
      <c r="M387" s="10">
        <v>0</v>
      </c>
    </row>
    <row r="388" spans="1:13" x14ac:dyDescent="0.35">
      <c r="A388" s="9" t="str">
        <f>B279&amp;C371&amp;D388</f>
        <v>DISTRIBUCION VOLUMEN X CRITERIO (kg ó litros)Total BebidasEN COLEGIO/INSTITUTO/UNIV.</v>
      </c>
      <c r="B388" s="9">
        <v>0</v>
      </c>
      <c r="C388" s="9">
        <v>0</v>
      </c>
      <c r="D388" s="9" t="s">
        <v>128</v>
      </c>
      <c r="E388" s="22">
        <v>0.38128191354258273</v>
      </c>
      <c r="F388" s="22">
        <v>0.15096095058940673</v>
      </c>
      <c r="G388" s="22">
        <v>0.17330206538738785</v>
      </c>
      <c r="H388" s="22">
        <v>0</v>
      </c>
      <c r="I388" s="22">
        <v>0</v>
      </c>
      <c r="J388" s="22">
        <v>0</v>
      </c>
      <c r="K388" s="22">
        <v>0</v>
      </c>
      <c r="L388" s="22">
        <v>0</v>
      </c>
      <c r="M388" s="10">
        <v>0</v>
      </c>
    </row>
    <row r="389" spans="1:13" x14ac:dyDescent="0.35">
      <c r="A389" s="9" t="str">
        <f>B279&amp;C371&amp;D389</f>
        <v>DISTRIBUCION VOLUMEN X CRITERIO (kg ó litros)Total BebidasEN MI CASA</v>
      </c>
      <c r="B389" s="9">
        <v>0</v>
      </c>
      <c r="C389" s="9">
        <v>0</v>
      </c>
      <c r="D389" s="10" t="s">
        <v>129</v>
      </c>
      <c r="E389" s="10">
        <v>2.4093796832471299</v>
      </c>
      <c r="F389" s="10">
        <v>2.3499978676716227</v>
      </c>
      <c r="G389" s="10">
        <v>2.6832577189736413</v>
      </c>
      <c r="H389" s="10">
        <v>0</v>
      </c>
      <c r="I389" s="10">
        <v>0</v>
      </c>
      <c r="J389" s="10">
        <v>0</v>
      </c>
      <c r="K389" s="10">
        <v>0</v>
      </c>
      <c r="L389" s="10">
        <v>0</v>
      </c>
      <c r="M389" s="10">
        <v>0</v>
      </c>
    </row>
    <row r="390" spans="1:13" x14ac:dyDescent="0.35">
      <c r="A390" s="9" t="str">
        <f>B279&amp;C371&amp;D390</f>
        <v>DISTRIBUCION VOLUMEN X CRITERIO (kg ó litros)Total BebidasEN M.TRANSP.(AVION,TREN,AUTOC,E</v>
      </c>
      <c r="B390" s="9">
        <v>0</v>
      </c>
      <c r="C390" s="9">
        <v>0</v>
      </c>
      <c r="D390" s="9" t="s">
        <v>130</v>
      </c>
      <c r="E390" s="22">
        <v>0.33383052298380694</v>
      </c>
      <c r="F390" s="22">
        <v>0.11814223708002662</v>
      </c>
      <c r="G390" s="22">
        <v>0.12217921293750721</v>
      </c>
      <c r="H390" s="22">
        <v>0</v>
      </c>
      <c r="I390" s="22">
        <v>0</v>
      </c>
      <c r="J390" s="22">
        <v>0</v>
      </c>
      <c r="K390" s="22">
        <v>0</v>
      </c>
      <c r="L390" s="22">
        <v>0</v>
      </c>
      <c r="M390" s="10">
        <v>0</v>
      </c>
    </row>
    <row r="391" spans="1:13" x14ac:dyDescent="0.35">
      <c r="A391" s="9" t="str">
        <f>B279&amp;C371&amp;D391</f>
        <v>DISTRIBUCION VOLUMEN X CRITERIO (kg ó litros)Total BebidasEN OTRO LUGAR</v>
      </c>
      <c r="B391" s="9">
        <v>0</v>
      </c>
      <c r="C391" s="9">
        <v>0</v>
      </c>
      <c r="D391" s="10" t="s">
        <v>131</v>
      </c>
      <c r="E391" s="10">
        <v>2.7214703527759063</v>
      </c>
      <c r="F391" s="10">
        <v>2.9500720701200445</v>
      </c>
      <c r="G391" s="10">
        <v>2.785552576508104</v>
      </c>
      <c r="H391" s="10">
        <v>0</v>
      </c>
      <c r="I391" s="10">
        <v>0</v>
      </c>
      <c r="J391" s="10">
        <v>0</v>
      </c>
      <c r="K391" s="10">
        <v>0</v>
      </c>
      <c r="L391" s="10">
        <v>0</v>
      </c>
      <c r="M391" s="10">
        <v>0</v>
      </c>
    </row>
    <row r="392" spans="1:13" x14ac:dyDescent="0.35">
      <c r="A392" s="9" t="str">
        <f>B279&amp;C371&amp;D392</f>
        <v>DISTRIBUCION VOLUMEN X CRITERIO (kg ó litros)Total BebidasDESAYUNO</v>
      </c>
      <c r="B392" s="9">
        <v>0</v>
      </c>
      <c r="C392" s="9">
        <v>0</v>
      </c>
      <c r="D392" s="9" t="s">
        <v>132</v>
      </c>
      <c r="E392" s="22">
        <v>12.197979406786374</v>
      </c>
      <c r="F392" s="22">
        <v>12.796631581165411</v>
      </c>
      <c r="G392" s="22">
        <v>12.152421038571774</v>
      </c>
      <c r="H392" s="22">
        <v>0</v>
      </c>
      <c r="I392" s="22">
        <v>0</v>
      </c>
      <c r="J392" s="22">
        <v>0</v>
      </c>
      <c r="K392" s="22">
        <v>0</v>
      </c>
      <c r="L392" s="22">
        <v>0</v>
      </c>
      <c r="M392" s="10">
        <v>0</v>
      </c>
    </row>
    <row r="393" spans="1:13" x14ac:dyDescent="0.35">
      <c r="A393" s="9" t="str">
        <f>B279&amp;C371&amp;D393</f>
        <v>DISTRIBUCION VOLUMEN X CRITERIO (kg ó litros)Total BebidasAPERITIVO/ANTES DE COMER</v>
      </c>
      <c r="B393" s="9">
        <v>0</v>
      </c>
      <c r="C393" s="9">
        <v>0</v>
      </c>
      <c r="D393" s="10" t="s">
        <v>133</v>
      </c>
      <c r="E393" s="10">
        <v>16.319034841219313</v>
      </c>
      <c r="F393" s="10">
        <v>15.733505969586981</v>
      </c>
      <c r="G393" s="10">
        <v>15.297669683381246</v>
      </c>
      <c r="H393" s="10">
        <v>0</v>
      </c>
      <c r="I393" s="10">
        <v>0</v>
      </c>
      <c r="J393" s="10">
        <v>0</v>
      </c>
      <c r="K393" s="10">
        <v>0</v>
      </c>
      <c r="L393" s="10">
        <v>0</v>
      </c>
      <c r="M393" s="10">
        <v>0</v>
      </c>
    </row>
    <row r="394" spans="1:13" x14ac:dyDescent="0.35">
      <c r="A394" s="9" t="str">
        <f>B279&amp;C371&amp;D394</f>
        <v>DISTRIBUCION VOLUMEN X CRITERIO (kg ó litros)Total BebidasCOMIDA</v>
      </c>
      <c r="B394" s="9">
        <v>0</v>
      </c>
      <c r="C394" s="9">
        <v>0</v>
      </c>
      <c r="D394" s="9" t="s">
        <v>134</v>
      </c>
      <c r="E394" s="22">
        <v>27.626100004727665</v>
      </c>
      <c r="F394" s="22">
        <v>28.478706638725555</v>
      </c>
      <c r="G394" s="22">
        <v>29.18644451587334</v>
      </c>
      <c r="H394" s="22">
        <v>0</v>
      </c>
      <c r="I394" s="22">
        <v>0</v>
      </c>
      <c r="J394" s="22">
        <v>0</v>
      </c>
      <c r="K394" s="22">
        <v>0</v>
      </c>
      <c r="L394" s="22">
        <v>0</v>
      </c>
      <c r="M394" s="10">
        <v>0</v>
      </c>
    </row>
    <row r="395" spans="1:13" x14ac:dyDescent="0.35">
      <c r="A395" s="9" t="str">
        <f>B279&amp;C371&amp;D395</f>
        <v>DISTRIBUCION VOLUMEN X CRITERIO (kg ó litros)Total BebidasTARDE/MERIENDA</v>
      </c>
      <c r="B395" s="9">
        <v>0</v>
      </c>
      <c r="C395" s="9">
        <v>0</v>
      </c>
      <c r="D395" s="10" t="s">
        <v>135</v>
      </c>
      <c r="E395" s="10">
        <v>12.313559084671681</v>
      </c>
      <c r="F395" s="10">
        <v>12.244075081730351</v>
      </c>
      <c r="G395" s="10">
        <v>11.88495234298485</v>
      </c>
      <c r="H395" s="10">
        <v>0</v>
      </c>
      <c r="I395" s="10">
        <v>0</v>
      </c>
      <c r="J395" s="10">
        <v>0</v>
      </c>
      <c r="K395" s="10">
        <v>0</v>
      </c>
      <c r="L395" s="10">
        <v>0</v>
      </c>
      <c r="M395" s="10">
        <v>0</v>
      </c>
    </row>
    <row r="396" spans="1:13" x14ac:dyDescent="0.35">
      <c r="A396" s="9" t="str">
        <f>B279&amp;C371&amp;D396</f>
        <v>DISTRIBUCION VOLUMEN X CRITERIO (kg ó litros)Total BebidasANTES DE CENAR</v>
      </c>
      <c r="B396" s="9">
        <v>0</v>
      </c>
      <c r="C396" s="9">
        <v>0</v>
      </c>
      <c r="D396" s="9" t="s">
        <v>136</v>
      </c>
      <c r="E396" s="22">
        <v>7.8811823290377951</v>
      </c>
      <c r="F396" s="22">
        <v>8.2234847536683358</v>
      </c>
      <c r="G396" s="22">
        <v>8.3678046947682319</v>
      </c>
      <c r="H396" s="22">
        <v>0</v>
      </c>
      <c r="I396" s="22">
        <v>0</v>
      </c>
      <c r="J396" s="22">
        <v>0</v>
      </c>
      <c r="K396" s="22">
        <v>0</v>
      </c>
      <c r="L396" s="22">
        <v>0</v>
      </c>
      <c r="M396" s="10">
        <v>0</v>
      </c>
    </row>
    <row r="397" spans="1:13" x14ac:dyDescent="0.35">
      <c r="A397" s="9" t="str">
        <f>B279&amp;C371&amp;D397</f>
        <v>DISTRIBUCION VOLUMEN X CRITERIO (kg ó litros)Total BebidasCENA</v>
      </c>
      <c r="B397" s="9">
        <v>0</v>
      </c>
      <c r="C397" s="9">
        <v>0</v>
      </c>
      <c r="D397" s="10" t="s">
        <v>137</v>
      </c>
      <c r="E397" s="10">
        <v>14.363537442373076</v>
      </c>
      <c r="F397" s="10">
        <v>13.949607916903762</v>
      </c>
      <c r="G397" s="10">
        <v>14.2390168500306</v>
      </c>
      <c r="H397" s="10">
        <v>0</v>
      </c>
      <c r="I397" s="10">
        <v>0</v>
      </c>
      <c r="J397" s="10">
        <v>0</v>
      </c>
      <c r="K397" s="10">
        <v>0</v>
      </c>
      <c r="L397" s="10">
        <v>0</v>
      </c>
      <c r="M397" s="10">
        <v>0</v>
      </c>
    </row>
    <row r="398" spans="1:13" x14ac:dyDescent="0.35">
      <c r="A398" s="9" t="str">
        <f>B279&amp;C371&amp;D398</f>
        <v>DISTRIBUCION VOLUMEN X CRITERIO (kg ó litros)Total BebidasDESPUES DE LA CENA</v>
      </c>
      <c r="B398" s="9">
        <v>0</v>
      </c>
      <c r="C398" s="9">
        <v>0</v>
      </c>
      <c r="D398" s="9" t="s">
        <v>138</v>
      </c>
      <c r="E398" s="22">
        <v>2.4905701584466109</v>
      </c>
      <c r="F398" s="22">
        <v>2.2702213322925942</v>
      </c>
      <c r="G398" s="22">
        <v>2.3743807522625824</v>
      </c>
      <c r="H398" s="22">
        <v>0</v>
      </c>
      <c r="I398" s="22">
        <v>0</v>
      </c>
      <c r="J398" s="22">
        <v>0</v>
      </c>
      <c r="K398" s="22">
        <v>0</v>
      </c>
      <c r="L398" s="22">
        <v>0</v>
      </c>
      <c r="M398" s="10">
        <v>0</v>
      </c>
    </row>
    <row r="399" spans="1:13" x14ac:dyDescent="0.35">
      <c r="A399" s="9" t="str">
        <f>B279&amp;C371&amp;D399</f>
        <v>DISTRIBUCION VOLUMEN X CRITERIO (kg ó litros)Total BebidasDURANTE EL DIA</v>
      </c>
      <c r="B399" s="9">
        <v>0</v>
      </c>
      <c r="C399" s="9">
        <v>0</v>
      </c>
      <c r="D399" s="10" t="s">
        <v>139</v>
      </c>
      <c r="E399" s="10">
        <v>6.8080417717209869</v>
      </c>
      <c r="F399" s="10">
        <v>6.3037680891595098</v>
      </c>
      <c r="G399" s="10">
        <v>6.497310323693342</v>
      </c>
      <c r="H399" s="10">
        <v>0</v>
      </c>
      <c r="I399" s="10">
        <v>0</v>
      </c>
      <c r="J399" s="10">
        <v>0</v>
      </c>
      <c r="K399" s="10">
        <v>0</v>
      </c>
      <c r="L399" s="10">
        <v>0</v>
      </c>
      <c r="M399" s="10">
        <v>0</v>
      </c>
    </row>
    <row r="400" spans="1:13" x14ac:dyDescent="0.35">
      <c r="A400" s="9" t="str">
        <f>B279&amp;C371&amp;D400</f>
        <v>DISTRIBUCION VOLUMEN X CRITERIO (kg ó litros)Total BebidasCON AMIGOS</v>
      </c>
      <c r="B400" s="9">
        <v>0</v>
      </c>
      <c r="C400" s="9">
        <v>0</v>
      </c>
      <c r="D400" s="9" t="s">
        <v>140</v>
      </c>
      <c r="E400" s="22">
        <v>29.906719833987783</v>
      </c>
      <c r="F400" s="22">
        <v>30.312134137994367</v>
      </c>
      <c r="G400" s="22">
        <v>30.145460232520112</v>
      </c>
      <c r="H400" s="22">
        <v>0</v>
      </c>
      <c r="I400" s="22">
        <v>0</v>
      </c>
      <c r="J400" s="22">
        <v>0</v>
      </c>
      <c r="K400" s="22">
        <v>0</v>
      </c>
      <c r="L400" s="22">
        <v>0</v>
      </c>
      <c r="M400" s="10">
        <v>0</v>
      </c>
    </row>
    <row r="401" spans="1:13" x14ac:dyDescent="0.35">
      <c r="A401" s="9" t="str">
        <f>B279&amp;C371&amp;D401</f>
        <v>DISTRIBUCION VOLUMEN X CRITERIO (kg ó litros)Total BebidasCON CLIENTES</v>
      </c>
      <c r="B401" s="9">
        <v>0</v>
      </c>
      <c r="C401" s="9">
        <v>0</v>
      </c>
      <c r="D401" s="10" t="s">
        <v>141</v>
      </c>
      <c r="E401" s="10">
        <v>0.46600823204912517</v>
      </c>
      <c r="F401" s="10">
        <v>0.46685329772157202</v>
      </c>
      <c r="G401" s="10">
        <v>0.50475312429832409</v>
      </c>
      <c r="H401" s="10">
        <v>0</v>
      </c>
      <c r="I401" s="10">
        <v>0</v>
      </c>
      <c r="J401" s="10">
        <v>0</v>
      </c>
      <c r="K401" s="10">
        <v>0</v>
      </c>
      <c r="L401" s="10">
        <v>0</v>
      </c>
      <c r="M401" s="10">
        <v>0</v>
      </c>
    </row>
    <row r="402" spans="1:13" x14ac:dyDescent="0.35">
      <c r="A402" s="9" t="str">
        <f>B279&amp;C371&amp;D402</f>
        <v>DISTRIBUCION VOLUMEN X CRITERIO (kg ó litros)Total BebidasCON COMPAÑEROS DE TRABAJO</v>
      </c>
      <c r="B402" s="9">
        <v>0</v>
      </c>
      <c r="C402" s="9">
        <v>0</v>
      </c>
      <c r="D402" s="9" t="s">
        <v>142</v>
      </c>
      <c r="E402" s="22">
        <v>6.8012835435342298</v>
      </c>
      <c r="F402" s="22">
        <v>7.0294960246535894</v>
      </c>
      <c r="G402" s="22">
        <v>7.4663174828407382</v>
      </c>
      <c r="H402" s="22">
        <v>0</v>
      </c>
      <c r="I402" s="22">
        <v>0</v>
      </c>
      <c r="J402" s="22">
        <v>0</v>
      </c>
      <c r="K402" s="22">
        <v>0</v>
      </c>
      <c r="L402" s="22">
        <v>0</v>
      </c>
      <c r="M402" s="10">
        <v>0</v>
      </c>
    </row>
    <row r="403" spans="1:13" x14ac:dyDescent="0.35">
      <c r="A403" s="9" t="str">
        <f>B279&amp;C371&amp;D403</f>
        <v>DISTRIBUCION VOLUMEN X CRITERIO (kg ó litros)Total BebidasCON COMPAÑEROS DE CLASE</v>
      </c>
      <c r="B403" s="9">
        <v>0</v>
      </c>
      <c r="C403" s="9">
        <v>0</v>
      </c>
      <c r="D403" s="10" t="s">
        <v>143</v>
      </c>
      <c r="E403" s="10">
        <v>0.32320329979120738</v>
      </c>
      <c r="F403" s="10">
        <v>0.29700257491908488</v>
      </c>
      <c r="G403" s="10">
        <v>0.31232876170664969</v>
      </c>
      <c r="H403" s="10">
        <v>0</v>
      </c>
      <c r="I403" s="10">
        <v>0</v>
      </c>
      <c r="J403" s="10">
        <v>0</v>
      </c>
      <c r="K403" s="10">
        <v>0</v>
      </c>
      <c r="L403" s="10">
        <v>0</v>
      </c>
      <c r="M403" s="10">
        <v>0</v>
      </c>
    </row>
    <row r="404" spans="1:13" x14ac:dyDescent="0.35">
      <c r="A404" s="9" t="str">
        <f>B279&amp;C371&amp;D404</f>
        <v>DISTRIBUCION VOLUMEN X CRITERIO (kg ó litros)Total BebidasCON FAMILIA</v>
      </c>
      <c r="B404" s="9">
        <v>0</v>
      </c>
      <c r="C404" s="9">
        <v>0</v>
      </c>
      <c r="D404" s="9" t="s">
        <v>144</v>
      </c>
      <c r="E404" s="22">
        <v>29.691285941161066</v>
      </c>
      <c r="F404" s="22">
        <v>29.030204040389133</v>
      </c>
      <c r="G404" s="22">
        <v>29.203324885245969</v>
      </c>
      <c r="H404" s="22">
        <v>0</v>
      </c>
      <c r="I404" s="22">
        <v>0</v>
      </c>
      <c r="J404" s="22">
        <v>0</v>
      </c>
      <c r="K404" s="22">
        <v>0</v>
      </c>
      <c r="L404" s="22">
        <v>0</v>
      </c>
      <c r="M404" s="10">
        <v>0</v>
      </c>
    </row>
    <row r="405" spans="1:13" x14ac:dyDescent="0.35">
      <c r="A405" s="9" t="str">
        <f>B279&amp;C371&amp;D405</f>
        <v>DISTRIBUCION VOLUMEN X CRITERIO (kg ó litros)Total BebidasCON LA PAREJA</v>
      </c>
      <c r="B405" s="9">
        <v>0</v>
      </c>
      <c r="C405" s="9">
        <v>0</v>
      </c>
      <c r="D405" s="10" t="s">
        <v>145</v>
      </c>
      <c r="E405" s="10">
        <v>15.552317388807383</v>
      </c>
      <c r="F405" s="10">
        <v>16.500879466076647</v>
      </c>
      <c r="G405" s="10">
        <v>16.571762783328449</v>
      </c>
      <c r="H405" s="10">
        <v>0</v>
      </c>
      <c r="I405" s="10">
        <v>0</v>
      </c>
      <c r="J405" s="10">
        <v>0</v>
      </c>
      <c r="K405" s="10">
        <v>0</v>
      </c>
      <c r="L405" s="10">
        <v>0</v>
      </c>
      <c r="M405" s="10">
        <v>0</v>
      </c>
    </row>
    <row r="406" spans="1:13" x14ac:dyDescent="0.35">
      <c r="A406" s="9" t="str">
        <f>B279&amp;C371&amp;D406</f>
        <v>DISTRIBUCION VOLUMEN X CRITERIO (kg ó litros)Total BebidasESTABA SOLO/A</v>
      </c>
      <c r="B406" s="9">
        <v>0</v>
      </c>
      <c r="C406" s="9">
        <v>0</v>
      </c>
      <c r="D406" s="9" t="s">
        <v>146</v>
      </c>
      <c r="E406" s="22">
        <v>16.560138189801524</v>
      </c>
      <c r="F406" s="22">
        <v>15.801110445852679</v>
      </c>
      <c r="G406" s="22">
        <v>15.277908580627395</v>
      </c>
      <c r="H406" s="22">
        <v>0</v>
      </c>
      <c r="I406" s="22">
        <v>0</v>
      </c>
      <c r="J406" s="22">
        <v>0</v>
      </c>
      <c r="K406" s="22">
        <v>0</v>
      </c>
      <c r="L406" s="22">
        <v>0</v>
      </c>
      <c r="M406" s="10">
        <v>0</v>
      </c>
    </row>
    <row r="407" spans="1:13" x14ac:dyDescent="0.35">
      <c r="A407" s="9" t="str">
        <f>B279&amp;C371&amp;D407</f>
        <v>DISTRIBUCION VOLUMEN X CRITERIO (kg ó litros)Total BebidasOTROS</v>
      </c>
      <c r="B407" s="9">
        <v>0</v>
      </c>
      <c r="C407" s="9">
        <v>0</v>
      </c>
      <c r="D407" s="10" t="s">
        <v>147</v>
      </c>
      <c r="E407" s="10">
        <v>0.69904448645831896</v>
      </c>
      <c r="F407" s="10">
        <v>0.56231811727873704</v>
      </c>
      <c r="G407" s="10">
        <v>0.51814839827571912</v>
      </c>
      <c r="H407" s="10">
        <v>0</v>
      </c>
      <c r="I407" s="10">
        <v>0</v>
      </c>
      <c r="J407" s="10">
        <v>0</v>
      </c>
      <c r="K407" s="10">
        <v>0</v>
      </c>
      <c r="L407" s="10">
        <v>0</v>
      </c>
      <c r="M407" s="10">
        <v>0</v>
      </c>
    </row>
    <row r="408" spans="1:13" x14ac:dyDescent="0.35">
      <c r="A408" s="9" t="str">
        <f>B279&amp;C371&amp;D408</f>
        <v>DISTRIBUCION VOLUMEN X CRITERIO (kg ó litros)Total BebidasESTAR TRABAJANDO</v>
      </c>
      <c r="B408" s="9">
        <v>0</v>
      </c>
      <c r="C408" s="9">
        <v>0</v>
      </c>
      <c r="D408" s="9" t="s">
        <v>148</v>
      </c>
      <c r="E408" s="22">
        <v>11.665429891845228</v>
      </c>
      <c r="F408" s="22">
        <v>11.958460113748263</v>
      </c>
      <c r="G408" s="22">
        <v>11.51851157761898</v>
      </c>
      <c r="H408" s="22">
        <v>0</v>
      </c>
      <c r="I408" s="22">
        <v>0</v>
      </c>
      <c r="J408" s="22">
        <v>0</v>
      </c>
      <c r="K408" s="22">
        <v>0</v>
      </c>
      <c r="L408" s="22">
        <v>0</v>
      </c>
      <c r="M408" s="10">
        <v>0</v>
      </c>
    </row>
    <row r="409" spans="1:13" x14ac:dyDescent="0.35">
      <c r="A409" s="9" t="str">
        <f>B279&amp;C371&amp;D409</f>
        <v>DISTRIBUCION VOLUMEN X CRITERIO (kg ó litros)Total BebidasCOMIDA DE NEGOCIOS</v>
      </c>
      <c r="B409" s="9">
        <v>0</v>
      </c>
      <c r="C409" s="9">
        <v>0</v>
      </c>
      <c r="D409" s="10" t="s">
        <v>149</v>
      </c>
      <c r="E409" s="10">
        <v>0.29245254604767595</v>
      </c>
      <c r="F409" s="10">
        <v>0.23323405447331788</v>
      </c>
      <c r="G409" s="10">
        <v>0.28243752164276592</v>
      </c>
      <c r="H409" s="10">
        <v>0</v>
      </c>
      <c r="I409" s="10">
        <v>0</v>
      </c>
      <c r="J409" s="10">
        <v>0</v>
      </c>
      <c r="K409" s="10">
        <v>0</v>
      </c>
      <c r="L409" s="10">
        <v>0</v>
      </c>
      <c r="M409" s="10">
        <v>0</v>
      </c>
    </row>
    <row r="410" spans="1:13" x14ac:dyDescent="0.35">
      <c r="A410" s="9" t="str">
        <f>B279&amp;C371&amp;D410</f>
        <v>DISTRIBUCION VOLUMEN X CRITERIO (kg ó litros)Total BebidasPOR PLACER/RELAX</v>
      </c>
      <c r="B410" s="9">
        <v>0</v>
      </c>
      <c r="C410" s="9">
        <v>0</v>
      </c>
      <c r="D410" s="9" t="s">
        <v>150</v>
      </c>
      <c r="E410" s="22">
        <v>17.191188920036105</v>
      </c>
      <c r="F410" s="22">
        <v>17.04374899426989</v>
      </c>
      <c r="G410" s="22">
        <v>17.304403028359623</v>
      </c>
      <c r="H410" s="22">
        <v>0</v>
      </c>
      <c r="I410" s="22">
        <v>0</v>
      </c>
      <c r="J410" s="22">
        <v>0</v>
      </c>
      <c r="K410" s="22">
        <v>0</v>
      </c>
      <c r="L410" s="22">
        <v>0</v>
      </c>
      <c r="M410" s="10">
        <v>0</v>
      </c>
    </row>
    <row r="411" spans="1:13" x14ac:dyDescent="0.35">
      <c r="A411" s="9" t="str">
        <f>B279&amp;C371&amp;D411</f>
        <v>DISTRIBUCION VOLUMEN X CRITERIO (kg ó litros)Total BebidasTENER HAMBRE/SIN PLANIFICAR</v>
      </c>
      <c r="B411" s="9">
        <v>0</v>
      </c>
      <c r="C411" s="9">
        <v>0</v>
      </c>
      <c r="D411" s="10" t="s">
        <v>151</v>
      </c>
      <c r="E411" s="10">
        <v>24.287492798866285</v>
      </c>
      <c r="F411" s="10">
        <v>22.899000473333789</v>
      </c>
      <c r="G411" s="10">
        <v>22.109729310596776</v>
      </c>
      <c r="H411" s="10">
        <v>0</v>
      </c>
      <c r="I411" s="10">
        <v>0</v>
      </c>
      <c r="J411" s="10">
        <v>0</v>
      </c>
      <c r="K411" s="10">
        <v>0</v>
      </c>
      <c r="L411" s="10">
        <v>0</v>
      </c>
      <c r="M411" s="10">
        <v>0</v>
      </c>
    </row>
    <row r="412" spans="1:13" x14ac:dyDescent="0.35">
      <c r="A412" s="9" t="str">
        <f>B279&amp;C371&amp;D412</f>
        <v>DISTRIBUCION VOLUMEN X CRITERIO (kg ó litros)Total BebidasESTAR DE COMPRAS</v>
      </c>
      <c r="B412" s="9">
        <v>0</v>
      </c>
      <c r="C412" s="9">
        <v>0</v>
      </c>
      <c r="D412" s="9" t="s">
        <v>152</v>
      </c>
      <c r="E412" s="22">
        <v>2.4600461309804937</v>
      </c>
      <c r="F412" s="22">
        <v>2.5550157510454814</v>
      </c>
      <c r="G412" s="22">
        <v>2.4554336784297401</v>
      </c>
      <c r="H412" s="22">
        <v>0</v>
      </c>
      <c r="I412" s="22">
        <v>0</v>
      </c>
      <c r="J412" s="22">
        <v>0</v>
      </c>
      <c r="K412" s="22">
        <v>0</v>
      </c>
      <c r="L412" s="22">
        <v>0</v>
      </c>
      <c r="M412" s="10">
        <v>0</v>
      </c>
    </row>
    <row r="413" spans="1:13" x14ac:dyDescent="0.35">
      <c r="A413" s="9" t="str">
        <f>B279&amp;C371&amp;D413</f>
        <v>DISTRIBUCION VOLUMEN X CRITERIO (kg ó litros)Total BebidasNO COCINAR EN CASA</v>
      </c>
      <c r="B413" s="9">
        <v>0</v>
      </c>
      <c r="C413" s="9">
        <v>0</v>
      </c>
      <c r="D413" s="10" t="s">
        <v>153</v>
      </c>
      <c r="E413" s="10">
        <v>3.1544082712120733</v>
      </c>
      <c r="F413" s="10">
        <v>3.0285767579448968</v>
      </c>
      <c r="G413" s="10">
        <v>3.1410228599792638</v>
      </c>
      <c r="H413" s="10">
        <v>0</v>
      </c>
      <c r="I413" s="10">
        <v>0</v>
      </c>
      <c r="J413" s="10">
        <v>0</v>
      </c>
      <c r="K413" s="10">
        <v>0</v>
      </c>
      <c r="L413" s="10">
        <v>0</v>
      </c>
      <c r="M413" s="10">
        <v>0</v>
      </c>
    </row>
    <row r="414" spans="1:13" x14ac:dyDescent="0.35">
      <c r="A414" s="9" t="str">
        <f>B279&amp;C371&amp;D414</f>
        <v>DISTRIBUCION VOLUMEN X CRITERIO (kg ó litros)Total BebidasCELEBRACION/FIESTA/SALIR TOMAR</v>
      </c>
      <c r="B414" s="9">
        <v>0</v>
      </c>
      <c r="C414" s="9">
        <v>0</v>
      </c>
      <c r="D414" s="9" t="s">
        <v>154</v>
      </c>
      <c r="E414" s="22">
        <v>33.428260879090992</v>
      </c>
      <c r="F414" s="22">
        <v>35.099644386042058</v>
      </c>
      <c r="G414" s="22">
        <v>35.310288377349345</v>
      </c>
      <c r="H414" s="22">
        <v>0</v>
      </c>
      <c r="I414" s="22">
        <v>0</v>
      </c>
      <c r="J414" s="22">
        <v>0</v>
      </c>
      <c r="K414" s="22">
        <v>0</v>
      </c>
      <c r="L414" s="22">
        <v>0</v>
      </c>
      <c r="M414" s="10">
        <v>0</v>
      </c>
    </row>
    <row r="415" spans="1:13" x14ac:dyDescent="0.35">
      <c r="A415" s="9" t="str">
        <f>B279&amp;C371&amp;D415</f>
        <v>DISTRIBUCION VOLUMEN X CRITERIO (kg ó litros)Total BebidasVIENDO DEPORTES</v>
      </c>
      <c r="B415" s="9">
        <v>0</v>
      </c>
      <c r="C415" s="9">
        <v>0</v>
      </c>
      <c r="D415" s="10" t="s">
        <v>155</v>
      </c>
      <c r="E415" s="10">
        <v>1.8035500571643044</v>
      </c>
      <c r="F415" s="10">
        <v>1.2903183368178428</v>
      </c>
      <c r="G415" s="10">
        <v>1.6879427472368067</v>
      </c>
      <c r="H415" s="10">
        <v>0</v>
      </c>
      <c r="I415" s="10">
        <v>0</v>
      </c>
      <c r="J415" s="10">
        <v>0</v>
      </c>
      <c r="K415" s="10">
        <v>0</v>
      </c>
      <c r="L415" s="10">
        <v>0</v>
      </c>
      <c r="M415" s="10">
        <v>0</v>
      </c>
    </row>
    <row r="416" spans="1:13" x14ac:dyDescent="0.35">
      <c r="A416" s="9" t="str">
        <f>B279&amp;C371&amp;D416</f>
        <v>DISTRIBUCION VOLUMEN X CRITERIO (kg ó litros)Total BebidasOTROS MOTIVOS</v>
      </c>
      <c r="B416" s="9">
        <v>0</v>
      </c>
      <c r="C416" s="9">
        <v>0</v>
      </c>
      <c r="D416" s="9" t="s">
        <v>156</v>
      </c>
      <c r="E416" s="22">
        <v>5.7171733223041548</v>
      </c>
      <c r="F416" s="22">
        <v>5.8920007662466407</v>
      </c>
      <c r="G416" s="22">
        <v>6.1902360670884962</v>
      </c>
      <c r="H416" s="22">
        <v>0</v>
      </c>
      <c r="I416" s="22">
        <v>0</v>
      </c>
      <c r="J416" s="22">
        <v>0</v>
      </c>
      <c r="K416" s="22">
        <v>0</v>
      </c>
      <c r="L416" s="22">
        <v>0</v>
      </c>
      <c r="M416" s="10">
        <v>0</v>
      </c>
    </row>
    <row r="417" spans="1:13" x14ac:dyDescent="0.35">
      <c r="A417" s="9" t="str">
        <f>B279&amp;C417&amp;D417</f>
        <v>DISTRIBUCION VOLUMEN X CRITERIO (kg ó litros)Total Bebidas FriasT.ESPAÑA</v>
      </c>
      <c r="B417" s="9">
        <v>0</v>
      </c>
      <c r="C417" s="9" t="s">
        <v>159</v>
      </c>
      <c r="D417" s="10" t="s">
        <v>36</v>
      </c>
      <c r="E417" s="10">
        <v>100</v>
      </c>
      <c r="F417" s="10">
        <v>100</v>
      </c>
      <c r="G417" s="10">
        <v>100</v>
      </c>
      <c r="H417" s="10">
        <v>0</v>
      </c>
      <c r="I417" s="10">
        <v>0</v>
      </c>
      <c r="J417" s="10">
        <v>0</v>
      </c>
      <c r="K417" s="10">
        <v>0</v>
      </c>
      <c r="L417" s="10">
        <v>0</v>
      </c>
      <c r="M417" s="10">
        <v>0</v>
      </c>
    </row>
    <row r="418" spans="1:13" x14ac:dyDescent="0.35">
      <c r="A418" s="9" t="str">
        <f>B279&amp;C417&amp;D418</f>
        <v>DISTRIBUCION VOLUMEN X CRITERIO (kg ó litros)Total Bebidas FriasHiper+Super+Discount+G.A</v>
      </c>
      <c r="B418" s="9">
        <v>0</v>
      </c>
      <c r="C418" s="9">
        <v>0</v>
      </c>
      <c r="D418" s="9" t="s">
        <v>23</v>
      </c>
      <c r="E418" s="22">
        <v>11.158216571644392</v>
      </c>
      <c r="F418" s="22">
        <v>10.874417231246747</v>
      </c>
      <c r="G418" s="22">
        <v>12.320967626640074</v>
      </c>
      <c r="H418" s="22">
        <v>0</v>
      </c>
      <c r="I418" s="22">
        <v>0</v>
      </c>
      <c r="J418" s="22">
        <v>0</v>
      </c>
      <c r="K418" s="22">
        <v>0</v>
      </c>
      <c r="L418" s="22">
        <v>0</v>
      </c>
      <c r="M418" s="10">
        <v>0</v>
      </c>
    </row>
    <row r="419" spans="1:13" x14ac:dyDescent="0.35">
      <c r="A419" s="9" t="str">
        <f>B279&amp;C417&amp;D419</f>
        <v>DISTRIBUCION VOLUMEN X CRITERIO (kg ó litros)Total Bebidas FriasRestaurantes</v>
      </c>
      <c r="B419" s="9">
        <v>0</v>
      </c>
      <c r="C419" s="9">
        <v>0</v>
      </c>
      <c r="D419" s="10" t="s">
        <v>24</v>
      </c>
      <c r="E419" s="10">
        <v>18.748837157224386</v>
      </c>
      <c r="F419" s="10">
        <v>19.364542321739332</v>
      </c>
      <c r="G419" s="10">
        <v>19.192876223453027</v>
      </c>
      <c r="H419" s="10">
        <v>0</v>
      </c>
      <c r="I419" s="10">
        <v>0</v>
      </c>
      <c r="J419" s="10">
        <v>0</v>
      </c>
      <c r="K419" s="10">
        <v>0</v>
      </c>
      <c r="L419" s="10">
        <v>0</v>
      </c>
      <c r="M419" s="10">
        <v>0</v>
      </c>
    </row>
    <row r="420" spans="1:13" x14ac:dyDescent="0.35">
      <c r="A420" s="9" t="str">
        <f>B279&amp;C417&amp;D420</f>
        <v>DISTRIBUCION VOLUMEN X CRITERIO (kg ó litros)Total Bebidas FriasRestaurantes Fast Food</v>
      </c>
      <c r="B420" s="9">
        <v>0</v>
      </c>
      <c r="C420" s="9">
        <v>0</v>
      </c>
      <c r="D420" s="9" t="s">
        <v>25</v>
      </c>
      <c r="E420" s="22">
        <v>5.9527944116036045</v>
      </c>
      <c r="F420" s="22">
        <v>5.9372510196698602</v>
      </c>
      <c r="G420" s="22">
        <v>6.3330509910889035</v>
      </c>
      <c r="H420" s="22">
        <v>0</v>
      </c>
      <c r="I420" s="22">
        <v>0</v>
      </c>
      <c r="J420" s="22">
        <v>0</v>
      </c>
      <c r="K420" s="22">
        <v>0</v>
      </c>
      <c r="L420" s="22">
        <v>0</v>
      </c>
      <c r="M420" s="10">
        <v>0</v>
      </c>
    </row>
    <row r="421" spans="1:13" x14ac:dyDescent="0.35">
      <c r="A421" s="9" t="str">
        <f>B279&amp;C417&amp;D421</f>
        <v>DISTRIBUCION VOLUMEN X CRITERIO (kg ó litros)Total Bebidas FriasBares/Cafeterias/Cervecerias</v>
      </c>
      <c r="B421" s="9">
        <v>0</v>
      </c>
      <c r="C421" s="9">
        <v>0</v>
      </c>
      <c r="D421" s="10" t="s">
        <v>26</v>
      </c>
      <c r="E421" s="10">
        <v>47.582999468448961</v>
      </c>
      <c r="F421" s="10">
        <v>47.976796633818424</v>
      </c>
      <c r="G421" s="10">
        <v>47.038451388493314</v>
      </c>
      <c r="H421" s="10">
        <v>0</v>
      </c>
      <c r="I421" s="10">
        <v>0</v>
      </c>
      <c r="J421" s="10">
        <v>0</v>
      </c>
      <c r="K421" s="10">
        <v>0</v>
      </c>
      <c r="L421" s="10">
        <v>0</v>
      </c>
      <c r="M421" s="10">
        <v>0</v>
      </c>
    </row>
    <row r="422" spans="1:13" x14ac:dyDescent="0.35">
      <c r="A422" s="9" t="str">
        <f>B279&amp;C417&amp;D422</f>
        <v>DISTRIBUCION VOLUMEN X CRITERIO (kg ó litros)Total Bebidas FriasPanaderias/Pastelerias</v>
      </c>
      <c r="B422" s="9">
        <v>0</v>
      </c>
      <c r="C422" s="9">
        <v>0</v>
      </c>
      <c r="D422" s="9" t="s">
        <v>27</v>
      </c>
      <c r="E422" s="22">
        <v>0.54590439592352902</v>
      </c>
      <c r="F422" s="22">
        <v>0.53650965875510193</v>
      </c>
      <c r="G422" s="22">
        <v>0.64744339395741202</v>
      </c>
      <c r="H422" s="22">
        <v>0</v>
      </c>
      <c r="I422" s="22">
        <v>0</v>
      </c>
      <c r="J422" s="22">
        <v>0</v>
      </c>
      <c r="K422" s="22">
        <v>0</v>
      </c>
      <c r="L422" s="22">
        <v>0</v>
      </c>
      <c r="M422" s="10">
        <v>0</v>
      </c>
    </row>
    <row r="423" spans="1:13" x14ac:dyDescent="0.35">
      <c r="A423" s="9" t="str">
        <f>B279&amp;C417&amp;D423</f>
        <v>DISTRIBUCION VOLUMEN X CRITERIO (kg ó litros)Total Bebidas FriasTda.Alimentacion/Delicatesen</v>
      </c>
      <c r="B423" s="9">
        <v>0</v>
      </c>
      <c r="C423" s="9">
        <v>0</v>
      </c>
      <c r="D423" s="10" t="s">
        <v>122</v>
      </c>
      <c r="E423" s="10">
        <v>2.4370987455380013</v>
      </c>
      <c r="F423" s="10">
        <v>2.1734130594492149</v>
      </c>
      <c r="G423" s="10">
        <v>1.7232192161244635</v>
      </c>
      <c r="H423" s="10">
        <v>0</v>
      </c>
      <c r="I423" s="10">
        <v>0</v>
      </c>
      <c r="J423" s="10">
        <v>0</v>
      </c>
      <c r="K423" s="10">
        <v>0</v>
      </c>
      <c r="L423" s="10">
        <v>0</v>
      </c>
      <c r="M423" s="10">
        <v>0</v>
      </c>
    </row>
    <row r="424" spans="1:13" x14ac:dyDescent="0.35">
      <c r="A424" s="9" t="str">
        <f>B279&amp;C417&amp;D424</f>
        <v>DISTRIBUCION VOLUMEN X CRITERIO (kg ó litros)Total Bebidas FriasCanal Conveniencia/24h</v>
      </c>
      <c r="B424" s="9">
        <v>0</v>
      </c>
      <c r="C424" s="9">
        <v>0</v>
      </c>
      <c r="D424" s="9" t="s">
        <v>123</v>
      </c>
      <c r="E424" s="22">
        <v>1.8006215682097038</v>
      </c>
      <c r="F424" s="22">
        <v>1.8487243707069785</v>
      </c>
      <c r="G424" s="22">
        <v>1.5550831458813368</v>
      </c>
      <c r="H424" s="22">
        <v>0</v>
      </c>
      <c r="I424" s="22">
        <v>0</v>
      </c>
      <c r="J424" s="22">
        <v>0</v>
      </c>
      <c r="K424" s="22">
        <v>0</v>
      </c>
      <c r="L424" s="22">
        <v>0</v>
      </c>
      <c r="M424" s="10">
        <v>0</v>
      </c>
    </row>
    <row r="425" spans="1:13" x14ac:dyDescent="0.35">
      <c r="A425" s="9" t="str">
        <f>B279&amp;C417&amp;D425</f>
        <v>DISTRIBUCION VOLUMEN X CRITERIO (kg ó litros)Total Bebidas FriasHoteles</v>
      </c>
      <c r="B425" s="9">
        <v>0</v>
      </c>
      <c r="C425" s="9">
        <v>0</v>
      </c>
      <c r="D425" s="10" t="s">
        <v>29</v>
      </c>
      <c r="E425" s="10">
        <v>0.81569934872438832</v>
      </c>
      <c r="F425" s="10">
        <v>0.7087749792065432</v>
      </c>
      <c r="G425" s="10">
        <v>0.6861154396353687</v>
      </c>
      <c r="H425" s="10">
        <v>0</v>
      </c>
      <c r="I425" s="10">
        <v>0</v>
      </c>
      <c r="J425" s="10">
        <v>0</v>
      </c>
      <c r="K425" s="10">
        <v>0</v>
      </c>
      <c r="L425" s="10">
        <v>0</v>
      </c>
      <c r="M425" s="10">
        <v>0</v>
      </c>
    </row>
    <row r="426" spans="1:13" x14ac:dyDescent="0.35">
      <c r="A426" s="9" t="str">
        <f>B279&amp;C417&amp;D426</f>
        <v>DISTRIBUCION VOLUMEN X CRITERIO (kg ó litros)Total Bebidas FriasEstaciones de servicio</v>
      </c>
      <c r="B426" s="9">
        <v>0</v>
      </c>
      <c r="C426" s="9">
        <v>0</v>
      </c>
      <c r="D426" s="9" t="s">
        <v>30</v>
      </c>
      <c r="E426" s="22">
        <v>1.8301881278962409</v>
      </c>
      <c r="F426" s="22">
        <v>1.860463545303404</v>
      </c>
      <c r="G426" s="22">
        <v>1.7812978419756345</v>
      </c>
      <c r="H426" s="22">
        <v>0</v>
      </c>
      <c r="I426" s="22">
        <v>0</v>
      </c>
      <c r="J426" s="22">
        <v>0</v>
      </c>
      <c r="K426" s="22">
        <v>0</v>
      </c>
      <c r="L426" s="22">
        <v>0</v>
      </c>
      <c r="M426" s="10">
        <v>0</v>
      </c>
    </row>
    <row r="427" spans="1:13" x14ac:dyDescent="0.35">
      <c r="A427" s="9" t="str">
        <f>B279&amp;C417&amp;D427</f>
        <v>DISTRIBUCION VOLUMEN X CRITERIO (kg ó litros)Total Bebidas FriasMaquinas dispensadoras</v>
      </c>
      <c r="B427" s="9">
        <v>0</v>
      </c>
      <c r="C427" s="9">
        <v>0</v>
      </c>
      <c r="D427" s="10" t="s">
        <v>31</v>
      </c>
      <c r="E427" s="10">
        <v>1.5643091435712753</v>
      </c>
      <c r="F427" s="10">
        <v>1.752753856093495</v>
      </c>
      <c r="G427" s="10">
        <v>1.9391349545084817</v>
      </c>
      <c r="H427" s="10">
        <v>0</v>
      </c>
      <c r="I427" s="10">
        <v>0</v>
      </c>
      <c r="J427" s="10">
        <v>0</v>
      </c>
      <c r="K427" s="10">
        <v>0</v>
      </c>
      <c r="L427" s="10">
        <v>0</v>
      </c>
      <c r="M427" s="10">
        <v>0</v>
      </c>
    </row>
    <row r="428" spans="1:13" x14ac:dyDescent="0.35">
      <c r="A428" s="9" t="str">
        <f>B279&amp;C417&amp;D428</f>
        <v>DISTRIBUCION VOLUMEN X CRITERIO (kg ó litros)Total Bebidas FriasServicio en la empresa</v>
      </c>
      <c r="B428" s="9">
        <v>0</v>
      </c>
      <c r="C428" s="9">
        <v>0</v>
      </c>
      <c r="D428" s="9" t="s">
        <v>32</v>
      </c>
      <c r="E428" s="22">
        <v>1.4342695729538781</v>
      </c>
      <c r="F428" s="22">
        <v>1.1699982729949143</v>
      </c>
      <c r="G428" s="22">
        <v>1.1078695003672028</v>
      </c>
      <c r="H428" s="22">
        <v>0</v>
      </c>
      <c r="I428" s="22">
        <v>0</v>
      </c>
      <c r="J428" s="22">
        <v>0</v>
      </c>
      <c r="K428" s="22">
        <v>0</v>
      </c>
      <c r="L428" s="22">
        <v>0</v>
      </c>
      <c r="M428" s="10">
        <v>0</v>
      </c>
    </row>
    <row r="429" spans="1:13" x14ac:dyDescent="0.35">
      <c r="A429" s="9" t="str">
        <f>B279&amp;C417&amp;D429</f>
        <v>DISTRIBUCION VOLUMEN X CRITERIO (kg ó litros)Total Bebidas FriasResto de canales</v>
      </c>
      <c r="B429" s="9">
        <v>0</v>
      </c>
      <c r="C429" s="9">
        <v>0</v>
      </c>
      <c r="D429" s="10" t="s">
        <v>33</v>
      </c>
      <c r="E429" s="10">
        <v>6.1290663268554066</v>
      </c>
      <c r="F429" s="10">
        <v>5.7963548843527342</v>
      </c>
      <c r="G429" s="10">
        <v>5.6744966505900827</v>
      </c>
      <c r="H429" s="10">
        <v>0</v>
      </c>
      <c r="I429" s="10">
        <v>0</v>
      </c>
      <c r="J429" s="10">
        <v>0</v>
      </c>
      <c r="K429" s="10">
        <v>0</v>
      </c>
      <c r="L429" s="10">
        <v>0</v>
      </c>
      <c r="M429" s="10">
        <v>0</v>
      </c>
    </row>
    <row r="430" spans="1:13" x14ac:dyDescent="0.35">
      <c r="A430" s="9" t="str">
        <f>B279&amp;C417&amp;D430</f>
        <v>DISTRIBUCION VOLUMEN X CRITERIO (kg ó litros)Total Bebidas FriasEN LA CALLE</v>
      </c>
      <c r="B430" s="9">
        <v>0</v>
      </c>
      <c r="C430" s="9">
        <v>0</v>
      </c>
      <c r="D430" s="9" t="s">
        <v>124</v>
      </c>
      <c r="E430" s="22">
        <v>5.9681238865811652</v>
      </c>
      <c r="F430" s="22">
        <v>5.5574526041580512</v>
      </c>
      <c r="G430" s="22">
        <v>5.0717406488056813</v>
      </c>
      <c r="H430" s="22">
        <v>0</v>
      </c>
      <c r="I430" s="22">
        <v>0</v>
      </c>
      <c r="J430" s="22">
        <v>0</v>
      </c>
      <c r="K430" s="22">
        <v>0</v>
      </c>
      <c r="L430" s="22">
        <v>0</v>
      </c>
      <c r="M430" s="10">
        <v>0</v>
      </c>
    </row>
    <row r="431" spans="1:13" x14ac:dyDescent="0.35">
      <c r="A431" s="9" t="str">
        <f>B279&amp;C417&amp;D431</f>
        <v>DISTRIBUCION VOLUMEN X CRITERIO (kg ó litros)Total Bebidas FriasEN CASA DE OTROS</v>
      </c>
      <c r="B431" s="9">
        <v>0</v>
      </c>
      <c r="C431" s="9">
        <v>0</v>
      </c>
      <c r="D431" s="10" t="s">
        <v>125</v>
      </c>
      <c r="E431" s="10">
        <v>4.7873444900058963</v>
      </c>
      <c r="F431" s="10">
        <v>4.5397071100108999</v>
      </c>
      <c r="G431" s="10">
        <v>5.9468661234189248</v>
      </c>
      <c r="H431" s="10">
        <v>0</v>
      </c>
      <c r="I431" s="10">
        <v>0</v>
      </c>
      <c r="J431" s="10">
        <v>0</v>
      </c>
      <c r="K431" s="10">
        <v>0</v>
      </c>
      <c r="L431" s="10">
        <v>0</v>
      </c>
      <c r="M431" s="10">
        <v>0</v>
      </c>
    </row>
    <row r="432" spans="1:13" x14ac:dyDescent="0.35">
      <c r="A432" s="9" t="str">
        <f>B279&amp;C417&amp;D432</f>
        <v>DISTRIBUCION VOLUMEN X CRITERIO (kg ó litros)Total Bebidas FriasEN EL ESTABLECIMIENTO</v>
      </c>
      <c r="B432" s="9">
        <v>0</v>
      </c>
      <c r="C432" s="9">
        <v>0</v>
      </c>
      <c r="D432" s="9" t="s">
        <v>126</v>
      </c>
      <c r="E432" s="22">
        <v>75.625844917962326</v>
      </c>
      <c r="F432" s="22">
        <v>77.136598850337606</v>
      </c>
      <c r="G432" s="22">
        <v>76.101328070706131</v>
      </c>
      <c r="H432" s="22">
        <v>0</v>
      </c>
      <c r="I432" s="22">
        <v>0</v>
      </c>
      <c r="J432" s="22">
        <v>0</v>
      </c>
      <c r="K432" s="22">
        <v>0</v>
      </c>
      <c r="L432" s="22">
        <v>0</v>
      </c>
      <c r="M432" s="10">
        <v>0</v>
      </c>
    </row>
    <row r="433" spans="1:13" x14ac:dyDescent="0.35">
      <c r="A433" s="9" t="str">
        <f>B279&amp;C417&amp;D433</f>
        <v>DISTRIBUCION VOLUMEN X CRITERIO (kg ó litros)Total Bebidas FriasEN EL TRABAJO</v>
      </c>
      <c r="B433" s="9">
        <v>0</v>
      </c>
      <c r="C433" s="9">
        <v>0</v>
      </c>
      <c r="D433" s="10" t="s">
        <v>127</v>
      </c>
      <c r="E433" s="10">
        <v>7.2180593492075174</v>
      </c>
      <c r="F433" s="10">
        <v>6.6855896717413499</v>
      </c>
      <c r="G433" s="10">
        <v>6.6464765461969391</v>
      </c>
      <c r="H433" s="10">
        <v>0</v>
      </c>
      <c r="I433" s="10">
        <v>0</v>
      </c>
      <c r="J433" s="10">
        <v>0</v>
      </c>
      <c r="K433" s="10">
        <v>0</v>
      </c>
      <c r="L433" s="10">
        <v>0</v>
      </c>
      <c r="M433" s="10">
        <v>0</v>
      </c>
    </row>
    <row r="434" spans="1:13" x14ac:dyDescent="0.35">
      <c r="A434" s="9" t="str">
        <f>B279&amp;C417&amp;D434</f>
        <v>DISTRIBUCION VOLUMEN X CRITERIO (kg ó litros)Total Bebidas FriasEN COLEGIO/INSTITUTO/UNIV.</v>
      </c>
      <c r="B434" s="9">
        <v>0</v>
      </c>
      <c r="C434" s="9">
        <v>0</v>
      </c>
      <c r="D434" s="9" t="s">
        <v>128</v>
      </c>
      <c r="E434" s="22">
        <v>0.3794676336760609</v>
      </c>
      <c r="F434" s="22">
        <v>0.11372190560767366</v>
      </c>
      <c r="G434" s="22">
        <v>0.16050292285636097</v>
      </c>
      <c r="H434" s="22">
        <v>0</v>
      </c>
      <c r="I434" s="22">
        <v>0</v>
      </c>
      <c r="J434" s="22">
        <v>0</v>
      </c>
      <c r="K434" s="22">
        <v>0</v>
      </c>
      <c r="L434" s="22">
        <v>0</v>
      </c>
      <c r="M434" s="10">
        <v>0</v>
      </c>
    </row>
    <row r="435" spans="1:13" x14ac:dyDescent="0.35">
      <c r="A435" s="9" t="str">
        <f>B279&amp;C417&amp;D435</f>
        <v>DISTRIBUCION VOLUMEN X CRITERIO (kg ó litros)Total Bebidas FriasEN MI CASA</v>
      </c>
      <c r="B435" s="9">
        <v>0</v>
      </c>
      <c r="C435" s="9">
        <v>0</v>
      </c>
      <c r="D435" s="10" t="s">
        <v>129</v>
      </c>
      <c r="E435" s="10">
        <v>2.7002785904304232</v>
      </c>
      <c r="F435" s="10">
        <v>2.6462820942779701</v>
      </c>
      <c r="G435" s="10">
        <v>2.9605318926570661</v>
      </c>
      <c r="H435" s="10">
        <v>0</v>
      </c>
      <c r="I435" s="10">
        <v>0</v>
      </c>
      <c r="J435" s="10">
        <v>0</v>
      </c>
      <c r="K435" s="10">
        <v>0</v>
      </c>
      <c r="L435" s="10">
        <v>0</v>
      </c>
      <c r="M435" s="10">
        <v>0</v>
      </c>
    </row>
    <row r="436" spans="1:13" x14ac:dyDescent="0.35">
      <c r="A436" s="9" t="str">
        <f>B279&amp;C417&amp;D436</f>
        <v>DISTRIBUCION VOLUMEN X CRITERIO (kg ó litros)Total Bebidas FriasEN M.TRANSP.(AVION,TREN,AUTOC,E</v>
      </c>
      <c r="B436" s="9">
        <v>0</v>
      </c>
      <c r="C436" s="9">
        <v>0</v>
      </c>
      <c r="D436" s="9" t="s">
        <v>130</v>
      </c>
      <c r="E436" s="22">
        <v>0.35067236675119673</v>
      </c>
      <c r="F436" s="22">
        <v>0.11812378684046153</v>
      </c>
      <c r="G436" s="22">
        <v>0.12235117442233112</v>
      </c>
      <c r="H436" s="22">
        <v>0</v>
      </c>
      <c r="I436" s="22">
        <v>0</v>
      </c>
      <c r="J436" s="22">
        <v>0</v>
      </c>
      <c r="K436" s="22">
        <v>0</v>
      </c>
      <c r="L436" s="22">
        <v>0</v>
      </c>
      <c r="M436" s="10">
        <v>0</v>
      </c>
    </row>
    <row r="437" spans="1:13" x14ac:dyDescent="0.35">
      <c r="A437" s="9" t="str">
        <f>B279&amp;C417&amp;D437</f>
        <v>DISTRIBUCION VOLUMEN X CRITERIO (kg ó litros)Total Bebidas FriasEN OTRO LUGAR</v>
      </c>
      <c r="B437" s="9">
        <v>0</v>
      </c>
      <c r="C437" s="9">
        <v>0</v>
      </c>
      <c r="D437" s="10" t="s">
        <v>131</v>
      </c>
      <c r="E437" s="10">
        <v>2.9702143844997115</v>
      </c>
      <c r="F437" s="10">
        <v>3.2025270330998223</v>
      </c>
      <c r="G437" s="10">
        <v>2.9902056145698905</v>
      </c>
      <c r="H437" s="10">
        <v>0</v>
      </c>
      <c r="I437" s="10">
        <v>0</v>
      </c>
      <c r="J437" s="10">
        <v>0</v>
      </c>
      <c r="K437" s="10">
        <v>0</v>
      </c>
      <c r="L437" s="10">
        <v>0</v>
      </c>
      <c r="M437" s="10">
        <v>0</v>
      </c>
    </row>
    <row r="438" spans="1:13" x14ac:dyDescent="0.35">
      <c r="A438" s="9" t="str">
        <f>B279&amp;C417&amp;D438</f>
        <v>DISTRIBUCION VOLUMEN X CRITERIO (kg ó litros)Total Bebidas FriasDESAYUNO</v>
      </c>
      <c r="B438" s="9">
        <v>0</v>
      </c>
      <c r="C438" s="9">
        <v>0</v>
      </c>
      <c r="D438" s="9" t="s">
        <v>132</v>
      </c>
      <c r="E438" s="22">
        <v>5.3663609126400846</v>
      </c>
      <c r="F438" s="22">
        <v>5.8142189899573866</v>
      </c>
      <c r="G438" s="22">
        <v>5.2756471093322199</v>
      </c>
      <c r="H438" s="22">
        <v>0</v>
      </c>
      <c r="I438" s="22">
        <v>0</v>
      </c>
      <c r="J438" s="22">
        <v>0</v>
      </c>
      <c r="K438" s="22">
        <v>0</v>
      </c>
      <c r="L438" s="22">
        <v>0</v>
      </c>
      <c r="M438" s="10">
        <v>0</v>
      </c>
    </row>
    <row r="439" spans="1:13" x14ac:dyDescent="0.35">
      <c r="A439" s="9" t="str">
        <f>B279&amp;C417&amp;D439</f>
        <v>DISTRIBUCION VOLUMEN X CRITERIO (kg ó litros)Total Bebidas FriasAPERITIVO/ANTES DE COMER</v>
      </c>
      <c r="B439" s="9">
        <v>0</v>
      </c>
      <c r="C439" s="9">
        <v>0</v>
      </c>
      <c r="D439" s="10" t="s">
        <v>133</v>
      </c>
      <c r="E439" s="10">
        <v>17.24519725614471</v>
      </c>
      <c r="F439" s="10">
        <v>16.649269405635696</v>
      </c>
      <c r="G439" s="10">
        <v>16.158175960104892</v>
      </c>
      <c r="H439" s="10">
        <v>0</v>
      </c>
      <c r="I439" s="10">
        <v>0</v>
      </c>
      <c r="J439" s="10">
        <v>0</v>
      </c>
      <c r="K439" s="10">
        <v>0</v>
      </c>
      <c r="L439" s="10">
        <v>0</v>
      </c>
      <c r="M439" s="10">
        <v>0</v>
      </c>
    </row>
    <row r="440" spans="1:13" x14ac:dyDescent="0.35">
      <c r="A440" s="9" t="str">
        <f>B279&amp;C417&amp;D440</f>
        <v>DISTRIBUCION VOLUMEN X CRITERIO (kg ó litros)Total Bebidas FriasCOMIDA</v>
      </c>
      <c r="B440" s="9">
        <v>0</v>
      </c>
      <c r="C440" s="9">
        <v>0</v>
      </c>
      <c r="D440" s="9" t="s">
        <v>134</v>
      </c>
      <c r="E440" s="22">
        <v>30.488921725121127</v>
      </c>
      <c r="F440" s="22">
        <v>31.547042666638152</v>
      </c>
      <c r="G440" s="22">
        <v>32.290495989797705</v>
      </c>
      <c r="H440" s="22">
        <v>0</v>
      </c>
      <c r="I440" s="22">
        <v>0</v>
      </c>
      <c r="J440" s="22">
        <v>0</v>
      </c>
      <c r="K440" s="22">
        <v>0</v>
      </c>
      <c r="L440" s="22">
        <v>0</v>
      </c>
      <c r="M440" s="10">
        <v>0</v>
      </c>
    </row>
    <row r="441" spans="1:13" x14ac:dyDescent="0.35">
      <c r="A441" s="9" t="str">
        <f>B279&amp;C417&amp;D441</f>
        <v>DISTRIBUCION VOLUMEN X CRITERIO (kg ó litros)Total Bebidas FriasTARDE/MERIENDA</v>
      </c>
      <c r="B441" s="9">
        <v>0</v>
      </c>
      <c r="C441" s="9">
        <v>0</v>
      </c>
      <c r="D441" s="10" t="s">
        <v>135</v>
      </c>
      <c r="E441" s="10">
        <v>11.853196522845757</v>
      </c>
      <c r="F441" s="10">
        <v>11.787727261408492</v>
      </c>
      <c r="G441" s="10">
        <v>11.29676940131043</v>
      </c>
      <c r="H441" s="10">
        <v>0</v>
      </c>
      <c r="I441" s="10">
        <v>0</v>
      </c>
      <c r="J441" s="10">
        <v>0</v>
      </c>
      <c r="K441" s="10">
        <v>0</v>
      </c>
      <c r="L441" s="10">
        <v>0</v>
      </c>
      <c r="M441" s="10">
        <v>0</v>
      </c>
    </row>
    <row r="442" spans="1:13" x14ac:dyDescent="0.35">
      <c r="A442" s="9" t="str">
        <f>B279&amp;C417&amp;D442</f>
        <v>DISTRIBUCION VOLUMEN X CRITERIO (kg ó litros)Total Bebidas FriasANTES DE CENAR</v>
      </c>
      <c r="B442" s="9">
        <v>0</v>
      </c>
      <c r="C442" s="9">
        <v>0</v>
      </c>
      <c r="D442" s="9" t="s">
        <v>136</v>
      </c>
      <c r="E442" s="22">
        <v>8.7944684290708715</v>
      </c>
      <c r="F442" s="22">
        <v>9.2407903477927782</v>
      </c>
      <c r="G442" s="22">
        <v>9.4070381505751079</v>
      </c>
      <c r="H442" s="22">
        <v>0</v>
      </c>
      <c r="I442" s="22">
        <v>0</v>
      </c>
      <c r="J442" s="22">
        <v>0</v>
      </c>
      <c r="K442" s="22">
        <v>0</v>
      </c>
      <c r="L442" s="22">
        <v>0</v>
      </c>
      <c r="M442" s="10">
        <v>0</v>
      </c>
    </row>
    <row r="443" spans="1:13" x14ac:dyDescent="0.35">
      <c r="A443" s="9" t="str">
        <f>B279&amp;C417&amp;D443</f>
        <v>DISTRIBUCION VOLUMEN X CRITERIO (kg ó litros)Total Bebidas FriasCENA</v>
      </c>
      <c r="B443" s="9">
        <v>0</v>
      </c>
      <c r="C443" s="9">
        <v>0</v>
      </c>
      <c r="D443" s="10" t="s">
        <v>137</v>
      </c>
      <c r="E443" s="10">
        <v>16.137505966084547</v>
      </c>
      <c r="F443" s="10">
        <v>15.740586429475675</v>
      </c>
      <c r="G443" s="10">
        <v>16.078758831224054</v>
      </c>
      <c r="H443" s="10">
        <v>0</v>
      </c>
      <c r="I443" s="10">
        <v>0</v>
      </c>
      <c r="J443" s="10">
        <v>0</v>
      </c>
      <c r="K443" s="10">
        <v>0</v>
      </c>
      <c r="L443" s="10">
        <v>0</v>
      </c>
      <c r="M443" s="10">
        <v>0</v>
      </c>
    </row>
    <row r="444" spans="1:13" x14ac:dyDescent="0.35">
      <c r="A444" s="9" t="str">
        <f>B279&amp;C417&amp;D444</f>
        <v>DISTRIBUCION VOLUMEN X CRITERIO (kg ó litros)Total Bebidas FriasDESPUES DE LA CENA</v>
      </c>
      <c r="B444" s="9">
        <v>0</v>
      </c>
      <c r="C444" s="9">
        <v>0</v>
      </c>
      <c r="D444" s="9" t="s">
        <v>138</v>
      </c>
      <c r="E444" s="22">
        <v>2.7168137652804796</v>
      </c>
      <c r="F444" s="22">
        <v>2.4393404207400993</v>
      </c>
      <c r="G444" s="22">
        <v>2.5529738581283752</v>
      </c>
      <c r="H444" s="22">
        <v>0</v>
      </c>
      <c r="I444" s="22">
        <v>0</v>
      </c>
      <c r="J444" s="22">
        <v>0</v>
      </c>
      <c r="K444" s="22">
        <v>0</v>
      </c>
      <c r="L444" s="22">
        <v>0</v>
      </c>
      <c r="M444" s="10">
        <v>0</v>
      </c>
    </row>
    <row r="445" spans="1:13" x14ac:dyDescent="0.35">
      <c r="A445" s="9" t="str">
        <f>B279&amp;C417&amp;D445</f>
        <v>DISTRIBUCION VOLUMEN X CRITERIO (kg ó litros)Total Bebidas FriasDURANTE EL DIA</v>
      </c>
      <c r="B445" s="9">
        <v>0</v>
      </c>
      <c r="C445" s="9">
        <v>0</v>
      </c>
      <c r="D445" s="10" t="s">
        <v>139</v>
      </c>
      <c r="E445" s="10">
        <v>7.3975424446268523</v>
      </c>
      <c r="F445" s="10">
        <v>6.7810272370398588</v>
      </c>
      <c r="G445" s="10">
        <v>6.9401399229441756</v>
      </c>
      <c r="H445" s="10">
        <v>0</v>
      </c>
      <c r="I445" s="10">
        <v>0</v>
      </c>
      <c r="J445" s="10">
        <v>0</v>
      </c>
      <c r="K445" s="10">
        <v>0</v>
      </c>
      <c r="L445" s="10">
        <v>0</v>
      </c>
      <c r="M445" s="10">
        <v>0</v>
      </c>
    </row>
    <row r="446" spans="1:13" x14ac:dyDescent="0.35">
      <c r="A446" s="9" t="str">
        <f>B279&amp;C417&amp;D446</f>
        <v>DISTRIBUCION VOLUMEN X CRITERIO (kg ó litros)Total Bebidas FriasCON AMIGOS</v>
      </c>
      <c r="B446" s="9">
        <v>0</v>
      </c>
      <c r="C446" s="9">
        <v>0</v>
      </c>
      <c r="D446" s="9" t="s">
        <v>140</v>
      </c>
      <c r="E446" s="22">
        <v>31.379491011617677</v>
      </c>
      <c r="F446" s="22">
        <v>31.957062015337158</v>
      </c>
      <c r="G446" s="22">
        <v>31.862662900021661</v>
      </c>
      <c r="H446" s="22">
        <v>0</v>
      </c>
      <c r="I446" s="22">
        <v>0</v>
      </c>
      <c r="J446" s="22">
        <v>0</v>
      </c>
      <c r="K446" s="22">
        <v>0</v>
      </c>
      <c r="L446" s="22">
        <v>0</v>
      </c>
      <c r="M446" s="10">
        <v>0</v>
      </c>
    </row>
    <row r="447" spans="1:13" x14ac:dyDescent="0.35">
      <c r="A447" s="9" t="str">
        <f>B279&amp;C417&amp;D447</f>
        <v>DISTRIBUCION VOLUMEN X CRITERIO (kg ó litros)Total Bebidas FriasCON CLIENTES</v>
      </c>
      <c r="B447" s="9">
        <v>0</v>
      </c>
      <c r="C447" s="9">
        <v>0</v>
      </c>
      <c r="D447" s="10" t="s">
        <v>141</v>
      </c>
      <c r="E447" s="10">
        <v>0.39361014992668691</v>
      </c>
      <c r="F447" s="10">
        <v>0.40267709288777703</v>
      </c>
      <c r="G447" s="10">
        <v>0.45449529881818512</v>
      </c>
      <c r="H447" s="10">
        <v>0</v>
      </c>
      <c r="I447" s="10">
        <v>0</v>
      </c>
      <c r="J447" s="10">
        <v>0</v>
      </c>
      <c r="K447" s="10">
        <v>0</v>
      </c>
      <c r="L447" s="10">
        <v>0</v>
      </c>
      <c r="M447" s="10">
        <v>0</v>
      </c>
    </row>
    <row r="448" spans="1:13" x14ac:dyDescent="0.35">
      <c r="A448" s="9" t="str">
        <f>B279&amp;C417&amp;D448</f>
        <v>DISTRIBUCION VOLUMEN X CRITERIO (kg ó litros)Total Bebidas FriasCON COMPAÑEROS DE TRABAJO</v>
      </c>
      <c r="B448" s="9">
        <v>0</v>
      </c>
      <c r="C448" s="9">
        <v>0</v>
      </c>
      <c r="D448" s="9" t="s">
        <v>142</v>
      </c>
      <c r="E448" s="22">
        <v>5.3439287642476723</v>
      </c>
      <c r="F448" s="22">
        <v>5.5527914969429197</v>
      </c>
      <c r="G448" s="22">
        <v>6.1078532674217545</v>
      </c>
      <c r="H448" s="22">
        <v>0</v>
      </c>
      <c r="I448" s="22">
        <v>0</v>
      </c>
      <c r="J448" s="22">
        <v>0</v>
      </c>
      <c r="K448" s="22">
        <v>0</v>
      </c>
      <c r="L448" s="22">
        <v>0</v>
      </c>
      <c r="M448" s="10">
        <v>0</v>
      </c>
    </row>
    <row r="449" spans="1:13" x14ac:dyDescent="0.35">
      <c r="A449" s="9" t="str">
        <f>B279&amp;C417&amp;D449</f>
        <v>DISTRIBUCION VOLUMEN X CRITERIO (kg ó litros)Total Bebidas FriasCON COMPAÑEROS DE CLASE</v>
      </c>
      <c r="B449" s="9">
        <v>0</v>
      </c>
      <c r="C449" s="9">
        <v>0</v>
      </c>
      <c r="D449" s="10" t="s">
        <v>143</v>
      </c>
      <c r="E449" s="10">
        <v>0.30583934074992408</v>
      </c>
      <c r="F449" s="10">
        <v>0.26384739985050215</v>
      </c>
      <c r="G449" s="10">
        <v>0.27302473262882443</v>
      </c>
      <c r="H449" s="10">
        <v>0</v>
      </c>
      <c r="I449" s="10">
        <v>0</v>
      </c>
      <c r="J449" s="10">
        <v>0</v>
      </c>
      <c r="K449" s="10">
        <v>0</v>
      </c>
      <c r="L449" s="10">
        <v>0</v>
      </c>
      <c r="M449" s="10">
        <v>0</v>
      </c>
    </row>
    <row r="450" spans="1:13" x14ac:dyDescent="0.35">
      <c r="A450" s="9" t="str">
        <f>B279&amp;C417&amp;D450</f>
        <v>DISTRIBUCION VOLUMEN X CRITERIO (kg ó litros)Total Bebidas FriasCON FAMILIA</v>
      </c>
      <c r="B450" s="9">
        <v>0</v>
      </c>
      <c r="C450" s="9">
        <v>0</v>
      </c>
      <c r="D450" s="9" t="s">
        <v>144</v>
      </c>
      <c r="E450" s="22">
        <v>31.295741224113289</v>
      </c>
      <c r="F450" s="22">
        <v>30.630838857480686</v>
      </c>
      <c r="G450" s="22">
        <v>30.898128953935526</v>
      </c>
      <c r="H450" s="22">
        <v>0</v>
      </c>
      <c r="I450" s="22">
        <v>0</v>
      </c>
      <c r="J450" s="22">
        <v>0</v>
      </c>
      <c r="K450" s="22">
        <v>0</v>
      </c>
      <c r="L450" s="22">
        <v>0</v>
      </c>
      <c r="M450" s="10">
        <v>0</v>
      </c>
    </row>
    <row r="451" spans="1:13" x14ac:dyDescent="0.35">
      <c r="A451" s="9" t="str">
        <f>B279&amp;C417&amp;D451</f>
        <v>DISTRIBUCION VOLUMEN X CRITERIO (kg ó litros)Total Bebidas FriasCON LA PAREJA</v>
      </c>
      <c r="B451" s="9">
        <v>0</v>
      </c>
      <c r="C451" s="9">
        <v>0</v>
      </c>
      <c r="D451" s="10" t="s">
        <v>145</v>
      </c>
      <c r="E451" s="10">
        <v>15.553394486542791</v>
      </c>
      <c r="F451" s="10">
        <v>16.492304807290285</v>
      </c>
      <c r="G451" s="10">
        <v>16.45985990052716</v>
      </c>
      <c r="H451" s="10">
        <v>0</v>
      </c>
      <c r="I451" s="10">
        <v>0</v>
      </c>
      <c r="J451" s="10">
        <v>0</v>
      </c>
      <c r="K451" s="10">
        <v>0</v>
      </c>
      <c r="L451" s="10">
        <v>0</v>
      </c>
      <c r="M451" s="10">
        <v>0</v>
      </c>
    </row>
    <row r="452" spans="1:13" x14ac:dyDescent="0.35">
      <c r="A452" s="9" t="str">
        <f>B279&amp;C417&amp;D452</f>
        <v>DISTRIBUCION VOLUMEN X CRITERIO (kg ó litros)Total Bebidas FriasESTABA SOLO/A</v>
      </c>
      <c r="B452" s="9">
        <v>0</v>
      </c>
      <c r="C452" s="9">
        <v>0</v>
      </c>
      <c r="D452" s="9" t="s">
        <v>146</v>
      </c>
      <c r="E452" s="22">
        <v>14.991234857687052</v>
      </c>
      <c r="F452" s="22">
        <v>14.121495466479633</v>
      </c>
      <c r="G452" s="22">
        <v>13.417410562009028</v>
      </c>
      <c r="H452" s="22">
        <v>0</v>
      </c>
      <c r="I452" s="22">
        <v>0</v>
      </c>
      <c r="J452" s="22">
        <v>0</v>
      </c>
      <c r="K452" s="22">
        <v>0</v>
      </c>
      <c r="L452" s="22">
        <v>0</v>
      </c>
      <c r="M452" s="10">
        <v>0</v>
      </c>
    </row>
    <row r="453" spans="1:13" x14ac:dyDescent="0.35">
      <c r="A453" s="9" t="str">
        <f>B279&amp;C417&amp;D453</f>
        <v>DISTRIBUCION VOLUMEN X CRITERIO (kg ó litros)Total Bebidas FriasOTROS</v>
      </c>
      <c r="B453" s="9">
        <v>0</v>
      </c>
      <c r="C453" s="9">
        <v>0</v>
      </c>
      <c r="D453" s="10" t="s">
        <v>147</v>
      </c>
      <c r="E453" s="10">
        <v>0.73676251217213018</v>
      </c>
      <c r="F453" s="10">
        <v>0.57898098562035538</v>
      </c>
      <c r="G453" s="10">
        <v>0.52656800099502998</v>
      </c>
      <c r="H453" s="10">
        <v>0</v>
      </c>
      <c r="I453" s="10">
        <v>0</v>
      </c>
      <c r="J453" s="10">
        <v>0</v>
      </c>
      <c r="K453" s="10">
        <v>0</v>
      </c>
      <c r="L453" s="10">
        <v>0</v>
      </c>
      <c r="M453" s="10">
        <v>0</v>
      </c>
    </row>
    <row r="454" spans="1:13" x14ac:dyDescent="0.35">
      <c r="A454" s="9" t="str">
        <f>B279&amp;C417&amp;D454</f>
        <v>DISTRIBUCION VOLUMEN X CRITERIO (kg ó litros)Total Bebidas FriasESTAR TRABAJANDO</v>
      </c>
      <c r="B454" s="9">
        <v>0</v>
      </c>
      <c r="C454" s="9">
        <v>0</v>
      </c>
      <c r="D454" s="9" t="s">
        <v>148</v>
      </c>
      <c r="E454" s="22">
        <v>9.6772360803777442</v>
      </c>
      <c r="F454" s="22">
        <v>9.9368123920636844</v>
      </c>
      <c r="G454" s="22">
        <v>9.5589315323551922</v>
      </c>
      <c r="H454" s="22">
        <v>0</v>
      </c>
      <c r="I454" s="22">
        <v>0</v>
      </c>
      <c r="J454" s="22">
        <v>0</v>
      </c>
      <c r="K454" s="22">
        <v>0</v>
      </c>
      <c r="L454" s="22">
        <v>0</v>
      </c>
      <c r="M454" s="10">
        <v>0</v>
      </c>
    </row>
    <row r="455" spans="1:13" x14ac:dyDescent="0.35">
      <c r="A455" s="9" t="str">
        <f>B279&amp;C417&amp;D455</f>
        <v>DISTRIBUCION VOLUMEN X CRITERIO (kg ó litros)Total Bebidas FriasCOMIDA DE NEGOCIOS</v>
      </c>
      <c r="B455" s="9">
        <v>0</v>
      </c>
      <c r="C455" s="9">
        <v>0</v>
      </c>
      <c r="D455" s="10" t="s">
        <v>149</v>
      </c>
      <c r="E455" s="10">
        <v>0.30860795571728983</v>
      </c>
      <c r="F455" s="10">
        <v>0.23910709462505036</v>
      </c>
      <c r="G455" s="10">
        <v>0.30036983909707632</v>
      </c>
      <c r="H455" s="10">
        <v>0</v>
      </c>
      <c r="I455" s="10">
        <v>0</v>
      </c>
      <c r="J455" s="10">
        <v>0</v>
      </c>
      <c r="K455" s="10">
        <v>0</v>
      </c>
      <c r="L455" s="10">
        <v>0</v>
      </c>
      <c r="M455" s="10">
        <v>0</v>
      </c>
    </row>
    <row r="456" spans="1:13" x14ac:dyDescent="0.35">
      <c r="A456" s="9" t="str">
        <f>B279&amp;C417&amp;D456</f>
        <v>DISTRIBUCION VOLUMEN X CRITERIO (kg ó litros)Total Bebidas FriasPOR PLACER/RELAX</v>
      </c>
      <c r="B456" s="9">
        <v>0</v>
      </c>
      <c r="C456" s="9">
        <v>0</v>
      </c>
      <c r="D456" s="9" t="s">
        <v>150</v>
      </c>
      <c r="E456" s="22">
        <v>17.476654334661085</v>
      </c>
      <c r="F456" s="22">
        <v>17.458520252528235</v>
      </c>
      <c r="G456" s="22">
        <v>17.733120817041591</v>
      </c>
      <c r="H456" s="22">
        <v>0</v>
      </c>
      <c r="I456" s="22">
        <v>0</v>
      </c>
      <c r="J456" s="22">
        <v>0</v>
      </c>
      <c r="K456" s="22">
        <v>0</v>
      </c>
      <c r="L456" s="22">
        <v>0</v>
      </c>
      <c r="M456" s="10">
        <v>0</v>
      </c>
    </row>
    <row r="457" spans="1:13" x14ac:dyDescent="0.35">
      <c r="A457" s="9" t="str">
        <f>B279&amp;C417&amp;D457</f>
        <v>DISTRIBUCION VOLUMEN X CRITERIO (kg ó litros)Total Bebidas FriasTENER HAMBRE/SIN PLANIFICAR</v>
      </c>
      <c r="B457" s="9">
        <v>0</v>
      </c>
      <c r="C457" s="9">
        <v>0</v>
      </c>
      <c r="D457" s="10" t="s">
        <v>151</v>
      </c>
      <c r="E457" s="10">
        <v>24.211947657443904</v>
      </c>
      <c r="F457" s="10">
        <v>22.752791615061842</v>
      </c>
      <c r="G457" s="10">
        <v>21.979543862537597</v>
      </c>
      <c r="H457" s="10">
        <v>0</v>
      </c>
      <c r="I457" s="10">
        <v>0</v>
      </c>
      <c r="J457" s="10">
        <v>0</v>
      </c>
      <c r="K457" s="10">
        <v>0</v>
      </c>
      <c r="L457" s="10">
        <v>0</v>
      </c>
      <c r="M457" s="10">
        <v>0</v>
      </c>
    </row>
    <row r="458" spans="1:13" x14ac:dyDescent="0.35">
      <c r="A458" s="9" t="str">
        <f>B279&amp;C417&amp;D458</f>
        <v>DISTRIBUCION VOLUMEN X CRITERIO (kg ó litros)Total Bebidas FriasESTAR DE COMPRAS</v>
      </c>
      <c r="B458" s="9">
        <v>0</v>
      </c>
      <c r="C458" s="9">
        <v>0</v>
      </c>
      <c r="D458" s="9" t="s">
        <v>152</v>
      </c>
      <c r="E458" s="22">
        <v>2.3890010266951505</v>
      </c>
      <c r="F458" s="22">
        <v>2.4623572781170027</v>
      </c>
      <c r="G458" s="22">
        <v>2.3496200318533633</v>
      </c>
      <c r="H458" s="22">
        <v>0</v>
      </c>
      <c r="I458" s="22">
        <v>0</v>
      </c>
      <c r="J458" s="22">
        <v>0</v>
      </c>
      <c r="K458" s="22">
        <v>0</v>
      </c>
      <c r="L458" s="22">
        <v>0</v>
      </c>
      <c r="M458" s="10">
        <v>0</v>
      </c>
    </row>
    <row r="459" spans="1:13" x14ac:dyDescent="0.35">
      <c r="A459" s="9" t="str">
        <f>B279&amp;C417&amp;D459</f>
        <v>DISTRIBUCION VOLUMEN X CRITERIO (kg ó litros)Total Bebidas FriasNO COCINAR EN CASA</v>
      </c>
      <c r="B459" s="9">
        <v>0</v>
      </c>
      <c r="C459" s="9">
        <v>0</v>
      </c>
      <c r="D459" s="10" t="s">
        <v>153</v>
      </c>
      <c r="E459" s="10">
        <v>3.3228546569777322</v>
      </c>
      <c r="F459" s="10">
        <v>3.1752928324025915</v>
      </c>
      <c r="G459" s="10">
        <v>3.2770756285320015</v>
      </c>
      <c r="H459" s="10">
        <v>0</v>
      </c>
      <c r="I459" s="10">
        <v>0</v>
      </c>
      <c r="J459" s="10">
        <v>0</v>
      </c>
      <c r="K459" s="10">
        <v>0</v>
      </c>
      <c r="L459" s="10">
        <v>0</v>
      </c>
      <c r="M459" s="10">
        <v>0</v>
      </c>
    </row>
    <row r="460" spans="1:13" x14ac:dyDescent="0.35">
      <c r="A460" s="9" t="str">
        <f>B279&amp;C417&amp;D460</f>
        <v>DISTRIBUCION VOLUMEN X CRITERIO (kg ó litros)Total Bebidas FriasCELEBRACION/FIESTA/SALIR TOMAR</v>
      </c>
      <c r="B460" s="9">
        <v>0</v>
      </c>
      <c r="C460" s="9">
        <v>0</v>
      </c>
      <c r="D460" s="9" t="s">
        <v>154</v>
      </c>
      <c r="E460" s="22">
        <v>35.035874389945207</v>
      </c>
      <c r="F460" s="22">
        <v>36.809481548348245</v>
      </c>
      <c r="G460" s="22">
        <v>36.868382939618257</v>
      </c>
      <c r="H460" s="22">
        <v>0</v>
      </c>
      <c r="I460" s="22">
        <v>0</v>
      </c>
      <c r="J460" s="22">
        <v>0</v>
      </c>
      <c r="K460" s="22">
        <v>0</v>
      </c>
      <c r="L460" s="22">
        <v>0</v>
      </c>
      <c r="M460" s="10">
        <v>0</v>
      </c>
    </row>
    <row r="461" spans="1:13" x14ac:dyDescent="0.35">
      <c r="A461" s="9" t="str">
        <f>B279&amp;C417&amp;D461</f>
        <v>DISTRIBUCION VOLUMEN X CRITERIO (kg ó litros)Total Bebidas FriasVIENDO DEPORTES</v>
      </c>
      <c r="B461" s="9">
        <v>0</v>
      </c>
      <c r="C461" s="9">
        <v>0</v>
      </c>
      <c r="D461" s="10" t="s">
        <v>155</v>
      </c>
      <c r="E461" s="10">
        <v>1.99486880827126</v>
      </c>
      <c r="F461" s="10">
        <v>1.4229165291851875</v>
      </c>
      <c r="G461" s="10">
        <v>1.8797666070437808</v>
      </c>
      <c r="H461" s="10">
        <v>0</v>
      </c>
      <c r="I461" s="10">
        <v>0</v>
      </c>
      <c r="J461" s="10">
        <v>0</v>
      </c>
      <c r="K461" s="10">
        <v>0</v>
      </c>
      <c r="L461" s="10">
        <v>0</v>
      </c>
      <c r="M461" s="10">
        <v>0</v>
      </c>
    </row>
    <row r="462" spans="1:13" x14ac:dyDescent="0.35">
      <c r="A462" s="9" t="str">
        <f>B279&amp;C417&amp;D462</f>
        <v>DISTRIBUCION VOLUMEN X CRITERIO (kg ó litros)Total Bebidas FriasOTROS MOTIVOS</v>
      </c>
      <c r="B462" s="9">
        <v>0</v>
      </c>
      <c r="C462" s="9">
        <v>0</v>
      </c>
      <c r="D462" s="9" t="s">
        <v>156</v>
      </c>
      <c r="E462" s="22">
        <v>5.5829591556454545</v>
      </c>
      <c r="F462" s="22">
        <v>5.742720068814176</v>
      </c>
      <c r="G462" s="22">
        <v>6.0531923814351316</v>
      </c>
      <c r="H462" s="22">
        <v>0</v>
      </c>
      <c r="I462" s="22">
        <v>0</v>
      </c>
      <c r="J462" s="22">
        <v>0</v>
      </c>
      <c r="K462" s="22">
        <v>0</v>
      </c>
      <c r="L462" s="22">
        <v>0</v>
      </c>
      <c r="M462" s="10">
        <v>0</v>
      </c>
    </row>
    <row r="463" spans="1:13" x14ac:dyDescent="0.35">
      <c r="A463" s="9" t="str">
        <f>B279&amp;C463&amp;D463</f>
        <v>DISTRIBUCION VOLUMEN X CRITERIO (kg ó litros)Total Bebidas CalientesT.ESPAÑA</v>
      </c>
      <c r="B463" s="9">
        <v>0</v>
      </c>
      <c r="C463" s="9" t="s">
        <v>160</v>
      </c>
      <c r="D463" s="10" t="s">
        <v>36</v>
      </c>
      <c r="E463" s="10">
        <v>100</v>
      </c>
      <c r="F463" s="10">
        <v>100</v>
      </c>
      <c r="G463" s="10">
        <v>100</v>
      </c>
      <c r="H463" s="10">
        <v>0</v>
      </c>
      <c r="I463" s="10">
        <v>0</v>
      </c>
      <c r="J463" s="10">
        <v>0</v>
      </c>
      <c r="K463" s="10">
        <v>0</v>
      </c>
      <c r="L463" s="10">
        <v>0</v>
      </c>
      <c r="M463" s="10">
        <v>0</v>
      </c>
    </row>
    <row r="464" spans="1:13" x14ac:dyDescent="0.35">
      <c r="A464" s="9" t="str">
        <f>B279&amp;C463&amp;D464</f>
        <v>DISTRIBUCION VOLUMEN X CRITERIO (kg ó litros)Total Bebidas CalientesHiper+Super+Discount+G.A</v>
      </c>
      <c r="B464" s="9">
        <v>0</v>
      </c>
      <c r="C464" s="9">
        <v>0</v>
      </c>
      <c r="D464" s="9" t="s">
        <v>23</v>
      </c>
      <c r="E464" s="22">
        <v>1.5052348657421242</v>
      </c>
      <c r="F464" s="22">
        <v>1.5791980374261612</v>
      </c>
      <c r="G464" s="22">
        <v>1.7764463122959755</v>
      </c>
      <c r="H464" s="22">
        <v>0</v>
      </c>
      <c r="I464" s="22">
        <v>0</v>
      </c>
      <c r="J464" s="22">
        <v>0</v>
      </c>
      <c r="K464" s="22">
        <v>0</v>
      </c>
      <c r="L464" s="22">
        <v>0</v>
      </c>
      <c r="M464" s="10">
        <v>0</v>
      </c>
    </row>
    <row r="465" spans="1:13" x14ac:dyDescent="0.35">
      <c r="A465" s="9" t="str">
        <f>B279&amp;C463&amp;D465</f>
        <v>DISTRIBUCION VOLUMEN X CRITERIO (kg ó litros)Total Bebidas CalientesRestaurantes</v>
      </c>
      <c r="B465" s="9">
        <v>0</v>
      </c>
      <c r="C465" s="9">
        <v>0</v>
      </c>
      <c r="D465" s="10" t="s">
        <v>24</v>
      </c>
      <c r="E465" s="10">
        <v>4.2993558081915353</v>
      </c>
      <c r="F465" s="10">
        <v>4.3268206810449295</v>
      </c>
      <c r="G465" s="10">
        <v>4.3230164817253707</v>
      </c>
      <c r="H465" s="10">
        <v>0</v>
      </c>
      <c r="I465" s="10">
        <v>0</v>
      </c>
      <c r="J465" s="10">
        <v>0</v>
      </c>
      <c r="K465" s="10">
        <v>0</v>
      </c>
      <c r="L465" s="10">
        <v>0</v>
      </c>
      <c r="M465" s="10">
        <v>0</v>
      </c>
    </row>
    <row r="466" spans="1:13" x14ac:dyDescent="0.35">
      <c r="A466" s="9" t="str">
        <f>B279&amp;C463&amp;D466</f>
        <v>DISTRIBUCION VOLUMEN X CRITERIO (kg ó litros)Total Bebidas CalientesRestaurantes Fast Food</v>
      </c>
      <c r="B466" s="9">
        <v>0</v>
      </c>
      <c r="C466" s="9">
        <v>0</v>
      </c>
      <c r="D466" s="9" t="s">
        <v>25</v>
      </c>
      <c r="E466" s="22">
        <v>1.1466047605783591</v>
      </c>
      <c r="F466" s="22">
        <v>1.3414845614033473</v>
      </c>
      <c r="G466" s="22">
        <v>1.7022364912670715</v>
      </c>
      <c r="H466" s="22">
        <v>0</v>
      </c>
      <c r="I466" s="22">
        <v>0</v>
      </c>
      <c r="J466" s="22">
        <v>0</v>
      </c>
      <c r="K466" s="22">
        <v>0</v>
      </c>
      <c r="L466" s="22">
        <v>0</v>
      </c>
      <c r="M466" s="10">
        <v>0</v>
      </c>
    </row>
    <row r="467" spans="1:13" x14ac:dyDescent="0.35">
      <c r="A467" s="9" t="str">
        <f>B279&amp;C463&amp;D467</f>
        <v>DISTRIBUCION VOLUMEN X CRITERIO (kg ó litros)Total Bebidas CalientesBares/Cafeterias/Cervecerias</v>
      </c>
      <c r="B467" s="9">
        <v>0</v>
      </c>
      <c r="C467" s="9">
        <v>0</v>
      </c>
      <c r="D467" s="10" t="s">
        <v>26</v>
      </c>
      <c r="E467" s="10">
        <v>73.088489264113747</v>
      </c>
      <c r="F467" s="10">
        <v>72.32809655907819</v>
      </c>
      <c r="G467" s="10">
        <v>71.638137539548978</v>
      </c>
      <c r="H467" s="10">
        <v>0</v>
      </c>
      <c r="I467" s="10">
        <v>0</v>
      </c>
      <c r="J467" s="10">
        <v>0</v>
      </c>
      <c r="K467" s="10">
        <v>0</v>
      </c>
      <c r="L467" s="10">
        <v>0</v>
      </c>
      <c r="M467" s="10">
        <v>0</v>
      </c>
    </row>
    <row r="468" spans="1:13" x14ac:dyDescent="0.35">
      <c r="A468" s="9" t="str">
        <f>B279&amp;C463&amp;D468</f>
        <v>DISTRIBUCION VOLUMEN X CRITERIO (kg ó litros)Total Bebidas CalientesPanaderias/Pastelerias</v>
      </c>
      <c r="B468" s="9">
        <v>0</v>
      </c>
      <c r="C468" s="9">
        <v>0</v>
      </c>
      <c r="D468" s="9" t="s">
        <v>27</v>
      </c>
      <c r="E468" s="22">
        <v>3.4861052672930057</v>
      </c>
      <c r="F468" s="22">
        <v>3.8648257334841398</v>
      </c>
      <c r="G468" s="22">
        <v>4.1860473503592299</v>
      </c>
      <c r="H468" s="22">
        <v>0</v>
      </c>
      <c r="I468" s="22">
        <v>0</v>
      </c>
      <c r="J468" s="22">
        <v>0</v>
      </c>
      <c r="K468" s="22">
        <v>0</v>
      </c>
      <c r="L468" s="22">
        <v>0</v>
      </c>
      <c r="M468" s="10">
        <v>0</v>
      </c>
    </row>
    <row r="469" spans="1:13" x14ac:dyDescent="0.35">
      <c r="A469" s="9" t="str">
        <f>B279&amp;C463&amp;D469</f>
        <v>DISTRIBUCION VOLUMEN X CRITERIO (kg ó litros)Total Bebidas CalientesTda.Alimentacion/Delicatesen</v>
      </c>
      <c r="B469" s="9">
        <v>0</v>
      </c>
      <c r="C469" s="9">
        <v>0</v>
      </c>
      <c r="D469" s="10" t="s">
        <v>122</v>
      </c>
      <c r="E469" s="10">
        <v>0.63716322259115854</v>
      </c>
      <c r="F469" s="10">
        <v>0.21356088859494199</v>
      </c>
      <c r="G469" s="10">
        <v>0.18954084551973616</v>
      </c>
      <c r="H469" s="10">
        <v>0</v>
      </c>
      <c r="I469" s="10">
        <v>0</v>
      </c>
      <c r="J469" s="10">
        <v>0</v>
      </c>
      <c r="K469" s="10">
        <v>0</v>
      </c>
      <c r="L469" s="10">
        <v>0</v>
      </c>
      <c r="M469" s="10">
        <v>0</v>
      </c>
    </row>
    <row r="470" spans="1:13" x14ac:dyDescent="0.35">
      <c r="A470" s="9" t="str">
        <f>B279&amp;C463&amp;D470</f>
        <v>DISTRIBUCION VOLUMEN X CRITERIO (kg ó litros)Total Bebidas CalientesCanal Conveniencia/24h</v>
      </c>
      <c r="B470" s="9">
        <v>0</v>
      </c>
      <c r="C470" s="9">
        <v>0</v>
      </c>
      <c r="D470" s="9" t="s">
        <v>123</v>
      </c>
      <c r="E470" s="22">
        <v>0.30589694768403369</v>
      </c>
      <c r="F470" s="22">
        <v>0.33141878177568151</v>
      </c>
      <c r="G470" s="22">
        <v>0.35449616938045958</v>
      </c>
      <c r="H470" s="22">
        <v>0</v>
      </c>
      <c r="I470" s="22">
        <v>0</v>
      </c>
      <c r="J470" s="22">
        <v>0</v>
      </c>
      <c r="K470" s="22">
        <v>0</v>
      </c>
      <c r="L470" s="22">
        <v>0</v>
      </c>
      <c r="M470" s="10">
        <v>0</v>
      </c>
    </row>
    <row r="471" spans="1:13" x14ac:dyDescent="0.35">
      <c r="A471" s="9" t="str">
        <f>B279&amp;C463&amp;D471</f>
        <v>DISTRIBUCION VOLUMEN X CRITERIO (kg ó litros)Total Bebidas CalientesHoteles</v>
      </c>
      <c r="B471" s="9">
        <v>0</v>
      </c>
      <c r="C471" s="9">
        <v>0</v>
      </c>
      <c r="D471" s="10" t="s">
        <v>29</v>
      </c>
      <c r="E471" s="10">
        <v>0.45530329390324503</v>
      </c>
      <c r="F471" s="10">
        <v>0.50707852757703276</v>
      </c>
      <c r="G471" s="10">
        <v>0.5655186671105279</v>
      </c>
      <c r="H471" s="10">
        <v>0</v>
      </c>
      <c r="I471" s="10">
        <v>0</v>
      </c>
      <c r="J471" s="10">
        <v>0</v>
      </c>
      <c r="K471" s="10">
        <v>0</v>
      </c>
      <c r="L471" s="10">
        <v>0</v>
      </c>
      <c r="M471" s="10">
        <v>0</v>
      </c>
    </row>
    <row r="472" spans="1:13" x14ac:dyDescent="0.35">
      <c r="A472" s="9" t="str">
        <f>B279&amp;C463&amp;D472</f>
        <v>DISTRIBUCION VOLUMEN X CRITERIO (kg ó litros)Total Bebidas CalientesEstaciones de servicio</v>
      </c>
      <c r="B472" s="9">
        <v>0</v>
      </c>
      <c r="C472" s="9">
        <v>0</v>
      </c>
      <c r="D472" s="9" t="s">
        <v>30</v>
      </c>
      <c r="E472" s="22">
        <v>2.2657850284711616</v>
      </c>
      <c r="F472" s="22">
        <v>2.2941790066072842</v>
      </c>
      <c r="G472" s="22">
        <v>2.2573301259778047</v>
      </c>
      <c r="H472" s="22">
        <v>0</v>
      </c>
      <c r="I472" s="22">
        <v>0</v>
      </c>
      <c r="J472" s="22">
        <v>0</v>
      </c>
      <c r="K472" s="22">
        <v>0</v>
      </c>
      <c r="L472" s="22">
        <v>0</v>
      </c>
      <c r="M472" s="10">
        <v>0</v>
      </c>
    </row>
    <row r="473" spans="1:13" x14ac:dyDescent="0.35">
      <c r="A473" s="9" t="str">
        <f>B279&amp;C463&amp;D473</f>
        <v>DISTRIBUCION VOLUMEN X CRITERIO (kg ó litros)Total Bebidas CalientesMaquinas dispensadoras</v>
      </c>
      <c r="B473" s="9">
        <v>0</v>
      </c>
      <c r="C473" s="9">
        <v>0</v>
      </c>
      <c r="D473" s="10" t="s">
        <v>31</v>
      </c>
      <c r="E473" s="10">
        <v>7.8983528679982804</v>
      </c>
      <c r="F473" s="10">
        <v>7.5054760479753178</v>
      </c>
      <c r="G473" s="10">
        <v>7.6171032755746326</v>
      </c>
      <c r="H473" s="10">
        <v>0</v>
      </c>
      <c r="I473" s="10">
        <v>0</v>
      </c>
      <c r="J473" s="10">
        <v>0</v>
      </c>
      <c r="K473" s="10">
        <v>0</v>
      </c>
      <c r="L473" s="10">
        <v>0</v>
      </c>
      <c r="M473" s="10">
        <v>0</v>
      </c>
    </row>
    <row r="474" spans="1:13" x14ac:dyDescent="0.35">
      <c r="A474" s="9" t="str">
        <f>B279&amp;C463&amp;D474</f>
        <v>DISTRIBUCION VOLUMEN X CRITERIO (kg ó litros)Total Bebidas CalientesServicio en la empresa</v>
      </c>
      <c r="B474" s="9">
        <v>0</v>
      </c>
      <c r="C474" s="9">
        <v>0</v>
      </c>
      <c r="D474" s="9" t="s">
        <v>32</v>
      </c>
      <c r="E474" s="22">
        <v>2.5961652881869752</v>
      </c>
      <c r="F474" s="22">
        <v>2.9968824753930341</v>
      </c>
      <c r="G474" s="22">
        <v>2.7817352744635837</v>
      </c>
      <c r="H474" s="22">
        <v>0</v>
      </c>
      <c r="I474" s="22">
        <v>0</v>
      </c>
      <c r="J474" s="22">
        <v>0</v>
      </c>
      <c r="K474" s="22">
        <v>0</v>
      </c>
      <c r="L474" s="22">
        <v>0</v>
      </c>
      <c r="M474" s="10">
        <v>0</v>
      </c>
    </row>
    <row r="475" spans="1:13" x14ac:dyDescent="0.35">
      <c r="A475" s="9" t="str">
        <f>B279&amp;C463&amp;D475</f>
        <v>DISTRIBUCION VOLUMEN X CRITERIO (kg ó litros)Total Bebidas CalientesResto de canales</v>
      </c>
      <c r="B475" s="9">
        <v>0</v>
      </c>
      <c r="C475" s="9">
        <v>0</v>
      </c>
      <c r="D475" s="10" t="s">
        <v>33</v>
      </c>
      <c r="E475" s="10">
        <v>2.3155156939825874</v>
      </c>
      <c r="F475" s="10">
        <v>2.7109686628117848</v>
      </c>
      <c r="G475" s="10">
        <v>2.6084001778209145</v>
      </c>
      <c r="H475" s="10">
        <v>0</v>
      </c>
      <c r="I475" s="10">
        <v>0</v>
      </c>
      <c r="J475" s="10">
        <v>0</v>
      </c>
      <c r="K475" s="10">
        <v>0</v>
      </c>
      <c r="L475" s="10">
        <v>0</v>
      </c>
      <c r="M475" s="10">
        <v>0</v>
      </c>
    </row>
    <row r="476" spans="1:13" x14ac:dyDescent="0.35">
      <c r="A476" s="9" t="str">
        <f>B279&amp;C463&amp;D476</f>
        <v>DISTRIBUCION VOLUMEN X CRITERIO (kg ó litros)Total Bebidas CalientesEN LA CALLE</v>
      </c>
      <c r="B476" s="9">
        <v>0</v>
      </c>
      <c r="C476" s="9">
        <v>0</v>
      </c>
      <c r="D476" s="9" t="s">
        <v>124</v>
      </c>
      <c r="E476" s="22">
        <v>1.6281080131479109</v>
      </c>
      <c r="F476" s="22">
        <v>1.5096360093701984</v>
      </c>
      <c r="G476" s="22">
        <v>1.6679530860649308</v>
      </c>
      <c r="H476" s="22">
        <v>0</v>
      </c>
      <c r="I476" s="22">
        <v>0</v>
      </c>
      <c r="J476" s="22">
        <v>0</v>
      </c>
      <c r="K476" s="22">
        <v>0</v>
      </c>
      <c r="L476" s="22">
        <v>0</v>
      </c>
      <c r="M476" s="10">
        <v>0</v>
      </c>
    </row>
    <row r="477" spans="1:13" x14ac:dyDescent="0.35">
      <c r="A477" s="9" t="str">
        <f>B279&amp;C463&amp;D477</f>
        <v>DISTRIBUCION VOLUMEN X CRITERIO (kg ó litros)Total Bebidas CalientesEN CASA DE OTROS</v>
      </c>
      <c r="B477" s="9">
        <v>0</v>
      </c>
      <c r="C477" s="9">
        <v>0</v>
      </c>
      <c r="D477" s="10" t="s">
        <v>125</v>
      </c>
      <c r="E477" s="10">
        <v>0.78635392947346561</v>
      </c>
      <c r="F477" s="10">
        <v>0.73246089976162243</v>
      </c>
      <c r="G477" s="10">
        <v>0.77255874908800048</v>
      </c>
      <c r="H477" s="10">
        <v>0</v>
      </c>
      <c r="I477" s="10">
        <v>0</v>
      </c>
      <c r="J477" s="10">
        <v>0</v>
      </c>
      <c r="K477" s="10">
        <v>0</v>
      </c>
      <c r="L477" s="10">
        <v>0</v>
      </c>
      <c r="M477" s="10">
        <v>0</v>
      </c>
    </row>
    <row r="478" spans="1:13" x14ac:dyDescent="0.35">
      <c r="A478" s="9" t="str">
        <f>B279&amp;C463&amp;D478</f>
        <v>DISTRIBUCION VOLUMEN X CRITERIO (kg ó litros)Total Bebidas CalientesEN EL ESTABLECIMIENTO</v>
      </c>
      <c r="B478" s="9">
        <v>0</v>
      </c>
      <c r="C478" s="9">
        <v>0</v>
      </c>
      <c r="D478" s="9" t="s">
        <v>126</v>
      </c>
      <c r="E478" s="22">
        <v>82.653375399155465</v>
      </c>
      <c r="F478" s="22">
        <v>82.662876189372682</v>
      </c>
      <c r="G478" s="22">
        <v>82.285950060720211</v>
      </c>
      <c r="H478" s="22">
        <v>0</v>
      </c>
      <c r="I478" s="22">
        <v>0</v>
      </c>
      <c r="J478" s="22">
        <v>0</v>
      </c>
      <c r="K478" s="22">
        <v>0</v>
      </c>
      <c r="L478" s="22">
        <v>0</v>
      </c>
      <c r="M478" s="10">
        <v>0</v>
      </c>
    </row>
    <row r="479" spans="1:13" x14ac:dyDescent="0.35">
      <c r="A479" s="9" t="str">
        <f>B279&amp;C463&amp;D479</f>
        <v>DISTRIBUCION VOLUMEN X CRITERIO (kg ó litros)Total Bebidas CalientesEN EL TRABAJO</v>
      </c>
      <c r="B479" s="9">
        <v>0</v>
      </c>
      <c r="C479" s="9">
        <v>0</v>
      </c>
      <c r="D479" s="10" t="s">
        <v>127</v>
      </c>
      <c r="E479" s="10">
        <v>13.049681278617578</v>
      </c>
      <c r="F479" s="10">
        <v>13.059351731135649</v>
      </c>
      <c r="G479" s="10">
        <v>12.736239217418671</v>
      </c>
      <c r="H479" s="10">
        <v>0</v>
      </c>
      <c r="I479" s="10">
        <v>0</v>
      </c>
      <c r="J479" s="10">
        <v>0</v>
      </c>
      <c r="K479" s="10">
        <v>0</v>
      </c>
      <c r="L479" s="10">
        <v>0</v>
      </c>
      <c r="M479" s="10">
        <v>0</v>
      </c>
    </row>
    <row r="480" spans="1:13" x14ac:dyDescent="0.35">
      <c r="A480" s="9" t="str">
        <f>B279&amp;C463&amp;D480</f>
        <v>DISTRIBUCION VOLUMEN X CRITERIO (kg ó litros)Total Bebidas CalientesEN COLEGIO/INSTITUTO/UNIV.</v>
      </c>
      <c r="B480" s="9">
        <v>0</v>
      </c>
      <c r="C480" s="9">
        <v>0</v>
      </c>
      <c r="D480" s="9" t="s">
        <v>128</v>
      </c>
      <c r="E480" s="22">
        <v>0.3942461360508912</v>
      </c>
      <c r="F480" s="22">
        <v>0.40822129167893068</v>
      </c>
      <c r="G480" s="22">
        <v>0.26131124542676215</v>
      </c>
      <c r="H480" s="22">
        <v>0</v>
      </c>
      <c r="I480" s="22">
        <v>0</v>
      </c>
      <c r="J480" s="22">
        <v>0</v>
      </c>
      <c r="K480" s="22">
        <v>0</v>
      </c>
      <c r="L480" s="22">
        <v>0</v>
      </c>
      <c r="M480" s="10">
        <v>0</v>
      </c>
    </row>
    <row r="481" spans="1:13" x14ac:dyDescent="0.35">
      <c r="A481" s="9" t="str">
        <f>B279&amp;C463&amp;D481</f>
        <v>DISTRIBUCION VOLUMEN X CRITERIO (kg ó litros)Total Bebidas CalientesEN MI CASA</v>
      </c>
      <c r="B481" s="9">
        <v>0</v>
      </c>
      <c r="C481" s="9">
        <v>0</v>
      </c>
      <c r="D481" s="10" t="s">
        <v>129</v>
      </c>
      <c r="E481" s="10">
        <v>0.33071572972066632</v>
      </c>
      <c r="F481" s="10">
        <v>0.3031628526065494</v>
      </c>
      <c r="G481" s="10">
        <v>0.77667119469532575</v>
      </c>
      <c r="H481" s="10">
        <v>0</v>
      </c>
      <c r="I481" s="10">
        <v>0</v>
      </c>
      <c r="J481" s="10">
        <v>0</v>
      </c>
      <c r="K481" s="10">
        <v>0</v>
      </c>
      <c r="L481" s="10">
        <v>0</v>
      </c>
      <c r="M481" s="10">
        <v>0</v>
      </c>
    </row>
    <row r="482" spans="1:13" x14ac:dyDescent="0.35">
      <c r="A482" s="9" t="str">
        <f>B279&amp;C463&amp;D482</f>
        <v>DISTRIBUCION VOLUMEN X CRITERIO (kg ó litros)Total Bebidas CalientesEN M.TRANSP.(AVION,TREN,AUTOC,E</v>
      </c>
      <c r="B482" s="9">
        <v>0</v>
      </c>
      <c r="C482" s="9">
        <v>0</v>
      </c>
      <c r="D482" s="9" t="s">
        <v>130</v>
      </c>
      <c r="E482" s="22">
        <v>0.2134844760041979</v>
      </c>
      <c r="F482" s="22">
        <v>0.11826969778494084</v>
      </c>
      <c r="G482" s="22">
        <v>0.12099677518896126</v>
      </c>
      <c r="H482" s="22">
        <v>0</v>
      </c>
      <c r="I482" s="22">
        <v>0</v>
      </c>
      <c r="J482" s="22">
        <v>0</v>
      </c>
      <c r="K482" s="22">
        <v>0</v>
      </c>
      <c r="L482" s="22">
        <v>0</v>
      </c>
      <c r="M482" s="10">
        <v>0</v>
      </c>
    </row>
    <row r="483" spans="1:13" x14ac:dyDescent="0.35">
      <c r="A483" s="9" t="str">
        <f>B279&amp;C463&amp;D483</f>
        <v>DISTRIBUCION VOLUMEN X CRITERIO (kg ó litros)Total Bebidas CalientesEN OTRO LUGAR</v>
      </c>
      <c r="B483" s="9">
        <v>0</v>
      </c>
      <c r="C483" s="9">
        <v>0</v>
      </c>
      <c r="D483" s="10" t="s">
        <v>131</v>
      </c>
      <c r="E483" s="10">
        <v>0.94403070061067507</v>
      </c>
      <c r="F483" s="10">
        <v>1.2060249304101256</v>
      </c>
      <c r="G483" s="10">
        <v>1.3783218945524354</v>
      </c>
      <c r="H483" s="10">
        <v>0</v>
      </c>
      <c r="I483" s="10">
        <v>0</v>
      </c>
      <c r="J483" s="10">
        <v>0</v>
      </c>
      <c r="K483" s="10">
        <v>0</v>
      </c>
      <c r="L483" s="10">
        <v>0</v>
      </c>
      <c r="M483" s="10">
        <v>0</v>
      </c>
    </row>
    <row r="484" spans="1:13" x14ac:dyDescent="0.35">
      <c r="A484" s="9" t="str">
        <f>B279&amp;C463&amp;D484</f>
        <v>DISTRIBUCION VOLUMEN X CRITERIO (kg ó litros)Total Bebidas CalientesDESAYUNO</v>
      </c>
      <c r="B484" s="9">
        <v>0</v>
      </c>
      <c r="C484" s="9">
        <v>0</v>
      </c>
      <c r="D484" s="9" t="s">
        <v>132</v>
      </c>
      <c r="E484" s="22">
        <v>61.014385234942182</v>
      </c>
      <c r="F484" s="22">
        <v>61.033578734968742</v>
      </c>
      <c r="G484" s="22">
        <v>59.438341432175143</v>
      </c>
      <c r="H484" s="22">
        <v>0</v>
      </c>
      <c r="I484" s="22">
        <v>0</v>
      </c>
      <c r="J484" s="22">
        <v>0</v>
      </c>
      <c r="K484" s="22">
        <v>0</v>
      </c>
      <c r="L484" s="22">
        <v>0</v>
      </c>
      <c r="M484" s="10">
        <v>0</v>
      </c>
    </row>
    <row r="485" spans="1:13" x14ac:dyDescent="0.35">
      <c r="A485" s="9" t="str">
        <f>B279&amp;C463&amp;D485</f>
        <v>DISTRIBUCION VOLUMEN X CRITERIO (kg ó litros)Total Bebidas CalientesAPERITIVO/ANTES DE COMER</v>
      </c>
      <c r="B485" s="9">
        <v>0</v>
      </c>
      <c r="C485" s="9">
        <v>0</v>
      </c>
      <c r="D485" s="10" t="s">
        <v>133</v>
      </c>
      <c r="E485" s="10">
        <v>9.7009954485742256</v>
      </c>
      <c r="F485" s="10">
        <v>9.4070920126562676</v>
      </c>
      <c r="G485" s="10">
        <v>9.3806755058730662</v>
      </c>
      <c r="H485" s="10">
        <v>0</v>
      </c>
      <c r="I485" s="10">
        <v>0</v>
      </c>
      <c r="J485" s="10">
        <v>0</v>
      </c>
      <c r="K485" s="10">
        <v>0</v>
      </c>
      <c r="L485" s="10">
        <v>0</v>
      </c>
      <c r="M485" s="10">
        <v>0</v>
      </c>
    </row>
    <row r="486" spans="1:13" x14ac:dyDescent="0.35">
      <c r="A486" s="9" t="str">
        <f>B279&amp;C463&amp;D486</f>
        <v>DISTRIBUCION VOLUMEN X CRITERIO (kg ó litros)Total Bebidas CalientesCOMIDA</v>
      </c>
      <c r="B486" s="9">
        <v>0</v>
      </c>
      <c r="C486" s="9">
        <v>0</v>
      </c>
      <c r="D486" s="9" t="s">
        <v>134</v>
      </c>
      <c r="E486" s="22">
        <v>7.1693565498444567</v>
      </c>
      <c r="F486" s="22">
        <v>7.2815687017758801</v>
      </c>
      <c r="G486" s="22">
        <v>7.8424346060018344</v>
      </c>
      <c r="H486" s="22">
        <v>0</v>
      </c>
      <c r="I486" s="22">
        <v>0</v>
      </c>
      <c r="J486" s="22">
        <v>0</v>
      </c>
      <c r="K486" s="22">
        <v>0</v>
      </c>
      <c r="L486" s="22">
        <v>0</v>
      </c>
      <c r="M486" s="10">
        <v>0</v>
      </c>
    </row>
    <row r="487" spans="1:13" x14ac:dyDescent="0.35">
      <c r="A487" s="9" t="str">
        <f>B279&amp;C463&amp;D487</f>
        <v>DISTRIBUCION VOLUMEN X CRITERIO (kg ó litros)Total Bebidas CalientesTARDE/MERIENDA</v>
      </c>
      <c r="B487" s="9">
        <v>0</v>
      </c>
      <c r="C487" s="9">
        <v>0</v>
      </c>
      <c r="D487" s="10" t="s">
        <v>135</v>
      </c>
      <c r="E487" s="10">
        <v>15.603152270450465</v>
      </c>
      <c r="F487" s="10">
        <v>15.396685358633293</v>
      </c>
      <c r="G487" s="10">
        <v>15.929402843041887</v>
      </c>
      <c r="H487" s="10">
        <v>0</v>
      </c>
      <c r="I487" s="10">
        <v>0</v>
      </c>
      <c r="J487" s="10">
        <v>0</v>
      </c>
      <c r="K487" s="10">
        <v>0</v>
      </c>
      <c r="L487" s="10">
        <v>0</v>
      </c>
      <c r="M487" s="10">
        <v>0</v>
      </c>
    </row>
    <row r="488" spans="1:13" x14ac:dyDescent="0.35">
      <c r="A488" s="9" t="str">
        <f>B279&amp;C463&amp;D488</f>
        <v>DISTRIBUCION VOLUMEN X CRITERIO (kg ó litros)Total Bebidas CalientesANTES DE CENAR</v>
      </c>
      <c r="B488" s="9">
        <v>0</v>
      </c>
      <c r="C488" s="9">
        <v>0</v>
      </c>
      <c r="D488" s="9" t="s">
        <v>136</v>
      </c>
      <c r="E488" s="22">
        <v>1.3551526722837113</v>
      </c>
      <c r="F488" s="22">
        <v>1.1955820707420568</v>
      </c>
      <c r="G488" s="22">
        <v>1.2218506518835655</v>
      </c>
      <c r="H488" s="22">
        <v>0</v>
      </c>
      <c r="I488" s="22">
        <v>0</v>
      </c>
      <c r="J488" s="22">
        <v>0</v>
      </c>
      <c r="K488" s="22">
        <v>0</v>
      </c>
      <c r="L488" s="22">
        <v>0</v>
      </c>
      <c r="M488" s="10">
        <v>0</v>
      </c>
    </row>
    <row r="489" spans="1:13" x14ac:dyDescent="0.35">
      <c r="A489" s="9" t="str">
        <f>B279&amp;C463&amp;D489</f>
        <v>DISTRIBUCION VOLUMEN X CRITERIO (kg ó litros)Total Bebidas CalientesCENA</v>
      </c>
      <c r="B489" s="9">
        <v>0</v>
      </c>
      <c r="C489" s="9">
        <v>0</v>
      </c>
      <c r="D489" s="10" t="s">
        <v>137</v>
      </c>
      <c r="E489" s="10">
        <v>1.6873659825534133</v>
      </c>
      <c r="F489" s="10">
        <v>1.5769022458998405</v>
      </c>
      <c r="G489" s="10">
        <v>1.5886238368777215</v>
      </c>
      <c r="H489" s="10">
        <v>0</v>
      </c>
      <c r="I489" s="10">
        <v>0</v>
      </c>
      <c r="J489" s="10">
        <v>0</v>
      </c>
      <c r="K489" s="10">
        <v>0</v>
      </c>
      <c r="L489" s="10">
        <v>0</v>
      </c>
      <c r="M489" s="10">
        <v>0</v>
      </c>
    </row>
    <row r="490" spans="1:13" x14ac:dyDescent="0.35">
      <c r="A490" s="9" t="str">
        <f>B279&amp;C463&amp;D490</f>
        <v>DISTRIBUCION VOLUMEN X CRITERIO (kg ó litros)Total Bebidas CalientesDESPUES DE LA CENA</v>
      </c>
      <c r="B490" s="9">
        <v>0</v>
      </c>
      <c r="C490" s="9">
        <v>0</v>
      </c>
      <c r="D490" s="9" t="s">
        <v>138</v>
      </c>
      <c r="E490" s="22">
        <v>0.87391083581445395</v>
      </c>
      <c r="F490" s="22">
        <v>1.1018875471459519</v>
      </c>
      <c r="G490" s="22">
        <v>1.1463427981706198</v>
      </c>
      <c r="H490" s="22">
        <v>0</v>
      </c>
      <c r="I490" s="22">
        <v>0</v>
      </c>
      <c r="J490" s="22">
        <v>0</v>
      </c>
      <c r="K490" s="22">
        <v>0</v>
      </c>
      <c r="L490" s="22">
        <v>0</v>
      </c>
      <c r="M490" s="10">
        <v>0</v>
      </c>
    </row>
    <row r="491" spans="1:13" x14ac:dyDescent="0.35">
      <c r="A491" s="9" t="str">
        <f>B279&amp;C463&amp;D491</f>
        <v>DISTRIBUCION VOLUMEN X CRITERIO (kg ó litros)Total Bebidas CalientesDURANTE EL DIA</v>
      </c>
      <c r="B491" s="9">
        <v>0</v>
      </c>
      <c r="C491" s="9">
        <v>0</v>
      </c>
      <c r="D491" s="10" t="s">
        <v>139</v>
      </c>
      <c r="E491" s="10">
        <v>2.5956718758900643</v>
      </c>
      <c r="F491" s="10">
        <v>3.0066950511151349</v>
      </c>
      <c r="G491" s="10">
        <v>3.4523352534685472</v>
      </c>
      <c r="H491" s="10">
        <v>0</v>
      </c>
      <c r="I491" s="10">
        <v>0</v>
      </c>
      <c r="J491" s="10">
        <v>0</v>
      </c>
      <c r="K491" s="10">
        <v>0</v>
      </c>
      <c r="L491" s="10">
        <v>0</v>
      </c>
      <c r="M491" s="10">
        <v>0</v>
      </c>
    </row>
    <row r="492" spans="1:13" x14ac:dyDescent="0.35">
      <c r="A492" s="9" t="str">
        <f>B279&amp;C463&amp;D492</f>
        <v>DISTRIBUCION VOLUMEN X CRITERIO (kg ó litros)Total Bebidas CalientesCON AMIGOS</v>
      </c>
      <c r="B492" s="9">
        <v>0</v>
      </c>
      <c r="C492" s="9">
        <v>0</v>
      </c>
      <c r="D492" s="9" t="s">
        <v>140</v>
      </c>
      <c r="E492" s="22">
        <v>19.382801444693122</v>
      </c>
      <c r="F492" s="22">
        <v>18.948397312830075</v>
      </c>
      <c r="G492" s="22">
        <v>18.337669330756263</v>
      </c>
      <c r="H492" s="22">
        <v>0</v>
      </c>
      <c r="I492" s="22">
        <v>0</v>
      </c>
      <c r="J492" s="22">
        <v>0</v>
      </c>
      <c r="K492" s="22">
        <v>0</v>
      </c>
      <c r="L492" s="22">
        <v>0</v>
      </c>
      <c r="M492" s="10">
        <v>0</v>
      </c>
    </row>
    <row r="493" spans="1:13" x14ac:dyDescent="0.35">
      <c r="A493" s="9" t="str">
        <f>B279&amp;C463&amp;D493</f>
        <v>DISTRIBUCION VOLUMEN X CRITERIO (kg ó litros)Total Bebidas CalientesCON CLIENTES</v>
      </c>
      <c r="B493" s="9">
        <v>0</v>
      </c>
      <c r="C493" s="9">
        <v>0</v>
      </c>
      <c r="D493" s="10" t="s">
        <v>141</v>
      </c>
      <c r="E493" s="10">
        <v>0.98334012947539562</v>
      </c>
      <c r="F493" s="10">
        <v>0.91020495600045437</v>
      </c>
      <c r="G493" s="10">
        <v>0.85033486935246982</v>
      </c>
      <c r="H493" s="10">
        <v>0</v>
      </c>
      <c r="I493" s="10">
        <v>0</v>
      </c>
      <c r="J493" s="10">
        <v>0</v>
      </c>
      <c r="K493" s="10">
        <v>0</v>
      </c>
      <c r="L493" s="10">
        <v>0</v>
      </c>
      <c r="M493" s="10">
        <v>0</v>
      </c>
    </row>
    <row r="494" spans="1:13" x14ac:dyDescent="0.35">
      <c r="A494" s="9" t="str">
        <f>B279&amp;C463&amp;D494</f>
        <v>DISTRIBUCION VOLUMEN X CRITERIO (kg ó litros)Total Bebidas CalientesCON COMPAÑEROS DE TRABAJO</v>
      </c>
      <c r="B494" s="9">
        <v>0</v>
      </c>
      <c r="C494" s="9">
        <v>0</v>
      </c>
      <c r="D494" s="9" t="s">
        <v>142</v>
      </c>
      <c r="E494" s="22">
        <v>17.215041630613314</v>
      </c>
      <c r="F494" s="22">
        <v>17.231087141548315</v>
      </c>
      <c r="G494" s="22">
        <v>16.807358995741588</v>
      </c>
      <c r="H494" s="22">
        <v>0</v>
      </c>
      <c r="I494" s="22">
        <v>0</v>
      </c>
      <c r="J494" s="22">
        <v>0</v>
      </c>
      <c r="K494" s="22">
        <v>0</v>
      </c>
      <c r="L494" s="22">
        <v>0</v>
      </c>
      <c r="M494" s="10">
        <v>0</v>
      </c>
    </row>
    <row r="495" spans="1:13" x14ac:dyDescent="0.35">
      <c r="A495" s="9" t="str">
        <f>B279&amp;C463&amp;D495</f>
        <v>DISTRIBUCION VOLUMEN X CRITERIO (kg ó litros)Total Bebidas CalientesCON COMPAÑEROS DE CLASE</v>
      </c>
      <c r="B495" s="9">
        <v>0</v>
      </c>
      <c r="C495" s="9">
        <v>0</v>
      </c>
      <c r="D495" s="10" t="s">
        <v>143</v>
      </c>
      <c r="E495" s="10">
        <v>0.44728020368580718</v>
      </c>
      <c r="F495" s="10">
        <v>0.52605011497309284</v>
      </c>
      <c r="G495" s="10">
        <v>0.5825902548494728</v>
      </c>
      <c r="H495" s="10">
        <v>0</v>
      </c>
      <c r="I495" s="10">
        <v>0</v>
      </c>
      <c r="J495" s="10">
        <v>0</v>
      </c>
      <c r="K495" s="10">
        <v>0</v>
      </c>
      <c r="L495" s="10">
        <v>0</v>
      </c>
      <c r="M495" s="10">
        <v>0</v>
      </c>
    </row>
    <row r="496" spans="1:13" x14ac:dyDescent="0.35">
      <c r="A496" s="9" t="str">
        <f>B279&amp;C463&amp;D496</f>
        <v>DISTRIBUCION VOLUMEN X CRITERIO (kg ó litros)Total Bebidas CalientesCON FAMILIA</v>
      </c>
      <c r="B496" s="9">
        <v>0</v>
      </c>
      <c r="C496" s="9">
        <v>0</v>
      </c>
      <c r="D496" s="9" t="s">
        <v>144</v>
      </c>
      <c r="E496" s="22">
        <v>18.226398038999015</v>
      </c>
      <c r="F496" s="22">
        <v>17.972459159801303</v>
      </c>
      <c r="G496" s="22">
        <v>17.549550731924093</v>
      </c>
      <c r="H496" s="22">
        <v>0</v>
      </c>
      <c r="I496" s="22">
        <v>0</v>
      </c>
      <c r="J496" s="22">
        <v>0</v>
      </c>
      <c r="K496" s="22">
        <v>0</v>
      </c>
      <c r="L496" s="22">
        <v>0</v>
      </c>
      <c r="M496" s="10">
        <v>0</v>
      </c>
    </row>
    <row r="497" spans="1:13" x14ac:dyDescent="0.35">
      <c r="A497" s="9" t="str">
        <f>B279&amp;C463&amp;D497</f>
        <v>DISTRIBUCION VOLUMEN X CRITERIO (kg ó litros)Total Bebidas CalientesCON LA PAREJA</v>
      </c>
      <c r="B497" s="9">
        <v>0</v>
      </c>
      <c r="C497" s="9">
        <v>0</v>
      </c>
      <c r="D497" s="10" t="s">
        <v>145</v>
      </c>
      <c r="E497" s="10">
        <v>15.544620817312154</v>
      </c>
      <c r="F497" s="10">
        <v>16.560116206578165</v>
      </c>
      <c r="G497" s="10">
        <v>17.341226904499802</v>
      </c>
      <c r="H497" s="10">
        <v>0</v>
      </c>
      <c r="I497" s="10">
        <v>0</v>
      </c>
      <c r="J497" s="10">
        <v>0</v>
      </c>
      <c r="K497" s="10">
        <v>0</v>
      </c>
      <c r="L497" s="10">
        <v>0</v>
      </c>
      <c r="M497" s="10">
        <v>0</v>
      </c>
    </row>
    <row r="498" spans="1:13" x14ac:dyDescent="0.35">
      <c r="A498" s="9" t="str">
        <f>B279&amp;C463&amp;D498</f>
        <v>DISTRIBUCION VOLUMEN X CRITERIO (kg ó litros)Total Bebidas CalientesESTABA SOLO/A</v>
      </c>
      <c r="B498" s="9">
        <v>0</v>
      </c>
      <c r="C498" s="9">
        <v>0</v>
      </c>
      <c r="D498" s="9" t="s">
        <v>146</v>
      </c>
      <c r="E498" s="22">
        <v>27.770984028349314</v>
      </c>
      <c r="F498" s="22">
        <v>27.404477898066933</v>
      </c>
      <c r="G498" s="22">
        <v>28.071023798037693</v>
      </c>
      <c r="H498" s="22">
        <v>0</v>
      </c>
      <c r="I498" s="22">
        <v>0</v>
      </c>
      <c r="J498" s="22">
        <v>0</v>
      </c>
      <c r="K498" s="22">
        <v>0</v>
      </c>
      <c r="L498" s="22">
        <v>0</v>
      </c>
      <c r="M498" s="10">
        <v>0</v>
      </c>
    </row>
    <row r="499" spans="1:13" x14ac:dyDescent="0.35">
      <c r="A499" s="9" t="str">
        <f>B279&amp;C463&amp;D499</f>
        <v>DISTRIBUCION VOLUMEN X CRITERIO (kg ó litros)Total Bebidas CalientesOTROS</v>
      </c>
      <c r="B499" s="9">
        <v>0</v>
      </c>
      <c r="C499" s="9">
        <v>0</v>
      </c>
      <c r="D499" s="10" t="s">
        <v>147</v>
      </c>
      <c r="E499" s="10">
        <v>0.42952439369261136</v>
      </c>
      <c r="F499" s="10">
        <v>0.44720519762149874</v>
      </c>
      <c r="G499" s="10">
        <v>0.46025371276944033</v>
      </c>
      <c r="H499" s="10">
        <v>0</v>
      </c>
      <c r="I499" s="10">
        <v>0</v>
      </c>
      <c r="J499" s="10">
        <v>0</v>
      </c>
      <c r="K499" s="10">
        <v>0</v>
      </c>
      <c r="L499" s="10">
        <v>0</v>
      </c>
      <c r="M499" s="10">
        <v>0</v>
      </c>
    </row>
    <row r="500" spans="1:13" x14ac:dyDescent="0.35">
      <c r="A500" s="9" t="str">
        <f>B279&amp;C463&amp;D500</f>
        <v>DISTRIBUCION VOLUMEN X CRITERIO (kg ó litros)Total Bebidas CalientesESTAR TRABAJANDO</v>
      </c>
      <c r="B500" s="9">
        <v>0</v>
      </c>
      <c r="C500" s="9">
        <v>0</v>
      </c>
      <c r="D500" s="9" t="s">
        <v>148</v>
      </c>
      <c r="E500" s="22">
        <v>25.872381882619887</v>
      </c>
      <c r="F500" s="22">
        <v>25.924709320690965</v>
      </c>
      <c r="G500" s="22">
        <v>24.992932429415642</v>
      </c>
      <c r="H500" s="22">
        <v>0</v>
      </c>
      <c r="I500" s="22">
        <v>0</v>
      </c>
      <c r="J500" s="22">
        <v>0</v>
      </c>
      <c r="K500" s="22">
        <v>0</v>
      </c>
      <c r="L500" s="22">
        <v>0</v>
      </c>
      <c r="M500" s="10">
        <v>0</v>
      </c>
    </row>
    <row r="501" spans="1:13" x14ac:dyDescent="0.35">
      <c r="A501" s="9" t="str">
        <f>B279&amp;C463&amp;D501</f>
        <v>DISTRIBUCION VOLUMEN X CRITERIO (kg ó litros)Total Bebidas CalientesCOMIDA DE NEGOCIOS</v>
      </c>
      <c r="B501" s="9">
        <v>0</v>
      </c>
      <c r="C501" s="9">
        <v>0</v>
      </c>
      <c r="D501" s="10" t="s">
        <v>149</v>
      </c>
      <c r="E501" s="10">
        <v>0.17701152201687834</v>
      </c>
      <c r="F501" s="10">
        <v>0.19266103995567099</v>
      </c>
      <c r="G501" s="10">
        <v>0.15913171802867015</v>
      </c>
      <c r="H501" s="10">
        <v>0</v>
      </c>
      <c r="I501" s="10">
        <v>0</v>
      </c>
      <c r="J501" s="10">
        <v>0</v>
      </c>
      <c r="K501" s="10">
        <v>0</v>
      </c>
      <c r="L501" s="10">
        <v>0</v>
      </c>
      <c r="M501" s="10">
        <v>0</v>
      </c>
    </row>
    <row r="502" spans="1:13" x14ac:dyDescent="0.35">
      <c r="A502" s="9" t="str">
        <f>B279&amp;C463&amp;D502</f>
        <v>DISTRIBUCION VOLUMEN X CRITERIO (kg ó litros)Total Bebidas CalientesPOR PLACER/RELAX</v>
      </c>
      <c r="B502" s="9">
        <v>0</v>
      </c>
      <c r="C502" s="9">
        <v>0</v>
      </c>
      <c r="D502" s="9" t="s">
        <v>150</v>
      </c>
      <c r="E502" s="22">
        <v>15.151350843279266</v>
      </c>
      <c r="F502" s="22">
        <v>14.17836414280513</v>
      </c>
      <c r="G502" s="22">
        <v>14.356463277026405</v>
      </c>
      <c r="H502" s="22">
        <v>0</v>
      </c>
      <c r="I502" s="22">
        <v>0</v>
      </c>
      <c r="J502" s="22">
        <v>0</v>
      </c>
      <c r="K502" s="22">
        <v>0</v>
      </c>
      <c r="L502" s="22">
        <v>0</v>
      </c>
      <c r="M502" s="10">
        <v>0</v>
      </c>
    </row>
    <row r="503" spans="1:13" x14ac:dyDescent="0.35">
      <c r="A503" s="9" t="str">
        <f>B279&amp;C463&amp;D503</f>
        <v>DISTRIBUCION VOLUMEN X CRITERIO (kg ó litros)Total Bebidas CalientesTENER HAMBRE/SIN PLANIFICAR</v>
      </c>
      <c r="B503" s="9">
        <v>0</v>
      </c>
      <c r="C503" s="9">
        <v>0</v>
      </c>
      <c r="D503" s="10" t="s">
        <v>151</v>
      </c>
      <c r="E503" s="10">
        <v>24.827312504135335</v>
      </c>
      <c r="F503" s="10">
        <v>23.909062379266182</v>
      </c>
      <c r="G503" s="10">
        <v>23.004907601562181</v>
      </c>
      <c r="H503" s="10">
        <v>0</v>
      </c>
      <c r="I503" s="10">
        <v>0</v>
      </c>
      <c r="J503" s="10">
        <v>0</v>
      </c>
      <c r="K503" s="10">
        <v>0</v>
      </c>
      <c r="L503" s="10">
        <v>0</v>
      </c>
      <c r="M503" s="10">
        <v>0</v>
      </c>
    </row>
    <row r="504" spans="1:13" x14ac:dyDescent="0.35">
      <c r="A504" s="9" t="str">
        <f>B279&amp;C463&amp;D504</f>
        <v>DISTRIBUCION VOLUMEN X CRITERIO (kg ó litros)Total Bebidas CalientesESTAR DE COMPRAS</v>
      </c>
      <c r="B504" s="9">
        <v>0</v>
      </c>
      <c r="C504" s="9">
        <v>0</v>
      </c>
      <c r="D504" s="9" t="s">
        <v>152</v>
      </c>
      <c r="E504" s="22">
        <v>2.9677101121979268</v>
      </c>
      <c r="F504" s="22">
        <v>3.1951328744064011</v>
      </c>
      <c r="G504" s="22">
        <v>3.1830271285056444</v>
      </c>
      <c r="H504" s="22">
        <v>0</v>
      </c>
      <c r="I504" s="22">
        <v>0</v>
      </c>
      <c r="J504" s="22">
        <v>0</v>
      </c>
      <c r="K504" s="22">
        <v>0</v>
      </c>
      <c r="L504" s="22">
        <v>0</v>
      </c>
      <c r="M504" s="10">
        <v>0</v>
      </c>
    </row>
    <row r="505" spans="1:13" x14ac:dyDescent="0.35">
      <c r="A505" s="9" t="str">
        <f>B279&amp;C463&amp;D505</f>
        <v>DISTRIBUCION VOLUMEN X CRITERIO (kg ó litros)Total Bebidas CalientesNO COCINAR EN CASA</v>
      </c>
      <c r="B505" s="9">
        <v>0</v>
      </c>
      <c r="C505" s="9">
        <v>0</v>
      </c>
      <c r="D505" s="10" t="s">
        <v>153</v>
      </c>
      <c r="E505" s="10">
        <v>1.9507480939248949</v>
      </c>
      <c r="F505" s="10">
        <v>2.0150108252842398</v>
      </c>
      <c r="G505" s="10">
        <v>2.2054998299491757</v>
      </c>
      <c r="H505" s="10">
        <v>0</v>
      </c>
      <c r="I505" s="10">
        <v>0</v>
      </c>
      <c r="J505" s="10">
        <v>0</v>
      </c>
      <c r="K505" s="10">
        <v>0</v>
      </c>
      <c r="L505" s="10">
        <v>0</v>
      </c>
      <c r="M505" s="10">
        <v>0</v>
      </c>
    </row>
    <row r="506" spans="1:13" x14ac:dyDescent="0.35">
      <c r="A506" s="9" t="str">
        <f>B279&amp;C463&amp;D506</f>
        <v>DISTRIBUCION VOLUMEN X CRITERIO (kg ó litros)Total Bebidas CalientesCELEBRACION/FIESTA/SALIR TOMAR</v>
      </c>
      <c r="B506" s="9">
        <v>0</v>
      </c>
      <c r="C506" s="9">
        <v>0</v>
      </c>
      <c r="D506" s="9" t="s">
        <v>154</v>
      </c>
      <c r="E506" s="22">
        <v>21.940805362081345</v>
      </c>
      <c r="F506" s="22">
        <v>23.287491528786948</v>
      </c>
      <c r="G506" s="22">
        <v>24.596553100421129</v>
      </c>
      <c r="H506" s="22">
        <v>0</v>
      </c>
      <c r="I506" s="22">
        <v>0</v>
      </c>
      <c r="J506" s="22">
        <v>0</v>
      </c>
      <c r="K506" s="22">
        <v>0</v>
      </c>
      <c r="L506" s="22">
        <v>0</v>
      </c>
      <c r="M506" s="10">
        <v>0</v>
      </c>
    </row>
    <row r="507" spans="1:13" x14ac:dyDescent="0.35">
      <c r="A507" s="9" t="str">
        <f>B279&amp;C463&amp;D507</f>
        <v>DISTRIBUCION VOLUMEN X CRITERIO (kg ó litros)Total Bebidas CalientesVIENDO DEPORTES</v>
      </c>
      <c r="B507" s="9">
        <v>0</v>
      </c>
      <c r="C507" s="9">
        <v>0</v>
      </c>
      <c r="D507" s="10" t="s">
        <v>155</v>
      </c>
      <c r="E507" s="10">
        <v>0.4364517912737732</v>
      </c>
      <c r="F507" s="10">
        <v>0.37428366909179123</v>
      </c>
      <c r="G507" s="10">
        <v>0.36892777629833834</v>
      </c>
      <c r="H507" s="10">
        <v>0</v>
      </c>
      <c r="I507" s="10">
        <v>0</v>
      </c>
      <c r="J507" s="10">
        <v>0</v>
      </c>
      <c r="K507" s="10">
        <v>0</v>
      </c>
      <c r="L507" s="10">
        <v>0</v>
      </c>
      <c r="M507" s="10">
        <v>0</v>
      </c>
    </row>
    <row r="508" spans="1:13" x14ac:dyDescent="0.35">
      <c r="A508" s="9" t="str">
        <f>B279&amp;C463&amp;D508</f>
        <v>DISTRIBUCION VOLUMEN X CRITERIO (kg ó litros)Total Bebidas CalientesOTROS MOTIVOS</v>
      </c>
      <c r="B508" s="9">
        <v>0</v>
      </c>
      <c r="C508" s="9">
        <v>0</v>
      </c>
      <c r="D508" s="9" t="s">
        <v>156</v>
      </c>
      <c r="E508" s="22">
        <v>6.6762217868975462</v>
      </c>
      <c r="F508" s="22">
        <v>6.9232840109806695</v>
      </c>
      <c r="G508" s="22">
        <v>7.1325728193114388</v>
      </c>
      <c r="H508" s="22">
        <v>0</v>
      </c>
      <c r="I508" s="22">
        <v>0</v>
      </c>
      <c r="J508" s="22">
        <v>0</v>
      </c>
      <c r="K508" s="22">
        <v>0</v>
      </c>
      <c r="L508" s="22">
        <v>0</v>
      </c>
      <c r="M508" s="10">
        <v>0</v>
      </c>
    </row>
    <row r="509" spans="1:13" x14ac:dyDescent="0.35">
      <c r="A509" s="9" t="str">
        <f>B279&amp;C509&amp;D509</f>
        <v>DISTRIBUCION VOLUMEN X CRITERIO (kg ó litros)Total AperitivosT.ESPAÑA</v>
      </c>
      <c r="B509" s="9">
        <v>0</v>
      </c>
      <c r="C509" s="9" t="s">
        <v>161</v>
      </c>
      <c r="D509" s="10" t="s">
        <v>36</v>
      </c>
      <c r="E509" s="10">
        <v>100</v>
      </c>
      <c r="F509" s="10">
        <v>100</v>
      </c>
      <c r="G509" s="10">
        <v>100</v>
      </c>
      <c r="H509" s="10">
        <v>0</v>
      </c>
      <c r="I509" s="10">
        <v>0</v>
      </c>
      <c r="J509" s="10">
        <v>0</v>
      </c>
      <c r="K509" s="10">
        <v>0</v>
      </c>
      <c r="L509" s="10">
        <v>0</v>
      </c>
      <c r="M509" s="10">
        <v>0</v>
      </c>
    </row>
    <row r="510" spans="1:13" x14ac:dyDescent="0.35">
      <c r="A510" s="9" t="str">
        <f>B279&amp;C509&amp;D510</f>
        <v>DISTRIBUCION VOLUMEN X CRITERIO (kg ó litros)Total AperitivosHiper+Super+Discount+G.A</v>
      </c>
      <c r="B510" s="9">
        <v>0</v>
      </c>
      <c r="C510" s="9">
        <v>0</v>
      </c>
      <c r="D510" s="9" t="s">
        <v>23</v>
      </c>
      <c r="E510" s="22">
        <v>47.681009546563743</v>
      </c>
      <c r="F510" s="22">
        <v>49.627046087883571</v>
      </c>
      <c r="G510" s="22">
        <v>52.504091402196217</v>
      </c>
      <c r="H510" s="22">
        <v>0</v>
      </c>
      <c r="I510" s="22">
        <v>0</v>
      </c>
      <c r="J510" s="22">
        <v>0</v>
      </c>
      <c r="K510" s="22">
        <v>0</v>
      </c>
      <c r="L510" s="22">
        <v>0</v>
      </c>
      <c r="M510" s="10">
        <v>0</v>
      </c>
    </row>
    <row r="511" spans="1:13" x14ac:dyDescent="0.35">
      <c r="A511" s="9" t="str">
        <f>B279&amp;C509&amp;D511</f>
        <v>DISTRIBUCION VOLUMEN X CRITERIO (kg ó litros)Total AperitivosRestaurantes</v>
      </c>
      <c r="B511" s="9">
        <v>0</v>
      </c>
      <c r="C511" s="9">
        <v>0</v>
      </c>
      <c r="D511" s="10" t="s">
        <v>24</v>
      </c>
      <c r="E511" s="10">
        <v>1.8028326033228681</v>
      </c>
      <c r="F511" s="10">
        <v>1.5318329307580769</v>
      </c>
      <c r="G511" s="10">
        <v>2.0467106173448952</v>
      </c>
      <c r="H511" s="10">
        <v>0</v>
      </c>
      <c r="I511" s="10">
        <v>0</v>
      </c>
      <c r="J511" s="10">
        <v>0</v>
      </c>
      <c r="K511" s="10">
        <v>0</v>
      </c>
      <c r="L511" s="10">
        <v>0</v>
      </c>
      <c r="M511" s="10">
        <v>0</v>
      </c>
    </row>
    <row r="512" spans="1:13" x14ac:dyDescent="0.35">
      <c r="A512" s="9" t="str">
        <f>B279&amp;C509&amp;D512</f>
        <v>DISTRIBUCION VOLUMEN X CRITERIO (kg ó litros)Total AperitivosRestaurantes Fast Food</v>
      </c>
      <c r="B512" s="9">
        <v>0</v>
      </c>
      <c r="C512" s="9">
        <v>0</v>
      </c>
      <c r="D512" s="9" t="s">
        <v>25</v>
      </c>
      <c r="E512" s="22">
        <v>1.832537225871675</v>
      </c>
      <c r="F512" s="22">
        <v>1.9794477381777205</v>
      </c>
      <c r="G512" s="22">
        <v>1.8410527054293129</v>
      </c>
      <c r="H512" s="22">
        <v>0</v>
      </c>
      <c r="I512" s="22">
        <v>0</v>
      </c>
      <c r="J512" s="22">
        <v>0</v>
      </c>
      <c r="K512" s="22">
        <v>0</v>
      </c>
      <c r="L512" s="22">
        <v>0</v>
      </c>
      <c r="M512" s="10">
        <v>0</v>
      </c>
    </row>
    <row r="513" spans="1:13" x14ac:dyDescent="0.35">
      <c r="A513" s="9" t="str">
        <f>B279&amp;C509&amp;D513</f>
        <v>DISTRIBUCION VOLUMEN X CRITERIO (kg ó litros)Total AperitivosBares/Cafeterias/Cervecerias</v>
      </c>
      <c r="B513" s="9">
        <v>0</v>
      </c>
      <c r="C513" s="9">
        <v>0</v>
      </c>
      <c r="D513" s="10" t="s">
        <v>26</v>
      </c>
      <c r="E513" s="10">
        <v>7.7223293084645759</v>
      </c>
      <c r="F513" s="10">
        <v>8.180824010157572</v>
      </c>
      <c r="G513" s="10">
        <v>7.966990692201402</v>
      </c>
      <c r="H513" s="10">
        <v>0</v>
      </c>
      <c r="I513" s="10">
        <v>0</v>
      </c>
      <c r="J513" s="10">
        <v>0</v>
      </c>
      <c r="K513" s="10">
        <v>0</v>
      </c>
      <c r="L513" s="10">
        <v>0</v>
      </c>
      <c r="M513" s="10">
        <v>0</v>
      </c>
    </row>
    <row r="514" spans="1:13" x14ac:dyDescent="0.35">
      <c r="A514" s="9" t="str">
        <f>B279&amp;C509&amp;D514</f>
        <v>DISTRIBUCION VOLUMEN X CRITERIO (kg ó litros)Total AperitivosPanaderias/Pastelerias</v>
      </c>
      <c r="B514" s="9">
        <v>0</v>
      </c>
      <c r="C514" s="9">
        <v>0</v>
      </c>
      <c r="D514" s="9" t="s">
        <v>27</v>
      </c>
      <c r="E514" s="22">
        <v>1.6471438332296684</v>
      </c>
      <c r="F514" s="22">
        <v>1.390129838727026</v>
      </c>
      <c r="G514" s="22">
        <v>1.1675582962285669</v>
      </c>
      <c r="H514" s="22">
        <v>0</v>
      </c>
      <c r="I514" s="22">
        <v>0</v>
      </c>
      <c r="J514" s="22">
        <v>0</v>
      </c>
      <c r="K514" s="22">
        <v>0</v>
      </c>
      <c r="L514" s="22">
        <v>0</v>
      </c>
      <c r="M514" s="10">
        <v>0</v>
      </c>
    </row>
    <row r="515" spans="1:13" x14ac:dyDescent="0.35">
      <c r="A515" s="9" t="str">
        <f>B279&amp;C509&amp;D515</f>
        <v>DISTRIBUCION VOLUMEN X CRITERIO (kg ó litros)Total AperitivosTda.Alimentacion/Delicatesen</v>
      </c>
      <c r="B515" s="9">
        <v>0</v>
      </c>
      <c r="C515" s="9">
        <v>0</v>
      </c>
      <c r="D515" s="10" t="s">
        <v>122</v>
      </c>
      <c r="E515" s="10">
        <v>7.8807667818468277</v>
      </c>
      <c r="F515" s="10">
        <v>7.3690015762344938</v>
      </c>
      <c r="G515" s="10">
        <v>6.4805117234523602</v>
      </c>
      <c r="H515" s="10">
        <v>0</v>
      </c>
      <c r="I515" s="10">
        <v>0</v>
      </c>
      <c r="J515" s="10">
        <v>0</v>
      </c>
      <c r="K515" s="10">
        <v>0</v>
      </c>
      <c r="L515" s="10">
        <v>0</v>
      </c>
      <c r="M515" s="10">
        <v>0</v>
      </c>
    </row>
    <row r="516" spans="1:13" x14ac:dyDescent="0.35">
      <c r="A516" s="9" t="str">
        <f>B279&amp;C509&amp;D516</f>
        <v>DISTRIBUCION VOLUMEN X CRITERIO (kg ó litros)Total AperitivosCanal Conveniencia/24h</v>
      </c>
      <c r="B516" s="9">
        <v>0</v>
      </c>
      <c r="C516" s="9">
        <v>0</v>
      </c>
      <c r="D516" s="9" t="s">
        <v>123</v>
      </c>
      <c r="E516" s="22">
        <v>18.556177428193578</v>
      </c>
      <c r="F516" s="22">
        <v>15.533608352321405</v>
      </c>
      <c r="G516" s="22">
        <v>14.447510255032899</v>
      </c>
      <c r="H516" s="22">
        <v>0</v>
      </c>
      <c r="I516" s="22">
        <v>0</v>
      </c>
      <c r="J516" s="22">
        <v>0</v>
      </c>
      <c r="K516" s="22">
        <v>0</v>
      </c>
      <c r="L516" s="22">
        <v>0</v>
      </c>
      <c r="M516" s="10">
        <v>0</v>
      </c>
    </row>
    <row r="517" spans="1:13" x14ac:dyDescent="0.35">
      <c r="A517" s="9" t="str">
        <f>B279&amp;C509&amp;D517</f>
        <v>DISTRIBUCION VOLUMEN X CRITERIO (kg ó litros)Total AperitivosHoteles</v>
      </c>
      <c r="B517" s="9">
        <v>0</v>
      </c>
      <c r="C517" s="9">
        <v>0</v>
      </c>
      <c r="D517" s="10" t="s">
        <v>29</v>
      </c>
      <c r="E517" s="10">
        <v>9.4812496580287092E-2</v>
      </c>
      <c r="F517" s="10">
        <v>0.15610136083545686</v>
      </c>
      <c r="G517" s="10">
        <v>0.21780121551762407</v>
      </c>
      <c r="H517" s="10">
        <v>0</v>
      </c>
      <c r="I517" s="10">
        <v>0</v>
      </c>
      <c r="J517" s="10">
        <v>0</v>
      </c>
      <c r="K517" s="10">
        <v>0</v>
      </c>
      <c r="L517" s="10">
        <v>0</v>
      </c>
      <c r="M517" s="10">
        <v>0</v>
      </c>
    </row>
    <row r="518" spans="1:13" x14ac:dyDescent="0.35">
      <c r="A518" s="9" t="str">
        <f>B279&amp;C509&amp;D518</f>
        <v>DISTRIBUCION VOLUMEN X CRITERIO (kg ó litros)Total AperitivosEstaciones de servicio</v>
      </c>
      <c r="B518" s="9">
        <v>0</v>
      </c>
      <c r="C518" s="9">
        <v>0</v>
      </c>
      <c r="D518" s="9" t="s">
        <v>30</v>
      </c>
      <c r="E518" s="22">
        <v>2.9838666752821639</v>
      </c>
      <c r="F518" s="22">
        <v>3.1584601638651435</v>
      </c>
      <c r="G518" s="22">
        <v>2.9329670341006762</v>
      </c>
      <c r="H518" s="22">
        <v>0</v>
      </c>
      <c r="I518" s="22">
        <v>0</v>
      </c>
      <c r="J518" s="22">
        <v>0</v>
      </c>
      <c r="K518" s="22">
        <v>0</v>
      </c>
      <c r="L518" s="22">
        <v>0</v>
      </c>
      <c r="M518" s="10">
        <v>0</v>
      </c>
    </row>
    <row r="519" spans="1:13" x14ac:dyDescent="0.35">
      <c r="A519" s="9" t="str">
        <f>B279&amp;C509&amp;D519</f>
        <v>DISTRIBUCION VOLUMEN X CRITERIO (kg ó litros)Total AperitivosMaquinas dispensadoras</v>
      </c>
      <c r="B519" s="9">
        <v>0</v>
      </c>
      <c r="C519" s="9">
        <v>0</v>
      </c>
      <c r="D519" s="10" t="s">
        <v>31</v>
      </c>
      <c r="E519" s="10">
        <v>2.7045390527305102</v>
      </c>
      <c r="F519" s="10">
        <v>3.6666656971824696</v>
      </c>
      <c r="G519" s="10">
        <v>3.8710354792152195</v>
      </c>
      <c r="H519" s="10">
        <v>0</v>
      </c>
      <c r="I519" s="10">
        <v>0</v>
      </c>
      <c r="J519" s="10">
        <v>0</v>
      </c>
      <c r="K519" s="10">
        <v>0</v>
      </c>
      <c r="L519" s="10">
        <v>0</v>
      </c>
      <c r="M519" s="10">
        <v>0</v>
      </c>
    </row>
    <row r="520" spans="1:13" x14ac:dyDescent="0.35">
      <c r="A520" s="9" t="str">
        <f>B279&amp;C509&amp;D520</f>
        <v>DISTRIBUCION VOLUMEN X CRITERIO (kg ó litros)Total AperitivosServicio en la empresa</v>
      </c>
      <c r="B520" s="9">
        <v>0</v>
      </c>
      <c r="C520" s="9">
        <v>0</v>
      </c>
      <c r="D520" s="9" t="s">
        <v>32</v>
      </c>
      <c r="E520" s="22">
        <v>0.90524034319205637</v>
      </c>
      <c r="F520" s="22">
        <v>0.50078657744874355</v>
      </c>
      <c r="G520" s="22">
        <v>0.48119156008812586</v>
      </c>
      <c r="H520" s="22">
        <v>0</v>
      </c>
      <c r="I520" s="22">
        <v>0</v>
      </c>
      <c r="J520" s="22">
        <v>0</v>
      </c>
      <c r="K520" s="22">
        <v>0</v>
      </c>
      <c r="L520" s="22">
        <v>0</v>
      </c>
      <c r="M520" s="10">
        <v>0</v>
      </c>
    </row>
    <row r="521" spans="1:13" x14ac:dyDescent="0.35">
      <c r="A521" s="9" t="str">
        <f>B279&amp;C509&amp;D521</f>
        <v>DISTRIBUCION VOLUMEN X CRITERIO (kg ó litros)Total AperitivosResto de canales</v>
      </c>
      <c r="B521" s="9">
        <v>0</v>
      </c>
      <c r="C521" s="9">
        <v>0</v>
      </c>
      <c r="D521" s="10" t="s">
        <v>33</v>
      </c>
      <c r="E521" s="10">
        <v>6.1887425903001274</v>
      </c>
      <c r="F521" s="10">
        <v>6.9060981988849202</v>
      </c>
      <c r="G521" s="10">
        <v>6.0425767919607454</v>
      </c>
      <c r="H521" s="10">
        <v>0</v>
      </c>
      <c r="I521" s="10">
        <v>0</v>
      </c>
      <c r="J521" s="10">
        <v>0</v>
      </c>
      <c r="K521" s="10">
        <v>0</v>
      </c>
      <c r="L521" s="10">
        <v>0</v>
      </c>
      <c r="M521" s="10">
        <v>0</v>
      </c>
    </row>
    <row r="522" spans="1:13" x14ac:dyDescent="0.35">
      <c r="A522" s="9" t="str">
        <f>B279&amp;C509&amp;D522</f>
        <v>DISTRIBUCION VOLUMEN X CRITERIO (kg ó litros)Total AperitivosEN LA CALLE</v>
      </c>
      <c r="B522" s="9">
        <v>0</v>
      </c>
      <c r="C522" s="9">
        <v>0</v>
      </c>
      <c r="D522" s="9" t="s">
        <v>124</v>
      </c>
      <c r="E522" s="22">
        <v>38.582579975481046</v>
      </c>
      <c r="F522" s="22">
        <v>35.635422845800484</v>
      </c>
      <c r="G522" s="22">
        <v>32.686354168185019</v>
      </c>
      <c r="H522" s="22">
        <v>0</v>
      </c>
      <c r="I522" s="22">
        <v>0</v>
      </c>
      <c r="J522" s="22">
        <v>0</v>
      </c>
      <c r="K522" s="22">
        <v>0</v>
      </c>
      <c r="L522" s="22">
        <v>0</v>
      </c>
      <c r="M522" s="10">
        <v>0</v>
      </c>
    </row>
    <row r="523" spans="1:13" x14ac:dyDescent="0.35">
      <c r="A523" s="9" t="str">
        <f>B279&amp;C509&amp;D523</f>
        <v>DISTRIBUCION VOLUMEN X CRITERIO (kg ó litros)Total AperitivosEN CASA DE OTROS</v>
      </c>
      <c r="B523" s="9">
        <v>0</v>
      </c>
      <c r="C523" s="9">
        <v>0</v>
      </c>
      <c r="D523" s="10" t="s">
        <v>125</v>
      </c>
      <c r="E523" s="10">
        <v>19.207800699693252</v>
      </c>
      <c r="F523" s="10">
        <v>19.608202191322409</v>
      </c>
      <c r="G523" s="10">
        <v>22.120829968315324</v>
      </c>
      <c r="H523" s="10">
        <v>0</v>
      </c>
      <c r="I523" s="10">
        <v>0</v>
      </c>
      <c r="J523" s="10">
        <v>0</v>
      </c>
      <c r="K523" s="10">
        <v>0</v>
      </c>
      <c r="L523" s="10">
        <v>0</v>
      </c>
      <c r="M523" s="10">
        <v>0</v>
      </c>
    </row>
    <row r="524" spans="1:13" x14ac:dyDescent="0.35">
      <c r="A524" s="9" t="str">
        <f>B279&amp;C509&amp;D524</f>
        <v>DISTRIBUCION VOLUMEN X CRITERIO (kg ó litros)Total AperitivosEN EL ESTABLECIMIENTO</v>
      </c>
      <c r="B524" s="9">
        <v>0</v>
      </c>
      <c r="C524" s="9">
        <v>0</v>
      </c>
      <c r="D524" s="9" t="s">
        <v>126</v>
      </c>
      <c r="E524" s="22">
        <v>14.602906610485878</v>
      </c>
      <c r="F524" s="22">
        <v>15.165350770225771</v>
      </c>
      <c r="G524" s="22">
        <v>14.266843517775381</v>
      </c>
      <c r="H524" s="22">
        <v>0</v>
      </c>
      <c r="I524" s="22">
        <v>0</v>
      </c>
      <c r="J524" s="22">
        <v>0</v>
      </c>
      <c r="K524" s="22">
        <v>0</v>
      </c>
      <c r="L524" s="22">
        <v>0</v>
      </c>
      <c r="M524" s="10">
        <v>0</v>
      </c>
    </row>
    <row r="525" spans="1:13" x14ac:dyDescent="0.35">
      <c r="A525" s="9" t="str">
        <f>B279&amp;C509&amp;D525</f>
        <v>DISTRIBUCION VOLUMEN X CRITERIO (kg ó litros)Total AperitivosEN EL TRABAJO</v>
      </c>
      <c r="B525" s="9">
        <v>0</v>
      </c>
      <c r="C525" s="9">
        <v>0</v>
      </c>
      <c r="D525" s="10" t="s">
        <v>127</v>
      </c>
      <c r="E525" s="10">
        <v>9.3441498175477147</v>
      </c>
      <c r="F525" s="10">
        <v>8.7686457712592905</v>
      </c>
      <c r="G525" s="10">
        <v>9.0289152390767704</v>
      </c>
      <c r="H525" s="10">
        <v>0</v>
      </c>
      <c r="I525" s="10">
        <v>0</v>
      </c>
      <c r="J525" s="10">
        <v>0</v>
      </c>
      <c r="K525" s="10">
        <v>0</v>
      </c>
      <c r="L525" s="10">
        <v>0</v>
      </c>
      <c r="M525" s="10">
        <v>0</v>
      </c>
    </row>
    <row r="526" spans="1:13" x14ac:dyDescent="0.35">
      <c r="A526" s="9" t="str">
        <f>B279&amp;C509&amp;D526</f>
        <v>DISTRIBUCION VOLUMEN X CRITERIO (kg ó litros)Total AperitivosEN COLEGIO/INSTITUTO/UNIV.</v>
      </c>
      <c r="B526" s="9">
        <v>0</v>
      </c>
      <c r="C526" s="9">
        <v>0</v>
      </c>
      <c r="D526" s="9" t="s">
        <v>128</v>
      </c>
      <c r="E526" s="22">
        <v>1.3400645293075366</v>
      </c>
      <c r="F526" s="22">
        <v>1.4073913015133184</v>
      </c>
      <c r="G526" s="22">
        <v>1.122586590567564</v>
      </c>
      <c r="H526" s="22">
        <v>0</v>
      </c>
      <c r="I526" s="22">
        <v>0</v>
      </c>
      <c r="J526" s="22">
        <v>0</v>
      </c>
      <c r="K526" s="22">
        <v>0</v>
      </c>
      <c r="L526" s="22">
        <v>0</v>
      </c>
      <c r="M526" s="10">
        <v>0</v>
      </c>
    </row>
    <row r="527" spans="1:13" x14ac:dyDescent="0.35">
      <c r="A527" s="9" t="str">
        <f>B279&amp;C509&amp;D527</f>
        <v>DISTRIBUCION VOLUMEN X CRITERIO (kg ó litros)Total AperitivosEN MI CASA</v>
      </c>
      <c r="B527" s="9">
        <v>0</v>
      </c>
      <c r="C527" s="9">
        <v>0</v>
      </c>
      <c r="D527" s="10" t="s">
        <v>129</v>
      </c>
      <c r="E527" s="10">
        <v>5.5374199582832153</v>
      </c>
      <c r="F527" s="10">
        <v>6.1164530771917125</v>
      </c>
      <c r="G527" s="10">
        <v>7.1340155691716882</v>
      </c>
      <c r="H527" s="10">
        <v>0</v>
      </c>
      <c r="I527" s="10">
        <v>0</v>
      </c>
      <c r="J527" s="10">
        <v>0</v>
      </c>
      <c r="K527" s="10">
        <v>0</v>
      </c>
      <c r="L527" s="10">
        <v>0</v>
      </c>
      <c r="M527" s="10">
        <v>0</v>
      </c>
    </row>
    <row r="528" spans="1:13" x14ac:dyDescent="0.35">
      <c r="A528" s="9" t="str">
        <f>B279&amp;C509&amp;D528</f>
        <v>DISTRIBUCION VOLUMEN X CRITERIO (kg ó litros)Total AperitivosEN M.TRANSP.(AVION,TREN,AUTOC,E</v>
      </c>
      <c r="B528" s="9">
        <v>0</v>
      </c>
      <c r="C528" s="9">
        <v>0</v>
      </c>
      <c r="D528" s="9" t="s">
        <v>130</v>
      </c>
      <c r="E528" s="22">
        <v>1.2913153111085462</v>
      </c>
      <c r="F528" s="22">
        <v>0.43277217961928971</v>
      </c>
      <c r="G528" s="22">
        <v>0.4216934002702899</v>
      </c>
      <c r="H528" s="22">
        <v>0</v>
      </c>
      <c r="I528" s="22">
        <v>0</v>
      </c>
      <c r="J528" s="22">
        <v>0</v>
      </c>
      <c r="K528" s="22">
        <v>0</v>
      </c>
      <c r="L528" s="22">
        <v>0</v>
      </c>
      <c r="M528" s="10">
        <v>0</v>
      </c>
    </row>
    <row r="529" spans="1:13" x14ac:dyDescent="0.35">
      <c r="A529" s="9" t="str">
        <f>B279&amp;C509&amp;D529</f>
        <v>DISTRIBUCION VOLUMEN X CRITERIO (kg ó litros)Total AperitivosEN OTRO LUGAR</v>
      </c>
      <c r="B529" s="9">
        <v>0</v>
      </c>
      <c r="C529" s="9">
        <v>0</v>
      </c>
      <c r="D529" s="10" t="s">
        <v>131</v>
      </c>
      <c r="E529" s="10">
        <v>10.093763040551003</v>
      </c>
      <c r="F529" s="10">
        <v>12.865763746507014</v>
      </c>
      <c r="G529" s="10">
        <v>13.218757250544243</v>
      </c>
      <c r="H529" s="10">
        <v>0</v>
      </c>
      <c r="I529" s="10">
        <v>0</v>
      </c>
      <c r="J529" s="10">
        <v>0</v>
      </c>
      <c r="K529" s="10">
        <v>0</v>
      </c>
      <c r="L529" s="10">
        <v>0</v>
      </c>
      <c r="M529" s="10">
        <v>0</v>
      </c>
    </row>
    <row r="530" spans="1:13" x14ac:dyDescent="0.35">
      <c r="A530" s="9" t="str">
        <f>B279&amp;C509&amp;D530</f>
        <v>DISTRIBUCION VOLUMEN X CRITERIO (kg ó litros)Total AperitivosDESAYUNO</v>
      </c>
      <c r="B530" s="9">
        <v>0</v>
      </c>
      <c r="C530" s="9">
        <v>0</v>
      </c>
      <c r="D530" s="9" t="s">
        <v>132</v>
      </c>
      <c r="E530" s="22">
        <v>4.424081720831408</v>
      </c>
      <c r="F530" s="22">
        <v>5.514681437766086</v>
      </c>
      <c r="G530" s="22">
        <v>3.8108075899359837</v>
      </c>
      <c r="H530" s="22">
        <v>0</v>
      </c>
      <c r="I530" s="22">
        <v>0</v>
      </c>
      <c r="J530" s="22">
        <v>0</v>
      </c>
      <c r="K530" s="22">
        <v>0</v>
      </c>
      <c r="L530" s="22">
        <v>0</v>
      </c>
      <c r="M530" s="10">
        <v>0</v>
      </c>
    </row>
    <row r="531" spans="1:13" x14ac:dyDescent="0.35">
      <c r="A531" s="9" t="str">
        <f>B279&amp;C509&amp;D531</f>
        <v>DISTRIBUCION VOLUMEN X CRITERIO (kg ó litros)Total AperitivosAPERITIVO/ANTES DE COMER</v>
      </c>
      <c r="B531" s="9">
        <v>0</v>
      </c>
      <c r="C531" s="9">
        <v>0</v>
      </c>
      <c r="D531" s="10" t="s">
        <v>133</v>
      </c>
      <c r="E531" s="10">
        <v>20.847794032897614</v>
      </c>
      <c r="F531" s="10">
        <v>19.996577365705111</v>
      </c>
      <c r="G531" s="10">
        <v>20.810630422549924</v>
      </c>
      <c r="H531" s="10">
        <v>0</v>
      </c>
      <c r="I531" s="10">
        <v>0</v>
      </c>
      <c r="J531" s="10">
        <v>0</v>
      </c>
      <c r="K531" s="10">
        <v>0</v>
      </c>
      <c r="L531" s="10">
        <v>0</v>
      </c>
      <c r="M531" s="10">
        <v>0</v>
      </c>
    </row>
    <row r="532" spans="1:13" x14ac:dyDescent="0.35">
      <c r="A532" s="9" t="str">
        <f>B279&amp;C509&amp;D532</f>
        <v>DISTRIBUCION VOLUMEN X CRITERIO (kg ó litros)Total AperitivosCOMIDA</v>
      </c>
      <c r="B532" s="9">
        <v>0</v>
      </c>
      <c r="C532" s="9">
        <v>0</v>
      </c>
      <c r="D532" s="9" t="s">
        <v>134</v>
      </c>
      <c r="E532" s="22">
        <v>11.139619758669848</v>
      </c>
      <c r="F532" s="22">
        <v>9.3398987655253389</v>
      </c>
      <c r="G532" s="22">
        <v>10.437471417620605</v>
      </c>
      <c r="H532" s="22">
        <v>0</v>
      </c>
      <c r="I532" s="22">
        <v>0</v>
      </c>
      <c r="J532" s="22">
        <v>0</v>
      </c>
      <c r="K532" s="22">
        <v>0</v>
      </c>
      <c r="L532" s="22">
        <v>0</v>
      </c>
      <c r="M532" s="10">
        <v>0</v>
      </c>
    </row>
    <row r="533" spans="1:13" x14ac:dyDescent="0.35">
      <c r="A533" s="9" t="str">
        <f>B279&amp;C509&amp;D533</f>
        <v>DISTRIBUCION VOLUMEN X CRITERIO (kg ó litros)Total AperitivosTARDE/MERIENDA</v>
      </c>
      <c r="B533" s="9">
        <v>0</v>
      </c>
      <c r="C533" s="9">
        <v>0</v>
      </c>
      <c r="D533" s="10" t="s">
        <v>135</v>
      </c>
      <c r="E533" s="10">
        <v>31.675144506841168</v>
      </c>
      <c r="F533" s="10">
        <v>33.175653944088559</v>
      </c>
      <c r="G533" s="10">
        <v>32.796396235172104</v>
      </c>
      <c r="H533" s="10">
        <v>0</v>
      </c>
      <c r="I533" s="10">
        <v>0</v>
      </c>
      <c r="J533" s="10">
        <v>0</v>
      </c>
      <c r="K533" s="10">
        <v>0</v>
      </c>
      <c r="L533" s="10">
        <v>0</v>
      </c>
      <c r="M533" s="10">
        <v>0</v>
      </c>
    </row>
    <row r="534" spans="1:13" x14ac:dyDescent="0.35">
      <c r="A534" s="9" t="str">
        <f>B279&amp;C509&amp;D534</f>
        <v>DISTRIBUCION VOLUMEN X CRITERIO (kg ó litros)Total AperitivosANTES DE CENAR</v>
      </c>
      <c r="B534" s="9">
        <v>0</v>
      </c>
      <c r="C534" s="9">
        <v>0</v>
      </c>
      <c r="D534" s="9" t="s">
        <v>136</v>
      </c>
      <c r="E534" s="22">
        <v>6.9519694841111255</v>
      </c>
      <c r="F534" s="22">
        <v>6.6184810645236025</v>
      </c>
      <c r="G534" s="22">
        <v>7.4141680153860214</v>
      </c>
      <c r="H534" s="22">
        <v>0</v>
      </c>
      <c r="I534" s="22">
        <v>0</v>
      </c>
      <c r="J534" s="22">
        <v>0</v>
      </c>
      <c r="K534" s="22">
        <v>0</v>
      </c>
      <c r="L534" s="22">
        <v>0</v>
      </c>
      <c r="M534" s="10">
        <v>0</v>
      </c>
    </row>
    <row r="535" spans="1:13" x14ac:dyDescent="0.35">
      <c r="A535" s="9" t="str">
        <f>B279&amp;C509&amp;D535</f>
        <v>DISTRIBUCION VOLUMEN X CRITERIO (kg ó litros)Total AperitivosCENA</v>
      </c>
      <c r="B535" s="9">
        <v>0</v>
      </c>
      <c r="C535" s="9">
        <v>0</v>
      </c>
      <c r="D535" s="10" t="s">
        <v>137</v>
      </c>
      <c r="E535" s="10">
        <v>4.5100506142996375</v>
      </c>
      <c r="F535" s="10">
        <v>5.3970050254940016</v>
      </c>
      <c r="G535" s="10">
        <v>5.1505743715040211</v>
      </c>
      <c r="H535" s="10">
        <v>0</v>
      </c>
      <c r="I535" s="10">
        <v>0</v>
      </c>
      <c r="J535" s="10">
        <v>0</v>
      </c>
      <c r="K535" s="10">
        <v>0</v>
      </c>
      <c r="L535" s="10">
        <v>0</v>
      </c>
      <c r="M535" s="10">
        <v>0</v>
      </c>
    </row>
    <row r="536" spans="1:13" x14ac:dyDescent="0.35">
      <c r="A536" s="9" t="str">
        <f>B279&amp;C509&amp;D536</f>
        <v>DISTRIBUCION VOLUMEN X CRITERIO (kg ó litros)Total AperitivosDESPUES DE LA CENA</v>
      </c>
      <c r="B536" s="9">
        <v>0</v>
      </c>
      <c r="C536" s="9">
        <v>0</v>
      </c>
      <c r="D536" s="9" t="s">
        <v>138</v>
      </c>
      <c r="E536" s="22">
        <v>2.4010727699652432</v>
      </c>
      <c r="F536" s="22">
        <v>1.8112058265065285</v>
      </c>
      <c r="G536" s="22">
        <v>2.521688732365357</v>
      </c>
      <c r="H536" s="22">
        <v>0</v>
      </c>
      <c r="I536" s="22">
        <v>0</v>
      </c>
      <c r="J536" s="22">
        <v>0</v>
      </c>
      <c r="K536" s="22">
        <v>0</v>
      </c>
      <c r="L536" s="22">
        <v>0</v>
      </c>
      <c r="M536" s="10">
        <v>0</v>
      </c>
    </row>
    <row r="537" spans="1:13" x14ac:dyDescent="0.35">
      <c r="A537" s="9" t="str">
        <f>B279&amp;C509&amp;D537</f>
        <v>DISTRIBUCION VOLUMEN X CRITERIO (kg ó litros)Total AperitivosDURANTE EL DIA</v>
      </c>
      <c r="B537" s="9">
        <v>0</v>
      </c>
      <c r="C537" s="9">
        <v>0</v>
      </c>
      <c r="D537" s="10" t="s">
        <v>139</v>
      </c>
      <c r="E537" s="10">
        <v>18.05026819671718</v>
      </c>
      <c r="F537" s="10">
        <v>18.14650075547425</v>
      </c>
      <c r="G537" s="10">
        <v>17.058260391687117</v>
      </c>
      <c r="H537" s="10">
        <v>0</v>
      </c>
      <c r="I537" s="10">
        <v>0</v>
      </c>
      <c r="J537" s="10">
        <v>0</v>
      </c>
      <c r="K537" s="10">
        <v>0</v>
      </c>
      <c r="L537" s="10">
        <v>0</v>
      </c>
      <c r="M537" s="10">
        <v>0</v>
      </c>
    </row>
    <row r="538" spans="1:13" x14ac:dyDescent="0.35">
      <c r="A538" s="9" t="str">
        <f>B279&amp;C509&amp;D538</f>
        <v>DISTRIBUCION VOLUMEN X CRITERIO (kg ó litros)Total AperitivosCON AMIGOS</v>
      </c>
      <c r="B538" s="9">
        <v>0</v>
      </c>
      <c r="C538" s="9">
        <v>0</v>
      </c>
      <c r="D538" s="9" t="s">
        <v>140</v>
      </c>
      <c r="E538" s="22">
        <v>22.444983778353006</v>
      </c>
      <c r="F538" s="22">
        <v>21.371273140442458</v>
      </c>
      <c r="G538" s="22">
        <v>20.420356936650226</v>
      </c>
      <c r="H538" s="22">
        <v>0</v>
      </c>
      <c r="I538" s="22">
        <v>0</v>
      </c>
      <c r="J538" s="22">
        <v>0</v>
      </c>
      <c r="K538" s="22">
        <v>0</v>
      </c>
      <c r="L538" s="22">
        <v>0</v>
      </c>
      <c r="M538" s="10">
        <v>0</v>
      </c>
    </row>
    <row r="539" spans="1:13" x14ac:dyDescent="0.35">
      <c r="A539" s="9" t="str">
        <f>B279&amp;C509&amp;D539</f>
        <v>DISTRIBUCION VOLUMEN X CRITERIO (kg ó litros)Total AperitivosCON CLIENTES</v>
      </c>
      <c r="B539" s="9">
        <v>0</v>
      </c>
      <c r="C539" s="9">
        <v>0</v>
      </c>
      <c r="D539" s="10" t="s">
        <v>141</v>
      </c>
      <c r="E539" s="10">
        <v>0.38824728071405901</v>
      </c>
      <c r="F539" s="10">
        <v>0.4354950802446198</v>
      </c>
      <c r="G539" s="10">
        <v>0.16881708721724883</v>
      </c>
      <c r="H539" s="10">
        <v>0</v>
      </c>
      <c r="I539" s="10">
        <v>0</v>
      </c>
      <c r="J539" s="10">
        <v>0</v>
      </c>
      <c r="K539" s="10">
        <v>0</v>
      </c>
      <c r="L539" s="10">
        <v>0</v>
      </c>
      <c r="M539" s="10">
        <v>0</v>
      </c>
    </row>
    <row r="540" spans="1:13" x14ac:dyDescent="0.35">
      <c r="A540" s="9" t="str">
        <f>B279&amp;C509&amp;D540</f>
        <v>DISTRIBUCION VOLUMEN X CRITERIO (kg ó litros)Total AperitivosCON COMPAÑEROS DE TRABAJO</v>
      </c>
      <c r="B540" s="9">
        <v>0</v>
      </c>
      <c r="C540" s="9">
        <v>0</v>
      </c>
      <c r="D540" s="9" t="s">
        <v>142</v>
      </c>
      <c r="E540" s="22">
        <v>4.9529264976043077</v>
      </c>
      <c r="F540" s="22">
        <v>5.0992983004388277</v>
      </c>
      <c r="G540" s="22">
        <v>4.275913679879908</v>
      </c>
      <c r="H540" s="22">
        <v>0</v>
      </c>
      <c r="I540" s="22">
        <v>0</v>
      </c>
      <c r="J540" s="22">
        <v>0</v>
      </c>
      <c r="K540" s="22">
        <v>0</v>
      </c>
      <c r="L540" s="22">
        <v>0</v>
      </c>
      <c r="M540" s="10">
        <v>0</v>
      </c>
    </row>
    <row r="541" spans="1:13" x14ac:dyDescent="0.35">
      <c r="A541" s="9" t="str">
        <f>B279&amp;C509&amp;D541</f>
        <v>DISTRIBUCION VOLUMEN X CRITERIO (kg ó litros)Total AperitivosCON COMPAÑEROS DE CLASE</v>
      </c>
      <c r="B541" s="9">
        <v>0</v>
      </c>
      <c r="C541" s="9">
        <v>0</v>
      </c>
      <c r="D541" s="10" t="s">
        <v>143</v>
      </c>
      <c r="E541" s="10">
        <v>1.0130009850271711</v>
      </c>
      <c r="F541" s="10">
        <v>0.8427617191458604</v>
      </c>
      <c r="G541" s="10">
        <v>0.94178121797115799</v>
      </c>
      <c r="H541" s="10">
        <v>0</v>
      </c>
      <c r="I541" s="10">
        <v>0</v>
      </c>
      <c r="J541" s="10">
        <v>0</v>
      </c>
      <c r="K541" s="10">
        <v>0</v>
      </c>
      <c r="L541" s="10">
        <v>0</v>
      </c>
      <c r="M541" s="10">
        <v>0</v>
      </c>
    </row>
    <row r="542" spans="1:13" x14ac:dyDescent="0.35">
      <c r="A542" s="9" t="str">
        <f>B279&amp;C509&amp;D542</f>
        <v>DISTRIBUCION VOLUMEN X CRITERIO (kg ó litros)Total AperitivosCON FAMILIA</v>
      </c>
      <c r="B542" s="9">
        <v>0</v>
      </c>
      <c r="C542" s="9">
        <v>0</v>
      </c>
      <c r="D542" s="9" t="s">
        <v>144</v>
      </c>
      <c r="E542" s="22">
        <v>38.4161887104082</v>
      </c>
      <c r="F542" s="22">
        <v>38.706141478221731</v>
      </c>
      <c r="G542" s="22">
        <v>39.110886616796485</v>
      </c>
      <c r="H542" s="22">
        <v>0</v>
      </c>
      <c r="I542" s="22">
        <v>0</v>
      </c>
      <c r="J542" s="22">
        <v>0</v>
      </c>
      <c r="K542" s="22">
        <v>0</v>
      </c>
      <c r="L542" s="22">
        <v>0</v>
      </c>
      <c r="M542" s="10">
        <v>0</v>
      </c>
    </row>
    <row r="543" spans="1:13" x14ac:dyDescent="0.35">
      <c r="A543" s="9" t="str">
        <f>B279&amp;C509&amp;D543</f>
        <v>DISTRIBUCION VOLUMEN X CRITERIO (kg ó litros)Total AperitivosCON LA PAREJA</v>
      </c>
      <c r="B543" s="9">
        <v>0</v>
      </c>
      <c r="C543" s="9">
        <v>0</v>
      </c>
      <c r="D543" s="10" t="s">
        <v>145</v>
      </c>
      <c r="E543" s="10">
        <v>8.0957258850421194</v>
      </c>
      <c r="F543" s="10">
        <v>9.1114218834437342</v>
      </c>
      <c r="G543" s="10">
        <v>9.3208076928268095</v>
      </c>
      <c r="H543" s="10">
        <v>0</v>
      </c>
      <c r="I543" s="10">
        <v>0</v>
      </c>
      <c r="J543" s="10">
        <v>0</v>
      </c>
      <c r="K543" s="10">
        <v>0</v>
      </c>
      <c r="L543" s="10">
        <v>0</v>
      </c>
      <c r="M543" s="10">
        <v>0</v>
      </c>
    </row>
    <row r="544" spans="1:13" x14ac:dyDescent="0.35">
      <c r="A544" s="9" t="str">
        <f>B279&amp;C509&amp;D544</f>
        <v>DISTRIBUCION VOLUMEN X CRITERIO (kg ó litros)Total AperitivosESTABA SOLO/A</v>
      </c>
      <c r="B544" s="9">
        <v>0</v>
      </c>
      <c r="C544" s="9">
        <v>0</v>
      </c>
      <c r="D544" s="9" t="s">
        <v>146</v>
      </c>
      <c r="E544" s="22">
        <v>23.122011027429192</v>
      </c>
      <c r="F544" s="22">
        <v>22.711595111802069</v>
      </c>
      <c r="G544" s="22">
        <v>24.541467388871663</v>
      </c>
      <c r="H544" s="22">
        <v>0</v>
      </c>
      <c r="I544" s="22">
        <v>0</v>
      </c>
      <c r="J544" s="22">
        <v>0</v>
      </c>
      <c r="K544" s="22">
        <v>0</v>
      </c>
      <c r="L544" s="22">
        <v>0</v>
      </c>
      <c r="M544" s="10">
        <v>0</v>
      </c>
    </row>
    <row r="545" spans="1:13" x14ac:dyDescent="0.35">
      <c r="A545" s="9" t="str">
        <f>B279&amp;C509&amp;D545</f>
        <v>DISTRIBUCION VOLUMEN X CRITERIO (kg ó litros)Total AperitivosOTROS</v>
      </c>
      <c r="B545" s="9">
        <v>0</v>
      </c>
      <c r="C545" s="9">
        <v>0</v>
      </c>
      <c r="D545" s="10" t="s">
        <v>147</v>
      </c>
      <c r="E545" s="10">
        <v>1.5669145779428886</v>
      </c>
      <c r="F545" s="10">
        <v>1.7220133092638492</v>
      </c>
      <c r="G545" s="10">
        <v>1.2199659038898976</v>
      </c>
      <c r="H545" s="10">
        <v>0</v>
      </c>
      <c r="I545" s="10">
        <v>0</v>
      </c>
      <c r="J545" s="10">
        <v>0</v>
      </c>
      <c r="K545" s="10">
        <v>0</v>
      </c>
      <c r="L545" s="10">
        <v>0</v>
      </c>
      <c r="M545" s="10">
        <v>0</v>
      </c>
    </row>
    <row r="546" spans="1:13" x14ac:dyDescent="0.35">
      <c r="A546" s="9" t="str">
        <f>B279&amp;C509&amp;D546</f>
        <v>DISTRIBUCION VOLUMEN X CRITERIO (kg ó litros)Total AperitivosESTAR TRABAJANDO</v>
      </c>
      <c r="B546" s="9">
        <v>0</v>
      </c>
      <c r="C546" s="9">
        <v>0</v>
      </c>
      <c r="D546" s="9" t="s">
        <v>148</v>
      </c>
      <c r="E546" s="22">
        <v>7.6521749830850219</v>
      </c>
      <c r="F546" s="22">
        <v>7.3687330800036355</v>
      </c>
      <c r="G546" s="22">
        <v>7.0171460993031491</v>
      </c>
      <c r="H546" s="22">
        <v>0</v>
      </c>
      <c r="I546" s="22">
        <v>0</v>
      </c>
      <c r="J546" s="22">
        <v>0</v>
      </c>
      <c r="K546" s="22">
        <v>0</v>
      </c>
      <c r="L546" s="22">
        <v>0</v>
      </c>
      <c r="M546" s="10">
        <v>0</v>
      </c>
    </row>
    <row r="547" spans="1:13" x14ac:dyDescent="0.35">
      <c r="A547" s="9" t="str">
        <f>B279&amp;C509&amp;D547</f>
        <v>DISTRIBUCION VOLUMEN X CRITERIO (kg ó litros)Total AperitivosCOMIDA DE NEGOCIOS</v>
      </c>
      <c r="B547" s="9">
        <v>0</v>
      </c>
      <c r="C547" s="9">
        <v>0</v>
      </c>
      <c r="D547" s="10" t="s">
        <v>149</v>
      </c>
      <c r="E547" s="10">
        <v>0.48119089092519102</v>
      </c>
      <c r="F547" s="10">
        <v>0.21692048163848926</v>
      </c>
      <c r="G547" s="10">
        <v>0.36833047356881132</v>
      </c>
      <c r="H547" s="10">
        <v>0</v>
      </c>
      <c r="I547" s="10">
        <v>0</v>
      </c>
      <c r="J547" s="10">
        <v>0</v>
      </c>
      <c r="K547" s="10">
        <v>0</v>
      </c>
      <c r="L547" s="10">
        <v>0</v>
      </c>
      <c r="M547" s="10">
        <v>0</v>
      </c>
    </row>
    <row r="548" spans="1:13" x14ac:dyDescent="0.35">
      <c r="A548" s="9" t="str">
        <f>B279&amp;C509&amp;D548</f>
        <v>DISTRIBUCION VOLUMEN X CRITERIO (kg ó litros)Total AperitivosPOR PLACER/RELAX</v>
      </c>
      <c r="B548" s="9">
        <v>0</v>
      </c>
      <c r="C548" s="9">
        <v>0</v>
      </c>
      <c r="D548" s="9" t="s">
        <v>150</v>
      </c>
      <c r="E548" s="22">
        <v>19.397499814182162</v>
      </c>
      <c r="F548" s="22">
        <v>19.717213093154427</v>
      </c>
      <c r="G548" s="22">
        <v>20.894215496688105</v>
      </c>
      <c r="H548" s="22">
        <v>0</v>
      </c>
      <c r="I548" s="22">
        <v>0</v>
      </c>
      <c r="J548" s="22">
        <v>0</v>
      </c>
      <c r="K548" s="22">
        <v>0</v>
      </c>
      <c r="L548" s="22">
        <v>0</v>
      </c>
      <c r="M548" s="10">
        <v>0</v>
      </c>
    </row>
    <row r="549" spans="1:13" x14ac:dyDescent="0.35">
      <c r="A549" s="9" t="str">
        <f>B279&amp;C509&amp;D549</f>
        <v>DISTRIBUCION VOLUMEN X CRITERIO (kg ó litros)Total AperitivosTENER HAMBRE/SIN PLANIFICAR</v>
      </c>
      <c r="B549" s="9">
        <v>0</v>
      </c>
      <c r="C549" s="9">
        <v>0</v>
      </c>
      <c r="D549" s="10" t="s">
        <v>151</v>
      </c>
      <c r="E549" s="10">
        <v>36.871470383028104</v>
      </c>
      <c r="F549" s="10">
        <v>38.29570953676383</v>
      </c>
      <c r="G549" s="10">
        <v>39.090916681626027</v>
      </c>
      <c r="H549" s="10">
        <v>0</v>
      </c>
      <c r="I549" s="10">
        <v>0</v>
      </c>
      <c r="J549" s="10">
        <v>0</v>
      </c>
      <c r="K549" s="10">
        <v>0</v>
      </c>
      <c r="L549" s="10">
        <v>0</v>
      </c>
      <c r="M549" s="10">
        <v>0</v>
      </c>
    </row>
    <row r="550" spans="1:13" x14ac:dyDescent="0.35">
      <c r="A550" s="9" t="str">
        <f>B279&amp;C509&amp;D550</f>
        <v>DISTRIBUCION VOLUMEN X CRITERIO (kg ó litros)Total AperitivosESTAR DE COMPRAS</v>
      </c>
      <c r="B550" s="9">
        <v>0</v>
      </c>
      <c r="C550" s="9">
        <v>0</v>
      </c>
      <c r="D550" s="9" t="s">
        <v>152</v>
      </c>
      <c r="E550" s="22">
        <v>3.1271181323971442</v>
      </c>
      <c r="F550" s="22">
        <v>3.0394486195318362</v>
      </c>
      <c r="G550" s="22">
        <v>2.1936281291750603</v>
      </c>
      <c r="H550" s="22">
        <v>0</v>
      </c>
      <c r="I550" s="22">
        <v>0</v>
      </c>
      <c r="J550" s="22">
        <v>0</v>
      </c>
      <c r="K550" s="22">
        <v>0</v>
      </c>
      <c r="L550" s="22">
        <v>0</v>
      </c>
      <c r="M550" s="10">
        <v>0</v>
      </c>
    </row>
    <row r="551" spans="1:13" x14ac:dyDescent="0.35">
      <c r="A551" s="9" t="str">
        <f>B279&amp;C509&amp;D551</f>
        <v>DISTRIBUCION VOLUMEN X CRITERIO (kg ó litros)Total AperitivosNO COCINAR EN CASA</v>
      </c>
      <c r="B551" s="9">
        <v>0</v>
      </c>
      <c r="C551" s="9">
        <v>0</v>
      </c>
      <c r="D551" s="10" t="s">
        <v>153</v>
      </c>
      <c r="E551" s="10">
        <v>2.9965621270298297</v>
      </c>
      <c r="F551" s="10">
        <v>3.0443406085497871</v>
      </c>
      <c r="G551" s="10">
        <v>3.3836492763754666</v>
      </c>
      <c r="H551" s="10">
        <v>0</v>
      </c>
      <c r="I551" s="10">
        <v>0</v>
      </c>
      <c r="J551" s="10">
        <v>0</v>
      </c>
      <c r="K551" s="10">
        <v>0</v>
      </c>
      <c r="L551" s="10">
        <v>0</v>
      </c>
      <c r="M551" s="10">
        <v>0</v>
      </c>
    </row>
    <row r="552" spans="1:13" x14ac:dyDescent="0.35">
      <c r="A552" s="9" t="str">
        <f>B279&amp;C509&amp;D552</f>
        <v>DISTRIBUCION VOLUMEN X CRITERIO (kg ó litros)Total AperitivosCELEBRACION/FIESTA/SALIR TOMAR</v>
      </c>
      <c r="B552" s="9">
        <v>0</v>
      </c>
      <c r="C552" s="9">
        <v>0</v>
      </c>
      <c r="D552" s="9" t="s">
        <v>154</v>
      </c>
      <c r="E552" s="22">
        <v>18.359136994122554</v>
      </c>
      <c r="F552" s="22">
        <v>18.29194962342034</v>
      </c>
      <c r="G552" s="22">
        <v>16.637683629765807</v>
      </c>
      <c r="H552" s="22">
        <v>0</v>
      </c>
      <c r="I552" s="22">
        <v>0</v>
      </c>
      <c r="J552" s="22">
        <v>0</v>
      </c>
      <c r="K552" s="22">
        <v>0</v>
      </c>
      <c r="L552" s="22">
        <v>0</v>
      </c>
      <c r="M552" s="10">
        <v>0</v>
      </c>
    </row>
    <row r="553" spans="1:13" x14ac:dyDescent="0.35">
      <c r="A553" s="9" t="str">
        <f>B279&amp;C509&amp;D553</f>
        <v>DISTRIBUCION VOLUMEN X CRITERIO (kg ó litros)Total AperitivosVIENDO DEPORTES</v>
      </c>
      <c r="B553" s="9">
        <v>0</v>
      </c>
      <c r="C553" s="9">
        <v>0</v>
      </c>
      <c r="D553" s="10" t="s">
        <v>155</v>
      </c>
      <c r="E553" s="10">
        <v>3.2077998235307894</v>
      </c>
      <c r="F553" s="10">
        <v>2.8237630157373634</v>
      </c>
      <c r="G553" s="10">
        <v>2.6087759471893923</v>
      </c>
      <c r="H553" s="10">
        <v>0</v>
      </c>
      <c r="I553" s="10">
        <v>0</v>
      </c>
      <c r="J553" s="10">
        <v>0</v>
      </c>
      <c r="K553" s="10">
        <v>0</v>
      </c>
      <c r="L553" s="10">
        <v>0</v>
      </c>
      <c r="M553" s="10">
        <v>0</v>
      </c>
    </row>
    <row r="554" spans="1:13" x14ac:dyDescent="0.35">
      <c r="A554" s="9" t="str">
        <f>B279&amp;C509&amp;D554</f>
        <v>DISTRIBUCION VOLUMEN X CRITERIO (kg ó litros)Total AperitivosOTROS MOTIVOS</v>
      </c>
      <c r="B554" s="9">
        <v>0</v>
      </c>
      <c r="C554" s="9">
        <v>0</v>
      </c>
      <c r="D554" s="9" t="s">
        <v>156</v>
      </c>
      <c r="E554" s="22">
        <v>7.907046971472008</v>
      </c>
      <c r="F554" s="22">
        <v>7.2019250878006078</v>
      </c>
      <c r="G554" s="22">
        <v>7.8056490427075884</v>
      </c>
      <c r="H554" s="22">
        <v>0</v>
      </c>
      <c r="I554" s="22">
        <v>0</v>
      </c>
      <c r="J554" s="22">
        <v>0</v>
      </c>
      <c r="K554" s="22">
        <v>0</v>
      </c>
      <c r="L554" s="22">
        <v>0</v>
      </c>
      <c r="M554" s="10">
        <v>0</v>
      </c>
    </row>
    <row r="555" spans="1:13" x14ac:dyDescent="0.35">
      <c r="A555" s="9" t="str">
        <f>B555&amp;C555&amp;D555</f>
        <v>CONSUMO PER CAPITA (kg ó litros por individuo)TotalAlimentacionT.ESPAÑA</v>
      </c>
      <c r="B555" s="9" t="s">
        <v>103</v>
      </c>
      <c r="C555" s="9" t="s">
        <v>157</v>
      </c>
      <c r="D555" s="10" t="s">
        <v>36</v>
      </c>
      <c r="E555" s="10">
        <v>114.0083603197193</v>
      </c>
      <c r="F555" s="10">
        <v>110.16872801948593</v>
      </c>
      <c r="G555" s="10">
        <v>108.3188854798706</v>
      </c>
      <c r="H555" s="10">
        <v>0</v>
      </c>
      <c r="I555" s="10">
        <v>0</v>
      </c>
      <c r="J555" s="10">
        <v>0</v>
      </c>
      <c r="K555" s="10">
        <v>0</v>
      </c>
      <c r="L555" s="10">
        <v>0</v>
      </c>
      <c r="M555" s="10">
        <v>0</v>
      </c>
    </row>
    <row r="556" spans="1:13" x14ac:dyDescent="0.35">
      <c r="A556" s="9" t="str">
        <f>B555&amp;C555&amp;D556</f>
        <v>CONSUMO PER CAPITA (kg ó litros por individuo)TotalAlimentacionHiper+Super+Discount+G.A</v>
      </c>
      <c r="B556" s="9">
        <v>0</v>
      </c>
      <c r="C556" s="9">
        <v>0</v>
      </c>
      <c r="D556" s="9" t="s">
        <v>23</v>
      </c>
      <c r="E556" s="22">
        <v>8.9654639720839828</v>
      </c>
      <c r="F556" s="22">
        <v>8.2952626063954256</v>
      </c>
      <c r="G556" s="22">
        <v>9.1743711379467623</v>
      </c>
      <c r="H556" s="22">
        <v>0</v>
      </c>
      <c r="I556" s="22">
        <v>0</v>
      </c>
      <c r="J556" s="22">
        <v>0</v>
      </c>
      <c r="K556" s="22">
        <v>0</v>
      </c>
      <c r="L556" s="22">
        <v>0</v>
      </c>
      <c r="M556" s="10">
        <v>0</v>
      </c>
    </row>
    <row r="557" spans="1:13" x14ac:dyDescent="0.35">
      <c r="A557" s="9" t="str">
        <f>B555&amp;C555&amp;D557</f>
        <v>CONSUMO PER CAPITA (kg ó litros por individuo)TotalAlimentacionRestaurantes</v>
      </c>
      <c r="B557" s="9">
        <v>0</v>
      </c>
      <c r="C557" s="9">
        <v>0</v>
      </c>
      <c r="D557" s="10" t="s">
        <v>24</v>
      </c>
      <c r="E557" s="10">
        <v>23.778130182548438</v>
      </c>
      <c r="F557" s="10">
        <v>23.379969647855503</v>
      </c>
      <c r="G557" s="10">
        <v>22.907984849753337</v>
      </c>
      <c r="H557" s="10">
        <v>0</v>
      </c>
      <c r="I557" s="10">
        <v>0</v>
      </c>
      <c r="J557" s="10">
        <v>0</v>
      </c>
      <c r="K557" s="10">
        <v>0</v>
      </c>
      <c r="L557" s="10">
        <v>0</v>
      </c>
      <c r="M557" s="10">
        <v>0</v>
      </c>
    </row>
    <row r="558" spans="1:13" x14ac:dyDescent="0.35">
      <c r="A558" s="9" t="str">
        <f>B555&amp;C555&amp;D558</f>
        <v>CONSUMO PER CAPITA (kg ó litros por individuo)TotalAlimentacionRestaurantes Fast Food</v>
      </c>
      <c r="B558" s="9">
        <v>0</v>
      </c>
      <c r="C558" s="9">
        <v>0</v>
      </c>
      <c r="D558" s="9" t="s">
        <v>25</v>
      </c>
      <c r="E558" s="22">
        <v>16.794225749252433</v>
      </c>
      <c r="F558" s="22">
        <v>16.247770114399874</v>
      </c>
      <c r="G558" s="22">
        <v>16.692013224969774</v>
      </c>
      <c r="H558" s="22">
        <v>0</v>
      </c>
      <c r="I558" s="22">
        <v>0</v>
      </c>
      <c r="J558" s="22">
        <v>0</v>
      </c>
      <c r="K558" s="22">
        <v>0</v>
      </c>
      <c r="L558" s="22">
        <v>0</v>
      </c>
      <c r="M558" s="10">
        <v>0</v>
      </c>
    </row>
    <row r="559" spans="1:13" x14ac:dyDescent="0.35">
      <c r="A559" s="9" t="str">
        <f>B555&amp;C555&amp;D559</f>
        <v>CONSUMO PER CAPITA (kg ó litros por individuo)TotalAlimentacionBares/Cafeterias/Cervecerias</v>
      </c>
      <c r="B559" s="9">
        <v>0</v>
      </c>
      <c r="C559" s="9">
        <v>0</v>
      </c>
      <c r="D559" s="10" t="s">
        <v>26</v>
      </c>
      <c r="E559" s="10">
        <v>46.273713567433596</v>
      </c>
      <c r="F559" s="10">
        <v>45.28874367698343</v>
      </c>
      <c r="G559" s="10">
        <v>43.439760570090243</v>
      </c>
      <c r="H559" s="10">
        <v>0</v>
      </c>
      <c r="I559" s="10">
        <v>0</v>
      </c>
      <c r="J559" s="10">
        <v>0</v>
      </c>
      <c r="K559" s="10">
        <v>0</v>
      </c>
      <c r="L559" s="10">
        <v>0</v>
      </c>
      <c r="M559" s="10">
        <v>0</v>
      </c>
    </row>
    <row r="560" spans="1:13" x14ac:dyDescent="0.35">
      <c r="A560" s="9" t="str">
        <f>B555&amp;C555&amp;D560</f>
        <v>CONSUMO PER CAPITA (kg ó litros por individuo)TotalAlimentacionPanaderias/Pastelerias</v>
      </c>
      <c r="B560" s="9">
        <v>0</v>
      </c>
      <c r="C560" s="9">
        <v>0</v>
      </c>
      <c r="D560" s="9" t="s">
        <v>27</v>
      </c>
      <c r="E560" s="22">
        <v>1.3389671929340567</v>
      </c>
      <c r="F560" s="22">
        <v>1.3372181850701144</v>
      </c>
      <c r="G560" s="22">
        <v>1.4946941511369227</v>
      </c>
      <c r="H560" s="22">
        <v>0</v>
      </c>
      <c r="I560" s="22">
        <v>0</v>
      </c>
      <c r="J560" s="22">
        <v>0</v>
      </c>
      <c r="K560" s="22">
        <v>0</v>
      </c>
      <c r="L560" s="22">
        <v>0</v>
      </c>
      <c r="M560" s="10">
        <v>0</v>
      </c>
    </row>
    <row r="561" spans="1:13" x14ac:dyDescent="0.35">
      <c r="A561" s="9" t="str">
        <f>B555&amp;C555&amp;D561</f>
        <v>CONSUMO PER CAPITA (kg ó litros por individuo)TotalAlimentacionTda.Alimentacion/Delicatesen</v>
      </c>
      <c r="B561" s="9">
        <v>0</v>
      </c>
      <c r="C561" s="9">
        <v>0</v>
      </c>
      <c r="D561" s="10" t="s">
        <v>122</v>
      </c>
      <c r="E561" s="10">
        <v>1.8299338082892012</v>
      </c>
      <c r="F561" s="10">
        <v>1.5581797181279486</v>
      </c>
      <c r="G561" s="10">
        <v>1.2372348974329446</v>
      </c>
      <c r="H561" s="10">
        <v>0</v>
      </c>
      <c r="I561" s="10">
        <v>0</v>
      </c>
      <c r="J561" s="10">
        <v>0</v>
      </c>
      <c r="K561" s="10">
        <v>0</v>
      </c>
      <c r="L561" s="10">
        <v>0</v>
      </c>
      <c r="M561" s="10">
        <v>0</v>
      </c>
    </row>
    <row r="562" spans="1:13" x14ac:dyDescent="0.35">
      <c r="A562" s="9" t="str">
        <f>B555&amp;C555&amp;D562</f>
        <v>CONSUMO PER CAPITA (kg ó litros por individuo)TotalAlimentacionCanal Conveniencia/24h</v>
      </c>
      <c r="B562" s="9">
        <v>0</v>
      </c>
      <c r="C562" s="9">
        <v>0</v>
      </c>
      <c r="D562" s="9" t="s">
        <v>123</v>
      </c>
      <c r="E562" s="22">
        <v>3.7875976714439044</v>
      </c>
      <c r="F562" s="22">
        <v>3.6261438863407709</v>
      </c>
      <c r="G562" s="22">
        <v>3.2466363388247981</v>
      </c>
      <c r="H562" s="22">
        <v>0</v>
      </c>
      <c r="I562" s="22">
        <v>0</v>
      </c>
      <c r="J562" s="22">
        <v>0</v>
      </c>
      <c r="K562" s="22">
        <v>0</v>
      </c>
      <c r="L562" s="22">
        <v>0</v>
      </c>
      <c r="M562" s="10">
        <v>0</v>
      </c>
    </row>
    <row r="563" spans="1:13" x14ac:dyDescent="0.35">
      <c r="A563" s="9" t="str">
        <f>B555&amp;C555&amp;D563</f>
        <v>CONSUMO PER CAPITA (kg ó litros por individuo)TotalAlimentacionHoteles</v>
      </c>
      <c r="B563" s="9">
        <v>0</v>
      </c>
      <c r="C563" s="9">
        <v>0</v>
      </c>
      <c r="D563" s="10" t="s">
        <v>29</v>
      </c>
      <c r="E563" s="10">
        <v>0.74918596618003908</v>
      </c>
      <c r="F563" s="10">
        <v>0.62944478050039321</v>
      </c>
      <c r="G563" s="10">
        <v>0.61535546677431385</v>
      </c>
      <c r="H563" s="10">
        <v>0</v>
      </c>
      <c r="I563" s="10">
        <v>0</v>
      </c>
      <c r="J563" s="10">
        <v>0</v>
      </c>
      <c r="K563" s="10">
        <v>0</v>
      </c>
      <c r="L563" s="10">
        <v>0</v>
      </c>
      <c r="M563" s="10">
        <v>0</v>
      </c>
    </row>
    <row r="564" spans="1:13" x14ac:dyDescent="0.35">
      <c r="A564" s="9" t="str">
        <f>B555&amp;C555&amp;D564</f>
        <v>CONSUMO PER CAPITA (kg ó litros por individuo)TotalAlimentacionEstaciones de servicio</v>
      </c>
      <c r="B564" s="9">
        <v>0</v>
      </c>
      <c r="C564" s="9">
        <v>0</v>
      </c>
      <c r="D564" s="9" t="s">
        <v>30</v>
      </c>
      <c r="E564" s="22">
        <v>1.7359801671487773</v>
      </c>
      <c r="F564" s="22">
        <v>1.6528670190971757</v>
      </c>
      <c r="G564" s="22">
        <v>1.558074724963195</v>
      </c>
      <c r="H564" s="22">
        <v>0</v>
      </c>
      <c r="I564" s="22">
        <v>0</v>
      </c>
      <c r="J564" s="22">
        <v>0</v>
      </c>
      <c r="K564" s="22">
        <v>0</v>
      </c>
      <c r="L564" s="22">
        <v>0</v>
      </c>
      <c r="M564" s="10">
        <v>0</v>
      </c>
    </row>
    <row r="565" spans="1:13" x14ac:dyDescent="0.35">
      <c r="A565" s="9" t="str">
        <f>B555&amp;C555&amp;D565</f>
        <v>CONSUMO PER CAPITA (kg ó litros por individuo)TotalAlimentacionMaquinas dispensadoras</v>
      </c>
      <c r="B565" s="9">
        <v>0</v>
      </c>
      <c r="C565" s="9">
        <v>0</v>
      </c>
      <c r="D565" s="10" t="s">
        <v>31</v>
      </c>
      <c r="E565" s="10">
        <v>1.6753095068617905</v>
      </c>
      <c r="F565" s="10">
        <v>1.7069574665446092</v>
      </c>
      <c r="G565" s="10">
        <v>1.746084465834836</v>
      </c>
      <c r="H565" s="10">
        <v>0</v>
      </c>
      <c r="I565" s="10">
        <v>0</v>
      </c>
      <c r="J565" s="10">
        <v>0</v>
      </c>
      <c r="K565" s="10">
        <v>0</v>
      </c>
      <c r="L565" s="10">
        <v>0</v>
      </c>
      <c r="M565" s="10">
        <v>0</v>
      </c>
    </row>
    <row r="566" spans="1:13" x14ac:dyDescent="0.35">
      <c r="A566" s="9" t="str">
        <f>B555&amp;C555&amp;D566</f>
        <v>CONSUMO PER CAPITA (kg ó litros por individuo)TotalAlimentacionServicio en la empresa</v>
      </c>
      <c r="B566" s="9">
        <v>0</v>
      </c>
      <c r="C566" s="9">
        <v>0</v>
      </c>
      <c r="D566" s="9" t="s">
        <v>32</v>
      </c>
      <c r="E566" s="22">
        <v>1.3892712375635736</v>
      </c>
      <c r="F566" s="22">
        <v>1.1543696264361223</v>
      </c>
      <c r="G566" s="22">
        <v>1.1453655240168021</v>
      </c>
      <c r="H566" s="22">
        <v>0</v>
      </c>
      <c r="I566" s="22">
        <v>0</v>
      </c>
      <c r="J566" s="22">
        <v>0</v>
      </c>
      <c r="K566" s="22">
        <v>0</v>
      </c>
      <c r="L566" s="22">
        <v>0</v>
      </c>
      <c r="M566" s="10">
        <v>0</v>
      </c>
    </row>
    <row r="567" spans="1:13" x14ac:dyDescent="0.35">
      <c r="A567" s="9" t="str">
        <f>B555&amp;C555&amp;D567</f>
        <v>CONSUMO PER CAPITA (kg ó litros por individuo)TotalAlimentacionResto de canales</v>
      </c>
      <c r="B567" s="9">
        <v>0</v>
      </c>
      <c r="C567" s="9">
        <v>0</v>
      </c>
      <c r="D567" s="10" t="s">
        <v>33</v>
      </c>
      <c r="E567" s="10">
        <v>5.690593634479356</v>
      </c>
      <c r="F567" s="10">
        <v>5.2918153251355138</v>
      </c>
      <c r="G567" s="10">
        <v>5.0613158310580042</v>
      </c>
      <c r="H567" s="10">
        <v>0</v>
      </c>
      <c r="I567" s="10">
        <v>0</v>
      </c>
      <c r="J567" s="10">
        <v>0</v>
      </c>
      <c r="K567" s="10">
        <v>0</v>
      </c>
      <c r="L567" s="10">
        <v>0</v>
      </c>
      <c r="M567" s="10">
        <v>0</v>
      </c>
    </row>
    <row r="568" spans="1:13" x14ac:dyDescent="0.35">
      <c r="A568" s="9" t="str">
        <f>B555&amp;C555&amp;D568</f>
        <v>CONSUMO PER CAPITA (kg ó litros por individuo)TotalAlimentacionEN LA CALLE</v>
      </c>
      <c r="B568" s="9">
        <v>0</v>
      </c>
      <c r="C568" s="9">
        <v>0</v>
      </c>
      <c r="D568" s="9" t="s">
        <v>124</v>
      </c>
      <c r="E568" s="22">
        <v>5.5358830750667893</v>
      </c>
      <c r="F568" s="22">
        <v>4.9609572688645454</v>
      </c>
      <c r="G568" s="22">
        <v>4.4338281173988232</v>
      </c>
      <c r="H568" s="22">
        <v>0</v>
      </c>
      <c r="I568" s="22">
        <v>0</v>
      </c>
      <c r="J568" s="22">
        <v>0</v>
      </c>
      <c r="K568" s="22">
        <v>0</v>
      </c>
      <c r="L568" s="22">
        <v>0</v>
      </c>
      <c r="M568" s="10">
        <v>0</v>
      </c>
    </row>
    <row r="569" spans="1:13" x14ac:dyDescent="0.35">
      <c r="A569" s="9" t="str">
        <f>B555&amp;C555&amp;D569</f>
        <v>CONSUMO PER CAPITA (kg ó litros por individuo)TotalAlimentacionEN CASA DE OTROS</v>
      </c>
      <c r="B569" s="9">
        <v>0</v>
      </c>
      <c r="C569" s="9">
        <v>0</v>
      </c>
      <c r="D569" s="10" t="s">
        <v>125</v>
      </c>
      <c r="E569" s="10">
        <v>5.7462131414127935</v>
      </c>
      <c r="F569" s="10">
        <v>5.109748378798991</v>
      </c>
      <c r="G569" s="10">
        <v>5.8226072422498634</v>
      </c>
      <c r="H569" s="10">
        <v>0</v>
      </c>
      <c r="I569" s="10">
        <v>0</v>
      </c>
      <c r="J569" s="10">
        <v>0</v>
      </c>
      <c r="K569" s="10">
        <v>0</v>
      </c>
      <c r="L569" s="10">
        <v>0</v>
      </c>
      <c r="M569" s="10">
        <v>0</v>
      </c>
    </row>
    <row r="570" spans="1:13" x14ac:dyDescent="0.35">
      <c r="A570" s="9" t="str">
        <f>B555&amp;C555&amp;D570</f>
        <v>CONSUMO PER CAPITA (kg ó litros por individuo)TotalAlimentacionEN EL ESTABLECIMIENTO</v>
      </c>
      <c r="B570" s="9">
        <v>0</v>
      </c>
      <c r="C570" s="9">
        <v>0</v>
      </c>
      <c r="D570" s="9" t="s">
        <v>126</v>
      </c>
      <c r="E570" s="22">
        <v>79.303179474090271</v>
      </c>
      <c r="F570" s="22">
        <v>79.28916158505109</v>
      </c>
      <c r="G570" s="22">
        <v>77.700334173580131</v>
      </c>
      <c r="H570" s="22">
        <v>0</v>
      </c>
      <c r="I570" s="22">
        <v>0</v>
      </c>
      <c r="J570" s="22">
        <v>0</v>
      </c>
      <c r="K570" s="22">
        <v>0</v>
      </c>
      <c r="L570" s="22">
        <v>0</v>
      </c>
      <c r="M570" s="10">
        <v>0</v>
      </c>
    </row>
    <row r="571" spans="1:13" x14ac:dyDescent="0.35">
      <c r="A571" s="9" t="str">
        <f>B555&amp;C555&amp;D571</f>
        <v>CONSUMO PER CAPITA (kg ó litros por individuo)TotalAlimentacionEN EL TRABAJO</v>
      </c>
      <c r="B571" s="9">
        <v>0</v>
      </c>
      <c r="C571" s="9">
        <v>0</v>
      </c>
      <c r="D571" s="10" t="s">
        <v>127</v>
      </c>
      <c r="E571" s="10">
        <v>6.7160585267946784</v>
      </c>
      <c r="F571" s="10">
        <v>6.0296852664139902</v>
      </c>
      <c r="G571" s="10">
        <v>5.9441462355062225</v>
      </c>
      <c r="H571" s="10">
        <v>0</v>
      </c>
      <c r="I571" s="10">
        <v>0</v>
      </c>
      <c r="J571" s="10">
        <v>0</v>
      </c>
      <c r="K571" s="10">
        <v>0</v>
      </c>
      <c r="L571" s="10">
        <v>0</v>
      </c>
      <c r="M571" s="10">
        <v>0</v>
      </c>
    </row>
    <row r="572" spans="1:13" x14ac:dyDescent="0.35">
      <c r="A572" s="9" t="str">
        <f>B555&amp;C555&amp;D572</f>
        <v>CONSUMO PER CAPITA (kg ó litros por individuo)TotalAlimentacionEN COLEGIO/INSTITUTO/UNIV.</v>
      </c>
      <c r="B572" s="9">
        <v>0</v>
      </c>
      <c r="C572" s="9">
        <v>0</v>
      </c>
      <c r="D572" s="9" t="s">
        <v>128</v>
      </c>
      <c r="E572" s="22">
        <v>0.41025870162294237</v>
      </c>
      <c r="F572" s="22">
        <v>0.20040017944161545</v>
      </c>
      <c r="G572" s="22">
        <v>0.18253521225003747</v>
      </c>
      <c r="H572" s="22">
        <v>0</v>
      </c>
      <c r="I572" s="22">
        <v>0</v>
      </c>
      <c r="J572" s="22">
        <v>0</v>
      </c>
      <c r="K572" s="22">
        <v>0</v>
      </c>
      <c r="L572" s="22">
        <v>0</v>
      </c>
      <c r="M572" s="10">
        <v>0</v>
      </c>
    </row>
    <row r="573" spans="1:13" x14ac:dyDescent="0.35">
      <c r="A573" s="9" t="str">
        <f>B555&amp;C555&amp;D573</f>
        <v>CONSUMO PER CAPITA (kg ó litros por individuo)TotalAlimentacionEN MI CASA</v>
      </c>
      <c r="B573" s="9">
        <v>0</v>
      </c>
      <c r="C573" s="9">
        <v>0</v>
      </c>
      <c r="D573" s="10" t="s">
        <v>129</v>
      </c>
      <c r="E573" s="10">
        <v>13.203485143645825</v>
      </c>
      <c r="F573" s="10">
        <v>11.515848030861495</v>
      </c>
      <c r="G573" s="10">
        <v>11.325827761434079</v>
      </c>
      <c r="H573" s="10">
        <v>0</v>
      </c>
      <c r="I573" s="10">
        <v>0</v>
      </c>
      <c r="J573" s="10">
        <v>0</v>
      </c>
      <c r="K573" s="10">
        <v>0</v>
      </c>
      <c r="L573" s="10">
        <v>0</v>
      </c>
      <c r="M573" s="10">
        <v>0</v>
      </c>
    </row>
    <row r="574" spans="1:13" x14ac:dyDescent="0.35">
      <c r="A574" s="9" t="str">
        <f>B555&amp;C555&amp;D574</f>
        <v>CONSUMO PER CAPITA (kg ó litros por individuo)TotalAlimentacionEN M.TRANSP.(AVION,TREN,AUTOC,E</v>
      </c>
      <c r="B574" s="9">
        <v>0</v>
      </c>
      <c r="C574" s="9">
        <v>0</v>
      </c>
      <c r="D574" s="9" t="s">
        <v>130</v>
      </c>
      <c r="E574" s="22">
        <v>0.33856204865054607</v>
      </c>
      <c r="F574" s="22">
        <v>0.12422599013155225</v>
      </c>
      <c r="G574" s="22">
        <v>0.1171740471064628</v>
      </c>
      <c r="H574" s="22">
        <v>0</v>
      </c>
      <c r="I574" s="22">
        <v>0</v>
      </c>
      <c r="J574" s="22">
        <v>0</v>
      </c>
      <c r="K574" s="22">
        <v>0</v>
      </c>
      <c r="L574" s="22">
        <v>0</v>
      </c>
      <c r="M574" s="10">
        <v>0</v>
      </c>
    </row>
    <row r="575" spans="1:13" x14ac:dyDescent="0.35">
      <c r="A575" s="9" t="str">
        <f>B555&amp;C555&amp;D575</f>
        <v>CONSUMO PER CAPITA (kg ó litros por individuo)TotalAlimentacionEN OTRO LUGAR</v>
      </c>
      <c r="B575" s="9">
        <v>0</v>
      </c>
      <c r="C575" s="9">
        <v>0</v>
      </c>
      <c r="D575" s="10" t="s">
        <v>131</v>
      </c>
      <c r="E575" s="10">
        <v>2.7547495344720305</v>
      </c>
      <c r="F575" s="10">
        <v>2.938715097467099</v>
      </c>
      <c r="G575" s="10">
        <v>2.7924287005977515</v>
      </c>
      <c r="H575" s="10">
        <v>0</v>
      </c>
      <c r="I575" s="10">
        <v>0</v>
      </c>
      <c r="J575" s="10">
        <v>0</v>
      </c>
      <c r="K575" s="10">
        <v>0</v>
      </c>
      <c r="L575" s="10">
        <v>0</v>
      </c>
      <c r="M575" s="10">
        <v>0</v>
      </c>
    </row>
    <row r="576" spans="1:13" x14ac:dyDescent="0.35">
      <c r="A576" s="9" t="str">
        <f>B555&amp;C555&amp;D576</f>
        <v>CONSUMO PER CAPITA (kg ó litros por individuo)TotalAlimentacionDESAYUNO</v>
      </c>
      <c r="B576" s="9">
        <v>0</v>
      </c>
      <c r="C576" s="9">
        <v>0</v>
      </c>
      <c r="D576" s="9" t="s">
        <v>132</v>
      </c>
      <c r="E576" s="22">
        <v>11.827320139988757</v>
      </c>
      <c r="F576" s="22">
        <v>11.837414519975594</v>
      </c>
      <c r="G576" s="22">
        <v>11.304800258990712</v>
      </c>
      <c r="H576" s="22">
        <v>0</v>
      </c>
      <c r="I576" s="22">
        <v>0</v>
      </c>
      <c r="J576" s="22">
        <v>0</v>
      </c>
      <c r="K576" s="22">
        <v>0</v>
      </c>
      <c r="L576" s="22">
        <v>0</v>
      </c>
      <c r="M576" s="10">
        <v>0</v>
      </c>
    </row>
    <row r="577" spans="1:13" x14ac:dyDescent="0.35">
      <c r="A577" s="9" t="str">
        <f>B555&amp;C555&amp;D577</f>
        <v>CONSUMO PER CAPITA (kg ó litros por individuo)TotalAlimentacionAPERITIVO/ANTES DE COMER</v>
      </c>
      <c r="B577" s="9">
        <v>0</v>
      </c>
      <c r="C577" s="9">
        <v>0</v>
      </c>
      <c r="D577" s="10" t="s">
        <v>133</v>
      </c>
      <c r="E577" s="10">
        <v>12.686737307300183</v>
      </c>
      <c r="F577" s="10">
        <v>11.724711003524993</v>
      </c>
      <c r="G577" s="10">
        <v>10.914015519022122</v>
      </c>
      <c r="H577" s="10">
        <v>0</v>
      </c>
      <c r="I577" s="10">
        <v>0</v>
      </c>
      <c r="J577" s="10">
        <v>0</v>
      </c>
      <c r="K577" s="10">
        <v>0</v>
      </c>
      <c r="L577" s="10">
        <v>0</v>
      </c>
      <c r="M577" s="10">
        <v>0</v>
      </c>
    </row>
    <row r="578" spans="1:13" x14ac:dyDescent="0.35">
      <c r="A578" s="9" t="str">
        <f>B555&amp;C555&amp;D578</f>
        <v>CONSUMO PER CAPITA (kg ó litros por individuo)TotalAlimentacionCOMIDA</v>
      </c>
      <c r="B578" s="9">
        <v>0</v>
      </c>
      <c r="C578" s="9">
        <v>0</v>
      </c>
      <c r="D578" s="9" t="s">
        <v>134</v>
      </c>
      <c r="E578" s="22">
        <v>41.468650723855774</v>
      </c>
      <c r="F578" s="22">
        <v>40.974854743748082</v>
      </c>
      <c r="G578" s="22">
        <v>41.512157851659545</v>
      </c>
      <c r="H578" s="22">
        <v>0</v>
      </c>
      <c r="I578" s="22">
        <v>0</v>
      </c>
      <c r="J578" s="22">
        <v>0</v>
      </c>
      <c r="K578" s="22">
        <v>0</v>
      </c>
      <c r="L578" s="22">
        <v>0</v>
      </c>
      <c r="M578" s="10">
        <v>0</v>
      </c>
    </row>
    <row r="579" spans="1:13" x14ac:dyDescent="0.35">
      <c r="A579" s="9" t="str">
        <f>B555&amp;C555&amp;D579</f>
        <v>CONSUMO PER CAPITA (kg ó litros por individuo)TotalAlimentacionTARDE/MERIENDA</v>
      </c>
      <c r="B579" s="9">
        <v>0</v>
      </c>
      <c r="C579" s="9">
        <v>0</v>
      </c>
      <c r="D579" s="10" t="s">
        <v>135</v>
      </c>
      <c r="E579" s="10">
        <v>10.760098638909728</v>
      </c>
      <c r="F579" s="10">
        <v>10.348401145674732</v>
      </c>
      <c r="G579" s="10">
        <v>9.755206388625874</v>
      </c>
      <c r="H579" s="10">
        <v>0</v>
      </c>
      <c r="I579" s="10">
        <v>0</v>
      </c>
      <c r="J579" s="10">
        <v>0</v>
      </c>
      <c r="K579" s="10">
        <v>0</v>
      </c>
      <c r="L579" s="10">
        <v>0</v>
      </c>
      <c r="M579" s="10">
        <v>0</v>
      </c>
    </row>
    <row r="580" spans="1:13" x14ac:dyDescent="0.35">
      <c r="A580" s="9" t="str">
        <f>B555&amp;C555&amp;D580</f>
        <v>CONSUMO PER CAPITA (kg ó litros por individuo)TotalAlimentacionANTES DE CENAR</v>
      </c>
      <c r="B580" s="9">
        <v>0</v>
      </c>
      <c r="C580" s="9">
        <v>0</v>
      </c>
      <c r="D580" s="9" t="s">
        <v>136</v>
      </c>
      <c r="E580" s="22">
        <v>5.9067557015728855</v>
      </c>
      <c r="F580" s="22">
        <v>5.9424865275292831</v>
      </c>
      <c r="G580" s="22">
        <v>5.796470712361284</v>
      </c>
      <c r="H580" s="22">
        <v>0</v>
      </c>
      <c r="I580" s="22">
        <v>0</v>
      </c>
      <c r="J580" s="22">
        <v>0</v>
      </c>
      <c r="K580" s="22">
        <v>0</v>
      </c>
      <c r="L580" s="22">
        <v>0</v>
      </c>
      <c r="M580" s="10">
        <v>0</v>
      </c>
    </row>
    <row r="581" spans="1:13" x14ac:dyDescent="0.35">
      <c r="A581" s="9" t="str">
        <f>B555&amp;C555&amp;D581</f>
        <v>CONSUMO PER CAPITA (kg ó litros por individuo)TotalAlimentacionCENA</v>
      </c>
      <c r="B581" s="9">
        <v>0</v>
      </c>
      <c r="C581" s="9">
        <v>0</v>
      </c>
      <c r="D581" s="10" t="s">
        <v>137</v>
      </c>
      <c r="E581" s="10">
        <v>23.88414377059031</v>
      </c>
      <c r="F581" s="10">
        <v>22.815449884029505</v>
      </c>
      <c r="G581" s="10">
        <v>22.570810974886307</v>
      </c>
      <c r="H581" s="10">
        <v>0</v>
      </c>
      <c r="I581" s="10">
        <v>0</v>
      </c>
      <c r="J581" s="10">
        <v>0</v>
      </c>
      <c r="K581" s="10">
        <v>0</v>
      </c>
      <c r="L581" s="10">
        <v>0</v>
      </c>
      <c r="M581" s="10">
        <v>0</v>
      </c>
    </row>
    <row r="582" spans="1:13" x14ac:dyDescent="0.35">
      <c r="A582" s="9" t="str">
        <f>B555&amp;C555&amp;D582</f>
        <v>CONSUMO PER CAPITA (kg ó litros por individuo)TotalAlimentacionDESPUES DE LA CENA</v>
      </c>
      <c r="B582" s="9">
        <v>0</v>
      </c>
      <c r="C582" s="9">
        <v>0</v>
      </c>
      <c r="D582" s="9" t="s">
        <v>138</v>
      </c>
      <c r="E582" s="22">
        <v>1.9556057646236347</v>
      </c>
      <c r="F582" s="22">
        <v>1.7220332402015772</v>
      </c>
      <c r="G582" s="22">
        <v>1.7444871680585383</v>
      </c>
      <c r="H582" s="22">
        <v>0</v>
      </c>
      <c r="I582" s="22">
        <v>0</v>
      </c>
      <c r="J582" s="22">
        <v>0</v>
      </c>
      <c r="K582" s="22">
        <v>0</v>
      </c>
      <c r="L582" s="22">
        <v>0</v>
      </c>
      <c r="M582" s="10">
        <v>0</v>
      </c>
    </row>
    <row r="583" spans="1:13" x14ac:dyDescent="0.35">
      <c r="A583" s="9" t="str">
        <f>B555&amp;C555&amp;D583</f>
        <v>CONSUMO PER CAPITA (kg ó litros por individuo)TotalAlimentacionDURANTE EL DIA</v>
      </c>
      <c r="B583" s="9">
        <v>0</v>
      </c>
      <c r="C583" s="9">
        <v>0</v>
      </c>
      <c r="D583" s="10" t="s">
        <v>139</v>
      </c>
      <c r="E583" s="10">
        <v>5.5190709620791569</v>
      </c>
      <c r="F583" s="10">
        <v>4.8033833203994858</v>
      </c>
      <c r="G583" s="10">
        <v>4.7209393807849764</v>
      </c>
      <c r="H583" s="10">
        <v>0</v>
      </c>
      <c r="I583" s="10">
        <v>0</v>
      </c>
      <c r="J583" s="10">
        <v>0</v>
      </c>
      <c r="K583" s="10">
        <v>0</v>
      </c>
      <c r="L583" s="10">
        <v>0</v>
      </c>
      <c r="M583" s="10">
        <v>0</v>
      </c>
    </row>
    <row r="584" spans="1:13" x14ac:dyDescent="0.35">
      <c r="A584" s="9" t="str">
        <f>B555&amp;C555&amp;D584</f>
        <v>CONSUMO PER CAPITA (kg ó litros por individuo)TotalAlimentacionCON AMIGOS</v>
      </c>
      <c r="B584" s="9">
        <v>0</v>
      </c>
      <c r="C584" s="9">
        <v>0</v>
      </c>
      <c r="D584" s="9" t="s">
        <v>140</v>
      </c>
      <c r="E584" s="22">
        <v>28.786623944882535</v>
      </c>
      <c r="F584" s="22">
        <v>28.71687780071705</v>
      </c>
      <c r="G584" s="22">
        <v>27.76136820181231</v>
      </c>
      <c r="H584" s="22">
        <v>0</v>
      </c>
      <c r="I584" s="22">
        <v>0</v>
      </c>
      <c r="J584" s="22">
        <v>0</v>
      </c>
      <c r="K584" s="22">
        <v>0</v>
      </c>
      <c r="L584" s="22">
        <v>0</v>
      </c>
      <c r="M584" s="10">
        <v>0</v>
      </c>
    </row>
    <row r="585" spans="1:13" x14ac:dyDescent="0.35">
      <c r="A585" s="9" t="str">
        <f>B555&amp;C555&amp;D585</f>
        <v>CONSUMO PER CAPITA (kg ó litros por individuo)TotalAlimentacionCON CLIENTES</v>
      </c>
      <c r="B585" s="9">
        <v>0</v>
      </c>
      <c r="C585" s="9">
        <v>0</v>
      </c>
      <c r="D585" s="10" t="s">
        <v>141</v>
      </c>
      <c r="E585" s="10">
        <v>0.39882856728926813</v>
      </c>
      <c r="F585" s="10">
        <v>0.43776767388237836</v>
      </c>
      <c r="G585" s="10">
        <v>0.5022125517020426</v>
      </c>
      <c r="H585" s="10">
        <v>0</v>
      </c>
      <c r="I585" s="10">
        <v>0</v>
      </c>
      <c r="J585" s="10">
        <v>0</v>
      </c>
      <c r="K585" s="10">
        <v>0</v>
      </c>
      <c r="L585" s="10">
        <v>0</v>
      </c>
      <c r="M585" s="10">
        <v>0</v>
      </c>
    </row>
    <row r="586" spans="1:13" x14ac:dyDescent="0.35">
      <c r="A586" s="9" t="str">
        <f>B555&amp;C555&amp;D586</f>
        <v>CONSUMO PER CAPITA (kg ó litros por individuo)TotalAlimentacionCON COMPAÑEROS DE TRABAJO</v>
      </c>
      <c r="B586" s="9">
        <v>0</v>
      </c>
      <c r="C586" s="9">
        <v>0</v>
      </c>
      <c r="D586" s="9" t="s">
        <v>142</v>
      </c>
      <c r="E586" s="22">
        <v>6.3181907746503949</v>
      </c>
      <c r="F586" s="22">
        <v>6.1437368364676521</v>
      </c>
      <c r="G586" s="22">
        <v>6.406565406867613</v>
      </c>
      <c r="H586" s="22">
        <v>0</v>
      </c>
      <c r="I586" s="22">
        <v>0</v>
      </c>
      <c r="J586" s="22">
        <v>0</v>
      </c>
      <c r="K586" s="22">
        <v>0</v>
      </c>
      <c r="L586" s="22">
        <v>0</v>
      </c>
      <c r="M586" s="10">
        <v>0</v>
      </c>
    </row>
    <row r="587" spans="1:13" x14ac:dyDescent="0.35">
      <c r="A587" s="9" t="str">
        <f>B555&amp;C555&amp;D587</f>
        <v>CONSUMO PER CAPITA (kg ó litros por individuo)TotalAlimentacionCON COMPAÑEROS DE CLASE</v>
      </c>
      <c r="B587" s="9">
        <v>0</v>
      </c>
      <c r="C587" s="9">
        <v>0</v>
      </c>
      <c r="D587" s="10" t="s">
        <v>143</v>
      </c>
      <c r="E587" s="10">
        <v>0.37828531740137461</v>
      </c>
      <c r="F587" s="10">
        <v>0.34007778226369234</v>
      </c>
      <c r="G587" s="10">
        <v>0.35437407649369485</v>
      </c>
      <c r="H587" s="10">
        <v>0</v>
      </c>
      <c r="I587" s="10">
        <v>0</v>
      </c>
      <c r="J587" s="10">
        <v>0</v>
      </c>
      <c r="K587" s="10">
        <v>0</v>
      </c>
      <c r="L587" s="10">
        <v>0</v>
      </c>
      <c r="M587" s="10">
        <v>0</v>
      </c>
    </row>
    <row r="588" spans="1:13" x14ac:dyDescent="0.35">
      <c r="A588" s="9" t="str">
        <f>B555&amp;C555&amp;D588</f>
        <v>CONSUMO PER CAPITA (kg ó litros por individuo)TotalAlimentacionCON FAMILIA</v>
      </c>
      <c r="B588" s="9">
        <v>0</v>
      </c>
      <c r="C588" s="9">
        <v>0</v>
      </c>
      <c r="D588" s="9" t="s">
        <v>144</v>
      </c>
      <c r="E588" s="22">
        <v>41.277944496096069</v>
      </c>
      <c r="F588" s="22">
        <v>38.455839971517413</v>
      </c>
      <c r="G588" s="22">
        <v>38.363254925573358</v>
      </c>
      <c r="H588" s="22">
        <v>0</v>
      </c>
      <c r="I588" s="22">
        <v>0</v>
      </c>
      <c r="J588" s="22">
        <v>0</v>
      </c>
      <c r="K588" s="22">
        <v>0</v>
      </c>
      <c r="L588" s="22">
        <v>0</v>
      </c>
      <c r="M588" s="10">
        <v>0</v>
      </c>
    </row>
    <row r="589" spans="1:13" x14ac:dyDescent="0.35">
      <c r="A589" s="9" t="str">
        <f>B555&amp;C555&amp;D589</f>
        <v>CONSUMO PER CAPITA (kg ó litros por individuo)TotalAlimentacionCON LA PAREJA</v>
      </c>
      <c r="B589" s="9">
        <v>0</v>
      </c>
      <c r="C589" s="9">
        <v>0</v>
      </c>
      <c r="D589" s="10" t="s">
        <v>145</v>
      </c>
      <c r="E589" s="10">
        <v>20.241714867437416</v>
      </c>
      <c r="F589" s="10">
        <v>20.059152415399247</v>
      </c>
      <c r="G589" s="10">
        <v>19.577425976810908</v>
      </c>
      <c r="H589" s="10">
        <v>0</v>
      </c>
      <c r="I589" s="10">
        <v>0</v>
      </c>
      <c r="J589" s="10">
        <v>0</v>
      </c>
      <c r="K589" s="10">
        <v>0</v>
      </c>
      <c r="L589" s="10">
        <v>0</v>
      </c>
      <c r="M589" s="10">
        <v>0</v>
      </c>
    </row>
    <row r="590" spans="1:13" x14ac:dyDescent="0.35">
      <c r="A590" s="9" t="str">
        <f>B555&amp;C555&amp;D590</f>
        <v>CONSUMO PER CAPITA (kg ó litros por individuo)TotalAlimentacionESTABA SOLO/A</v>
      </c>
      <c r="B590" s="9">
        <v>0</v>
      </c>
      <c r="C590" s="9">
        <v>0</v>
      </c>
      <c r="D590" s="9" t="s">
        <v>146</v>
      </c>
      <c r="E590" s="22">
        <v>15.907110442237874</v>
      </c>
      <c r="F590" s="22">
        <v>15.371874706785876</v>
      </c>
      <c r="G590" s="22">
        <v>14.812841360309312</v>
      </c>
      <c r="H590" s="22">
        <v>0</v>
      </c>
      <c r="I590" s="22">
        <v>0</v>
      </c>
      <c r="J590" s="22">
        <v>0</v>
      </c>
      <c r="K590" s="22">
        <v>0</v>
      </c>
      <c r="L590" s="22">
        <v>0</v>
      </c>
      <c r="M590" s="10">
        <v>0</v>
      </c>
    </row>
    <row r="591" spans="1:13" x14ac:dyDescent="0.35">
      <c r="A591" s="9" t="str">
        <f>B555&amp;C555&amp;D591</f>
        <v>CONSUMO PER CAPITA (kg ó litros por individuo)TotalAlimentacionOTROS</v>
      </c>
      <c r="B591" s="9">
        <v>0</v>
      </c>
      <c r="C591" s="9">
        <v>0</v>
      </c>
      <c r="D591" s="10" t="s">
        <v>147</v>
      </c>
      <c r="E591" s="10">
        <v>0.69967230957756132</v>
      </c>
      <c r="F591" s="10">
        <v>0.64342956208553792</v>
      </c>
      <c r="G591" s="10">
        <v>0.54082917896827898</v>
      </c>
      <c r="H591" s="10">
        <v>0</v>
      </c>
      <c r="I591" s="10">
        <v>0</v>
      </c>
      <c r="J591" s="10">
        <v>0</v>
      </c>
      <c r="K591" s="10">
        <v>0</v>
      </c>
      <c r="L591" s="10">
        <v>0</v>
      </c>
      <c r="M591" s="10">
        <v>0</v>
      </c>
    </row>
    <row r="592" spans="1:13" x14ac:dyDescent="0.35">
      <c r="A592" s="9" t="str">
        <f>B555&amp;C555&amp;D592</f>
        <v>CONSUMO PER CAPITA (kg ó litros por individuo)TotalAlimentacionESTAR TRABAJANDO</v>
      </c>
      <c r="B592" s="9">
        <v>0</v>
      </c>
      <c r="C592" s="9">
        <v>0</v>
      </c>
      <c r="D592" s="9" t="s">
        <v>148</v>
      </c>
      <c r="E592" s="22">
        <v>10.737715594742259</v>
      </c>
      <c r="F592" s="22">
        <v>10.554978167219254</v>
      </c>
      <c r="G592" s="22">
        <v>10.071333143278126</v>
      </c>
      <c r="H592" s="22">
        <v>0</v>
      </c>
      <c r="I592" s="22">
        <v>0</v>
      </c>
      <c r="J592" s="22">
        <v>0</v>
      </c>
      <c r="K592" s="22">
        <v>0</v>
      </c>
      <c r="L592" s="22">
        <v>0</v>
      </c>
      <c r="M592" s="10">
        <v>0</v>
      </c>
    </row>
    <row r="593" spans="1:13" x14ac:dyDescent="0.35">
      <c r="A593" s="9" t="str">
        <f>B555&amp;C555&amp;D593</f>
        <v>CONSUMO PER CAPITA (kg ó litros por individuo)TotalAlimentacionCOMIDA DE NEGOCIOS</v>
      </c>
      <c r="B593" s="9">
        <v>0</v>
      </c>
      <c r="C593" s="9">
        <v>0</v>
      </c>
      <c r="D593" s="10" t="s">
        <v>149</v>
      </c>
      <c r="E593" s="10">
        <v>0.35734211828548323</v>
      </c>
      <c r="F593" s="10">
        <v>0.27458058782200018</v>
      </c>
      <c r="G593" s="10">
        <v>0.36779029034312205</v>
      </c>
      <c r="H593" s="10">
        <v>0</v>
      </c>
      <c r="I593" s="10">
        <v>0</v>
      </c>
      <c r="J593" s="10">
        <v>0</v>
      </c>
      <c r="K593" s="10">
        <v>0</v>
      </c>
      <c r="L593" s="10">
        <v>0</v>
      </c>
      <c r="M593" s="10">
        <v>0</v>
      </c>
    </row>
    <row r="594" spans="1:13" x14ac:dyDescent="0.35">
      <c r="A594" s="9" t="str">
        <f>B555&amp;C555&amp;D594</f>
        <v>CONSUMO PER CAPITA (kg ó litros por individuo)TotalAlimentacionPOR PLACER/RELAX</v>
      </c>
      <c r="B594" s="9">
        <v>0</v>
      </c>
      <c r="C594" s="9">
        <v>0</v>
      </c>
      <c r="D594" s="9" t="s">
        <v>150</v>
      </c>
      <c r="E594" s="22">
        <v>20.193797002866983</v>
      </c>
      <c r="F594" s="22">
        <v>19.286769892940697</v>
      </c>
      <c r="G594" s="22">
        <v>19.038856615766996</v>
      </c>
      <c r="H594" s="22">
        <v>0</v>
      </c>
      <c r="I594" s="22">
        <v>0</v>
      </c>
      <c r="J594" s="22">
        <v>0</v>
      </c>
      <c r="K594" s="22">
        <v>0</v>
      </c>
      <c r="L594" s="22">
        <v>0</v>
      </c>
      <c r="M594" s="10">
        <v>0</v>
      </c>
    </row>
    <row r="595" spans="1:13" x14ac:dyDescent="0.35">
      <c r="A595" s="9" t="str">
        <f>B555&amp;C555&amp;D595</f>
        <v>CONSUMO PER CAPITA (kg ó litros por individuo)TotalAlimentacionTENER HAMBRE/SIN PLANIFICAR</v>
      </c>
      <c r="B595" s="9">
        <v>0</v>
      </c>
      <c r="C595" s="9">
        <v>0</v>
      </c>
      <c r="D595" s="10" t="s">
        <v>151</v>
      </c>
      <c r="E595" s="10">
        <v>30.003169382236518</v>
      </c>
      <c r="F595" s="10">
        <v>27.508432381642322</v>
      </c>
      <c r="G595" s="10">
        <v>26.217274238290706</v>
      </c>
      <c r="H595" s="10">
        <v>0</v>
      </c>
      <c r="I595" s="10">
        <v>0</v>
      </c>
      <c r="J595" s="10">
        <v>0</v>
      </c>
      <c r="K595" s="10">
        <v>0</v>
      </c>
      <c r="L595" s="10">
        <v>0</v>
      </c>
      <c r="M595" s="10">
        <v>0</v>
      </c>
    </row>
    <row r="596" spans="1:13" x14ac:dyDescent="0.35">
      <c r="A596" s="9" t="str">
        <f>B555&amp;C555&amp;D596</f>
        <v>CONSUMO PER CAPITA (kg ó litros por individuo)TotalAlimentacionESTAR DE COMPRAS</v>
      </c>
      <c r="B596" s="9">
        <v>0</v>
      </c>
      <c r="C596" s="9">
        <v>0</v>
      </c>
      <c r="D596" s="9" t="s">
        <v>152</v>
      </c>
      <c r="E596" s="22">
        <v>3.2814024419967818</v>
      </c>
      <c r="F596" s="22">
        <v>3.2430826247467985</v>
      </c>
      <c r="G596" s="22">
        <v>3.2081578637589163</v>
      </c>
      <c r="H596" s="22">
        <v>0</v>
      </c>
      <c r="I596" s="22">
        <v>0</v>
      </c>
      <c r="J596" s="22">
        <v>0</v>
      </c>
      <c r="K596" s="22">
        <v>0</v>
      </c>
      <c r="L596" s="22">
        <v>0</v>
      </c>
      <c r="M596" s="10">
        <v>0</v>
      </c>
    </row>
    <row r="597" spans="1:13" x14ac:dyDescent="0.35">
      <c r="A597" s="9" t="str">
        <f>B555&amp;C555&amp;D597</f>
        <v>CONSUMO PER CAPITA (kg ó litros por individuo)TotalAlimentacionNO COCINAR EN CASA</v>
      </c>
      <c r="B597" s="9">
        <v>0</v>
      </c>
      <c r="C597" s="9">
        <v>0</v>
      </c>
      <c r="D597" s="10" t="s">
        <v>153</v>
      </c>
      <c r="E597" s="10">
        <v>7.3579129091220272</v>
      </c>
      <c r="F597" s="10">
        <v>7.0232389590502642</v>
      </c>
      <c r="G597" s="10">
        <v>6.8650913600907053</v>
      </c>
      <c r="H597" s="10">
        <v>0</v>
      </c>
      <c r="I597" s="10">
        <v>0</v>
      </c>
      <c r="J597" s="10">
        <v>0</v>
      </c>
      <c r="K597" s="10">
        <v>0</v>
      </c>
      <c r="L597" s="10">
        <v>0</v>
      </c>
      <c r="M597" s="10">
        <v>0</v>
      </c>
    </row>
    <row r="598" spans="1:13" x14ac:dyDescent="0.35">
      <c r="A598" s="9" t="str">
        <f>B555&amp;C555&amp;D598</f>
        <v>CONSUMO PER CAPITA (kg ó litros por individuo)TotalAlimentacionCELEBRACION/FIESTA/SALIR TOMAR</v>
      </c>
      <c r="B598" s="9">
        <v>0</v>
      </c>
      <c r="C598" s="9">
        <v>0</v>
      </c>
      <c r="D598" s="9" t="s">
        <v>154</v>
      </c>
      <c r="E598" s="22">
        <v>33.734682014326573</v>
      </c>
      <c r="F598" s="22">
        <v>34.573292473473224</v>
      </c>
      <c r="G598" s="22">
        <v>34.123025547363042</v>
      </c>
      <c r="H598" s="22">
        <v>0</v>
      </c>
      <c r="I598" s="22">
        <v>0</v>
      </c>
      <c r="J598" s="22">
        <v>0</v>
      </c>
      <c r="K598" s="22">
        <v>0</v>
      </c>
      <c r="L598" s="22">
        <v>0</v>
      </c>
      <c r="M598" s="10">
        <v>0</v>
      </c>
    </row>
    <row r="599" spans="1:13" x14ac:dyDescent="0.35">
      <c r="A599" s="9" t="str">
        <f>B555&amp;C555&amp;D599</f>
        <v>CONSUMO PER CAPITA (kg ó litros por individuo)TotalAlimentacionVIENDO DEPORTES</v>
      </c>
      <c r="B599" s="9">
        <v>0</v>
      </c>
      <c r="C599" s="9">
        <v>0</v>
      </c>
      <c r="D599" s="10" t="s">
        <v>155</v>
      </c>
      <c r="E599" s="10">
        <v>1.7708087273280977</v>
      </c>
      <c r="F599" s="10">
        <v>1.2826696361699368</v>
      </c>
      <c r="G599" s="10">
        <v>1.5812161734091892</v>
      </c>
      <c r="H599" s="10">
        <v>0</v>
      </c>
      <c r="I599" s="10">
        <v>0</v>
      </c>
      <c r="J599" s="10">
        <v>0</v>
      </c>
      <c r="K599" s="10">
        <v>0</v>
      </c>
      <c r="L599" s="10">
        <v>0</v>
      </c>
      <c r="M599" s="10">
        <v>0</v>
      </c>
    </row>
    <row r="600" spans="1:13" x14ac:dyDescent="0.35">
      <c r="A600" s="9" t="str">
        <f>B555&amp;C555&amp;D600</f>
        <v>CONSUMO PER CAPITA (kg ó litros por individuo)TotalAlimentacionOTROS MOTIVOS</v>
      </c>
      <c r="B600" s="9">
        <v>0</v>
      </c>
      <c r="C600" s="9">
        <v>0</v>
      </c>
      <c r="D600" s="9" t="s">
        <v>156</v>
      </c>
      <c r="E600" s="22">
        <v>6.5715337819512625</v>
      </c>
      <c r="F600" s="22">
        <v>6.4217048480374244</v>
      </c>
      <c r="G600" s="22">
        <v>6.8461439561232744</v>
      </c>
      <c r="H600" s="22">
        <v>0</v>
      </c>
      <c r="I600" s="22">
        <v>0</v>
      </c>
      <c r="J600" s="22">
        <v>0</v>
      </c>
      <c r="K600" s="22">
        <v>0</v>
      </c>
      <c r="L600" s="22">
        <v>0</v>
      </c>
      <c r="M600" s="10">
        <v>0</v>
      </c>
    </row>
    <row r="601" spans="1:13" x14ac:dyDescent="0.35">
      <c r="A601" s="9" t="str">
        <f>B555&amp;C601&amp;D601</f>
        <v>CONSUMO PER CAPITA (kg ó litros por individuo).T.Alimentos TOTAL INGT.ESPAÑA</v>
      </c>
      <c r="B601" s="9">
        <v>0</v>
      </c>
      <c r="C601" s="9" t="s">
        <v>107</v>
      </c>
      <c r="D601" s="10" t="s">
        <v>36</v>
      </c>
      <c r="E601" s="10">
        <v>45.803376399004947</v>
      </c>
      <c r="F601" s="10">
        <v>44.783701827574312</v>
      </c>
      <c r="G601" s="10">
        <v>45.775231627991289</v>
      </c>
      <c r="H601" s="10">
        <v>0</v>
      </c>
      <c r="I601" s="10">
        <v>0</v>
      </c>
      <c r="J601" s="10">
        <v>0</v>
      </c>
      <c r="K601" s="10">
        <v>0</v>
      </c>
      <c r="L601" s="10">
        <v>0</v>
      </c>
      <c r="M601" s="10">
        <v>0</v>
      </c>
    </row>
    <row r="602" spans="1:13" x14ac:dyDescent="0.35">
      <c r="A602" s="9" t="str">
        <f>B555&amp;C601&amp;D602</f>
        <v>CONSUMO PER CAPITA (kg ó litros por individuo).T.Alimentos TOTAL INGHiper+Super+Discount+G.A</v>
      </c>
      <c r="B602" s="9">
        <v>0</v>
      </c>
      <c r="C602" s="9">
        <v>0</v>
      </c>
      <c r="D602" s="9" t="s">
        <v>23</v>
      </c>
      <c r="E602" s="22">
        <v>1.5391933760051646</v>
      </c>
      <c r="F602" s="22">
        <v>1.3408826083130281</v>
      </c>
      <c r="G602" s="22">
        <v>1.7144513772499301</v>
      </c>
      <c r="H602" s="22">
        <v>0</v>
      </c>
      <c r="I602" s="22">
        <v>0</v>
      </c>
      <c r="J602" s="22">
        <v>0</v>
      </c>
      <c r="K602" s="22">
        <v>0</v>
      </c>
      <c r="L602" s="22">
        <v>0</v>
      </c>
      <c r="M602" s="10">
        <v>0</v>
      </c>
    </row>
    <row r="603" spans="1:13" x14ac:dyDescent="0.35">
      <c r="A603" s="9" t="str">
        <f>B555&amp;C601&amp;D603</f>
        <v>CONSUMO PER CAPITA (kg ó litros por individuo).T.Alimentos TOTAL INGRestaurantes</v>
      </c>
      <c r="B603" s="9">
        <v>0</v>
      </c>
      <c r="C603" s="9">
        <v>0</v>
      </c>
      <c r="D603" s="10" t="s">
        <v>24</v>
      </c>
      <c r="E603" s="10">
        <v>12.451465384069742</v>
      </c>
      <c r="F603" s="10">
        <v>12.206196945640194</v>
      </c>
      <c r="G603" s="10">
        <v>12.302129755905739</v>
      </c>
      <c r="H603" s="10">
        <v>0</v>
      </c>
      <c r="I603" s="10">
        <v>0</v>
      </c>
      <c r="J603" s="10">
        <v>0</v>
      </c>
      <c r="K603" s="10">
        <v>0</v>
      </c>
      <c r="L603" s="10">
        <v>0</v>
      </c>
      <c r="M603" s="10">
        <v>0</v>
      </c>
    </row>
    <row r="604" spans="1:13" x14ac:dyDescent="0.35">
      <c r="A604" s="9" t="str">
        <f>B555&amp;C601&amp;D604</f>
        <v>CONSUMO PER CAPITA (kg ó litros por individuo).T.Alimentos TOTAL INGRestaurantes Fast Food</v>
      </c>
      <c r="B604" s="9">
        <v>0</v>
      </c>
      <c r="C604" s="9">
        <v>0</v>
      </c>
      <c r="D604" s="9" t="s">
        <v>25</v>
      </c>
      <c r="E604" s="22">
        <v>13.194981134128037</v>
      </c>
      <c r="F604" s="22">
        <v>12.79748127823526</v>
      </c>
      <c r="G604" s="22">
        <v>13.154411979665262</v>
      </c>
      <c r="H604" s="22">
        <v>0</v>
      </c>
      <c r="I604" s="22">
        <v>0</v>
      </c>
      <c r="J604" s="22">
        <v>0</v>
      </c>
      <c r="K604" s="22">
        <v>0</v>
      </c>
      <c r="L604" s="22">
        <v>0</v>
      </c>
      <c r="M604" s="10">
        <v>0</v>
      </c>
    </row>
    <row r="605" spans="1:13" x14ac:dyDescent="0.35">
      <c r="A605" s="9" t="str">
        <f>B555&amp;C601&amp;D605</f>
        <v>CONSUMO PER CAPITA (kg ó litros por individuo).T.Alimentos TOTAL INGBares/Cafeterias/Cervecerias</v>
      </c>
      <c r="B605" s="9">
        <v>0</v>
      </c>
      <c r="C605" s="9">
        <v>0</v>
      </c>
      <c r="D605" s="10" t="s">
        <v>26</v>
      </c>
      <c r="E605" s="10">
        <v>12.395627015598487</v>
      </c>
      <c r="F605" s="10">
        <v>12.563635602963179</v>
      </c>
      <c r="G605" s="10">
        <v>12.667601227399775</v>
      </c>
      <c r="H605" s="10">
        <v>0</v>
      </c>
      <c r="I605" s="10">
        <v>0</v>
      </c>
      <c r="J605" s="10">
        <v>0</v>
      </c>
      <c r="K605" s="10">
        <v>0</v>
      </c>
      <c r="L605" s="10">
        <v>0</v>
      </c>
      <c r="M605" s="10">
        <v>0</v>
      </c>
    </row>
    <row r="606" spans="1:13" x14ac:dyDescent="0.35">
      <c r="A606" s="9" t="str">
        <f>B555&amp;C601&amp;D606</f>
        <v>CONSUMO PER CAPITA (kg ó litros por individuo).T.Alimentos TOTAL INGPanaderias/Pastelerias</v>
      </c>
      <c r="B606" s="9">
        <v>0</v>
      </c>
      <c r="C606" s="9">
        <v>0</v>
      </c>
      <c r="D606" s="9" t="s">
        <v>27</v>
      </c>
      <c r="E606" s="22">
        <v>0.70819350822291927</v>
      </c>
      <c r="F606" s="22">
        <v>0.70460084421625702</v>
      </c>
      <c r="G606" s="22">
        <v>0.80775518521296663</v>
      </c>
      <c r="H606" s="22">
        <v>0</v>
      </c>
      <c r="I606" s="22">
        <v>0</v>
      </c>
      <c r="J606" s="22">
        <v>0</v>
      </c>
      <c r="K606" s="22">
        <v>0</v>
      </c>
      <c r="L606" s="22">
        <v>0</v>
      </c>
      <c r="M606" s="10">
        <v>0</v>
      </c>
    </row>
    <row r="607" spans="1:13" x14ac:dyDescent="0.35">
      <c r="A607" s="9" t="str">
        <f>B555&amp;C601&amp;D607</f>
        <v>CONSUMO PER CAPITA (kg ó litros por individuo).T.Alimentos TOTAL INGTda.Alimentacion/Delicatesen</v>
      </c>
      <c r="B607" s="9">
        <v>0</v>
      </c>
      <c r="C607" s="9">
        <v>0</v>
      </c>
      <c r="D607" s="10" t="s">
        <v>122</v>
      </c>
      <c r="E607" s="10">
        <v>0.22467202576997414</v>
      </c>
      <c r="F607" s="10">
        <v>0.21560692698408754</v>
      </c>
      <c r="G607" s="10">
        <v>0.21074210232054716</v>
      </c>
      <c r="H607" s="10">
        <v>0</v>
      </c>
      <c r="I607" s="10">
        <v>0</v>
      </c>
      <c r="J607" s="10">
        <v>0</v>
      </c>
      <c r="K607" s="10">
        <v>0</v>
      </c>
      <c r="L607" s="10">
        <v>0</v>
      </c>
      <c r="M607" s="10">
        <v>0</v>
      </c>
    </row>
    <row r="608" spans="1:13" x14ac:dyDescent="0.35">
      <c r="A608" s="9" t="str">
        <f>B555&amp;C601&amp;D608</f>
        <v>CONSUMO PER CAPITA (kg ó litros por individuo).T.Alimentos TOTAL INGCanal Conveniencia/24h</v>
      </c>
      <c r="B608" s="9">
        <v>0</v>
      </c>
      <c r="C608" s="9">
        <v>0</v>
      </c>
      <c r="D608" s="9" t="s">
        <v>123</v>
      </c>
      <c r="E608" s="22">
        <v>2.4042973911410082</v>
      </c>
      <c r="F608" s="22">
        <v>2.3298783798936511</v>
      </c>
      <c r="G608" s="22">
        <v>2.1836119899128872</v>
      </c>
      <c r="H608" s="22">
        <v>0</v>
      </c>
      <c r="I608" s="22">
        <v>0</v>
      </c>
      <c r="J608" s="22">
        <v>0</v>
      </c>
      <c r="K608" s="22">
        <v>0</v>
      </c>
      <c r="L608" s="22">
        <v>0</v>
      </c>
      <c r="M608" s="10">
        <v>0</v>
      </c>
    </row>
    <row r="609" spans="1:13" x14ac:dyDescent="0.35">
      <c r="A609" s="9" t="str">
        <f>B555&amp;C601&amp;D609</f>
        <v>CONSUMO PER CAPITA (kg ó litros por individuo).T.Alimentos TOTAL INGHoteles</v>
      </c>
      <c r="B609" s="9">
        <v>0</v>
      </c>
      <c r="C609" s="9">
        <v>0</v>
      </c>
      <c r="D609" s="10" t="s">
        <v>29</v>
      </c>
      <c r="E609" s="10">
        <v>0.23421338032436848</v>
      </c>
      <c r="F609" s="10">
        <v>0.19077687882159738</v>
      </c>
      <c r="G609" s="10">
        <v>0.20226062203780873</v>
      </c>
      <c r="H609" s="10">
        <v>0</v>
      </c>
      <c r="I609" s="10">
        <v>0</v>
      </c>
      <c r="J609" s="10">
        <v>0</v>
      </c>
      <c r="K609" s="10">
        <v>0</v>
      </c>
      <c r="L609" s="10">
        <v>0</v>
      </c>
      <c r="M609" s="10">
        <v>0</v>
      </c>
    </row>
    <row r="610" spans="1:13" x14ac:dyDescent="0.35">
      <c r="A610" s="9" t="str">
        <f>B555&amp;C601&amp;D610</f>
        <v>CONSUMO PER CAPITA (kg ó litros por individuo).T.Alimentos TOTAL INGEstaciones de servicio</v>
      </c>
      <c r="B610" s="9">
        <v>0</v>
      </c>
      <c r="C610" s="9">
        <v>0</v>
      </c>
      <c r="D610" s="9" t="s">
        <v>30</v>
      </c>
      <c r="E610" s="22">
        <v>0.43301849190734648</v>
      </c>
      <c r="F610" s="22">
        <v>0.3814684657520348</v>
      </c>
      <c r="G610" s="22">
        <v>0.39064602486244004</v>
      </c>
      <c r="H610" s="22">
        <v>0</v>
      </c>
      <c r="I610" s="22">
        <v>0</v>
      </c>
      <c r="J610" s="22">
        <v>0</v>
      </c>
      <c r="K610" s="22">
        <v>0</v>
      </c>
      <c r="L610" s="22">
        <v>0</v>
      </c>
      <c r="M610" s="10">
        <v>0</v>
      </c>
    </row>
    <row r="611" spans="1:13" x14ac:dyDescent="0.35">
      <c r="A611" s="9" t="str">
        <f>B555&amp;C601&amp;D611</f>
        <v>CONSUMO PER CAPITA (kg ó litros por individuo).T.Alimentos TOTAL INGMaquinas dispensadoras</v>
      </c>
      <c r="B611" s="9">
        <v>0</v>
      </c>
      <c r="C611" s="9">
        <v>0</v>
      </c>
      <c r="D611" s="10" t="s">
        <v>31</v>
      </c>
      <c r="E611" s="10">
        <v>7.200944737932477E-2</v>
      </c>
      <c r="F611" s="10">
        <v>6.7087049458482498E-2</v>
      </c>
      <c r="G611" s="10">
        <v>6.5154718649293911E-2</v>
      </c>
      <c r="H611" s="10">
        <v>0</v>
      </c>
      <c r="I611" s="10">
        <v>0</v>
      </c>
      <c r="J611" s="10">
        <v>0</v>
      </c>
      <c r="K611" s="10">
        <v>0</v>
      </c>
      <c r="L611" s="10">
        <v>0</v>
      </c>
      <c r="M611" s="10">
        <v>0</v>
      </c>
    </row>
    <row r="612" spans="1:13" x14ac:dyDescent="0.35">
      <c r="A612" s="9" t="str">
        <f>B555&amp;C601&amp;D612</f>
        <v>CONSUMO PER CAPITA (kg ó litros por individuo).T.Alimentos TOTAL INGServicio en la empresa</v>
      </c>
      <c r="B612" s="9">
        <v>0</v>
      </c>
      <c r="C612" s="9">
        <v>0</v>
      </c>
      <c r="D612" s="9" t="s">
        <v>32</v>
      </c>
      <c r="E612" s="22">
        <v>0.32485653413395232</v>
      </c>
      <c r="F612" s="22">
        <v>0.25213481772636309</v>
      </c>
      <c r="G612" s="22">
        <v>0.33149389064771201</v>
      </c>
      <c r="H612" s="22">
        <v>0</v>
      </c>
      <c r="I612" s="22">
        <v>0</v>
      </c>
      <c r="J612" s="22">
        <v>0</v>
      </c>
      <c r="K612" s="22">
        <v>0</v>
      </c>
      <c r="L612" s="22">
        <v>0</v>
      </c>
      <c r="M612" s="10">
        <v>0</v>
      </c>
    </row>
    <row r="613" spans="1:13" x14ac:dyDescent="0.35">
      <c r="A613" s="9" t="str">
        <f>B555&amp;C601&amp;D613</f>
        <v>CONSUMO PER CAPITA (kg ó litros por individuo).T.Alimentos TOTAL INGResto de canales</v>
      </c>
      <c r="B613" s="9">
        <v>0</v>
      </c>
      <c r="C613" s="9">
        <v>0</v>
      </c>
      <c r="D613" s="10" t="s">
        <v>33</v>
      </c>
      <c r="E613" s="10">
        <v>1.8208425851150338</v>
      </c>
      <c r="F613" s="10">
        <v>1.7339468407595673</v>
      </c>
      <c r="G613" s="10">
        <v>1.7449686175272563</v>
      </c>
      <c r="H613" s="10">
        <v>0</v>
      </c>
      <c r="I613" s="10">
        <v>0</v>
      </c>
      <c r="J613" s="10">
        <v>0</v>
      </c>
      <c r="K613" s="10">
        <v>0</v>
      </c>
      <c r="L613" s="10">
        <v>0</v>
      </c>
      <c r="M613" s="10">
        <v>0</v>
      </c>
    </row>
    <row r="614" spans="1:13" x14ac:dyDescent="0.35">
      <c r="A614" s="9" t="str">
        <f>B555&amp;C601&amp;D614</f>
        <v>CONSUMO PER CAPITA (kg ó litros por individuo).T.Alimentos TOTAL INGEN LA CALLE</v>
      </c>
      <c r="B614" s="9">
        <v>0</v>
      </c>
      <c r="C614" s="9">
        <v>0</v>
      </c>
      <c r="D614" s="9" t="s">
        <v>124</v>
      </c>
      <c r="E614" s="22">
        <v>1.2801307991204816</v>
      </c>
      <c r="F614" s="22">
        <v>1.192513494453884</v>
      </c>
      <c r="G614" s="22">
        <v>1.1326862083522451</v>
      </c>
      <c r="H614" s="22">
        <v>0</v>
      </c>
      <c r="I614" s="22">
        <v>0</v>
      </c>
      <c r="J614" s="22">
        <v>0</v>
      </c>
      <c r="K614" s="22">
        <v>0</v>
      </c>
      <c r="L614" s="22">
        <v>0</v>
      </c>
      <c r="M614" s="10">
        <v>0</v>
      </c>
    </row>
    <row r="615" spans="1:13" x14ac:dyDescent="0.35">
      <c r="A615" s="9" t="str">
        <f>B555&amp;C601&amp;D615</f>
        <v>CONSUMO PER CAPITA (kg ó litros por individuo).T.Alimentos TOTAL INGEN CASA DE OTROS</v>
      </c>
      <c r="B615" s="9">
        <v>0</v>
      </c>
      <c r="C615" s="9">
        <v>0</v>
      </c>
      <c r="D615" s="10" t="s">
        <v>125</v>
      </c>
      <c r="E615" s="10">
        <v>2.5692270392952521</v>
      </c>
      <c r="F615" s="10">
        <v>2.2176406943644942</v>
      </c>
      <c r="G615" s="10">
        <v>2.2744350808972427</v>
      </c>
      <c r="H615" s="10">
        <v>0</v>
      </c>
      <c r="I615" s="10">
        <v>0</v>
      </c>
      <c r="J615" s="10">
        <v>0</v>
      </c>
      <c r="K615" s="10">
        <v>0</v>
      </c>
      <c r="L615" s="10">
        <v>0</v>
      </c>
      <c r="M615" s="10">
        <v>0</v>
      </c>
    </row>
    <row r="616" spans="1:13" x14ac:dyDescent="0.35">
      <c r="A616" s="9" t="str">
        <f>B555&amp;C601&amp;D616</f>
        <v>CONSUMO PER CAPITA (kg ó litros por individuo).T.Alimentos TOTAL INGEN EL ESTABLECIMIENTO</v>
      </c>
      <c r="B616" s="9">
        <v>0</v>
      </c>
      <c r="C616" s="9">
        <v>0</v>
      </c>
      <c r="D616" s="9" t="s">
        <v>126</v>
      </c>
      <c r="E616" s="22">
        <v>28.158338398305769</v>
      </c>
      <c r="F616" s="22">
        <v>29.358063117797087</v>
      </c>
      <c r="G616" s="22">
        <v>30.504361627903986</v>
      </c>
      <c r="H616" s="22">
        <v>0</v>
      </c>
      <c r="I616" s="22">
        <v>0</v>
      </c>
      <c r="J616" s="22">
        <v>0</v>
      </c>
      <c r="K616" s="22">
        <v>0</v>
      </c>
      <c r="L616" s="22">
        <v>0</v>
      </c>
      <c r="M616" s="10">
        <v>0</v>
      </c>
    </row>
    <row r="617" spans="1:13" x14ac:dyDescent="0.35">
      <c r="A617" s="9" t="str">
        <f>B555&amp;C601&amp;D617</f>
        <v>CONSUMO PER CAPITA (kg ó litros por individuo).T.Alimentos TOTAL INGEN EL TRABAJO</v>
      </c>
      <c r="B617" s="9">
        <v>0</v>
      </c>
      <c r="C617" s="9">
        <v>0</v>
      </c>
      <c r="D617" s="10" t="s">
        <v>127</v>
      </c>
      <c r="E617" s="10">
        <v>1.2813500376909173</v>
      </c>
      <c r="F617" s="10">
        <v>1.1117397637832447</v>
      </c>
      <c r="G617" s="10">
        <v>1.2806998683988957</v>
      </c>
      <c r="H617" s="10">
        <v>0</v>
      </c>
      <c r="I617" s="10">
        <v>0</v>
      </c>
      <c r="J617" s="10">
        <v>0</v>
      </c>
      <c r="K617" s="10">
        <v>0</v>
      </c>
      <c r="L617" s="10">
        <v>0</v>
      </c>
      <c r="M617" s="10">
        <v>0</v>
      </c>
    </row>
    <row r="618" spans="1:13" x14ac:dyDescent="0.35">
      <c r="A618" s="9" t="str">
        <f>B555&amp;C601&amp;D618</f>
        <v>CONSUMO PER CAPITA (kg ó litros por individuo).T.Alimentos TOTAL INGEN COLEGIO/INSTITUTO/UNIV.</v>
      </c>
      <c r="B618" s="9">
        <v>0</v>
      </c>
      <c r="C618" s="9">
        <v>0</v>
      </c>
      <c r="D618" s="9" t="s">
        <v>128</v>
      </c>
      <c r="E618" s="22">
        <v>0.13433740312512071</v>
      </c>
      <c r="F618" s="22">
        <v>8.241571180918518E-2</v>
      </c>
      <c r="G618" s="22">
        <v>6.0628152024545842E-2</v>
      </c>
      <c r="H618" s="22">
        <v>0</v>
      </c>
      <c r="I618" s="22">
        <v>0</v>
      </c>
      <c r="J618" s="22">
        <v>0</v>
      </c>
      <c r="K618" s="22">
        <v>0</v>
      </c>
      <c r="L618" s="22">
        <v>0</v>
      </c>
      <c r="M618" s="10">
        <v>0</v>
      </c>
    </row>
    <row r="619" spans="1:13" x14ac:dyDescent="0.35">
      <c r="A619" s="9" t="str">
        <f>B555&amp;C601&amp;D619</f>
        <v>CONSUMO PER CAPITA (kg ó litros por individuo).T.Alimentos TOTAL INGEN MI CASA</v>
      </c>
      <c r="B619" s="9">
        <v>0</v>
      </c>
      <c r="C619" s="9">
        <v>0</v>
      </c>
      <c r="D619" s="10" t="s">
        <v>129</v>
      </c>
      <c r="E619" s="10">
        <v>11.508400515310047</v>
      </c>
      <c r="F619" s="10">
        <v>9.9215121282447392</v>
      </c>
      <c r="G619" s="10">
        <v>9.5842441614770877</v>
      </c>
      <c r="H619" s="10">
        <v>0</v>
      </c>
      <c r="I619" s="10">
        <v>0</v>
      </c>
      <c r="J619" s="10">
        <v>0</v>
      </c>
      <c r="K619" s="10">
        <v>0</v>
      </c>
      <c r="L619" s="10">
        <v>0</v>
      </c>
      <c r="M619" s="10">
        <v>0</v>
      </c>
    </row>
    <row r="620" spans="1:13" x14ac:dyDescent="0.35">
      <c r="A620" s="9" t="str">
        <f>B555&amp;C601&amp;D620</f>
        <v>CONSUMO PER CAPITA (kg ó litros por individuo).T.Alimentos TOTAL INGEN M.TRANSP.(AVION,TREN,AUTOC,E</v>
      </c>
      <c r="B620" s="9">
        <v>0</v>
      </c>
      <c r="C620" s="9">
        <v>0</v>
      </c>
      <c r="D620" s="9" t="s">
        <v>130</v>
      </c>
      <c r="E620" s="22">
        <v>9.5026467896224764E-2</v>
      </c>
      <c r="F620" s="22">
        <v>4.2150966730502663E-2</v>
      </c>
      <c r="G620" s="22">
        <v>3.6493679134814216E-2</v>
      </c>
      <c r="H620" s="22">
        <v>0</v>
      </c>
      <c r="I620" s="22">
        <v>0</v>
      </c>
      <c r="J620" s="22">
        <v>0</v>
      </c>
      <c r="K620" s="22">
        <v>0</v>
      </c>
      <c r="L620" s="22">
        <v>0</v>
      </c>
      <c r="M620" s="10">
        <v>0</v>
      </c>
    </row>
    <row r="621" spans="1:13" x14ac:dyDescent="0.35">
      <c r="A621" s="9" t="str">
        <f>B555&amp;C601&amp;D621</f>
        <v>CONSUMO PER CAPITA (kg ó litros por individuo).T.Alimentos TOTAL INGEN OTRO LUGAR</v>
      </c>
      <c r="B621" s="9">
        <v>0</v>
      </c>
      <c r="C621" s="9">
        <v>0</v>
      </c>
      <c r="D621" s="10" t="s">
        <v>131</v>
      </c>
      <c r="E621" s="10">
        <v>0.77655926320525726</v>
      </c>
      <c r="F621" s="10">
        <v>0.85766270318164028</v>
      </c>
      <c r="G621" s="10">
        <v>0.90167635046275629</v>
      </c>
      <c r="H621" s="10">
        <v>0</v>
      </c>
      <c r="I621" s="10">
        <v>0</v>
      </c>
      <c r="J621" s="10">
        <v>0</v>
      </c>
      <c r="K621" s="10">
        <v>0</v>
      </c>
      <c r="L621" s="10">
        <v>0</v>
      </c>
      <c r="M621" s="10">
        <v>0</v>
      </c>
    </row>
    <row r="622" spans="1:13" x14ac:dyDescent="0.35">
      <c r="A622" s="9" t="str">
        <f>B555&amp;C601&amp;D622</f>
        <v>CONSUMO PER CAPITA (kg ó litros por individuo).T.Alimentos TOTAL INGDESAYUNO</v>
      </c>
      <c r="B622" s="9">
        <v>0</v>
      </c>
      <c r="C622" s="9">
        <v>0</v>
      </c>
      <c r="D622" s="9" t="s">
        <v>132</v>
      </c>
      <c r="E622" s="22">
        <v>3.6363457283117251</v>
      </c>
      <c r="F622" s="22">
        <v>3.5820672184337963</v>
      </c>
      <c r="G622" s="22">
        <v>3.8230132984226701</v>
      </c>
      <c r="H622" s="22">
        <v>0</v>
      </c>
      <c r="I622" s="22">
        <v>0</v>
      </c>
      <c r="J622" s="22">
        <v>0</v>
      </c>
      <c r="K622" s="22">
        <v>0</v>
      </c>
      <c r="L622" s="22">
        <v>0</v>
      </c>
      <c r="M622" s="10">
        <v>0</v>
      </c>
    </row>
    <row r="623" spans="1:13" x14ac:dyDescent="0.35">
      <c r="A623" s="9" t="str">
        <f>B555&amp;C601&amp;D623</f>
        <v>CONSUMO PER CAPITA (kg ó litros por individuo).T.Alimentos TOTAL INGAPERITIVO/ANTES DE COMER</v>
      </c>
      <c r="B623" s="9">
        <v>0</v>
      </c>
      <c r="C623" s="9">
        <v>0</v>
      </c>
      <c r="D623" s="10" t="s">
        <v>133</v>
      </c>
      <c r="E623" s="10">
        <v>1.4813849826753893</v>
      </c>
      <c r="F623" s="10">
        <v>1.3719396352017819</v>
      </c>
      <c r="G623" s="10">
        <v>1.2677889653769483</v>
      </c>
      <c r="H623" s="10">
        <v>0</v>
      </c>
      <c r="I623" s="10">
        <v>0</v>
      </c>
      <c r="J623" s="10">
        <v>0</v>
      </c>
      <c r="K623" s="10">
        <v>0</v>
      </c>
      <c r="L623" s="10">
        <v>0</v>
      </c>
      <c r="M623" s="10">
        <v>0</v>
      </c>
    </row>
    <row r="624" spans="1:13" x14ac:dyDescent="0.35">
      <c r="A624" s="9" t="str">
        <f>B555&amp;C601&amp;D624</f>
        <v>CONSUMO PER CAPITA (kg ó litros por individuo).T.Alimentos TOTAL INGCOMIDA</v>
      </c>
      <c r="B624" s="9">
        <v>0</v>
      </c>
      <c r="C624" s="9">
        <v>0</v>
      </c>
      <c r="D624" s="9" t="s">
        <v>134</v>
      </c>
      <c r="E624" s="22">
        <v>22.899122730049683</v>
      </c>
      <c r="F624" s="22">
        <v>22.647709882612304</v>
      </c>
      <c r="G624" s="22">
        <v>23.524866151060596</v>
      </c>
      <c r="H624" s="22">
        <v>0</v>
      </c>
      <c r="I624" s="22">
        <v>0</v>
      </c>
      <c r="J624" s="22">
        <v>0</v>
      </c>
      <c r="K624" s="22">
        <v>0</v>
      </c>
      <c r="L624" s="22">
        <v>0</v>
      </c>
      <c r="M624" s="10">
        <v>0</v>
      </c>
    </row>
    <row r="625" spans="1:13" x14ac:dyDescent="0.35">
      <c r="A625" s="9" t="str">
        <f>B555&amp;C601&amp;D625</f>
        <v>CONSUMO PER CAPITA (kg ó litros por individuo).T.Alimentos TOTAL INGTARDE/MERIENDA</v>
      </c>
      <c r="B625" s="9">
        <v>0</v>
      </c>
      <c r="C625" s="9">
        <v>0</v>
      </c>
      <c r="D625" s="10" t="s">
        <v>135</v>
      </c>
      <c r="E625" s="10">
        <v>2.0411989846318961</v>
      </c>
      <c r="F625" s="10">
        <v>2.0214341230606663</v>
      </c>
      <c r="G625" s="10">
        <v>2.0241495939959151</v>
      </c>
      <c r="H625" s="10">
        <v>0</v>
      </c>
      <c r="I625" s="10">
        <v>0</v>
      </c>
      <c r="J625" s="10">
        <v>0</v>
      </c>
      <c r="K625" s="10">
        <v>0</v>
      </c>
      <c r="L625" s="10">
        <v>0</v>
      </c>
      <c r="M625" s="10">
        <v>0</v>
      </c>
    </row>
    <row r="626" spans="1:13" x14ac:dyDescent="0.35">
      <c r="A626" s="9" t="str">
        <f>B555&amp;C601&amp;D626</f>
        <v>CONSUMO PER CAPITA (kg ó litros por individuo).T.Alimentos TOTAL INGANTES DE CENAR</v>
      </c>
      <c r="B626" s="9">
        <v>0</v>
      </c>
      <c r="C626" s="9">
        <v>0</v>
      </c>
      <c r="D626" s="9" t="s">
        <v>136</v>
      </c>
      <c r="E626" s="22">
        <v>0.54677390807238813</v>
      </c>
      <c r="F626" s="22">
        <v>0.59018417190404104</v>
      </c>
      <c r="G626" s="22">
        <v>0.57651938822056115</v>
      </c>
      <c r="H626" s="22">
        <v>0</v>
      </c>
      <c r="I626" s="22">
        <v>0</v>
      </c>
      <c r="J626" s="22">
        <v>0</v>
      </c>
      <c r="K626" s="22">
        <v>0</v>
      </c>
      <c r="L626" s="22">
        <v>0</v>
      </c>
      <c r="M626" s="10">
        <v>0</v>
      </c>
    </row>
    <row r="627" spans="1:13" x14ac:dyDescent="0.35">
      <c r="A627" s="9" t="str">
        <f>B555&amp;C601&amp;D627</f>
        <v>CONSUMO PER CAPITA (kg ó litros por individuo).T.Alimentos TOTAL INGCENA</v>
      </c>
      <c r="B627" s="9">
        <v>0</v>
      </c>
      <c r="C627" s="9">
        <v>0</v>
      </c>
      <c r="D627" s="10" t="s">
        <v>137</v>
      </c>
      <c r="E627" s="10">
        <v>14.250564372432081</v>
      </c>
      <c r="F627" s="10">
        <v>13.825722650828212</v>
      </c>
      <c r="G627" s="10">
        <v>13.794625328613542</v>
      </c>
      <c r="H627" s="10">
        <v>0</v>
      </c>
      <c r="I627" s="10">
        <v>0</v>
      </c>
      <c r="J627" s="10">
        <v>0</v>
      </c>
      <c r="K627" s="10">
        <v>0</v>
      </c>
      <c r="L627" s="10">
        <v>0</v>
      </c>
      <c r="M627" s="10">
        <v>0</v>
      </c>
    </row>
    <row r="628" spans="1:13" x14ac:dyDescent="0.35">
      <c r="A628" s="9" t="str">
        <f>B555&amp;C601&amp;D628</f>
        <v>CONSUMO PER CAPITA (kg ó litros por individuo).T.Alimentos TOTAL INGDESPUES DE LA CENA</v>
      </c>
      <c r="B628" s="9">
        <v>0</v>
      </c>
      <c r="C628" s="9">
        <v>0</v>
      </c>
      <c r="D628" s="9" t="s">
        <v>138</v>
      </c>
      <c r="E628" s="22">
        <v>0.25839349877555751</v>
      </c>
      <c r="F628" s="22">
        <v>0.244691523862686</v>
      </c>
      <c r="G628" s="22">
        <v>0.25736519322536888</v>
      </c>
      <c r="H628" s="22">
        <v>0</v>
      </c>
      <c r="I628" s="22">
        <v>0</v>
      </c>
      <c r="J628" s="22">
        <v>0</v>
      </c>
      <c r="K628" s="22">
        <v>0</v>
      </c>
      <c r="L628" s="22">
        <v>0</v>
      </c>
      <c r="M628" s="10">
        <v>0</v>
      </c>
    </row>
    <row r="629" spans="1:13" x14ac:dyDescent="0.35">
      <c r="A629" s="9" t="str">
        <f>B555&amp;C601&amp;D629</f>
        <v>CONSUMO PER CAPITA (kg ó litros por individuo).T.Alimentos TOTAL INGDURANTE EL DIA</v>
      </c>
      <c r="B629" s="9">
        <v>0</v>
      </c>
      <c r="C629" s="9">
        <v>0</v>
      </c>
      <c r="D629" s="10" t="s">
        <v>139</v>
      </c>
      <c r="E629" s="10">
        <v>0.68958758418903499</v>
      </c>
      <c r="F629" s="10">
        <v>0.49994651694675551</v>
      </c>
      <c r="G629" s="10">
        <v>0.50689871932970354</v>
      </c>
      <c r="H629" s="10">
        <v>0</v>
      </c>
      <c r="I629" s="10">
        <v>0</v>
      </c>
      <c r="J629" s="10">
        <v>0</v>
      </c>
      <c r="K629" s="10">
        <v>0</v>
      </c>
      <c r="L629" s="10">
        <v>0</v>
      </c>
      <c r="M629" s="10">
        <v>0</v>
      </c>
    </row>
    <row r="630" spans="1:13" x14ac:dyDescent="0.35">
      <c r="A630" s="9" t="str">
        <f>B555&amp;C601&amp;D630</f>
        <v>CONSUMO PER CAPITA (kg ó litros por individuo).T.Alimentos TOTAL INGCON AMIGOS</v>
      </c>
      <c r="B630" s="9">
        <v>0</v>
      </c>
      <c r="C630" s="9">
        <v>0</v>
      </c>
      <c r="D630" s="9" t="s">
        <v>140</v>
      </c>
      <c r="E630" s="22">
        <v>8.512239536625124</v>
      </c>
      <c r="F630" s="22">
        <v>9.0344581968097035</v>
      </c>
      <c r="G630" s="22">
        <v>9.0457776151267524</v>
      </c>
      <c r="H630" s="22">
        <v>0</v>
      </c>
      <c r="I630" s="22">
        <v>0</v>
      </c>
      <c r="J630" s="22">
        <v>0</v>
      </c>
      <c r="K630" s="22">
        <v>0</v>
      </c>
      <c r="L630" s="22">
        <v>0</v>
      </c>
      <c r="M630" s="10">
        <v>0</v>
      </c>
    </row>
    <row r="631" spans="1:13" x14ac:dyDescent="0.35">
      <c r="A631" s="9" t="str">
        <f>B555&amp;C601&amp;D631</f>
        <v>CONSUMO PER CAPITA (kg ó litros por individuo).T.Alimentos TOTAL INGCON CLIENTES</v>
      </c>
      <c r="B631" s="9">
        <v>0</v>
      </c>
      <c r="C631" s="9">
        <v>0</v>
      </c>
      <c r="D631" s="10" t="s">
        <v>141</v>
      </c>
      <c r="E631" s="10">
        <v>8.2274686948700049E-2</v>
      </c>
      <c r="F631" s="10">
        <v>0.13299646313868949</v>
      </c>
      <c r="G631" s="10">
        <v>0.1913052808132332</v>
      </c>
      <c r="H631" s="10">
        <v>0</v>
      </c>
      <c r="I631" s="10">
        <v>0</v>
      </c>
      <c r="J631" s="10">
        <v>0</v>
      </c>
      <c r="K631" s="10">
        <v>0</v>
      </c>
      <c r="L631" s="10">
        <v>0</v>
      </c>
      <c r="M631" s="10">
        <v>0</v>
      </c>
    </row>
    <row r="632" spans="1:13" x14ac:dyDescent="0.35">
      <c r="A632" s="9" t="str">
        <f>B555&amp;C601&amp;D632</f>
        <v>CONSUMO PER CAPITA (kg ó litros por individuo).T.Alimentos TOTAL INGCON COMPAÑEROS DE TRABAJO</v>
      </c>
      <c r="B632" s="9">
        <v>0</v>
      </c>
      <c r="C632" s="9">
        <v>0</v>
      </c>
      <c r="D632" s="9" t="s">
        <v>142</v>
      </c>
      <c r="E632" s="22">
        <v>1.709966097131173</v>
      </c>
      <c r="F632" s="22">
        <v>1.5771128633781495</v>
      </c>
      <c r="G632" s="22">
        <v>1.7822888031227928</v>
      </c>
      <c r="H632" s="22">
        <v>0</v>
      </c>
      <c r="I632" s="22">
        <v>0</v>
      </c>
      <c r="J632" s="22">
        <v>0</v>
      </c>
      <c r="K632" s="22">
        <v>0</v>
      </c>
      <c r="L632" s="22">
        <v>0</v>
      </c>
      <c r="M632" s="10">
        <v>0</v>
      </c>
    </row>
    <row r="633" spans="1:13" x14ac:dyDescent="0.35">
      <c r="A633" s="9" t="str">
        <f>B555&amp;C601&amp;D633</f>
        <v>CONSUMO PER CAPITA (kg ó litros por individuo).T.Alimentos TOTAL INGCON COMPAÑEROS DE CLASE</v>
      </c>
      <c r="B633" s="9">
        <v>0</v>
      </c>
      <c r="C633" s="9">
        <v>0</v>
      </c>
      <c r="D633" s="10" t="s">
        <v>143</v>
      </c>
      <c r="E633" s="10">
        <v>0.1464282388790705</v>
      </c>
      <c r="F633" s="10">
        <v>0.13750852296724131</v>
      </c>
      <c r="G633" s="10">
        <v>0.15006909762834411</v>
      </c>
      <c r="H633" s="10">
        <v>0</v>
      </c>
      <c r="I633" s="10">
        <v>0</v>
      </c>
      <c r="J633" s="10">
        <v>0</v>
      </c>
      <c r="K633" s="10">
        <v>0</v>
      </c>
      <c r="L633" s="10">
        <v>0</v>
      </c>
      <c r="M633" s="10">
        <v>0</v>
      </c>
    </row>
    <row r="634" spans="1:13" x14ac:dyDescent="0.35">
      <c r="A634" s="9" t="str">
        <f>B555&amp;C601&amp;D634</f>
        <v>CONSUMO PER CAPITA (kg ó litros por individuo).T.Alimentos TOTAL INGCON FAMILIA</v>
      </c>
      <c r="B634" s="9">
        <v>0</v>
      </c>
      <c r="C634" s="9">
        <v>0</v>
      </c>
      <c r="D634" s="9" t="s">
        <v>144</v>
      </c>
      <c r="E634" s="22">
        <v>20.882605677157223</v>
      </c>
      <c r="F634" s="22">
        <v>19.325949145950243</v>
      </c>
      <c r="G634" s="22">
        <v>19.957345809508332</v>
      </c>
      <c r="H634" s="22">
        <v>0</v>
      </c>
      <c r="I634" s="22">
        <v>0</v>
      </c>
      <c r="J634" s="22">
        <v>0</v>
      </c>
      <c r="K634" s="22">
        <v>0</v>
      </c>
      <c r="L634" s="22">
        <v>0</v>
      </c>
      <c r="M634" s="10">
        <v>0</v>
      </c>
    </row>
    <row r="635" spans="1:13" x14ac:dyDescent="0.35">
      <c r="A635" s="9" t="str">
        <f>B555&amp;C601&amp;D635</f>
        <v>CONSUMO PER CAPITA (kg ó litros por individuo).T.Alimentos TOTAL INGCON LA PAREJA</v>
      </c>
      <c r="B635" s="9">
        <v>0</v>
      </c>
      <c r="C635" s="9">
        <v>0</v>
      </c>
      <c r="D635" s="10" t="s">
        <v>145</v>
      </c>
      <c r="E635" s="10">
        <v>9.7576589251819605</v>
      </c>
      <c r="F635" s="10">
        <v>9.3834330215142909</v>
      </c>
      <c r="G635" s="10">
        <v>9.3160989102550698</v>
      </c>
      <c r="H635" s="10">
        <v>0</v>
      </c>
      <c r="I635" s="10">
        <v>0</v>
      </c>
      <c r="J635" s="10">
        <v>0</v>
      </c>
      <c r="K635" s="10">
        <v>0</v>
      </c>
      <c r="L635" s="10">
        <v>0</v>
      </c>
      <c r="M635" s="10">
        <v>0</v>
      </c>
    </row>
    <row r="636" spans="1:13" x14ac:dyDescent="0.35">
      <c r="A636" s="9" t="str">
        <f>B555&amp;C601&amp;D636</f>
        <v>CONSUMO PER CAPITA (kg ó litros por individuo).T.Alimentos TOTAL INGESTABA SOLO/A</v>
      </c>
      <c r="B636" s="9">
        <v>0</v>
      </c>
      <c r="C636" s="9">
        <v>0</v>
      </c>
      <c r="D636" s="9" t="s">
        <v>146</v>
      </c>
      <c r="E636" s="22">
        <v>4.5036649741581929</v>
      </c>
      <c r="F636" s="22">
        <v>4.9342763009547621</v>
      </c>
      <c r="G636" s="22">
        <v>5.1255700009636485</v>
      </c>
      <c r="H636" s="22">
        <v>0</v>
      </c>
      <c r="I636" s="22">
        <v>0</v>
      </c>
      <c r="J636" s="22">
        <v>0</v>
      </c>
      <c r="K636" s="22">
        <v>0</v>
      </c>
      <c r="L636" s="22">
        <v>0</v>
      </c>
      <c r="M636" s="10">
        <v>0</v>
      </c>
    </row>
    <row r="637" spans="1:13" x14ac:dyDescent="0.35">
      <c r="A637" s="9" t="str">
        <f>B555&amp;C601&amp;D637</f>
        <v>CONSUMO PER CAPITA (kg ó litros por individuo).T.Alimentos TOTAL INGOTROS</v>
      </c>
      <c r="B637" s="9">
        <v>0</v>
      </c>
      <c r="C637" s="9">
        <v>0</v>
      </c>
      <c r="D637" s="10" t="s">
        <v>147</v>
      </c>
      <c r="E637" s="10">
        <v>0.20852573076594044</v>
      </c>
      <c r="F637" s="10">
        <v>0.25796324077598598</v>
      </c>
      <c r="G637" s="10">
        <v>0.20676640094111737</v>
      </c>
      <c r="H637" s="10">
        <v>0</v>
      </c>
      <c r="I637" s="10">
        <v>0</v>
      </c>
      <c r="J637" s="10">
        <v>0</v>
      </c>
      <c r="K637" s="10">
        <v>0</v>
      </c>
      <c r="L637" s="10">
        <v>0</v>
      </c>
      <c r="M637" s="10">
        <v>0</v>
      </c>
    </row>
    <row r="638" spans="1:13" x14ac:dyDescent="0.35">
      <c r="A638" s="9" t="str">
        <f>B555&amp;C601&amp;D638</f>
        <v>CONSUMO PER CAPITA (kg ó litros por individuo).T.Alimentos TOTAL INGESTAR TRABAJANDO</v>
      </c>
      <c r="B638" s="9">
        <v>0</v>
      </c>
      <c r="C638" s="9">
        <v>0</v>
      </c>
      <c r="D638" s="9" t="s">
        <v>148</v>
      </c>
      <c r="E638" s="22">
        <v>2.8477308351163302</v>
      </c>
      <c r="F638" s="22">
        <v>2.8063559203823778</v>
      </c>
      <c r="G638" s="22">
        <v>2.9313333810184443</v>
      </c>
      <c r="H638" s="22">
        <v>0</v>
      </c>
      <c r="I638" s="22">
        <v>0</v>
      </c>
      <c r="J638" s="22">
        <v>0</v>
      </c>
      <c r="K638" s="22">
        <v>0</v>
      </c>
      <c r="L638" s="22">
        <v>0</v>
      </c>
      <c r="M638" s="10">
        <v>0</v>
      </c>
    </row>
    <row r="639" spans="1:13" x14ac:dyDescent="0.35">
      <c r="A639" s="9" t="str">
        <f>B555&amp;C601&amp;D639</f>
        <v>CONSUMO PER CAPITA (kg ó litros por individuo).T.Alimentos TOTAL INGCOMIDA DE NEGOCIOS</v>
      </c>
      <c r="B639" s="9">
        <v>0</v>
      </c>
      <c r="C639" s="9">
        <v>0</v>
      </c>
      <c r="D639" s="10" t="s">
        <v>149</v>
      </c>
      <c r="E639" s="10">
        <v>0.15475120011987309</v>
      </c>
      <c r="F639" s="10">
        <v>0.12233072711839968</v>
      </c>
      <c r="G639" s="10">
        <v>0.18992040030248902</v>
      </c>
      <c r="H639" s="10">
        <v>0</v>
      </c>
      <c r="I639" s="10">
        <v>0</v>
      </c>
      <c r="J639" s="10">
        <v>0</v>
      </c>
      <c r="K639" s="10">
        <v>0</v>
      </c>
      <c r="L639" s="10">
        <v>0</v>
      </c>
      <c r="M639" s="10">
        <v>0</v>
      </c>
    </row>
    <row r="640" spans="1:13" x14ac:dyDescent="0.35">
      <c r="A640" s="9" t="str">
        <f>B555&amp;C601&amp;D640</f>
        <v>CONSUMO PER CAPITA (kg ó litros por individuo).T.Alimentos TOTAL INGPOR PLACER/RELAX</v>
      </c>
      <c r="B640" s="9">
        <v>0</v>
      </c>
      <c r="C640" s="9">
        <v>0</v>
      </c>
      <c r="D640" s="9" t="s">
        <v>150</v>
      </c>
      <c r="E640" s="22">
        <v>8.4320299186311747</v>
      </c>
      <c r="F640" s="22">
        <v>8.1016836396641043</v>
      </c>
      <c r="G640" s="22">
        <v>8.1649296251570274</v>
      </c>
      <c r="H640" s="22">
        <v>0</v>
      </c>
      <c r="I640" s="22">
        <v>0</v>
      </c>
      <c r="J640" s="22">
        <v>0</v>
      </c>
      <c r="K640" s="22">
        <v>0</v>
      </c>
      <c r="L640" s="22">
        <v>0</v>
      </c>
      <c r="M640" s="10">
        <v>0</v>
      </c>
    </row>
    <row r="641" spans="1:13" x14ac:dyDescent="0.35">
      <c r="A641" s="9" t="str">
        <f>B555&amp;C601&amp;D641</f>
        <v>CONSUMO PER CAPITA (kg ó litros por individuo).T.Alimentos TOTAL INGTENER HAMBRE/SIN PLANIFICAR</v>
      </c>
      <c r="B641" s="9">
        <v>0</v>
      </c>
      <c r="C641" s="9">
        <v>0</v>
      </c>
      <c r="D641" s="10" t="s">
        <v>151</v>
      </c>
      <c r="E641" s="10">
        <v>13.229620382417508</v>
      </c>
      <c r="F641" s="10">
        <v>12.29966195657077</v>
      </c>
      <c r="G641" s="10">
        <v>12.147234950988317</v>
      </c>
      <c r="H641" s="10">
        <v>0</v>
      </c>
      <c r="I641" s="10">
        <v>0</v>
      </c>
      <c r="J641" s="10">
        <v>0</v>
      </c>
      <c r="K641" s="10">
        <v>0</v>
      </c>
      <c r="L641" s="10">
        <v>0</v>
      </c>
      <c r="M641" s="10">
        <v>0</v>
      </c>
    </row>
    <row r="642" spans="1:13" x14ac:dyDescent="0.35">
      <c r="A642" s="9" t="str">
        <f>B555&amp;C601&amp;D642</f>
        <v>CONSUMO PER CAPITA (kg ó litros por individuo).T.Alimentos TOTAL INGESTAR DE COMPRAS</v>
      </c>
      <c r="B642" s="9">
        <v>0</v>
      </c>
      <c r="C642" s="9">
        <v>0</v>
      </c>
      <c r="D642" s="9" t="s">
        <v>152</v>
      </c>
      <c r="E642" s="22">
        <v>1.5924879023136176</v>
      </c>
      <c r="F642" s="22">
        <v>1.5650498273383664</v>
      </c>
      <c r="G642" s="22">
        <v>1.6761685118614564</v>
      </c>
      <c r="H642" s="22">
        <v>0</v>
      </c>
      <c r="I642" s="22">
        <v>0</v>
      </c>
      <c r="J642" s="22">
        <v>0</v>
      </c>
      <c r="K642" s="22">
        <v>0</v>
      </c>
      <c r="L642" s="22">
        <v>0</v>
      </c>
      <c r="M642" s="10">
        <v>0</v>
      </c>
    </row>
    <row r="643" spans="1:13" x14ac:dyDescent="0.35">
      <c r="A643" s="9" t="str">
        <f>B555&amp;C601&amp;D643</f>
        <v>CONSUMO PER CAPITA (kg ó litros por individuo).T.Alimentos TOTAL INGNO COCINAR EN CASA</v>
      </c>
      <c r="B643" s="9">
        <v>0</v>
      </c>
      <c r="C643" s="9">
        <v>0</v>
      </c>
      <c r="D643" s="10" t="s">
        <v>153</v>
      </c>
      <c r="E643" s="10">
        <v>5.2090620169022861</v>
      </c>
      <c r="F643" s="10">
        <v>5.0427596083123634</v>
      </c>
      <c r="G643" s="10">
        <v>4.8971275023601848</v>
      </c>
      <c r="H643" s="10">
        <v>0</v>
      </c>
      <c r="I643" s="10">
        <v>0</v>
      </c>
      <c r="J643" s="10">
        <v>0</v>
      </c>
      <c r="K643" s="10">
        <v>0</v>
      </c>
      <c r="L643" s="10">
        <v>0</v>
      </c>
      <c r="M643" s="10">
        <v>0</v>
      </c>
    </row>
    <row r="644" spans="1:13" x14ac:dyDescent="0.35">
      <c r="A644" s="9" t="str">
        <f>B555&amp;C601&amp;D644</f>
        <v>CONSUMO PER CAPITA (kg ó litros por individuo).T.Alimentos TOTAL INGCELEBRACION/FIESTA/SALIR TOMAR</v>
      </c>
      <c r="B644" s="9">
        <v>0</v>
      </c>
      <c r="C644" s="9">
        <v>0</v>
      </c>
      <c r="D644" s="9" t="s">
        <v>154</v>
      </c>
      <c r="E644" s="22">
        <v>11.184334531483382</v>
      </c>
      <c r="F644" s="22">
        <v>11.881269934022241</v>
      </c>
      <c r="G644" s="22">
        <v>12.304573082025783</v>
      </c>
      <c r="H644" s="22">
        <v>0</v>
      </c>
      <c r="I644" s="22">
        <v>0</v>
      </c>
      <c r="J644" s="22">
        <v>0</v>
      </c>
      <c r="K644" s="22">
        <v>0</v>
      </c>
      <c r="L644" s="22">
        <v>0</v>
      </c>
      <c r="M644" s="10">
        <v>0</v>
      </c>
    </row>
    <row r="645" spans="1:13" x14ac:dyDescent="0.35">
      <c r="A645" s="9" t="str">
        <f>B555&amp;C601&amp;D645</f>
        <v>CONSUMO PER CAPITA (kg ó litros por individuo).T.Alimentos TOTAL INGVIENDO DEPORTES</v>
      </c>
      <c r="B645" s="9">
        <v>0</v>
      </c>
      <c r="C645" s="9">
        <v>0</v>
      </c>
      <c r="D645" s="10" t="s">
        <v>155</v>
      </c>
      <c r="E645" s="10">
        <v>0.51745691293552387</v>
      </c>
      <c r="F645" s="10">
        <v>0.41546508002814758</v>
      </c>
      <c r="G645" s="10">
        <v>0.51240233613605668</v>
      </c>
      <c r="H645" s="10">
        <v>0</v>
      </c>
      <c r="I645" s="10">
        <v>0</v>
      </c>
      <c r="J645" s="10">
        <v>0</v>
      </c>
      <c r="K645" s="10">
        <v>0</v>
      </c>
      <c r="L645" s="10">
        <v>0</v>
      </c>
      <c r="M645" s="10">
        <v>0</v>
      </c>
    </row>
    <row r="646" spans="1:13" x14ac:dyDescent="0.35">
      <c r="A646" s="9" t="str">
        <f>B555&amp;C601&amp;D646</f>
        <v>CONSUMO PER CAPITA (kg ó litros por individuo).T.Alimentos TOTAL INGOTROS MOTIVOS</v>
      </c>
      <c r="B646" s="9">
        <v>0</v>
      </c>
      <c r="C646" s="9">
        <v>0</v>
      </c>
      <c r="D646" s="9" t="s">
        <v>156</v>
      </c>
      <c r="E646" s="22">
        <v>2.6358943139557485</v>
      </c>
      <c r="F646" s="22">
        <v>2.5491181548410058</v>
      </c>
      <c r="G646" s="22">
        <v>2.9515402040832179</v>
      </c>
      <c r="H646" s="22">
        <v>0</v>
      </c>
      <c r="I646" s="22">
        <v>0</v>
      </c>
      <c r="J646" s="22">
        <v>0</v>
      </c>
      <c r="K646" s="22">
        <v>0</v>
      </c>
      <c r="L646" s="22">
        <v>0</v>
      </c>
      <c r="M646" s="10">
        <v>0</v>
      </c>
    </row>
    <row r="647" spans="1:13" x14ac:dyDescent="0.35">
      <c r="A647" s="9" t="str">
        <f>B555&amp;C647&amp;D647</f>
        <v>CONSUMO PER CAPITA (kg ó litros por individuo)Total BebidasT.ESPAÑA</v>
      </c>
      <c r="B647" s="9">
        <v>0</v>
      </c>
      <c r="C647" s="9" t="s">
        <v>158</v>
      </c>
      <c r="D647" s="10" t="s">
        <v>36</v>
      </c>
      <c r="E647" s="10">
        <v>66.549996409411335</v>
      </c>
      <c r="F647" s="10">
        <v>63.850647756354455</v>
      </c>
      <c r="G647" s="10">
        <v>61.119673164122027</v>
      </c>
      <c r="H647" s="10">
        <v>0</v>
      </c>
      <c r="I647" s="10">
        <v>0</v>
      </c>
      <c r="J647" s="10">
        <v>0</v>
      </c>
      <c r="K647" s="10">
        <v>0</v>
      </c>
      <c r="L647" s="10">
        <v>0</v>
      </c>
      <c r="M647" s="10">
        <v>0</v>
      </c>
    </row>
    <row r="648" spans="1:13" x14ac:dyDescent="0.35">
      <c r="A648" s="9" t="str">
        <f>B555&amp;C647&amp;D648</f>
        <v>CONSUMO PER CAPITA (kg ó litros por individuo)Total BebidasHiper+Super+Discount+G.A</v>
      </c>
      <c r="B648" s="9">
        <v>0</v>
      </c>
      <c r="C648" s="9">
        <v>0</v>
      </c>
      <c r="D648" s="9" t="s">
        <v>23</v>
      </c>
      <c r="E648" s="22">
        <v>6.6371457661726705</v>
      </c>
      <c r="F648" s="22">
        <v>6.1929061437661881</v>
      </c>
      <c r="G648" s="22">
        <v>6.7122742681800345</v>
      </c>
      <c r="H648" s="22">
        <v>0</v>
      </c>
      <c r="I648" s="22">
        <v>0</v>
      </c>
      <c r="J648" s="22">
        <v>0</v>
      </c>
      <c r="K648" s="22">
        <v>0</v>
      </c>
      <c r="L648" s="22">
        <v>0</v>
      </c>
      <c r="M648" s="10">
        <v>0</v>
      </c>
    </row>
    <row r="649" spans="1:13" x14ac:dyDescent="0.35">
      <c r="A649" s="9" t="str">
        <f>B555&amp;C647&amp;D649</f>
        <v>CONSUMO PER CAPITA (kg ó litros por individuo)Total BebidasRestaurantes</v>
      </c>
      <c r="B649" s="9">
        <v>0</v>
      </c>
      <c r="C649" s="9">
        <v>0</v>
      </c>
      <c r="D649" s="10" t="s">
        <v>24</v>
      </c>
      <c r="E649" s="10">
        <v>11.296826610435188</v>
      </c>
      <c r="F649" s="10">
        <v>11.150265137752992</v>
      </c>
      <c r="G649" s="10">
        <v>10.576715134081557</v>
      </c>
      <c r="H649" s="10">
        <v>0</v>
      </c>
      <c r="I649" s="10">
        <v>0</v>
      </c>
      <c r="J649" s="10">
        <v>0</v>
      </c>
      <c r="K649" s="10">
        <v>0</v>
      </c>
      <c r="L649" s="10">
        <v>0</v>
      </c>
      <c r="M649" s="10">
        <v>0</v>
      </c>
    </row>
    <row r="650" spans="1:13" x14ac:dyDescent="0.35">
      <c r="A650" s="9" t="str">
        <f>B555&amp;C647&amp;D650</f>
        <v>CONSUMO PER CAPITA (kg ó litros por individuo)Total BebidasRestaurantes Fast Food</v>
      </c>
      <c r="B650" s="9">
        <v>0</v>
      </c>
      <c r="C650" s="9">
        <v>0</v>
      </c>
      <c r="D650" s="9" t="s">
        <v>25</v>
      </c>
      <c r="E650" s="22">
        <v>3.5689192476089118</v>
      </c>
      <c r="F650" s="22">
        <v>3.419919438398451</v>
      </c>
      <c r="G650" s="22">
        <v>3.5113855868359662</v>
      </c>
      <c r="H650" s="22">
        <v>0</v>
      </c>
      <c r="I650" s="22">
        <v>0</v>
      </c>
      <c r="J650" s="22">
        <v>0</v>
      </c>
      <c r="K650" s="22">
        <v>0</v>
      </c>
      <c r="L650" s="22">
        <v>0</v>
      </c>
      <c r="M650" s="10">
        <v>0</v>
      </c>
    </row>
    <row r="651" spans="1:13" x14ac:dyDescent="0.35">
      <c r="A651" s="9" t="str">
        <f>B555&amp;C647&amp;D651</f>
        <v>CONSUMO PER CAPITA (kg ó litros por individuo)Total BebidasBares/Cafeterias/Cervecerias</v>
      </c>
      <c r="B651" s="9">
        <v>0</v>
      </c>
      <c r="C651" s="9">
        <v>0</v>
      </c>
      <c r="D651" s="10" t="s">
        <v>26</v>
      </c>
      <c r="E651" s="10">
        <v>33.750282231260279</v>
      </c>
      <c r="F651" s="10">
        <v>32.599578154008832</v>
      </c>
      <c r="G651" s="10">
        <v>30.658707920367362</v>
      </c>
      <c r="H651" s="10">
        <v>0</v>
      </c>
      <c r="I651" s="10">
        <v>0</v>
      </c>
      <c r="J651" s="10">
        <v>0</v>
      </c>
      <c r="K651" s="10">
        <v>0</v>
      </c>
      <c r="L651" s="10">
        <v>0</v>
      </c>
      <c r="M651" s="10">
        <v>0</v>
      </c>
    </row>
    <row r="652" spans="1:13" x14ac:dyDescent="0.35">
      <c r="A652" s="9" t="str">
        <f>B555&amp;C647&amp;D652</f>
        <v>CONSUMO PER CAPITA (kg ó litros por individuo)Total BebidasPanaderias/Pastelerias</v>
      </c>
      <c r="B652" s="9">
        <v>0</v>
      </c>
      <c r="C652" s="9">
        <v>0</v>
      </c>
      <c r="D652" s="9" t="s">
        <v>27</v>
      </c>
      <c r="E652" s="22">
        <v>0.60351373183910084</v>
      </c>
      <c r="F652" s="22">
        <v>0.61128737919694398</v>
      </c>
      <c r="G652" s="22">
        <v>0.67031357049153317</v>
      </c>
      <c r="H652" s="22">
        <v>0</v>
      </c>
      <c r="I652" s="22">
        <v>0</v>
      </c>
      <c r="J652" s="22">
        <v>0</v>
      </c>
      <c r="K652" s="22">
        <v>0</v>
      </c>
      <c r="L652" s="22">
        <v>0</v>
      </c>
      <c r="M652" s="10">
        <v>0</v>
      </c>
    </row>
    <row r="653" spans="1:13" x14ac:dyDescent="0.35">
      <c r="A653" s="9" t="str">
        <f>B555&amp;C647&amp;D653</f>
        <v>CONSUMO PER CAPITA (kg ó litros por individuo)Total BebidasTda.Alimentacion/Delicatesen</v>
      </c>
      <c r="B653" s="9">
        <v>0</v>
      </c>
      <c r="C653" s="9">
        <v>0</v>
      </c>
      <c r="D653" s="10" t="s">
        <v>122</v>
      </c>
      <c r="E653" s="10">
        <v>1.4748344839235461</v>
      </c>
      <c r="F653" s="10">
        <v>1.2295034981802142</v>
      </c>
      <c r="G653" s="10">
        <v>0.93421154194791778</v>
      </c>
      <c r="H653" s="10">
        <v>0</v>
      </c>
      <c r="I653" s="10">
        <v>0</v>
      </c>
      <c r="J653" s="10">
        <v>0</v>
      </c>
      <c r="K653" s="10">
        <v>0</v>
      </c>
      <c r="L653" s="10">
        <v>0</v>
      </c>
      <c r="M653" s="10">
        <v>0</v>
      </c>
    </row>
    <row r="654" spans="1:13" x14ac:dyDescent="0.35">
      <c r="A654" s="9" t="str">
        <f>B555&amp;C647&amp;D654</f>
        <v>CONSUMO PER CAPITA (kg ó litros por individuo)Total BebidasCanal Conveniencia/24h</v>
      </c>
      <c r="B654" s="9">
        <v>0</v>
      </c>
      <c r="C654" s="9">
        <v>0</v>
      </c>
      <c r="D654" s="9" t="s">
        <v>123</v>
      </c>
      <c r="E654" s="22">
        <v>1.0761946599532999</v>
      </c>
      <c r="F654" s="22">
        <v>1.0579180814009777</v>
      </c>
      <c r="G654" s="22">
        <v>0.85729534736556701</v>
      </c>
      <c r="H654" s="22">
        <v>0</v>
      </c>
      <c r="I654" s="22">
        <v>0</v>
      </c>
      <c r="J654" s="22">
        <v>0</v>
      </c>
      <c r="K654" s="22">
        <v>0</v>
      </c>
      <c r="L654" s="22">
        <v>0</v>
      </c>
      <c r="M654" s="10">
        <v>0</v>
      </c>
    </row>
    <row r="655" spans="1:13" x14ac:dyDescent="0.35">
      <c r="A655" s="9" t="str">
        <f>B555&amp;C647&amp;D655</f>
        <v>CONSUMO PER CAPITA (kg ó litros por individuo)Total BebidasHoteles</v>
      </c>
      <c r="B655" s="9">
        <v>0</v>
      </c>
      <c r="C655" s="9">
        <v>0</v>
      </c>
      <c r="D655" s="10" t="s">
        <v>29</v>
      </c>
      <c r="E655" s="10">
        <v>0.51340338434338351</v>
      </c>
      <c r="F655" s="10">
        <v>0.43627282233555909</v>
      </c>
      <c r="G655" s="10">
        <v>0.40999318995677253</v>
      </c>
      <c r="H655" s="10">
        <v>0</v>
      </c>
      <c r="I655" s="10">
        <v>0</v>
      </c>
      <c r="J655" s="10">
        <v>0</v>
      </c>
      <c r="K655" s="10">
        <v>0</v>
      </c>
      <c r="L655" s="10">
        <v>0</v>
      </c>
      <c r="M655" s="10">
        <v>0</v>
      </c>
    </row>
    <row r="656" spans="1:13" x14ac:dyDescent="0.35">
      <c r="A656" s="9" t="str">
        <f>B555&amp;C647&amp;D656</f>
        <v>CONSUMO PER CAPITA (kg ó litros por individuo)Total BebidasEstaciones de servicio</v>
      </c>
      <c r="B656" s="9">
        <v>0</v>
      </c>
      <c r="C656" s="9">
        <v>0</v>
      </c>
      <c r="D656" s="9" t="s">
        <v>30</v>
      </c>
      <c r="E656" s="22">
        <v>1.2535781520501406</v>
      </c>
      <c r="F656" s="22">
        <v>1.2229356801044171</v>
      </c>
      <c r="G656" s="22">
        <v>1.1256644885222302</v>
      </c>
      <c r="H656" s="22">
        <v>0</v>
      </c>
      <c r="I656" s="22">
        <v>0</v>
      </c>
      <c r="J656" s="22">
        <v>0</v>
      </c>
      <c r="K656" s="22">
        <v>0</v>
      </c>
      <c r="L656" s="22">
        <v>0</v>
      </c>
      <c r="M656" s="10">
        <v>0</v>
      </c>
    </row>
    <row r="657" spans="1:13" x14ac:dyDescent="0.35">
      <c r="A657" s="9" t="str">
        <f>B555&amp;C647&amp;D657</f>
        <v>CONSUMO PER CAPITA (kg ó litros por individuo)Total BebidasMaquinas dispensadoras</v>
      </c>
      <c r="B657" s="9">
        <v>0</v>
      </c>
      <c r="C657" s="9">
        <v>0</v>
      </c>
      <c r="D657" s="10" t="s">
        <v>31</v>
      </c>
      <c r="E657" s="10">
        <v>1.5585387820988137</v>
      </c>
      <c r="F657" s="10">
        <v>1.5836095264274614</v>
      </c>
      <c r="G657" s="10">
        <v>1.6258073927635885</v>
      </c>
      <c r="H657" s="10">
        <v>0</v>
      </c>
      <c r="I657" s="10">
        <v>0</v>
      </c>
      <c r="J657" s="10">
        <v>0</v>
      </c>
      <c r="K657" s="10">
        <v>0</v>
      </c>
      <c r="L657" s="10">
        <v>0</v>
      </c>
      <c r="M657" s="10">
        <v>0</v>
      </c>
    </row>
    <row r="658" spans="1:13" x14ac:dyDescent="0.35">
      <c r="A658" s="9" t="str">
        <f>B555&amp;C647&amp;D658</f>
        <v>CONSUMO PER CAPITA (kg ó litros por individuo)Total BebidasServicio en la empresa</v>
      </c>
      <c r="B658" s="9">
        <v>0</v>
      </c>
      <c r="C658" s="9">
        <v>0</v>
      </c>
      <c r="D658" s="9" t="s">
        <v>32</v>
      </c>
      <c r="E658" s="22">
        <v>1.049432850671923</v>
      </c>
      <c r="F658" s="22">
        <v>0.89455094835743942</v>
      </c>
      <c r="G658" s="22">
        <v>0.80701966129055291</v>
      </c>
      <c r="H658" s="22">
        <v>0</v>
      </c>
      <c r="I658" s="22">
        <v>0</v>
      </c>
      <c r="J658" s="22">
        <v>0</v>
      </c>
      <c r="K658" s="22">
        <v>0</v>
      </c>
      <c r="L658" s="22">
        <v>0</v>
      </c>
      <c r="M658" s="10">
        <v>0</v>
      </c>
    </row>
    <row r="659" spans="1:13" x14ac:dyDescent="0.35">
      <c r="A659" s="9" t="str">
        <f>B555&amp;C647&amp;D659</f>
        <v>CONSUMO PER CAPITA (kg ó litros por individuo)Total BebidasResto de canales</v>
      </c>
      <c r="B659" s="9">
        <v>0</v>
      </c>
      <c r="C659" s="9">
        <v>0</v>
      </c>
      <c r="D659" s="10" t="s">
        <v>33</v>
      </c>
      <c r="E659" s="10">
        <v>3.7673261929237758</v>
      </c>
      <c r="F659" s="10">
        <v>3.451902401805464</v>
      </c>
      <c r="G659" s="10">
        <v>3.2303027727390781</v>
      </c>
      <c r="H659" s="10">
        <v>0</v>
      </c>
      <c r="I659" s="10">
        <v>0</v>
      </c>
      <c r="J659" s="10">
        <v>0</v>
      </c>
      <c r="K659" s="10">
        <v>0</v>
      </c>
      <c r="L659" s="10">
        <v>0</v>
      </c>
      <c r="M659" s="10">
        <v>0</v>
      </c>
    </row>
    <row r="660" spans="1:13" x14ac:dyDescent="0.35">
      <c r="A660" s="9" t="str">
        <f>B555&amp;C647&amp;D660</f>
        <v>CONSUMO PER CAPITA (kg ó litros por individuo)Total BebidasEN LA CALLE</v>
      </c>
      <c r="B660" s="9">
        <v>0</v>
      </c>
      <c r="C660" s="9">
        <v>0</v>
      </c>
      <c r="D660" s="9" t="s">
        <v>124</v>
      </c>
      <c r="E660" s="22">
        <v>3.6172074496832947</v>
      </c>
      <c r="F660" s="22">
        <v>3.2216560199965021</v>
      </c>
      <c r="G660" s="22">
        <v>2.8356955971925566</v>
      </c>
      <c r="H660" s="22">
        <v>0</v>
      </c>
      <c r="I660" s="22">
        <v>0</v>
      </c>
      <c r="J660" s="22">
        <v>0</v>
      </c>
      <c r="K660" s="22">
        <v>0</v>
      </c>
      <c r="L660" s="22">
        <v>0</v>
      </c>
      <c r="M660" s="10">
        <v>0</v>
      </c>
    </row>
    <row r="661" spans="1:13" x14ac:dyDescent="0.35">
      <c r="A661" s="9" t="str">
        <f>B555&amp;C647&amp;D661</f>
        <v>CONSUMO PER CAPITA (kg ó litros por individuo)Total BebidasEN CASA DE OTROS</v>
      </c>
      <c r="B661" s="9">
        <v>0</v>
      </c>
      <c r="C661" s="9">
        <v>0</v>
      </c>
      <c r="D661" s="10" t="s">
        <v>125</v>
      </c>
      <c r="E661" s="10">
        <v>2.8590972826658554</v>
      </c>
      <c r="F661" s="10">
        <v>2.5912422720156738</v>
      </c>
      <c r="G661" s="10">
        <v>3.2331762681821155</v>
      </c>
      <c r="H661" s="10">
        <v>0</v>
      </c>
      <c r="I661" s="10">
        <v>0</v>
      </c>
      <c r="J661" s="10">
        <v>0</v>
      </c>
      <c r="K661" s="10">
        <v>0</v>
      </c>
      <c r="L661" s="10">
        <v>0</v>
      </c>
      <c r="M661" s="10">
        <v>0</v>
      </c>
    </row>
    <row r="662" spans="1:13" x14ac:dyDescent="0.35">
      <c r="A662" s="9" t="str">
        <f>B555&amp;C647&amp;D662</f>
        <v>CONSUMO PER CAPITA (kg ó litros por individuo)Total BebidasEN EL ESTABLECIMIENTO</v>
      </c>
      <c r="B662" s="9">
        <v>0</v>
      </c>
      <c r="C662" s="9">
        <v>0</v>
      </c>
      <c r="D662" s="9" t="s">
        <v>126</v>
      </c>
      <c r="E662" s="22">
        <v>50.903143763473651</v>
      </c>
      <c r="F662" s="22">
        <v>49.698395319741991</v>
      </c>
      <c r="G662" s="22">
        <v>46.992822375409034</v>
      </c>
      <c r="H662" s="22">
        <v>0</v>
      </c>
      <c r="I662" s="22">
        <v>0</v>
      </c>
      <c r="J662" s="22">
        <v>0</v>
      </c>
      <c r="K662" s="22">
        <v>0</v>
      </c>
      <c r="L662" s="22">
        <v>0</v>
      </c>
      <c r="M662" s="10">
        <v>0</v>
      </c>
    </row>
    <row r="663" spans="1:13" x14ac:dyDescent="0.35">
      <c r="A663" s="9" t="str">
        <f>B555&amp;C647&amp;D663</f>
        <v>CONSUMO PER CAPITA (kg ó litros por individuo)Total BebidasEN EL TRABAJO</v>
      </c>
      <c r="B663" s="9">
        <v>0</v>
      </c>
      <c r="C663" s="9">
        <v>0</v>
      </c>
      <c r="D663" s="10" t="s">
        <v>127</v>
      </c>
      <c r="E663" s="10">
        <v>5.2800595858168595</v>
      </c>
      <c r="F663" s="10">
        <v>4.7833993194488045</v>
      </c>
      <c r="G663" s="10">
        <v>4.5348754294022253</v>
      </c>
      <c r="H663" s="10">
        <v>0</v>
      </c>
      <c r="I663" s="10">
        <v>0</v>
      </c>
      <c r="J663" s="10">
        <v>0</v>
      </c>
      <c r="K663" s="10">
        <v>0</v>
      </c>
      <c r="L663" s="10">
        <v>0</v>
      </c>
      <c r="M663" s="10">
        <v>0</v>
      </c>
    </row>
    <row r="664" spans="1:13" x14ac:dyDescent="0.35">
      <c r="A664" s="9" t="str">
        <f>B555&amp;C647&amp;D664</f>
        <v>CONSUMO PER CAPITA (kg ó litros por individuo)Total BebidasEN COLEGIO/INSTITUTO/UNIV.</v>
      </c>
      <c r="B664" s="9">
        <v>0</v>
      </c>
      <c r="C664" s="9">
        <v>0</v>
      </c>
      <c r="D664" s="9" t="s">
        <v>128</v>
      </c>
      <c r="E664" s="22">
        <v>0.25374312771433188</v>
      </c>
      <c r="F664" s="22">
        <v>9.6389559993557652E-2</v>
      </c>
      <c r="G664" s="22">
        <v>0.10592164490343357</v>
      </c>
      <c r="H664" s="22">
        <v>0</v>
      </c>
      <c r="I664" s="22">
        <v>0</v>
      </c>
      <c r="J664" s="22">
        <v>0</v>
      </c>
      <c r="K664" s="22">
        <v>0</v>
      </c>
      <c r="L664" s="22">
        <v>0</v>
      </c>
      <c r="M664" s="10">
        <v>0</v>
      </c>
    </row>
    <row r="665" spans="1:13" x14ac:dyDescent="0.35">
      <c r="A665" s="9" t="str">
        <f>B555&amp;C647&amp;D665</f>
        <v>CONSUMO PER CAPITA (kg ó litros por individuo)Total BebidasEN MI CASA</v>
      </c>
      <c r="B665" s="9">
        <v>0</v>
      </c>
      <c r="C665" s="9">
        <v>0</v>
      </c>
      <c r="D665" s="10" t="s">
        <v>129</v>
      </c>
      <c r="E665" s="10">
        <v>1.6034419394917705</v>
      </c>
      <c r="F665" s="10">
        <v>1.500488779142586</v>
      </c>
      <c r="G665" s="10">
        <v>1.6399984731900914</v>
      </c>
      <c r="H665" s="10">
        <v>0</v>
      </c>
      <c r="I665" s="10">
        <v>0</v>
      </c>
      <c r="J665" s="10">
        <v>0</v>
      </c>
      <c r="K665" s="10">
        <v>0</v>
      </c>
      <c r="L665" s="10">
        <v>0</v>
      </c>
      <c r="M665" s="10">
        <v>0</v>
      </c>
    </row>
    <row r="666" spans="1:13" x14ac:dyDescent="0.35">
      <c r="A666" s="9" t="str">
        <f>B555&amp;C647&amp;D666</f>
        <v>CONSUMO PER CAPITA (kg ó litros por individuo)Total BebidasEN M.TRANSP.(AVION,TREN,AUTOC,E</v>
      </c>
      <c r="B666" s="9">
        <v>0</v>
      </c>
      <c r="C666" s="9">
        <v>0</v>
      </c>
      <c r="D666" s="9" t="s">
        <v>130</v>
      </c>
      <c r="E666" s="22">
        <v>0.22216409942766244</v>
      </c>
      <c r="F666" s="22">
        <v>7.5434584455594075E-2</v>
      </c>
      <c r="G666" s="22">
        <v>7.4675547219401645E-2</v>
      </c>
      <c r="H666" s="22">
        <v>0</v>
      </c>
      <c r="I666" s="22">
        <v>0</v>
      </c>
      <c r="J666" s="22">
        <v>0</v>
      </c>
      <c r="K666" s="22">
        <v>0</v>
      </c>
      <c r="L666" s="22">
        <v>0</v>
      </c>
      <c r="M666" s="10">
        <v>0</v>
      </c>
    </row>
    <row r="667" spans="1:13" x14ac:dyDescent="0.35">
      <c r="A667" s="9" t="str">
        <f>B555&amp;C647&amp;D667</f>
        <v>CONSUMO PER CAPITA (kg ó litros por individuo)Total BebidasEN OTRO LUGAR</v>
      </c>
      <c r="B667" s="9">
        <v>0</v>
      </c>
      <c r="C667" s="9">
        <v>0</v>
      </c>
      <c r="D667" s="10" t="s">
        <v>131</v>
      </c>
      <c r="E667" s="10">
        <v>1.8111388573402909</v>
      </c>
      <c r="F667" s="10">
        <v>1.8836410935726915</v>
      </c>
      <c r="G667" s="10">
        <v>1.7025208651951937</v>
      </c>
      <c r="H667" s="10">
        <v>0</v>
      </c>
      <c r="I667" s="10">
        <v>0</v>
      </c>
      <c r="J667" s="10">
        <v>0</v>
      </c>
      <c r="K667" s="10">
        <v>0</v>
      </c>
      <c r="L667" s="10">
        <v>0</v>
      </c>
      <c r="M667" s="10">
        <v>0</v>
      </c>
    </row>
    <row r="668" spans="1:13" x14ac:dyDescent="0.35">
      <c r="A668" s="9" t="str">
        <f>B555&amp;C647&amp;D668</f>
        <v>CONSUMO PER CAPITA (kg ó litros por individuo)Total BebidasDESAYUNO</v>
      </c>
      <c r="B668" s="9">
        <v>0</v>
      </c>
      <c r="C668" s="9">
        <v>0</v>
      </c>
      <c r="D668" s="9" t="s">
        <v>132</v>
      </c>
      <c r="E668" s="22">
        <v>8.1177566194233464</v>
      </c>
      <c r="F668" s="22">
        <v>8.1707313519299305</v>
      </c>
      <c r="G668" s="22">
        <v>7.4275217188660365</v>
      </c>
      <c r="H668" s="22">
        <v>0</v>
      </c>
      <c r="I668" s="22">
        <v>0</v>
      </c>
      <c r="J668" s="22">
        <v>0</v>
      </c>
      <c r="K668" s="22">
        <v>0</v>
      </c>
      <c r="L668" s="22">
        <v>0</v>
      </c>
      <c r="M668" s="10">
        <v>0</v>
      </c>
    </row>
    <row r="669" spans="1:13" x14ac:dyDescent="0.35">
      <c r="A669" s="9" t="str">
        <f>B555&amp;C647&amp;D669</f>
        <v>CONSUMO PER CAPITA (kg ó litros por individuo)Total BebidasAPERITIVO/ANTES DE COMER</v>
      </c>
      <c r="B669" s="9">
        <v>0</v>
      </c>
      <c r="C669" s="9">
        <v>0</v>
      </c>
      <c r="D669" s="10" t="s">
        <v>133</v>
      </c>
      <c r="E669" s="10">
        <v>10.86031541604366</v>
      </c>
      <c r="F669" s="10">
        <v>10.045944534316348</v>
      </c>
      <c r="G669" s="10">
        <v>9.3498868329357681</v>
      </c>
      <c r="H669" s="10">
        <v>0</v>
      </c>
      <c r="I669" s="10">
        <v>0</v>
      </c>
      <c r="J669" s="10">
        <v>0</v>
      </c>
      <c r="K669" s="10">
        <v>0</v>
      </c>
      <c r="L669" s="10">
        <v>0</v>
      </c>
      <c r="M669" s="10">
        <v>0</v>
      </c>
    </row>
    <row r="670" spans="1:13" x14ac:dyDescent="0.35">
      <c r="A670" s="9" t="str">
        <f>B555&amp;C647&amp;D670</f>
        <v>CONSUMO PER CAPITA (kg ó litros por individuo)Total BebidasCOMIDA</v>
      </c>
      <c r="B670" s="9">
        <v>0</v>
      </c>
      <c r="C670" s="9">
        <v>0</v>
      </c>
      <c r="D670" s="9" t="s">
        <v>134</v>
      </c>
      <c r="E670" s="22">
        <v>18.385171306113833</v>
      </c>
      <c r="F670" s="22">
        <v>18.183837960347734</v>
      </c>
      <c r="G670" s="22">
        <v>17.838659268613782</v>
      </c>
      <c r="H670" s="22">
        <v>0</v>
      </c>
      <c r="I670" s="22">
        <v>0</v>
      </c>
      <c r="J670" s="22">
        <v>0</v>
      </c>
      <c r="K670" s="22">
        <v>0</v>
      </c>
      <c r="L670" s="22">
        <v>0</v>
      </c>
      <c r="M670" s="10">
        <v>0</v>
      </c>
    </row>
    <row r="671" spans="1:13" x14ac:dyDescent="0.35">
      <c r="A671" s="9" t="str">
        <f>B555&amp;C647&amp;D671</f>
        <v>CONSUMO PER CAPITA (kg ó litros por individuo)Total BebidasTARDE/MERIENDA</v>
      </c>
      <c r="B671" s="9">
        <v>0</v>
      </c>
      <c r="C671" s="9">
        <v>0</v>
      </c>
      <c r="D671" s="10" t="s">
        <v>135</v>
      </c>
      <c r="E671" s="10">
        <v>8.1946737214639587</v>
      </c>
      <c r="F671" s="10">
        <v>7.8179210337029161</v>
      </c>
      <c r="G671" s="10">
        <v>7.2640446724631733</v>
      </c>
      <c r="H671" s="10">
        <v>0</v>
      </c>
      <c r="I671" s="10">
        <v>0</v>
      </c>
      <c r="J671" s="10">
        <v>0</v>
      </c>
      <c r="K671" s="10">
        <v>0</v>
      </c>
      <c r="L671" s="10">
        <v>0</v>
      </c>
      <c r="M671" s="10">
        <v>0</v>
      </c>
    </row>
    <row r="672" spans="1:13" x14ac:dyDescent="0.35">
      <c r="A672" s="9" t="str">
        <f>B555&amp;C647&amp;D672</f>
        <v>CONSUMO PER CAPITA (kg ó litros por individuo)Total BebidasANTES DE CENAR</v>
      </c>
      <c r="B672" s="9">
        <v>0</v>
      </c>
      <c r="C672" s="9">
        <v>0</v>
      </c>
      <c r="D672" s="9" t="s">
        <v>136</v>
      </c>
      <c r="E672" s="22">
        <v>5.2449276661657747</v>
      </c>
      <c r="F672" s="22">
        <v>5.2507480938480215</v>
      </c>
      <c r="G672" s="22">
        <v>5.1143764638194709</v>
      </c>
      <c r="H672" s="22">
        <v>0</v>
      </c>
      <c r="I672" s="22">
        <v>0</v>
      </c>
      <c r="J672" s="22">
        <v>0</v>
      </c>
      <c r="K672" s="22">
        <v>0</v>
      </c>
      <c r="L672" s="22">
        <v>0</v>
      </c>
      <c r="M672" s="10">
        <v>0</v>
      </c>
    </row>
    <row r="673" spans="1:13" x14ac:dyDescent="0.35">
      <c r="A673" s="9" t="str">
        <f>B555&amp;C647&amp;D673</f>
        <v>CONSUMO PER CAPITA (kg ó litros por individuo)Total BebidasCENA</v>
      </c>
      <c r="B673" s="9">
        <v>0</v>
      </c>
      <c r="C673" s="9">
        <v>0</v>
      </c>
      <c r="D673" s="10" t="s">
        <v>137</v>
      </c>
      <c r="E673" s="10">
        <v>9.5589350336721903</v>
      </c>
      <c r="F673" s="10">
        <v>8.9069153265508074</v>
      </c>
      <c r="G673" s="10">
        <v>8.7028397472656174</v>
      </c>
      <c r="H673" s="10">
        <v>0</v>
      </c>
      <c r="I673" s="10">
        <v>0</v>
      </c>
      <c r="J673" s="10">
        <v>0</v>
      </c>
      <c r="K673" s="10">
        <v>0</v>
      </c>
      <c r="L673" s="10">
        <v>0</v>
      </c>
      <c r="M673" s="10">
        <v>0</v>
      </c>
    </row>
    <row r="674" spans="1:13" x14ac:dyDescent="0.35">
      <c r="A674" s="9" t="str">
        <f>B555&amp;C647&amp;D674</f>
        <v>CONSUMO PER CAPITA (kg ó litros por individuo)Total BebidasDESPUES DE LA CENA</v>
      </c>
      <c r="B674" s="9">
        <v>0</v>
      </c>
      <c r="C674" s="9">
        <v>0</v>
      </c>
      <c r="D674" s="9" t="s">
        <v>138</v>
      </c>
      <c r="E674" s="22">
        <v>1.6574746793934534</v>
      </c>
      <c r="F674" s="22">
        <v>1.4495509424775208</v>
      </c>
      <c r="G674" s="22">
        <v>1.4512146467334892</v>
      </c>
      <c r="H674" s="22">
        <v>0</v>
      </c>
      <c r="I674" s="22">
        <v>0</v>
      </c>
      <c r="J674" s="22">
        <v>0</v>
      </c>
      <c r="K674" s="22">
        <v>0</v>
      </c>
      <c r="L674" s="22">
        <v>0</v>
      </c>
      <c r="M674" s="10">
        <v>0</v>
      </c>
    </row>
    <row r="675" spans="1:13" x14ac:dyDescent="0.35">
      <c r="A675" s="9" t="str">
        <f>B555&amp;C647&amp;D675</f>
        <v>CONSUMO PER CAPITA (kg ó litros por individuo)Total BebidasDURANTE EL DIA</v>
      </c>
      <c r="B675" s="9">
        <v>0</v>
      </c>
      <c r="C675" s="9">
        <v>0</v>
      </c>
      <c r="D675" s="10" t="s">
        <v>139</v>
      </c>
      <c r="E675" s="10">
        <v>4.5307520135302051</v>
      </c>
      <c r="F675" s="10">
        <v>4.0249967428367421</v>
      </c>
      <c r="G675" s="10">
        <v>3.9711346191908667</v>
      </c>
      <c r="H675" s="10">
        <v>0</v>
      </c>
      <c r="I675" s="10">
        <v>0</v>
      </c>
      <c r="J675" s="10">
        <v>0</v>
      </c>
      <c r="K675" s="10">
        <v>0</v>
      </c>
      <c r="L675" s="10">
        <v>0</v>
      </c>
      <c r="M675" s="10">
        <v>0</v>
      </c>
    </row>
    <row r="676" spans="1:13" x14ac:dyDescent="0.35">
      <c r="A676" s="9" t="str">
        <f>B555&amp;C647&amp;D676</f>
        <v>CONSUMO PER CAPITA (kg ó litros por individuo)Total BebidasCON AMIGOS</v>
      </c>
      <c r="B676" s="9">
        <v>0</v>
      </c>
      <c r="C676" s="9">
        <v>0</v>
      </c>
      <c r="D676" s="9" t="s">
        <v>140</v>
      </c>
      <c r="E676" s="22">
        <v>19.902922325609183</v>
      </c>
      <c r="F676" s="22">
        <v>19.354498538699499</v>
      </c>
      <c r="G676" s="22">
        <v>18.424810905322964</v>
      </c>
      <c r="H676" s="22">
        <v>0</v>
      </c>
      <c r="I676" s="22">
        <v>0</v>
      </c>
      <c r="J676" s="22">
        <v>0</v>
      </c>
      <c r="K676" s="22">
        <v>0</v>
      </c>
      <c r="L676" s="22">
        <v>0</v>
      </c>
      <c r="M676" s="10">
        <v>0</v>
      </c>
    </row>
    <row r="677" spans="1:13" x14ac:dyDescent="0.35">
      <c r="A677" s="9" t="str">
        <f>B555&amp;C647&amp;D677</f>
        <v>CONSUMO PER CAPITA (kg ó litros por individuo)Total BebidasCON CLIENTES</v>
      </c>
      <c r="B677" s="9">
        <v>0</v>
      </c>
      <c r="C677" s="9">
        <v>0</v>
      </c>
      <c r="D677" s="10" t="s">
        <v>141</v>
      </c>
      <c r="E677" s="10">
        <v>0.31012843740909513</v>
      </c>
      <c r="F677" s="10">
        <v>0.29808892053041819</v>
      </c>
      <c r="G677" s="10">
        <v>0.30850353863125846</v>
      </c>
      <c r="H677" s="10">
        <v>0</v>
      </c>
      <c r="I677" s="10">
        <v>0</v>
      </c>
      <c r="J677" s="10">
        <v>0</v>
      </c>
      <c r="K677" s="10">
        <v>0</v>
      </c>
      <c r="L677" s="10">
        <v>0</v>
      </c>
      <c r="M677" s="10">
        <v>0</v>
      </c>
    </row>
    <row r="678" spans="1:13" x14ac:dyDescent="0.35">
      <c r="A678" s="9" t="str">
        <f>B555&amp;C647&amp;D678</f>
        <v>CONSUMO PER CAPITA (kg ó litros por individuo)Total BebidasCON COMPAÑEROS DE TRABAJO</v>
      </c>
      <c r="B678" s="9">
        <v>0</v>
      </c>
      <c r="C678" s="9">
        <v>0</v>
      </c>
      <c r="D678" s="9" t="s">
        <v>142</v>
      </c>
      <c r="E678" s="22">
        <v>4.5262526866252539</v>
      </c>
      <c r="F678" s="22">
        <v>4.488378522995303</v>
      </c>
      <c r="G678" s="22">
        <v>4.563388939553028</v>
      </c>
      <c r="H678" s="22">
        <v>0</v>
      </c>
      <c r="I678" s="22">
        <v>0</v>
      </c>
      <c r="J678" s="22">
        <v>0</v>
      </c>
      <c r="K678" s="22">
        <v>0</v>
      </c>
      <c r="L678" s="22">
        <v>0</v>
      </c>
      <c r="M678" s="10">
        <v>0</v>
      </c>
    </row>
    <row r="679" spans="1:13" x14ac:dyDescent="0.35">
      <c r="A679" s="9" t="str">
        <f>B555&amp;C647&amp;D679</f>
        <v>CONSUMO PER CAPITA (kg ó litros por individuo)Total BebidasCON COMPAÑEROS DE CLASE</v>
      </c>
      <c r="B679" s="9">
        <v>0</v>
      </c>
      <c r="C679" s="9">
        <v>0</v>
      </c>
      <c r="D679" s="10" t="s">
        <v>143</v>
      </c>
      <c r="E679" s="10">
        <v>0.21509176286460469</v>
      </c>
      <c r="F679" s="10">
        <v>0.18963806723542767</v>
      </c>
      <c r="G679" s="10">
        <v>0.19089432786952895</v>
      </c>
      <c r="H679" s="10">
        <v>0</v>
      </c>
      <c r="I679" s="10">
        <v>0</v>
      </c>
      <c r="J679" s="10">
        <v>0</v>
      </c>
      <c r="K679" s="10">
        <v>0</v>
      </c>
      <c r="L679" s="10">
        <v>0</v>
      </c>
      <c r="M679" s="10">
        <v>0</v>
      </c>
    </row>
    <row r="680" spans="1:13" x14ac:dyDescent="0.35">
      <c r="A680" s="9" t="str">
        <f>B555&amp;C647&amp;D680</f>
        <v>CONSUMO PER CAPITA (kg ó litros por individuo)Total BebidasCON FAMILIA</v>
      </c>
      <c r="B680" s="9">
        <v>0</v>
      </c>
      <c r="C680" s="9">
        <v>0</v>
      </c>
      <c r="D680" s="9" t="s">
        <v>144</v>
      </c>
      <c r="E680" s="22">
        <v>19.759546192207019</v>
      </c>
      <c r="F680" s="22">
        <v>18.535974417078389</v>
      </c>
      <c r="G680" s="22">
        <v>17.848975735395481</v>
      </c>
      <c r="H680" s="22">
        <v>0</v>
      </c>
      <c r="I680" s="22">
        <v>0</v>
      </c>
      <c r="J680" s="22">
        <v>0</v>
      </c>
      <c r="K680" s="22">
        <v>0</v>
      </c>
      <c r="L680" s="22">
        <v>0</v>
      </c>
      <c r="M680" s="10">
        <v>0</v>
      </c>
    </row>
    <row r="681" spans="1:13" x14ac:dyDescent="0.35">
      <c r="A681" s="9" t="str">
        <f>B555&amp;C647&amp;D681</f>
        <v>CONSUMO PER CAPITA (kg ó litros por individuo)Total BebidasCON LA PAREJA</v>
      </c>
      <c r="B681" s="9">
        <v>0</v>
      </c>
      <c r="C681" s="9">
        <v>0</v>
      </c>
      <c r="D681" s="10" t="s">
        <v>145</v>
      </c>
      <c r="E681" s="10">
        <v>10.350065054492712</v>
      </c>
      <c r="F681" s="10">
        <v>10.535918468752303</v>
      </c>
      <c r="G681" s="10">
        <v>10.12861125993555</v>
      </c>
      <c r="H681" s="10">
        <v>0</v>
      </c>
      <c r="I681" s="10">
        <v>0</v>
      </c>
      <c r="J681" s="10">
        <v>0</v>
      </c>
      <c r="K681" s="10">
        <v>0</v>
      </c>
      <c r="L681" s="10">
        <v>0</v>
      </c>
      <c r="M681" s="10">
        <v>0</v>
      </c>
    </row>
    <row r="682" spans="1:13" x14ac:dyDescent="0.35">
      <c r="A682" s="9" t="str">
        <f>B555&amp;C647&amp;D682</f>
        <v>CONSUMO PER CAPITA (kg ó litros por individuo)Total BebidasESTABA SOLO/A</v>
      </c>
      <c r="B682" s="9">
        <v>0</v>
      </c>
      <c r="C682" s="9">
        <v>0</v>
      </c>
      <c r="D682" s="9" t="s">
        <v>146</v>
      </c>
      <c r="E682" s="22">
        <v>11.020770549011013</v>
      </c>
      <c r="F682" s="22">
        <v>10.089111286091295</v>
      </c>
      <c r="G682" s="22">
        <v>9.3378104762648135</v>
      </c>
      <c r="H682" s="22">
        <v>0</v>
      </c>
      <c r="I682" s="22">
        <v>0</v>
      </c>
      <c r="J682" s="22">
        <v>0</v>
      </c>
      <c r="K682" s="22">
        <v>0</v>
      </c>
      <c r="L682" s="22">
        <v>0</v>
      </c>
      <c r="M682" s="10">
        <v>0</v>
      </c>
    </row>
    <row r="683" spans="1:13" x14ac:dyDescent="0.35">
      <c r="A683" s="9" t="str">
        <f>B555&amp;C647&amp;D683</f>
        <v>CONSUMO PER CAPITA (kg ó litros por individuo)Total BebidasOTROS</v>
      </c>
      <c r="B683" s="9">
        <v>0</v>
      </c>
      <c r="C683" s="9">
        <v>0</v>
      </c>
      <c r="D683" s="10" t="s">
        <v>147</v>
      </c>
      <c r="E683" s="10">
        <v>0.465213935311446</v>
      </c>
      <c r="F683" s="10">
        <v>0.35904381233733001</v>
      </c>
      <c r="G683" s="10">
        <v>0.31669066313736649</v>
      </c>
      <c r="H683" s="10">
        <v>0</v>
      </c>
      <c r="I683" s="10">
        <v>0</v>
      </c>
      <c r="J683" s="10">
        <v>0</v>
      </c>
      <c r="K683" s="10">
        <v>0</v>
      </c>
      <c r="L683" s="10">
        <v>0</v>
      </c>
      <c r="M683" s="10">
        <v>0</v>
      </c>
    </row>
    <row r="684" spans="1:13" x14ac:dyDescent="0.35">
      <c r="A684" s="9" t="str">
        <f>B555&amp;C647&amp;D684</f>
        <v>CONSUMO PER CAPITA (kg ó litros por individuo)Total BebidasESTAR TRABAJANDO</v>
      </c>
      <c r="B684" s="9">
        <v>0</v>
      </c>
      <c r="C684" s="9">
        <v>0</v>
      </c>
      <c r="D684" s="9" t="s">
        <v>148</v>
      </c>
      <c r="E684" s="22">
        <v>7.7633444793653128</v>
      </c>
      <c r="F684" s="22">
        <v>7.6355538492445101</v>
      </c>
      <c r="G684" s="22">
        <v>7.0400793873583565</v>
      </c>
      <c r="H684" s="22">
        <v>0</v>
      </c>
      <c r="I684" s="22">
        <v>0</v>
      </c>
      <c r="J684" s="22">
        <v>0</v>
      </c>
      <c r="K684" s="22">
        <v>0</v>
      </c>
      <c r="L684" s="22">
        <v>0</v>
      </c>
      <c r="M684" s="10">
        <v>0</v>
      </c>
    </row>
    <row r="685" spans="1:13" x14ac:dyDescent="0.35">
      <c r="A685" s="9" t="str">
        <f>B555&amp;C647&amp;D685</f>
        <v>CONSUMO PER CAPITA (kg ó litros por individuo)Total BebidasCOMIDA DE NEGOCIOS</v>
      </c>
      <c r="B685" s="9">
        <v>0</v>
      </c>
      <c r="C685" s="9">
        <v>0</v>
      </c>
      <c r="D685" s="10" t="s">
        <v>149</v>
      </c>
      <c r="E685" s="10">
        <v>0.19462715274743753</v>
      </c>
      <c r="F685" s="10">
        <v>0.14892145825809086</v>
      </c>
      <c r="G685" s="10">
        <v>0.17262492313592917</v>
      </c>
      <c r="H685" s="10">
        <v>0</v>
      </c>
      <c r="I685" s="10">
        <v>0</v>
      </c>
      <c r="J685" s="10">
        <v>0</v>
      </c>
      <c r="K685" s="10">
        <v>0</v>
      </c>
      <c r="L685" s="10">
        <v>0</v>
      </c>
      <c r="M685" s="10">
        <v>0</v>
      </c>
    </row>
    <row r="686" spans="1:13" x14ac:dyDescent="0.35">
      <c r="A686" s="9" t="str">
        <f>B555&amp;C647&amp;D686</f>
        <v>CONSUMO PER CAPITA (kg ó litros por individuo)Total BebidasPOR PLACER/RELAX</v>
      </c>
      <c r="B686" s="9">
        <v>0</v>
      </c>
      <c r="C686" s="9">
        <v>0</v>
      </c>
      <c r="D686" s="9" t="s">
        <v>150</v>
      </c>
      <c r="E686" s="22">
        <v>11.440737183467636</v>
      </c>
      <c r="F686" s="22">
        <v>10.882544355147642</v>
      </c>
      <c r="G686" s="22">
        <v>10.576393812557948</v>
      </c>
      <c r="H686" s="22">
        <v>0</v>
      </c>
      <c r="I686" s="22">
        <v>0</v>
      </c>
      <c r="J686" s="22">
        <v>0</v>
      </c>
      <c r="K686" s="22">
        <v>0</v>
      </c>
      <c r="L686" s="22">
        <v>0</v>
      </c>
      <c r="M686" s="10">
        <v>0</v>
      </c>
    </row>
    <row r="687" spans="1:13" x14ac:dyDescent="0.35">
      <c r="A687" s="9" t="str">
        <f>B555&amp;C647&amp;D687</f>
        <v>CONSUMO PER CAPITA (kg ó litros por individuo)Total BebidasTENER HAMBRE/SIN PLANIFICAR</v>
      </c>
      <c r="B687" s="9">
        <v>0</v>
      </c>
      <c r="C687" s="9">
        <v>0</v>
      </c>
      <c r="D687" s="10" t="s">
        <v>151</v>
      </c>
      <c r="E687" s="10">
        <v>16.163323091721697</v>
      </c>
      <c r="F687" s="10">
        <v>14.621162478571005</v>
      </c>
      <c r="G687" s="10">
        <v>13.513393983487866</v>
      </c>
      <c r="H687" s="10">
        <v>0</v>
      </c>
      <c r="I687" s="10">
        <v>0</v>
      </c>
      <c r="J687" s="10">
        <v>0</v>
      </c>
      <c r="K687" s="10">
        <v>0</v>
      </c>
      <c r="L687" s="10">
        <v>0</v>
      </c>
      <c r="M687" s="10">
        <v>0</v>
      </c>
    </row>
    <row r="688" spans="1:13" x14ac:dyDescent="0.35">
      <c r="A688" s="9" t="str">
        <f>B555&amp;C647&amp;D688</f>
        <v>CONSUMO PER CAPITA (kg ó litros por individuo)Total BebidasESTAR DE COMPRAS</v>
      </c>
      <c r="B688" s="9">
        <v>0</v>
      </c>
      <c r="C688" s="9">
        <v>0</v>
      </c>
      <c r="D688" s="9" t="s">
        <v>152</v>
      </c>
      <c r="E688" s="22">
        <v>1.6371606591756842</v>
      </c>
      <c r="F688" s="22">
        <v>1.6313942250376634</v>
      </c>
      <c r="G688" s="22">
        <v>1.5007533249125371</v>
      </c>
      <c r="H688" s="22">
        <v>0</v>
      </c>
      <c r="I688" s="22">
        <v>0</v>
      </c>
      <c r="J688" s="22">
        <v>0</v>
      </c>
      <c r="K688" s="22">
        <v>0</v>
      </c>
      <c r="L688" s="22">
        <v>0</v>
      </c>
      <c r="M688" s="10">
        <v>0</v>
      </c>
    </row>
    <row r="689" spans="1:13" x14ac:dyDescent="0.35">
      <c r="A689" s="9" t="str">
        <f>B555&amp;C647&amp;D689</f>
        <v>CONSUMO PER CAPITA (kg ó litros por individuo)Total BebidasNO COCINAR EN CASA</v>
      </c>
      <c r="B689" s="9">
        <v>0</v>
      </c>
      <c r="C689" s="9">
        <v>0</v>
      </c>
      <c r="D689" s="10" t="s">
        <v>153</v>
      </c>
      <c r="E689" s="10">
        <v>2.0992591312346862</v>
      </c>
      <c r="F689" s="10">
        <v>1.9337662462143004</v>
      </c>
      <c r="G689" s="10">
        <v>1.9197824688364657</v>
      </c>
      <c r="H689" s="10">
        <v>0</v>
      </c>
      <c r="I689" s="10">
        <v>0</v>
      </c>
      <c r="J689" s="10">
        <v>0</v>
      </c>
      <c r="K689" s="10">
        <v>0</v>
      </c>
      <c r="L689" s="10">
        <v>0</v>
      </c>
      <c r="M689" s="10">
        <v>0</v>
      </c>
    </row>
    <row r="690" spans="1:13" x14ac:dyDescent="0.35">
      <c r="A690" s="9" t="str">
        <f>B555&amp;C647&amp;D690</f>
        <v>CONSUMO PER CAPITA (kg ó litros por individuo)Total BebidasCELEBRACION/FIESTA/SALIR TOMAR</v>
      </c>
      <c r="B690" s="9">
        <v>0</v>
      </c>
      <c r="C690" s="9">
        <v>0</v>
      </c>
      <c r="D690" s="9" t="s">
        <v>154</v>
      </c>
      <c r="E690" s="22">
        <v>22.246505775872286</v>
      </c>
      <c r="F690" s="22">
        <v>22.41135476780574</v>
      </c>
      <c r="G690" s="22">
        <v>21.581536325762059</v>
      </c>
      <c r="H690" s="22">
        <v>0</v>
      </c>
      <c r="I690" s="22">
        <v>0</v>
      </c>
      <c r="J690" s="22">
        <v>0</v>
      </c>
      <c r="K690" s="22">
        <v>0</v>
      </c>
      <c r="L690" s="22">
        <v>0</v>
      </c>
      <c r="M690" s="10">
        <v>0</v>
      </c>
    </row>
    <row r="691" spans="1:13" x14ac:dyDescent="0.35">
      <c r="A691" s="9" t="str">
        <f>B555&amp;C647&amp;D691</f>
        <v>CONSUMO PER CAPITA (kg ó litros por individuo)Total BebidasVIENDO DEPORTES</v>
      </c>
      <c r="B691" s="9">
        <v>0</v>
      </c>
      <c r="C691" s="9">
        <v>0</v>
      </c>
      <c r="D691" s="10" t="s">
        <v>155</v>
      </c>
      <c r="E691" s="10">
        <v>1.2002622190489132</v>
      </c>
      <c r="F691" s="10">
        <v>0.82387683726722882</v>
      </c>
      <c r="G691" s="10">
        <v>1.0316652835342197</v>
      </c>
      <c r="H691" s="10">
        <v>0</v>
      </c>
      <c r="I691" s="10">
        <v>0</v>
      </c>
      <c r="J691" s="10">
        <v>0</v>
      </c>
      <c r="K691" s="10">
        <v>0</v>
      </c>
      <c r="L691" s="10">
        <v>0</v>
      </c>
      <c r="M691" s="10">
        <v>0</v>
      </c>
    </row>
    <row r="692" spans="1:13" x14ac:dyDescent="0.35">
      <c r="A692" s="9" t="str">
        <f>B555&amp;C647&amp;D692</f>
        <v>CONSUMO PER CAPITA (kg ó litros por individuo)Total BebidasOTROS MOTIVOS</v>
      </c>
      <c r="B692" s="9">
        <v>0</v>
      </c>
      <c r="C692" s="9">
        <v>0</v>
      </c>
      <c r="D692" s="9" t="s">
        <v>156</v>
      </c>
      <c r="E692" s="22">
        <v>3.804779357455363</v>
      </c>
      <c r="F692" s="22">
        <v>3.762080012243191</v>
      </c>
      <c r="G692" s="22">
        <v>3.7834531230097266</v>
      </c>
      <c r="H692" s="22">
        <v>0</v>
      </c>
      <c r="I692" s="22">
        <v>0</v>
      </c>
      <c r="J692" s="22">
        <v>0</v>
      </c>
      <c r="K692" s="22">
        <v>0</v>
      </c>
      <c r="L692" s="22">
        <v>0</v>
      </c>
      <c r="M692" s="10">
        <v>0</v>
      </c>
    </row>
    <row r="693" spans="1:13" x14ac:dyDescent="0.35">
      <c r="A693" s="9" t="str">
        <f>B555&amp;C693&amp;D693</f>
        <v>CONSUMO PER CAPITA (kg ó litros por individuo)Total Bebidas FriasT.ESPAÑA</v>
      </c>
      <c r="B693" s="9">
        <v>0</v>
      </c>
      <c r="C693" s="9" t="s">
        <v>159</v>
      </c>
      <c r="D693" s="10" t="s">
        <v>36</v>
      </c>
      <c r="E693" s="10">
        <v>58.379997097522754</v>
      </c>
      <c r="F693" s="10">
        <v>55.776831074722288</v>
      </c>
      <c r="G693" s="10">
        <v>53.359611577909277</v>
      </c>
      <c r="H693" s="10">
        <v>0</v>
      </c>
      <c r="I693" s="10">
        <v>0</v>
      </c>
      <c r="J693" s="10">
        <v>0</v>
      </c>
      <c r="K693" s="10">
        <v>0</v>
      </c>
      <c r="L693" s="10">
        <v>0</v>
      </c>
      <c r="M693" s="10">
        <v>0</v>
      </c>
    </row>
    <row r="694" spans="1:13" x14ac:dyDescent="0.35">
      <c r="A694" s="9" t="str">
        <f>B555&amp;C693&amp;D694</f>
        <v>CONSUMO PER CAPITA (kg ó litros por individuo)Total Bebidas FriasHiper+Super+Discount+G.A</v>
      </c>
      <c r="B694" s="9">
        <v>0</v>
      </c>
      <c r="C694" s="9">
        <v>0</v>
      </c>
      <c r="D694" s="9" t="s">
        <v>23</v>
      </c>
      <c r="E694" s="22">
        <v>6.5141657151225267</v>
      </c>
      <c r="F694" s="22">
        <v>6.0654051272120588</v>
      </c>
      <c r="G694" s="22">
        <v>6.5744186492900347</v>
      </c>
      <c r="H694" s="22">
        <v>0</v>
      </c>
      <c r="I694" s="22">
        <v>0</v>
      </c>
      <c r="J694" s="22">
        <v>0</v>
      </c>
      <c r="K694" s="22">
        <v>0</v>
      </c>
      <c r="L694" s="22">
        <v>0</v>
      </c>
      <c r="M694" s="10">
        <v>0</v>
      </c>
    </row>
    <row r="695" spans="1:13" x14ac:dyDescent="0.35">
      <c r="A695" s="9" t="str">
        <f>B555&amp;C693&amp;D695</f>
        <v>CONSUMO PER CAPITA (kg ó litros por individuo)Total Bebidas FriasRestaurantes</v>
      </c>
      <c r="B695" s="9">
        <v>0</v>
      </c>
      <c r="C695" s="9">
        <v>0</v>
      </c>
      <c r="D695" s="10" t="s">
        <v>24</v>
      </c>
      <c r="E695" s="10">
        <v>10.945570180464603</v>
      </c>
      <c r="F695" s="10">
        <v>10.800923873560551</v>
      </c>
      <c r="G695" s="10">
        <v>10.24124361002673</v>
      </c>
      <c r="H695" s="10">
        <v>0</v>
      </c>
      <c r="I695" s="10">
        <v>0</v>
      </c>
      <c r="J695" s="10">
        <v>0</v>
      </c>
      <c r="K695" s="10">
        <v>0</v>
      </c>
      <c r="L695" s="10">
        <v>0</v>
      </c>
      <c r="M695" s="10">
        <v>0</v>
      </c>
    </row>
    <row r="696" spans="1:13" x14ac:dyDescent="0.35">
      <c r="A696" s="9" t="str">
        <f>B555&amp;C693&amp;D696</f>
        <v>CONSUMO PER CAPITA (kg ó litros por individuo)Total Bebidas FriasRestaurantes Fast Food</v>
      </c>
      <c r="B696" s="9">
        <v>0</v>
      </c>
      <c r="C696" s="9">
        <v>0</v>
      </c>
      <c r="D696" s="9" t="s">
        <v>25</v>
      </c>
      <c r="E696" s="22">
        <v>3.4752412734245999</v>
      </c>
      <c r="F696" s="22">
        <v>3.3116105056442735</v>
      </c>
      <c r="G696" s="22">
        <v>3.3792914747120055</v>
      </c>
      <c r="H696" s="22">
        <v>0</v>
      </c>
      <c r="I696" s="22">
        <v>0</v>
      </c>
      <c r="J696" s="22">
        <v>0</v>
      </c>
      <c r="K696" s="22">
        <v>0</v>
      </c>
      <c r="L696" s="22">
        <v>0</v>
      </c>
      <c r="M696" s="10">
        <v>0</v>
      </c>
    </row>
    <row r="697" spans="1:13" x14ac:dyDescent="0.35">
      <c r="A697" s="9" t="str">
        <f>B555&amp;C693&amp;D697</f>
        <v>CONSUMO PER CAPITA (kg ó litros por individuo)Total Bebidas FriasBares/Cafeterias/Cervecerias</v>
      </c>
      <c r="B697" s="9">
        <v>0</v>
      </c>
      <c r="C697" s="9">
        <v>0</v>
      </c>
      <c r="D697" s="10" t="s">
        <v>26</v>
      </c>
      <c r="E697" s="10">
        <v>27.778958295240944</v>
      </c>
      <c r="F697" s="10">
        <v>26.759934257843394</v>
      </c>
      <c r="G697" s="10">
        <v>25.099530494131653</v>
      </c>
      <c r="H697" s="10">
        <v>0</v>
      </c>
      <c r="I697" s="10">
        <v>0</v>
      </c>
      <c r="J697" s="10">
        <v>0</v>
      </c>
      <c r="K697" s="10">
        <v>0</v>
      </c>
      <c r="L697" s="10">
        <v>0</v>
      </c>
      <c r="M697" s="10">
        <v>0</v>
      </c>
    </row>
    <row r="698" spans="1:13" x14ac:dyDescent="0.35">
      <c r="A698" s="9" t="str">
        <f>B555&amp;C693&amp;D698</f>
        <v>CONSUMO PER CAPITA (kg ó litros por individuo)Total Bebidas FriasPanaderias/Pastelerias</v>
      </c>
      <c r="B698" s="9">
        <v>0</v>
      </c>
      <c r="C698" s="9">
        <v>0</v>
      </c>
      <c r="D698" s="9" t="s">
        <v>27</v>
      </c>
      <c r="E698" s="22">
        <v>0.31869896730279779</v>
      </c>
      <c r="F698" s="22">
        <v>0.29924814876797307</v>
      </c>
      <c r="G698" s="22">
        <v>0.3454733077296484</v>
      </c>
      <c r="H698" s="22">
        <v>0</v>
      </c>
      <c r="I698" s="22">
        <v>0</v>
      </c>
      <c r="J698" s="22">
        <v>0</v>
      </c>
      <c r="K698" s="22">
        <v>0</v>
      </c>
      <c r="L698" s="22">
        <v>0</v>
      </c>
      <c r="M698" s="10">
        <v>0</v>
      </c>
    </row>
    <row r="699" spans="1:13" x14ac:dyDescent="0.35">
      <c r="A699" s="9" t="str">
        <f>B555&amp;C693&amp;D699</f>
        <v>CONSUMO PER CAPITA (kg ó litros por individuo)Total Bebidas FriasTda.Alimentacion/Delicatesen</v>
      </c>
      <c r="B699" s="9">
        <v>0</v>
      </c>
      <c r="C699" s="9">
        <v>0</v>
      </c>
      <c r="D699" s="10" t="s">
        <v>122</v>
      </c>
      <c r="E699" s="10">
        <v>1.4227781191528142</v>
      </c>
      <c r="F699" s="10">
        <v>1.2122606441053609</v>
      </c>
      <c r="G699" s="10">
        <v>0.91950318459906422</v>
      </c>
      <c r="H699" s="10">
        <v>0</v>
      </c>
      <c r="I699" s="10">
        <v>0</v>
      </c>
      <c r="J699" s="10">
        <v>0</v>
      </c>
      <c r="K699" s="10">
        <v>0</v>
      </c>
      <c r="L699" s="10">
        <v>0</v>
      </c>
      <c r="M699" s="10">
        <v>0</v>
      </c>
    </row>
    <row r="700" spans="1:13" x14ac:dyDescent="0.35">
      <c r="A700" s="9" t="str">
        <f>B555&amp;C693&amp;D700</f>
        <v>CONSUMO PER CAPITA (kg ó litros por individuo)Total Bebidas FriasCanal Conveniencia/24h</v>
      </c>
      <c r="B700" s="9">
        <v>0</v>
      </c>
      <c r="C700" s="9">
        <v>0</v>
      </c>
      <c r="D700" s="9" t="s">
        <v>123</v>
      </c>
      <c r="E700" s="22">
        <v>1.0512029054049548</v>
      </c>
      <c r="F700" s="22">
        <v>1.0311599369932087</v>
      </c>
      <c r="G700" s="22">
        <v>0.82978644548429126</v>
      </c>
      <c r="H700" s="22">
        <v>0</v>
      </c>
      <c r="I700" s="22">
        <v>0</v>
      </c>
      <c r="J700" s="22">
        <v>0</v>
      </c>
      <c r="K700" s="22">
        <v>0</v>
      </c>
      <c r="L700" s="22">
        <v>0</v>
      </c>
      <c r="M700" s="10">
        <v>0</v>
      </c>
    </row>
    <row r="701" spans="1:13" x14ac:dyDescent="0.35">
      <c r="A701" s="9" t="str">
        <f>B555&amp;C693&amp;D701</f>
        <v>CONSUMO PER CAPITA (kg ó litros por individuo)Total Bebidas FriasHoteles</v>
      </c>
      <c r="B701" s="9">
        <v>0</v>
      </c>
      <c r="C701" s="9">
        <v>0</v>
      </c>
      <c r="D701" s="10" t="s">
        <v>29</v>
      </c>
      <c r="E701" s="10">
        <v>0.47620531753872841</v>
      </c>
      <c r="F701" s="10">
        <v>0.39533215358071416</v>
      </c>
      <c r="G701" s="10">
        <v>0.36610852131827992</v>
      </c>
      <c r="H701" s="10">
        <v>0</v>
      </c>
      <c r="I701" s="10">
        <v>0</v>
      </c>
      <c r="J701" s="10">
        <v>0</v>
      </c>
      <c r="K701" s="10">
        <v>0</v>
      </c>
      <c r="L701" s="10">
        <v>0</v>
      </c>
      <c r="M701" s="10">
        <v>0</v>
      </c>
    </row>
    <row r="702" spans="1:13" x14ac:dyDescent="0.35">
      <c r="A702" s="9" t="str">
        <f>B555&amp;C693&amp;D702</f>
        <v>CONSUMO PER CAPITA (kg ó litros por individuo)Total Bebidas FriasEstaciones de servicio</v>
      </c>
      <c r="B702" s="9">
        <v>0</v>
      </c>
      <c r="C702" s="9">
        <v>0</v>
      </c>
      <c r="D702" s="9" t="s">
        <v>30</v>
      </c>
      <c r="E702" s="22">
        <v>1.068464000235672</v>
      </c>
      <c r="F702" s="22">
        <v>1.0377074618970772</v>
      </c>
      <c r="G702" s="22">
        <v>0.95049355570728977</v>
      </c>
      <c r="H702" s="22">
        <v>0</v>
      </c>
      <c r="I702" s="22">
        <v>0</v>
      </c>
      <c r="J702" s="22">
        <v>0</v>
      </c>
      <c r="K702" s="22">
        <v>0</v>
      </c>
      <c r="L702" s="22">
        <v>0</v>
      </c>
      <c r="M702" s="10">
        <v>0</v>
      </c>
    </row>
    <row r="703" spans="1:13" x14ac:dyDescent="0.35">
      <c r="A703" s="9" t="str">
        <f>B555&amp;C693&amp;D703</f>
        <v>CONSUMO PER CAPITA (kg ó litros por individuo)Total Bebidas FriasMaquinas dispensadoras</v>
      </c>
      <c r="B703" s="9">
        <v>0</v>
      </c>
      <c r="C703" s="9">
        <v>0</v>
      </c>
      <c r="D703" s="10" t="s">
        <v>31</v>
      </c>
      <c r="E703" s="10">
        <v>0.91324384727223584</v>
      </c>
      <c r="F703" s="10">
        <v>0.97763073578002857</v>
      </c>
      <c r="G703" s="10">
        <v>1.0347145940811733</v>
      </c>
      <c r="H703" s="10">
        <v>0</v>
      </c>
      <c r="I703" s="10">
        <v>0</v>
      </c>
      <c r="J703" s="10">
        <v>0</v>
      </c>
      <c r="K703" s="10">
        <v>0</v>
      </c>
      <c r="L703" s="10">
        <v>0</v>
      </c>
      <c r="M703" s="10">
        <v>0</v>
      </c>
    </row>
    <row r="704" spans="1:13" x14ac:dyDescent="0.35">
      <c r="A704" s="9" t="str">
        <f>B555&amp;C693&amp;D704</f>
        <v>CONSUMO PER CAPITA (kg ó litros por individuo)Total Bebidas FriasServicio en la empresa</v>
      </c>
      <c r="B704" s="9">
        <v>0</v>
      </c>
      <c r="C704" s="9">
        <v>0</v>
      </c>
      <c r="D704" s="9" t="s">
        <v>32</v>
      </c>
      <c r="E704" s="22">
        <v>0.83732657779619968</v>
      </c>
      <c r="F704" s="22">
        <v>0.65258788233227494</v>
      </c>
      <c r="G704" s="22">
        <v>0.59115479547148786</v>
      </c>
      <c r="H704" s="22">
        <v>0</v>
      </c>
      <c r="I704" s="22">
        <v>0</v>
      </c>
      <c r="J704" s="22">
        <v>0</v>
      </c>
      <c r="K704" s="22">
        <v>0</v>
      </c>
      <c r="L704" s="22">
        <v>0</v>
      </c>
      <c r="M704" s="10">
        <v>0</v>
      </c>
    </row>
    <row r="705" spans="1:13" x14ac:dyDescent="0.35">
      <c r="A705" s="9" t="str">
        <f>B555&amp;C693&amp;D705</f>
        <v>CONSUMO PER CAPITA (kg ó litros por individuo)Total Bebidas FriasResto de canales</v>
      </c>
      <c r="B705" s="9">
        <v>0</v>
      </c>
      <c r="C705" s="9">
        <v>0</v>
      </c>
      <c r="D705" s="10" t="s">
        <v>33</v>
      </c>
      <c r="E705" s="10">
        <v>3.5781500125881283</v>
      </c>
      <c r="F705" s="10">
        <v>3.2330234764433139</v>
      </c>
      <c r="G705" s="10">
        <v>3.0278887808437971</v>
      </c>
      <c r="H705" s="10">
        <v>0</v>
      </c>
      <c r="I705" s="10">
        <v>0</v>
      </c>
      <c r="J705" s="10">
        <v>0</v>
      </c>
      <c r="K705" s="10">
        <v>0</v>
      </c>
      <c r="L705" s="10">
        <v>0</v>
      </c>
      <c r="M705" s="10">
        <v>0</v>
      </c>
    </row>
    <row r="706" spans="1:13" x14ac:dyDescent="0.35">
      <c r="A706" s="9" t="str">
        <f>B555&amp;C693&amp;D706</f>
        <v>CONSUMO PER CAPITA (kg ó litros por individuo)Total Bebidas FriasEN LA CALLE</v>
      </c>
      <c r="B706" s="9">
        <v>0</v>
      </c>
      <c r="C706" s="9">
        <v>0</v>
      </c>
      <c r="D706" s="9" t="s">
        <v>124</v>
      </c>
      <c r="E706" s="22">
        <v>3.4841908449884325</v>
      </c>
      <c r="F706" s="22">
        <v>3.0997698118665142</v>
      </c>
      <c r="G706" s="22">
        <v>2.7062609476212596</v>
      </c>
      <c r="H706" s="22">
        <v>0</v>
      </c>
      <c r="I706" s="22">
        <v>0</v>
      </c>
      <c r="J706" s="22">
        <v>0</v>
      </c>
      <c r="K706" s="22">
        <v>0</v>
      </c>
      <c r="L706" s="22">
        <v>0</v>
      </c>
      <c r="M706" s="10">
        <v>0</v>
      </c>
    </row>
    <row r="707" spans="1:13" x14ac:dyDescent="0.35">
      <c r="A707" s="9" t="str">
        <f>B555&amp;C693&amp;D707</f>
        <v>CONSUMO PER CAPITA (kg ó litros por individuo)Total Bebidas FriasEN CASA DE OTROS</v>
      </c>
      <c r="B707" s="9">
        <v>0</v>
      </c>
      <c r="C707" s="9">
        <v>0</v>
      </c>
      <c r="D707" s="10" t="s">
        <v>125</v>
      </c>
      <c r="E707" s="10">
        <v>2.7948521601462804</v>
      </c>
      <c r="F707" s="10">
        <v>2.5321050355020742</v>
      </c>
      <c r="G707" s="10">
        <v>3.1732244919731354</v>
      </c>
      <c r="H707" s="10">
        <v>0</v>
      </c>
      <c r="I707" s="10">
        <v>0</v>
      </c>
      <c r="J707" s="10">
        <v>0</v>
      </c>
      <c r="K707" s="10">
        <v>0</v>
      </c>
      <c r="L707" s="10">
        <v>0</v>
      </c>
      <c r="M707" s="10">
        <v>0</v>
      </c>
    </row>
    <row r="708" spans="1:13" x14ac:dyDescent="0.35">
      <c r="A708" s="9" t="str">
        <f>B555&amp;C693&amp;D708</f>
        <v>CONSUMO PER CAPITA (kg ó litros por individuo)Total Bebidas FriasEN EL ESTABLECIMIENTO</v>
      </c>
      <c r="B708" s="9">
        <v>0</v>
      </c>
      <c r="C708" s="9">
        <v>0</v>
      </c>
      <c r="D708" s="9" t="s">
        <v>126</v>
      </c>
      <c r="E708" s="22">
        <v>44.150367856954873</v>
      </c>
      <c r="F708" s="22">
        <v>43.024346366829882</v>
      </c>
      <c r="G708" s="22">
        <v>40.607376107978361</v>
      </c>
      <c r="H708" s="22">
        <v>0</v>
      </c>
      <c r="I708" s="22">
        <v>0</v>
      </c>
      <c r="J708" s="22">
        <v>0</v>
      </c>
      <c r="K708" s="22">
        <v>0</v>
      </c>
      <c r="L708" s="22">
        <v>0</v>
      </c>
      <c r="M708" s="10">
        <v>0</v>
      </c>
    </row>
    <row r="709" spans="1:13" x14ac:dyDescent="0.35">
      <c r="A709" s="9" t="str">
        <f>B555&amp;C693&amp;D709</f>
        <v>CONSUMO PER CAPITA (kg ó litros por individuo)Total Bebidas FriasEN EL TRABAJO</v>
      </c>
      <c r="B709" s="9">
        <v>0</v>
      </c>
      <c r="C709" s="9">
        <v>0</v>
      </c>
      <c r="D709" s="10" t="s">
        <v>127</v>
      </c>
      <c r="E709" s="10">
        <v>4.2139034195415013</v>
      </c>
      <c r="F709" s="10">
        <v>3.7290099865111315</v>
      </c>
      <c r="G709" s="10">
        <v>3.5465348452387797</v>
      </c>
      <c r="H709" s="10">
        <v>0</v>
      </c>
      <c r="I709" s="10">
        <v>0</v>
      </c>
      <c r="J709" s="10">
        <v>0</v>
      </c>
      <c r="K709" s="10">
        <v>0</v>
      </c>
      <c r="L709" s="10">
        <v>0</v>
      </c>
      <c r="M709" s="10">
        <v>0</v>
      </c>
    </row>
    <row r="710" spans="1:13" x14ac:dyDescent="0.35">
      <c r="A710" s="9" t="str">
        <f>B555&amp;C693&amp;D710</f>
        <v>CONSUMO PER CAPITA (kg ó litros por individuo)Total Bebidas FriasEN COLEGIO/INSTITUTO/UNIV.</v>
      </c>
      <c r="B710" s="9">
        <v>0</v>
      </c>
      <c r="C710" s="9">
        <v>0</v>
      </c>
      <c r="D710" s="9" t="s">
        <v>128</v>
      </c>
      <c r="E710" s="22">
        <v>0.22153325088943707</v>
      </c>
      <c r="F710" s="22">
        <v>6.3430486814140305E-2</v>
      </c>
      <c r="G710" s="22">
        <v>8.5643733650223555E-2</v>
      </c>
      <c r="H710" s="22">
        <v>0</v>
      </c>
      <c r="I710" s="22">
        <v>0</v>
      </c>
      <c r="J710" s="22">
        <v>0</v>
      </c>
      <c r="K710" s="22">
        <v>0</v>
      </c>
      <c r="L710" s="22">
        <v>0</v>
      </c>
      <c r="M710" s="10">
        <v>0</v>
      </c>
    </row>
    <row r="711" spans="1:13" x14ac:dyDescent="0.35">
      <c r="A711" s="9" t="str">
        <f>B555&amp;C693&amp;D711</f>
        <v>CONSUMO PER CAPITA (kg ó litros por individuo)Total Bebidas FriasEN MI CASA</v>
      </c>
      <c r="B711" s="9">
        <v>0</v>
      </c>
      <c r="C711" s="9">
        <v>0</v>
      </c>
      <c r="D711" s="10" t="s">
        <v>129</v>
      </c>
      <c r="E711" s="10">
        <v>1.5764228316515199</v>
      </c>
      <c r="F711" s="10">
        <v>1.4760119652863366</v>
      </c>
      <c r="G711" s="10">
        <v>1.5797281911627892</v>
      </c>
      <c r="H711" s="10">
        <v>0</v>
      </c>
      <c r="I711" s="10">
        <v>0</v>
      </c>
      <c r="J711" s="10">
        <v>0</v>
      </c>
      <c r="K711" s="10">
        <v>0</v>
      </c>
      <c r="L711" s="10">
        <v>0</v>
      </c>
      <c r="M711" s="10">
        <v>0</v>
      </c>
    </row>
    <row r="712" spans="1:13" x14ac:dyDescent="0.35">
      <c r="A712" s="9" t="str">
        <f>B555&amp;C693&amp;D712</f>
        <v>CONSUMO PER CAPITA (kg ó litros por individuo)Total Bebidas FriasEN M.TRANSP.(AVION,TREN,AUTOC,E</v>
      </c>
      <c r="B712" s="9">
        <v>0</v>
      </c>
      <c r="C712" s="9">
        <v>0</v>
      </c>
      <c r="D712" s="9" t="s">
        <v>130</v>
      </c>
      <c r="E712" s="22">
        <v>0.20472251001143174</v>
      </c>
      <c r="F712" s="22">
        <v>6.5885677880784366E-2</v>
      </c>
      <c r="G712" s="22">
        <v>6.5286120984448665E-2</v>
      </c>
      <c r="H712" s="22">
        <v>0</v>
      </c>
      <c r="I712" s="22">
        <v>0</v>
      </c>
      <c r="J712" s="22">
        <v>0</v>
      </c>
      <c r="K712" s="22">
        <v>0</v>
      </c>
      <c r="L712" s="22">
        <v>0</v>
      </c>
      <c r="M712" s="10">
        <v>0</v>
      </c>
    </row>
    <row r="713" spans="1:13" x14ac:dyDescent="0.35">
      <c r="A713" s="9" t="str">
        <f>B555&amp;C693&amp;D713</f>
        <v>CONSUMO PER CAPITA (kg ó litros por individuo)Total Bebidas FriasEN OTRO LUGAR</v>
      </c>
      <c r="B713" s="9">
        <v>0</v>
      </c>
      <c r="C713" s="9">
        <v>0</v>
      </c>
      <c r="D713" s="10" t="s">
        <v>131</v>
      </c>
      <c r="E713" s="10">
        <v>1.7340105260883354</v>
      </c>
      <c r="F713" s="10">
        <v>1.7862679672569264</v>
      </c>
      <c r="G713" s="10">
        <v>1.5955620363623058</v>
      </c>
      <c r="H713" s="10">
        <v>0</v>
      </c>
      <c r="I713" s="10">
        <v>0</v>
      </c>
      <c r="J713" s="10">
        <v>0</v>
      </c>
      <c r="K713" s="10">
        <v>0</v>
      </c>
      <c r="L713" s="10">
        <v>0</v>
      </c>
      <c r="M713" s="10">
        <v>0</v>
      </c>
    </row>
    <row r="714" spans="1:13" x14ac:dyDescent="0.35">
      <c r="A714" s="9" t="str">
        <f>B555&amp;C693&amp;D714</f>
        <v>CONSUMO PER CAPITA (kg ó litros por individuo)Total Bebidas FriasDESAYUNO</v>
      </c>
      <c r="B714" s="9">
        <v>0</v>
      </c>
      <c r="C714" s="9">
        <v>0</v>
      </c>
      <c r="D714" s="9" t="s">
        <v>132</v>
      </c>
      <c r="E714" s="22">
        <v>3.1328815684875129</v>
      </c>
      <c r="F714" s="22">
        <v>3.2429859660053935</v>
      </c>
      <c r="G714" s="22">
        <v>2.8150655553703361</v>
      </c>
      <c r="H714" s="22">
        <v>0</v>
      </c>
      <c r="I714" s="22">
        <v>0</v>
      </c>
      <c r="J714" s="22">
        <v>0</v>
      </c>
      <c r="K714" s="22">
        <v>0</v>
      </c>
      <c r="L714" s="22">
        <v>0</v>
      </c>
      <c r="M714" s="10">
        <v>0</v>
      </c>
    </row>
    <row r="715" spans="1:13" x14ac:dyDescent="0.35">
      <c r="A715" s="9" t="str">
        <f>B555&amp;C693&amp;D715</f>
        <v>CONSUMO PER CAPITA (kg ó litros por individuo)Total Bebidas FriasAPERITIVO/ANTES DE COMER</v>
      </c>
      <c r="B715" s="9">
        <v>0</v>
      </c>
      <c r="C715" s="9">
        <v>0</v>
      </c>
      <c r="D715" s="10" t="s">
        <v>133</v>
      </c>
      <c r="E715" s="10">
        <v>10.067746893070511</v>
      </c>
      <c r="F715" s="10">
        <v>9.2864312171336447</v>
      </c>
      <c r="G715" s="10">
        <v>8.621940320523322</v>
      </c>
      <c r="H715" s="10">
        <v>0</v>
      </c>
      <c r="I715" s="10">
        <v>0</v>
      </c>
      <c r="J715" s="10">
        <v>0</v>
      </c>
      <c r="K715" s="10">
        <v>0</v>
      </c>
      <c r="L715" s="10">
        <v>0</v>
      </c>
      <c r="M715" s="10">
        <v>0</v>
      </c>
    </row>
    <row r="716" spans="1:13" x14ac:dyDescent="0.35">
      <c r="A716" s="9" t="str">
        <f>B555&amp;C693&amp;D716</f>
        <v>CONSUMO PER CAPITA (kg ó litros por individuo)Total Bebidas FriasCOMIDA</v>
      </c>
      <c r="B716" s="9">
        <v>0</v>
      </c>
      <c r="C716" s="9">
        <v>0</v>
      </c>
      <c r="D716" s="9" t="s">
        <v>134</v>
      </c>
      <c r="E716" s="22">
        <v>17.799429973645857</v>
      </c>
      <c r="F716" s="22">
        <v>17.595940472199711</v>
      </c>
      <c r="G716" s="22">
        <v>17.230082560156134</v>
      </c>
      <c r="H716" s="22">
        <v>0</v>
      </c>
      <c r="I716" s="22">
        <v>0</v>
      </c>
      <c r="J716" s="22">
        <v>0</v>
      </c>
      <c r="K716" s="22">
        <v>0</v>
      </c>
      <c r="L716" s="22">
        <v>0</v>
      </c>
      <c r="M716" s="10">
        <v>0</v>
      </c>
    </row>
    <row r="717" spans="1:13" x14ac:dyDescent="0.35">
      <c r="A717" s="9" t="str">
        <f>B555&amp;C693&amp;D717</f>
        <v>CONSUMO PER CAPITA (kg ó litros por individuo)Total Bebidas FriasTARDE/MERIENDA</v>
      </c>
      <c r="B717" s="9">
        <v>0</v>
      </c>
      <c r="C717" s="9">
        <v>0</v>
      </c>
      <c r="D717" s="10" t="s">
        <v>135</v>
      </c>
      <c r="E717" s="10">
        <v>6.9198945843607778</v>
      </c>
      <c r="F717" s="10">
        <v>6.5748197521846707</v>
      </c>
      <c r="G717" s="10">
        <v>6.0279114591999532</v>
      </c>
      <c r="H717" s="10">
        <v>0</v>
      </c>
      <c r="I717" s="10">
        <v>0</v>
      </c>
      <c r="J717" s="10">
        <v>0</v>
      </c>
      <c r="K717" s="10">
        <v>0</v>
      </c>
      <c r="L717" s="10">
        <v>0</v>
      </c>
      <c r="M717" s="10">
        <v>0</v>
      </c>
    </row>
    <row r="718" spans="1:13" x14ac:dyDescent="0.35">
      <c r="A718" s="9" t="str">
        <f>B555&amp;C693&amp;D718</f>
        <v>CONSUMO PER CAPITA (kg ó litros por individuo)Total Bebidas FriasANTES DE CENAR</v>
      </c>
      <c r="B718" s="9">
        <v>0</v>
      </c>
      <c r="C718" s="9">
        <v>0</v>
      </c>
      <c r="D718" s="9" t="s">
        <v>136</v>
      </c>
      <c r="E718" s="22">
        <v>5.1342109113593128</v>
      </c>
      <c r="F718" s="22">
        <v>5.1542206918130162</v>
      </c>
      <c r="G718" s="22">
        <v>5.019558421186801</v>
      </c>
      <c r="H718" s="22">
        <v>0</v>
      </c>
      <c r="I718" s="22">
        <v>0</v>
      </c>
      <c r="J718" s="22">
        <v>0</v>
      </c>
      <c r="K718" s="22">
        <v>0</v>
      </c>
      <c r="L718" s="22">
        <v>0</v>
      </c>
      <c r="M718" s="10">
        <v>0</v>
      </c>
    </row>
    <row r="719" spans="1:13" x14ac:dyDescent="0.35">
      <c r="A719" s="9" t="str">
        <f>B555&amp;C693&amp;D719</f>
        <v>CONSUMO PER CAPITA (kg ó litros por individuo)Total Bebidas FriasCENA</v>
      </c>
      <c r="B719" s="9">
        <v>0</v>
      </c>
      <c r="C719" s="9">
        <v>0</v>
      </c>
      <c r="D719" s="10" t="s">
        <v>137</v>
      </c>
      <c r="E719" s="10">
        <v>9.4210757859237084</v>
      </c>
      <c r="F719" s="10">
        <v>8.7796004279850237</v>
      </c>
      <c r="G719" s="10">
        <v>8.579563885825527</v>
      </c>
      <c r="H719" s="10">
        <v>0</v>
      </c>
      <c r="I719" s="10">
        <v>0</v>
      </c>
      <c r="J719" s="10">
        <v>0</v>
      </c>
      <c r="K719" s="10">
        <v>0</v>
      </c>
      <c r="L719" s="10">
        <v>0</v>
      </c>
      <c r="M719" s="10">
        <v>0</v>
      </c>
    </row>
    <row r="720" spans="1:13" x14ac:dyDescent="0.35">
      <c r="A720" s="9" t="str">
        <f>B555&amp;C693&amp;D720</f>
        <v>CONSUMO PER CAPITA (kg ó litros por individuo)Total Bebidas FriasDESPUES DE LA CENA</v>
      </c>
      <c r="B720" s="9">
        <v>0</v>
      </c>
      <c r="C720" s="9">
        <v>0</v>
      </c>
      <c r="D720" s="9" t="s">
        <v>138</v>
      </c>
      <c r="E720" s="22">
        <v>1.5860750216041133</v>
      </c>
      <c r="F720" s="22">
        <v>1.3605868612129108</v>
      </c>
      <c r="G720" s="22">
        <v>1.3622568019404333</v>
      </c>
      <c r="H720" s="22">
        <v>0</v>
      </c>
      <c r="I720" s="22">
        <v>0</v>
      </c>
      <c r="J720" s="22">
        <v>0</v>
      </c>
      <c r="K720" s="22">
        <v>0</v>
      </c>
      <c r="L720" s="22">
        <v>0</v>
      </c>
      <c r="M720" s="10">
        <v>0</v>
      </c>
    </row>
    <row r="721" spans="1:13" x14ac:dyDescent="0.35">
      <c r="A721" s="9" t="str">
        <f>B555&amp;C693&amp;D721</f>
        <v>CONSUMO PER CAPITA (kg ó litros por individuo)Total Bebidas FriasDURANTE EL DIA</v>
      </c>
      <c r="B721" s="9">
        <v>0</v>
      </c>
      <c r="C721" s="9">
        <v>0</v>
      </c>
      <c r="D721" s="10" t="s">
        <v>139</v>
      </c>
      <c r="E721" s="10">
        <v>4.318685058298616</v>
      </c>
      <c r="F721" s="10">
        <v>3.7822409402823176</v>
      </c>
      <c r="G721" s="10">
        <v>3.703231892690277</v>
      </c>
      <c r="H721" s="10">
        <v>0</v>
      </c>
      <c r="I721" s="10">
        <v>0</v>
      </c>
      <c r="J721" s="10">
        <v>0</v>
      </c>
      <c r="K721" s="10">
        <v>0</v>
      </c>
      <c r="L721" s="10">
        <v>0</v>
      </c>
      <c r="M721" s="10">
        <v>0</v>
      </c>
    </row>
    <row r="722" spans="1:13" x14ac:dyDescent="0.35">
      <c r="A722" s="9" t="str">
        <f>B555&amp;C693&amp;D722</f>
        <v>CONSUMO PER CAPITA (kg ó litros por individuo)Total Bebidas FriasCON AMIGOS</v>
      </c>
      <c r="B722" s="9">
        <v>0</v>
      </c>
      <c r="C722" s="9">
        <v>0</v>
      </c>
      <c r="D722" s="9" t="s">
        <v>140</v>
      </c>
      <c r="E722" s="22">
        <v>18.319348490934885</v>
      </c>
      <c r="F722" s="22">
        <v>17.824636287507118</v>
      </c>
      <c r="G722" s="22">
        <v>17.001795539506009</v>
      </c>
      <c r="H722" s="22">
        <v>0</v>
      </c>
      <c r="I722" s="22">
        <v>0</v>
      </c>
      <c r="J722" s="22">
        <v>0</v>
      </c>
      <c r="K722" s="22">
        <v>0</v>
      </c>
      <c r="L722" s="22">
        <v>0</v>
      </c>
      <c r="M722" s="10">
        <v>0</v>
      </c>
    </row>
    <row r="723" spans="1:13" x14ac:dyDescent="0.35">
      <c r="A723" s="9" t="str">
        <f>B555&amp;C693&amp;D723</f>
        <v>CONSUMO PER CAPITA (kg ó litros por individuo)Total Bebidas FriasCON CLIENTES</v>
      </c>
      <c r="B723" s="9">
        <v>0</v>
      </c>
      <c r="C723" s="9">
        <v>0</v>
      </c>
      <c r="D723" s="10" t="s">
        <v>141</v>
      </c>
      <c r="E723" s="10">
        <v>0.22978962425589244</v>
      </c>
      <c r="F723" s="10">
        <v>0.224600421442919</v>
      </c>
      <c r="G723" s="10">
        <v>0.24251685534943995</v>
      </c>
      <c r="H723" s="10">
        <v>0</v>
      </c>
      <c r="I723" s="10">
        <v>0</v>
      </c>
      <c r="J723" s="10">
        <v>0</v>
      </c>
      <c r="K723" s="10">
        <v>0</v>
      </c>
      <c r="L723" s="10">
        <v>0</v>
      </c>
      <c r="M723" s="10">
        <v>0</v>
      </c>
    </row>
    <row r="724" spans="1:13" x14ac:dyDescent="0.35">
      <c r="A724" s="9" t="str">
        <f>B555&amp;C693&amp;D724</f>
        <v>CONSUMO PER CAPITA (kg ó litros por individuo)Total Bebidas FriasCON COMPAÑEROS DE TRABAJO</v>
      </c>
      <c r="B724" s="9">
        <v>0</v>
      </c>
      <c r="C724" s="9">
        <v>0</v>
      </c>
      <c r="D724" s="9" t="s">
        <v>142</v>
      </c>
      <c r="E724" s="22">
        <v>3.1197860136688731</v>
      </c>
      <c r="F724" s="22">
        <v>3.0971701556527655</v>
      </c>
      <c r="G724" s="22">
        <v>3.2591271282711882</v>
      </c>
      <c r="H724" s="22">
        <v>0</v>
      </c>
      <c r="I724" s="22">
        <v>0</v>
      </c>
      <c r="J724" s="22">
        <v>0</v>
      </c>
      <c r="K724" s="22">
        <v>0</v>
      </c>
      <c r="L724" s="22">
        <v>0</v>
      </c>
      <c r="M724" s="10">
        <v>0</v>
      </c>
    </row>
    <row r="725" spans="1:13" x14ac:dyDescent="0.35">
      <c r="A725" s="9" t="str">
        <f>B555&amp;C693&amp;D725</f>
        <v>CONSUMO PER CAPITA (kg ó litros por individuo)Total Bebidas FriasCON COMPAÑEROS DE CLASE</v>
      </c>
      <c r="B725" s="9">
        <v>0</v>
      </c>
      <c r="C725" s="9">
        <v>0</v>
      </c>
      <c r="D725" s="10" t="s">
        <v>143</v>
      </c>
      <c r="E725" s="10">
        <v>0.17854902545510726</v>
      </c>
      <c r="F725" s="10">
        <v>0.14716566402320194</v>
      </c>
      <c r="G725" s="10">
        <v>0.14568491374292722</v>
      </c>
      <c r="H725" s="10">
        <v>0</v>
      </c>
      <c r="I725" s="10">
        <v>0</v>
      </c>
      <c r="J725" s="10">
        <v>0</v>
      </c>
      <c r="K725" s="10">
        <v>0</v>
      </c>
      <c r="L725" s="10">
        <v>0</v>
      </c>
      <c r="M725" s="10">
        <v>0</v>
      </c>
    </row>
    <row r="726" spans="1:13" x14ac:dyDescent="0.35">
      <c r="A726" s="9" t="str">
        <f>B555&amp;C693&amp;D726</f>
        <v>CONSUMO PER CAPITA (kg ó litros por individuo)Total Bebidas FriasCON FAMILIA</v>
      </c>
      <c r="B726" s="9">
        <v>0</v>
      </c>
      <c r="C726" s="9">
        <v>0</v>
      </c>
      <c r="D726" s="9" t="s">
        <v>144</v>
      </c>
      <c r="E726" s="22">
        <v>18.270452078381901</v>
      </c>
      <c r="F726" s="22">
        <v>17.084912427241036</v>
      </c>
      <c r="G726" s="22">
        <v>16.487123463060218</v>
      </c>
      <c r="H726" s="22">
        <v>0</v>
      </c>
      <c r="I726" s="22">
        <v>0</v>
      </c>
      <c r="J726" s="22">
        <v>0</v>
      </c>
      <c r="K726" s="22">
        <v>0</v>
      </c>
      <c r="L726" s="22">
        <v>0</v>
      </c>
      <c r="M726" s="10">
        <v>0</v>
      </c>
    </row>
    <row r="727" spans="1:13" x14ac:dyDescent="0.35">
      <c r="A727" s="9" t="str">
        <f>B555&amp;C693&amp;D727</f>
        <v>CONSUMO PER CAPITA (kg ó litros por individuo)Total Bebidas FriasCON LA PAREJA</v>
      </c>
      <c r="B727" s="9">
        <v>0</v>
      </c>
      <c r="C727" s="9">
        <v>0</v>
      </c>
      <c r="D727" s="10" t="s">
        <v>145</v>
      </c>
      <c r="E727" s="10">
        <v>9.0800732694503186</v>
      </c>
      <c r="F727" s="10">
        <v>9.1988861528173675</v>
      </c>
      <c r="G727" s="10">
        <v>8.7829183937298811</v>
      </c>
      <c r="H727" s="10">
        <v>0</v>
      </c>
      <c r="I727" s="10">
        <v>0</v>
      </c>
      <c r="J727" s="10">
        <v>0</v>
      </c>
      <c r="K727" s="10">
        <v>0</v>
      </c>
      <c r="L727" s="10">
        <v>0</v>
      </c>
      <c r="M727" s="10">
        <v>0</v>
      </c>
    </row>
    <row r="728" spans="1:13" x14ac:dyDescent="0.35">
      <c r="A728" s="9" t="str">
        <f>B555&amp;C693&amp;D728</f>
        <v>CONSUMO PER CAPITA (kg ó litros por individuo)Total Bebidas FriasESTABA SOLO/A</v>
      </c>
      <c r="B728" s="9">
        <v>0</v>
      </c>
      <c r="C728" s="9">
        <v>0</v>
      </c>
      <c r="D728" s="9" t="s">
        <v>146</v>
      </c>
      <c r="E728" s="22">
        <v>8.7518806584969688</v>
      </c>
      <c r="F728" s="22">
        <v>7.876520681523365</v>
      </c>
      <c r="G728" s="22">
        <v>7.1594766234065279</v>
      </c>
      <c r="H728" s="22">
        <v>0</v>
      </c>
      <c r="I728" s="22">
        <v>0</v>
      </c>
      <c r="J728" s="22">
        <v>0</v>
      </c>
      <c r="K728" s="22">
        <v>0</v>
      </c>
      <c r="L728" s="22">
        <v>0</v>
      </c>
      <c r="M728" s="10">
        <v>0</v>
      </c>
    </row>
    <row r="729" spans="1:13" x14ac:dyDescent="0.35">
      <c r="A729" s="9" t="str">
        <f>B555&amp;C693&amp;D729</f>
        <v>CONSUMO PER CAPITA (kg ó litros por individuo)Total Bebidas FriasOTROS</v>
      </c>
      <c r="B729" s="9">
        <v>0</v>
      </c>
      <c r="C729" s="9">
        <v>0</v>
      </c>
      <c r="D729" s="10" t="s">
        <v>147</v>
      </c>
      <c r="E729" s="10">
        <v>0.43012187085553644</v>
      </c>
      <c r="F729" s="10">
        <v>0.32293733477555009</v>
      </c>
      <c r="G729" s="10">
        <v>0.2809746335708086</v>
      </c>
      <c r="H729" s="10">
        <v>0</v>
      </c>
      <c r="I729" s="10">
        <v>0</v>
      </c>
      <c r="J729" s="10">
        <v>0</v>
      </c>
      <c r="K729" s="10">
        <v>0</v>
      </c>
      <c r="L729" s="10">
        <v>0</v>
      </c>
      <c r="M729" s="10">
        <v>0</v>
      </c>
    </row>
    <row r="730" spans="1:13" x14ac:dyDescent="0.35">
      <c r="A730" s="9" t="str">
        <f>B555&amp;C693&amp;D730</f>
        <v>CONSUMO PER CAPITA (kg ó litros por individuo)Total Bebidas FriasESTAR TRABAJANDO</v>
      </c>
      <c r="B730" s="9">
        <v>0</v>
      </c>
      <c r="C730" s="9">
        <v>0</v>
      </c>
      <c r="D730" s="9" t="s">
        <v>148</v>
      </c>
      <c r="E730" s="22">
        <v>5.6495696676723357</v>
      </c>
      <c r="F730" s="22">
        <v>5.5424381922494721</v>
      </c>
      <c r="G730" s="22">
        <v>5.1006104268888404</v>
      </c>
      <c r="H730" s="22">
        <v>0</v>
      </c>
      <c r="I730" s="22">
        <v>0</v>
      </c>
      <c r="J730" s="22">
        <v>0</v>
      </c>
      <c r="K730" s="22">
        <v>0</v>
      </c>
      <c r="L730" s="22">
        <v>0</v>
      </c>
      <c r="M730" s="10">
        <v>0</v>
      </c>
    </row>
    <row r="731" spans="1:13" x14ac:dyDescent="0.35">
      <c r="A731" s="9" t="str">
        <f>B555&amp;C693&amp;D731</f>
        <v>CONSUMO PER CAPITA (kg ó litros por individuo)Total Bebidas FriasCOMIDA DE NEGOCIOS</v>
      </c>
      <c r="B731" s="9">
        <v>0</v>
      </c>
      <c r="C731" s="9">
        <v>0</v>
      </c>
      <c r="D731" s="10" t="s">
        <v>149</v>
      </c>
      <c r="E731" s="10">
        <v>0.18016527531148849</v>
      </c>
      <c r="F731" s="10">
        <v>0.13336633358478914</v>
      </c>
      <c r="G731" s="10">
        <v>0.16027613716627234</v>
      </c>
      <c r="H731" s="10">
        <v>0</v>
      </c>
      <c r="I731" s="10">
        <v>0</v>
      </c>
      <c r="J731" s="10">
        <v>0</v>
      </c>
      <c r="K731" s="10">
        <v>0</v>
      </c>
      <c r="L731" s="10">
        <v>0</v>
      </c>
      <c r="M731" s="10">
        <v>0</v>
      </c>
    </row>
    <row r="732" spans="1:13" x14ac:dyDescent="0.35">
      <c r="A732" s="9" t="str">
        <f>B555&amp;C693&amp;D732</f>
        <v>CONSUMO PER CAPITA (kg ó litros por individuo)Total Bebidas FriasPOR PLACER/RELAX</v>
      </c>
      <c r="B732" s="9">
        <v>0</v>
      </c>
      <c r="C732" s="9">
        <v>0</v>
      </c>
      <c r="D732" s="9" t="s">
        <v>150</v>
      </c>
      <c r="E732" s="22">
        <v>10.20287061017817</v>
      </c>
      <c r="F732" s="22">
        <v>9.7378085479914009</v>
      </c>
      <c r="G732" s="22">
        <v>9.4623266828588211</v>
      </c>
      <c r="H732" s="22">
        <v>0</v>
      </c>
      <c r="I732" s="22">
        <v>0</v>
      </c>
      <c r="J732" s="22">
        <v>0</v>
      </c>
      <c r="K732" s="22">
        <v>0</v>
      </c>
      <c r="L732" s="22">
        <v>0</v>
      </c>
      <c r="M732" s="10">
        <v>0</v>
      </c>
    </row>
    <row r="733" spans="1:13" x14ac:dyDescent="0.35">
      <c r="A733" s="9" t="str">
        <f>B555&amp;C693&amp;D733</f>
        <v>CONSUMO PER CAPITA (kg ó litros por individuo)Total Bebidas FriasTENER HAMBRE/SIN PLANIFICAR</v>
      </c>
      <c r="B733" s="9">
        <v>0</v>
      </c>
      <c r="C733" s="9">
        <v>0</v>
      </c>
      <c r="D733" s="10" t="s">
        <v>151</v>
      </c>
      <c r="E733" s="10">
        <v>14.134935839758434</v>
      </c>
      <c r="F733" s="10">
        <v>12.690783557736102</v>
      </c>
      <c r="G733" s="10">
        <v>11.728201183191736</v>
      </c>
      <c r="H733" s="10">
        <v>0</v>
      </c>
      <c r="I733" s="10">
        <v>0</v>
      </c>
      <c r="J733" s="10">
        <v>0</v>
      </c>
      <c r="K733" s="10">
        <v>0</v>
      </c>
      <c r="L733" s="10">
        <v>0</v>
      </c>
      <c r="M733" s="10">
        <v>0</v>
      </c>
    </row>
    <row r="734" spans="1:13" x14ac:dyDescent="0.35">
      <c r="A734" s="9" t="str">
        <f>B555&amp;C693&amp;D734</f>
        <v>CONSUMO PER CAPITA (kg ó litros por individuo)Total Bebidas FriasESTAR DE COMPRAS</v>
      </c>
      <c r="B734" s="9">
        <v>0</v>
      </c>
      <c r="C734" s="9">
        <v>0</v>
      </c>
      <c r="D734" s="9" t="s">
        <v>152</v>
      </c>
      <c r="E734" s="22">
        <v>1.3946990300052746</v>
      </c>
      <c r="F734" s="22">
        <v>1.3734238957678215</v>
      </c>
      <c r="G734" s="22">
        <v>1.2537475223304122</v>
      </c>
      <c r="H734" s="22">
        <v>0</v>
      </c>
      <c r="I734" s="22">
        <v>0</v>
      </c>
      <c r="J734" s="22">
        <v>0</v>
      </c>
      <c r="K734" s="22">
        <v>0</v>
      </c>
      <c r="L734" s="22">
        <v>0</v>
      </c>
      <c r="M734" s="10">
        <v>0</v>
      </c>
    </row>
    <row r="735" spans="1:13" x14ac:dyDescent="0.35">
      <c r="A735" s="9" t="str">
        <f>B555&amp;C693&amp;D735</f>
        <v>CONSUMO PER CAPITA (kg ó litros por individuo)Total Bebidas FriasNO COCINAR EN CASA</v>
      </c>
      <c r="B735" s="9">
        <v>0</v>
      </c>
      <c r="C735" s="9">
        <v>0</v>
      </c>
      <c r="D735" s="10" t="s">
        <v>153</v>
      </c>
      <c r="E735" s="10">
        <v>1.9398824113128157</v>
      </c>
      <c r="F735" s="10">
        <v>1.7710774338437614</v>
      </c>
      <c r="G735" s="10">
        <v>1.7486346394813532</v>
      </c>
      <c r="H735" s="10">
        <v>0</v>
      </c>
      <c r="I735" s="10">
        <v>0</v>
      </c>
      <c r="J735" s="10">
        <v>0</v>
      </c>
      <c r="K735" s="10">
        <v>0</v>
      </c>
      <c r="L735" s="10">
        <v>0</v>
      </c>
      <c r="M735" s="10">
        <v>0</v>
      </c>
    </row>
    <row r="736" spans="1:13" x14ac:dyDescent="0.35">
      <c r="A736" s="9" t="str">
        <f>B555&amp;C693&amp;D736</f>
        <v>CONSUMO PER CAPITA (kg ó litros por individuo)Total Bebidas FriasCELEBRACION/FIESTA/SALIR TOMAR</v>
      </c>
      <c r="B736" s="9">
        <v>0</v>
      </c>
      <c r="C736" s="9">
        <v>0</v>
      </c>
      <c r="D736" s="9" t="s">
        <v>154</v>
      </c>
      <c r="E736" s="22">
        <v>20.453941391050087</v>
      </c>
      <c r="F736" s="22">
        <v>20.531161840106286</v>
      </c>
      <c r="G736" s="22">
        <v>19.672828908669953</v>
      </c>
      <c r="H736" s="22">
        <v>0</v>
      </c>
      <c r="I736" s="22">
        <v>0</v>
      </c>
      <c r="J736" s="22">
        <v>0</v>
      </c>
      <c r="K736" s="22">
        <v>0</v>
      </c>
      <c r="L736" s="22">
        <v>0</v>
      </c>
      <c r="M736" s="10">
        <v>0</v>
      </c>
    </row>
    <row r="737" spans="1:13" x14ac:dyDescent="0.35">
      <c r="A737" s="9" t="str">
        <f>B555&amp;C693&amp;D737</f>
        <v>CONSUMO PER CAPITA (kg ó litros por individuo)Total Bebidas FriasVIENDO DEPORTES</v>
      </c>
      <c r="B737" s="9">
        <v>0</v>
      </c>
      <c r="C737" s="9">
        <v>0</v>
      </c>
      <c r="D737" s="10" t="s">
        <v>155</v>
      </c>
      <c r="E737" s="10">
        <v>1.1646043580482219</v>
      </c>
      <c r="F737" s="10">
        <v>0.7936573450769564</v>
      </c>
      <c r="G737" s="10">
        <v>1.0030364612932554</v>
      </c>
      <c r="H737" s="10">
        <v>0</v>
      </c>
      <c r="I737" s="10">
        <v>0</v>
      </c>
      <c r="J737" s="10">
        <v>0</v>
      </c>
      <c r="K737" s="10">
        <v>0</v>
      </c>
      <c r="L737" s="10">
        <v>0</v>
      </c>
      <c r="M737" s="10">
        <v>0</v>
      </c>
    </row>
    <row r="738" spans="1:13" x14ac:dyDescent="0.35">
      <c r="A738" s="9" t="str">
        <f>B555&amp;C693&amp;D738</f>
        <v>CONSUMO PER CAPITA (kg ó litros por individuo)Total Bebidas FriasOTROS MOTIVOS</v>
      </c>
      <c r="B738" s="9">
        <v>0</v>
      </c>
      <c r="C738" s="9">
        <v>0</v>
      </c>
      <c r="D738" s="9" t="s">
        <v>156</v>
      </c>
      <c r="E738" s="22">
        <v>3.259331750705043</v>
      </c>
      <c r="F738" s="22">
        <v>3.2031064174194293</v>
      </c>
      <c r="G738" s="22">
        <v>3.2299597828622626</v>
      </c>
      <c r="H738" s="22">
        <v>0</v>
      </c>
      <c r="I738" s="22">
        <v>0</v>
      </c>
      <c r="J738" s="22">
        <v>0</v>
      </c>
      <c r="K738" s="22">
        <v>0</v>
      </c>
      <c r="L738" s="22">
        <v>0</v>
      </c>
      <c r="M738" s="10">
        <v>0</v>
      </c>
    </row>
    <row r="739" spans="1:13" x14ac:dyDescent="0.35">
      <c r="A739" s="9" t="str">
        <f>B555&amp;C739&amp;D739</f>
        <v>CONSUMO PER CAPITA (kg ó litros por individuo)Total Bebidas CalientesT.ESPAÑA</v>
      </c>
      <c r="B739" s="9">
        <v>0</v>
      </c>
      <c r="C739" s="9" t="s">
        <v>160</v>
      </c>
      <c r="D739" s="10" t="s">
        <v>36</v>
      </c>
      <c r="E739" s="10">
        <v>8.1699978192867917</v>
      </c>
      <c r="F739" s="10">
        <v>8.0738280081104072</v>
      </c>
      <c r="G739" s="10">
        <v>7.7600698329669262</v>
      </c>
      <c r="H739" s="10">
        <v>0</v>
      </c>
      <c r="I739" s="10">
        <v>0</v>
      </c>
      <c r="J739" s="10">
        <v>0</v>
      </c>
      <c r="K739" s="10">
        <v>0</v>
      </c>
      <c r="L739" s="10">
        <v>0</v>
      </c>
      <c r="M739" s="10">
        <v>0</v>
      </c>
    </row>
    <row r="740" spans="1:13" x14ac:dyDescent="0.35">
      <c r="A740" s="9" t="str">
        <f>B555&amp;C739&amp;D740</f>
        <v>CONSUMO PER CAPITA (kg ó litros por individuo)Total Bebidas CalientesHiper+Super+Discount+G.A</v>
      </c>
      <c r="B740" s="9">
        <v>0</v>
      </c>
      <c r="C740" s="9">
        <v>0</v>
      </c>
      <c r="D740" s="9" t="s">
        <v>23</v>
      </c>
      <c r="E740" s="22">
        <v>0.12297765708870145</v>
      </c>
      <c r="F740" s="22">
        <v>0.12750173300022341</v>
      </c>
      <c r="G740" s="22">
        <v>0.13785343531609645</v>
      </c>
      <c r="H740" s="22">
        <v>0</v>
      </c>
      <c r="I740" s="22">
        <v>0</v>
      </c>
      <c r="J740" s="22">
        <v>0</v>
      </c>
      <c r="K740" s="22">
        <v>0</v>
      </c>
      <c r="L740" s="22">
        <v>0</v>
      </c>
      <c r="M740" s="10">
        <v>0</v>
      </c>
    </row>
    <row r="741" spans="1:13" x14ac:dyDescent="0.35">
      <c r="A741" s="9" t="str">
        <f>B555&amp;C739&amp;D741</f>
        <v>CONSUMO PER CAPITA (kg ó litros por individuo)Total Bebidas CalientesRestaurantes</v>
      </c>
      <c r="B741" s="9">
        <v>0</v>
      </c>
      <c r="C741" s="9">
        <v>0</v>
      </c>
      <c r="D741" s="10" t="s">
        <v>24</v>
      </c>
      <c r="E741" s="10">
        <v>0.35125728800773193</v>
      </c>
      <c r="F741" s="10">
        <v>0.34934011992478048</v>
      </c>
      <c r="G741" s="10">
        <v>0.33546900151084291</v>
      </c>
      <c r="H741" s="10">
        <v>0</v>
      </c>
      <c r="I741" s="10">
        <v>0</v>
      </c>
      <c r="J741" s="10">
        <v>0</v>
      </c>
      <c r="K741" s="10">
        <v>0</v>
      </c>
      <c r="L741" s="10">
        <v>0</v>
      </c>
      <c r="M741" s="10">
        <v>0</v>
      </c>
    </row>
    <row r="742" spans="1:13" x14ac:dyDescent="0.35">
      <c r="A742" s="9" t="str">
        <f>B555&amp;C739&amp;D742</f>
        <v>CONSUMO PER CAPITA (kg ó litros por individuo)Total Bebidas CalientesRestaurantes Fast Food</v>
      </c>
      <c r="B742" s="9">
        <v>0</v>
      </c>
      <c r="C742" s="9">
        <v>0</v>
      </c>
      <c r="D742" s="9" t="s">
        <v>25</v>
      </c>
      <c r="E742" s="22">
        <v>9.3677551330520886E-2</v>
      </c>
      <c r="F742" s="22">
        <v>0.10830918101613973</v>
      </c>
      <c r="G742" s="22">
        <v>0.13209471900921313</v>
      </c>
      <c r="H742" s="22">
        <v>0</v>
      </c>
      <c r="I742" s="22">
        <v>0</v>
      </c>
      <c r="J742" s="22">
        <v>0</v>
      </c>
      <c r="K742" s="22">
        <v>0</v>
      </c>
      <c r="L742" s="22">
        <v>0</v>
      </c>
      <c r="M742" s="10">
        <v>0</v>
      </c>
    </row>
    <row r="743" spans="1:13" x14ac:dyDescent="0.35">
      <c r="A743" s="9" t="str">
        <f>B555&amp;C739&amp;D743</f>
        <v>CONSUMO PER CAPITA (kg ó litros por individuo)Total Bebidas CalientesBares/Cafeterias/Cervecerias</v>
      </c>
      <c r="B743" s="9">
        <v>0</v>
      </c>
      <c r="C743" s="9">
        <v>0</v>
      </c>
      <c r="D743" s="10" t="s">
        <v>26</v>
      </c>
      <c r="E743" s="10">
        <v>5.9713269324386049</v>
      </c>
      <c r="F743" s="10">
        <v>5.8396459495999595</v>
      </c>
      <c r="G743" s="10">
        <v>5.5591682801018569</v>
      </c>
      <c r="H743" s="10">
        <v>0</v>
      </c>
      <c r="I743" s="10">
        <v>0</v>
      </c>
      <c r="J743" s="10">
        <v>0</v>
      </c>
      <c r="K743" s="10">
        <v>0</v>
      </c>
      <c r="L743" s="10">
        <v>0</v>
      </c>
      <c r="M743" s="10">
        <v>0</v>
      </c>
    </row>
    <row r="744" spans="1:13" x14ac:dyDescent="0.35">
      <c r="A744" s="9" t="str">
        <f>B555&amp;C739&amp;D744</f>
        <v>CONSUMO PER CAPITA (kg ó litros por individuo)Total Bebidas CalientesPanaderias/Pastelerias</v>
      </c>
      <c r="B744" s="9">
        <v>0</v>
      </c>
      <c r="C744" s="9">
        <v>0</v>
      </c>
      <c r="D744" s="9" t="s">
        <v>27</v>
      </c>
      <c r="E744" s="22">
        <v>0.28481472082111381</v>
      </c>
      <c r="F744" s="22">
        <v>0.31203939373142442</v>
      </c>
      <c r="G744" s="22">
        <v>0.32484009105329781</v>
      </c>
      <c r="H744" s="22">
        <v>0</v>
      </c>
      <c r="I744" s="22">
        <v>0</v>
      </c>
      <c r="J744" s="22">
        <v>0</v>
      </c>
      <c r="K744" s="22">
        <v>0</v>
      </c>
      <c r="L744" s="22">
        <v>0</v>
      </c>
      <c r="M744" s="10">
        <v>0</v>
      </c>
    </row>
    <row r="745" spans="1:13" x14ac:dyDescent="0.35">
      <c r="A745" s="9" t="str">
        <f>B555&amp;C739&amp;D745</f>
        <v>CONSUMO PER CAPITA (kg ó litros por individuo)Total Bebidas CalientesTda.Alimentacion/Delicatesen</v>
      </c>
      <c r="B745" s="9">
        <v>0</v>
      </c>
      <c r="C745" s="9">
        <v>0</v>
      </c>
      <c r="D745" s="10" t="s">
        <v>122</v>
      </c>
      <c r="E745" s="10">
        <v>5.2056220055860525E-2</v>
      </c>
      <c r="F745" s="10">
        <v>1.7242539072000875E-2</v>
      </c>
      <c r="G745" s="10">
        <v>1.4708503797074848E-2</v>
      </c>
      <c r="H745" s="10">
        <v>0</v>
      </c>
      <c r="I745" s="10">
        <v>0</v>
      </c>
      <c r="J745" s="10">
        <v>0</v>
      </c>
      <c r="K745" s="10">
        <v>0</v>
      </c>
      <c r="L745" s="10">
        <v>0</v>
      </c>
      <c r="M745" s="10">
        <v>0</v>
      </c>
    </row>
    <row r="746" spans="1:13" x14ac:dyDescent="0.35">
      <c r="A746" s="9" t="str">
        <f>B555&amp;C739&amp;D746</f>
        <v>CONSUMO PER CAPITA (kg ó litros por individuo)Total Bebidas CalientesCanal Conveniencia/24h</v>
      </c>
      <c r="B746" s="9">
        <v>0</v>
      </c>
      <c r="C746" s="9">
        <v>0</v>
      </c>
      <c r="D746" s="9" t="s">
        <v>123</v>
      </c>
      <c r="E746" s="22">
        <v>2.4991765568820264E-2</v>
      </c>
      <c r="F746" s="22">
        <v>2.6758186435068401E-2</v>
      </c>
      <c r="G746" s="22">
        <v>2.7509144792020653E-2</v>
      </c>
      <c r="H746" s="22">
        <v>0</v>
      </c>
      <c r="I746" s="22">
        <v>0</v>
      </c>
      <c r="J746" s="22">
        <v>0</v>
      </c>
      <c r="K746" s="22">
        <v>0</v>
      </c>
      <c r="L746" s="22">
        <v>0</v>
      </c>
      <c r="M746" s="10">
        <v>0</v>
      </c>
    </row>
    <row r="747" spans="1:13" x14ac:dyDescent="0.35">
      <c r="A747" s="9" t="str">
        <f>B555&amp;C739&amp;D747</f>
        <v>CONSUMO PER CAPITA (kg ó litros por individuo)Total Bebidas CalientesHoteles</v>
      </c>
      <c r="B747" s="9">
        <v>0</v>
      </c>
      <c r="C747" s="9">
        <v>0</v>
      </c>
      <c r="D747" s="10" t="s">
        <v>29</v>
      </c>
      <c r="E747" s="10">
        <v>3.7198259083379842E-2</v>
      </c>
      <c r="F747" s="10">
        <v>4.0940652894716663E-2</v>
      </c>
      <c r="G747" s="10">
        <v>4.3884634962696359E-2</v>
      </c>
      <c r="H747" s="10">
        <v>0</v>
      </c>
      <c r="I747" s="10">
        <v>0</v>
      </c>
      <c r="J747" s="10">
        <v>0</v>
      </c>
      <c r="K747" s="10">
        <v>0</v>
      </c>
      <c r="L747" s="10">
        <v>0</v>
      </c>
      <c r="M747" s="10">
        <v>0</v>
      </c>
    </row>
    <row r="748" spans="1:13" x14ac:dyDescent="0.35">
      <c r="A748" s="9" t="str">
        <f>B555&amp;C739&amp;D748</f>
        <v>CONSUMO PER CAPITA (kg ó litros por individuo)Total Bebidas CalientesEstaciones de servicio</v>
      </c>
      <c r="B748" s="9">
        <v>0</v>
      </c>
      <c r="C748" s="9">
        <v>0</v>
      </c>
      <c r="D748" s="9" t="s">
        <v>30</v>
      </c>
      <c r="E748" s="22">
        <v>0.18511456532855858</v>
      </c>
      <c r="F748" s="22">
        <v>0.18522806565042987</v>
      </c>
      <c r="G748" s="22">
        <v>0.17517035612784451</v>
      </c>
      <c r="H748" s="22">
        <v>0</v>
      </c>
      <c r="I748" s="22">
        <v>0</v>
      </c>
      <c r="J748" s="22">
        <v>0</v>
      </c>
      <c r="K748" s="22">
        <v>0</v>
      </c>
      <c r="L748" s="22">
        <v>0</v>
      </c>
      <c r="M748" s="10">
        <v>0</v>
      </c>
    </row>
    <row r="749" spans="1:13" x14ac:dyDescent="0.35">
      <c r="A749" s="9" t="str">
        <f>B555&amp;C739&amp;D749</f>
        <v>CONSUMO PER CAPITA (kg ó litros por individuo)Total Bebidas CalientesMaquinas dispensadoras</v>
      </c>
      <c r="B749" s="9">
        <v>0</v>
      </c>
      <c r="C749" s="9">
        <v>0</v>
      </c>
      <c r="D749" s="10" t="s">
        <v>31</v>
      </c>
      <c r="E749" s="10">
        <v>0.64529502207241241</v>
      </c>
      <c r="F749" s="10">
        <v>0.60597917139208834</v>
      </c>
      <c r="G749" s="10">
        <v>0.59109257500482293</v>
      </c>
      <c r="H749" s="10">
        <v>0</v>
      </c>
      <c r="I749" s="10">
        <v>0</v>
      </c>
      <c r="J749" s="10">
        <v>0</v>
      </c>
      <c r="K749" s="10">
        <v>0</v>
      </c>
      <c r="L749" s="10">
        <v>0</v>
      </c>
      <c r="M749" s="10">
        <v>0</v>
      </c>
    </row>
    <row r="750" spans="1:13" x14ac:dyDescent="0.35">
      <c r="A750" s="9" t="str">
        <f>B555&amp;C739&amp;D750</f>
        <v>CONSUMO PER CAPITA (kg ó litros por individuo)Total Bebidas CalientesServicio en la empresa</v>
      </c>
      <c r="B750" s="9">
        <v>0</v>
      </c>
      <c r="C750" s="9">
        <v>0</v>
      </c>
      <c r="D750" s="9" t="s">
        <v>32</v>
      </c>
      <c r="E750" s="22">
        <v>0.21210662789508353</v>
      </c>
      <c r="F750" s="22">
        <v>0.24196311069148091</v>
      </c>
      <c r="G750" s="22">
        <v>0.21586454883342962</v>
      </c>
      <c r="H750" s="22">
        <v>0</v>
      </c>
      <c r="I750" s="22">
        <v>0</v>
      </c>
      <c r="J750" s="22">
        <v>0</v>
      </c>
      <c r="K750" s="22">
        <v>0</v>
      </c>
      <c r="L750" s="22">
        <v>0</v>
      </c>
      <c r="M750" s="10">
        <v>0</v>
      </c>
    </row>
    <row r="751" spans="1:13" x14ac:dyDescent="0.35">
      <c r="A751" s="9" t="str">
        <f>B555&amp;C739&amp;D751</f>
        <v>CONSUMO PER CAPITA (kg ó litros por individuo)Total Bebidas CalientesResto de canales</v>
      </c>
      <c r="B751" s="9">
        <v>0</v>
      </c>
      <c r="C751" s="9">
        <v>0</v>
      </c>
      <c r="D751" s="10" t="s">
        <v>33</v>
      </c>
      <c r="E751" s="10">
        <v>0.18917755926345264</v>
      </c>
      <c r="F751" s="10">
        <v>0.21887890749797279</v>
      </c>
      <c r="G751" s="10">
        <v>0.20241365383353854</v>
      </c>
      <c r="H751" s="10">
        <v>0</v>
      </c>
      <c r="I751" s="10">
        <v>0</v>
      </c>
      <c r="J751" s="10">
        <v>0</v>
      </c>
      <c r="K751" s="10">
        <v>0</v>
      </c>
      <c r="L751" s="10">
        <v>0</v>
      </c>
      <c r="M751" s="10">
        <v>0</v>
      </c>
    </row>
    <row r="752" spans="1:13" x14ac:dyDescent="0.35">
      <c r="A752" s="9" t="str">
        <f>B555&amp;C739&amp;D752</f>
        <v>CONSUMO PER CAPITA (kg ó litros por individuo)Total Bebidas CalientesEN LA CALLE</v>
      </c>
      <c r="B752" s="9">
        <v>0</v>
      </c>
      <c r="C752" s="9">
        <v>0</v>
      </c>
      <c r="D752" s="9" t="s">
        <v>124</v>
      </c>
      <c r="E752" s="22">
        <v>0.13301638842264962</v>
      </c>
      <c r="F752" s="22">
        <v>0.12188541808411799</v>
      </c>
      <c r="G752" s="22">
        <v>0.12943426261380922</v>
      </c>
      <c r="H752" s="22">
        <v>0</v>
      </c>
      <c r="I752" s="22">
        <v>0</v>
      </c>
      <c r="J752" s="22">
        <v>0</v>
      </c>
      <c r="K752" s="22">
        <v>0</v>
      </c>
      <c r="L752" s="22">
        <v>0</v>
      </c>
      <c r="M752" s="10">
        <v>0</v>
      </c>
    </row>
    <row r="753" spans="1:13" x14ac:dyDescent="0.35">
      <c r="A753" s="9" t="str">
        <f>B555&amp;C739&amp;D753</f>
        <v>CONSUMO PER CAPITA (kg ó litros por individuo)Total Bebidas CalientesEN CASA DE OTROS</v>
      </c>
      <c r="B753" s="9">
        <v>0</v>
      </c>
      <c r="C753" s="9">
        <v>0</v>
      </c>
      <c r="D753" s="10" t="s">
        <v>125</v>
      </c>
      <c r="E753" s="10">
        <v>6.4245102484628488E-2</v>
      </c>
      <c r="F753" s="10">
        <v>5.9137628239020495E-2</v>
      </c>
      <c r="G753" s="10">
        <v>5.9951086390531087E-2</v>
      </c>
      <c r="H753" s="10">
        <v>0</v>
      </c>
      <c r="I753" s="10">
        <v>0</v>
      </c>
      <c r="J753" s="10">
        <v>0</v>
      </c>
      <c r="K753" s="10">
        <v>0</v>
      </c>
      <c r="L753" s="10">
        <v>0</v>
      </c>
      <c r="M753" s="10">
        <v>0</v>
      </c>
    </row>
    <row r="754" spans="1:13" x14ac:dyDescent="0.35">
      <c r="A754" s="9" t="str">
        <f>B555&amp;C739&amp;D754</f>
        <v>CONSUMO PER CAPITA (kg ó litros por individuo)Total Bebidas CalientesEN EL ESTABLECIMIENTO</v>
      </c>
      <c r="B754" s="9">
        <v>0</v>
      </c>
      <c r="C754" s="9">
        <v>0</v>
      </c>
      <c r="D754" s="9" t="s">
        <v>126</v>
      </c>
      <c r="E754" s="22">
        <v>6.7527770674316319</v>
      </c>
      <c r="F754" s="22">
        <v>6.6740586707109752</v>
      </c>
      <c r="G754" s="22">
        <v>6.3854453910383668</v>
      </c>
      <c r="H754" s="22">
        <v>0</v>
      </c>
      <c r="I754" s="22">
        <v>0</v>
      </c>
      <c r="J754" s="22">
        <v>0</v>
      </c>
      <c r="K754" s="22">
        <v>0</v>
      </c>
      <c r="L754" s="22">
        <v>0</v>
      </c>
      <c r="M754" s="10">
        <v>0</v>
      </c>
    </row>
    <row r="755" spans="1:13" x14ac:dyDescent="0.35">
      <c r="A755" s="9" t="str">
        <f>B555&amp;C739&amp;D755</f>
        <v>CONSUMO PER CAPITA (kg ó litros por individuo)Total Bebidas CalientesEN EL TRABAJO</v>
      </c>
      <c r="B755" s="9">
        <v>0</v>
      </c>
      <c r="C755" s="9">
        <v>0</v>
      </c>
      <c r="D755" s="10" t="s">
        <v>127</v>
      </c>
      <c r="E755" s="10">
        <v>1.0661584696305619</v>
      </c>
      <c r="F755" s="10">
        <v>1.0543895584867411</v>
      </c>
      <c r="G755" s="10">
        <v>0.98834103499940795</v>
      </c>
      <c r="H755" s="10">
        <v>0</v>
      </c>
      <c r="I755" s="10">
        <v>0</v>
      </c>
      <c r="J755" s="10">
        <v>0</v>
      </c>
      <c r="K755" s="10">
        <v>0</v>
      </c>
      <c r="L755" s="10">
        <v>0</v>
      </c>
      <c r="M755" s="10">
        <v>0</v>
      </c>
    </row>
    <row r="756" spans="1:13" x14ac:dyDescent="0.35">
      <c r="A756" s="9" t="str">
        <f>B555&amp;C739&amp;D756</f>
        <v>CONSUMO PER CAPITA (kg ó litros por individuo)Total Bebidas CalientesEN COLEGIO/INSTITUTO/UNIV.</v>
      </c>
      <c r="B756" s="9">
        <v>0</v>
      </c>
      <c r="C756" s="9">
        <v>0</v>
      </c>
      <c r="D756" s="9" t="s">
        <v>128</v>
      </c>
      <c r="E756" s="22">
        <v>3.2209906299587539E-2</v>
      </c>
      <c r="F756" s="22">
        <v>3.2959084175429122E-2</v>
      </c>
      <c r="G756" s="22">
        <v>2.0277939238838822E-2</v>
      </c>
      <c r="H756" s="22">
        <v>0</v>
      </c>
      <c r="I756" s="22">
        <v>0</v>
      </c>
      <c r="J756" s="22">
        <v>0</v>
      </c>
      <c r="K756" s="22">
        <v>0</v>
      </c>
      <c r="L756" s="22">
        <v>0</v>
      </c>
      <c r="M756" s="10">
        <v>0</v>
      </c>
    </row>
    <row r="757" spans="1:13" x14ac:dyDescent="0.35">
      <c r="A757" s="9" t="str">
        <f>B555&amp;C739&amp;D757</f>
        <v>CONSUMO PER CAPITA (kg ó litros por individuo)Total Bebidas CalientesEN MI CASA</v>
      </c>
      <c r="B757" s="9">
        <v>0</v>
      </c>
      <c r="C757" s="9">
        <v>0</v>
      </c>
      <c r="D757" s="10" t="s">
        <v>129</v>
      </c>
      <c r="E757" s="10">
        <v>2.7019465863922915E-2</v>
      </c>
      <c r="F757" s="10">
        <v>2.4476844222793521E-2</v>
      </c>
      <c r="G757" s="10">
        <v>6.0270217766547798E-2</v>
      </c>
      <c r="H757" s="10">
        <v>0</v>
      </c>
      <c r="I757" s="10">
        <v>0</v>
      </c>
      <c r="J757" s="10">
        <v>0</v>
      </c>
      <c r="K757" s="10">
        <v>0</v>
      </c>
      <c r="L757" s="10">
        <v>0</v>
      </c>
      <c r="M757" s="10">
        <v>0</v>
      </c>
    </row>
    <row r="758" spans="1:13" x14ac:dyDescent="0.35">
      <c r="A758" s="9" t="str">
        <f>B555&amp;C739&amp;D758</f>
        <v>CONSUMO PER CAPITA (kg ó litros por individuo)Total Bebidas CalientesEN M.TRANSP.(AVION,TREN,AUTOC,E</v>
      </c>
      <c r="B758" s="9">
        <v>0</v>
      </c>
      <c r="C758" s="9">
        <v>0</v>
      </c>
      <c r="D758" s="9" t="s">
        <v>130</v>
      </c>
      <c r="E758" s="22">
        <v>1.7441673861419794E-2</v>
      </c>
      <c r="F758" s="22">
        <v>9.548888737633706E-3</v>
      </c>
      <c r="G758" s="22">
        <v>9.3894301419175184E-3</v>
      </c>
      <c r="H758" s="22">
        <v>0</v>
      </c>
      <c r="I758" s="22">
        <v>0</v>
      </c>
      <c r="J758" s="22">
        <v>0</v>
      </c>
      <c r="K758" s="22">
        <v>0</v>
      </c>
      <c r="L758" s="22">
        <v>0</v>
      </c>
      <c r="M758" s="10">
        <v>0</v>
      </c>
    </row>
    <row r="759" spans="1:13" x14ac:dyDescent="0.35">
      <c r="A759" s="9" t="str">
        <f>B555&amp;C739&amp;D759</f>
        <v>CONSUMO PER CAPITA (kg ó litros por individuo)Total Bebidas CalientesEN OTRO LUGAR</v>
      </c>
      <c r="B759" s="9">
        <v>0</v>
      </c>
      <c r="C759" s="9">
        <v>0</v>
      </c>
      <c r="D759" s="10" t="s">
        <v>131</v>
      </c>
      <c r="E759" s="10">
        <v>7.7127293349516166E-2</v>
      </c>
      <c r="F759" s="10">
        <v>9.7372394464136341E-2</v>
      </c>
      <c r="G759" s="10">
        <v>0.10695870282731931</v>
      </c>
      <c r="H759" s="10">
        <v>0</v>
      </c>
      <c r="I759" s="10">
        <v>0</v>
      </c>
      <c r="J759" s="10">
        <v>0</v>
      </c>
      <c r="K759" s="10">
        <v>0</v>
      </c>
      <c r="L759" s="10">
        <v>0</v>
      </c>
      <c r="M759" s="10">
        <v>0</v>
      </c>
    </row>
    <row r="760" spans="1:13" x14ac:dyDescent="0.35">
      <c r="A760" s="9" t="str">
        <f>B555&amp;C739&amp;D760</f>
        <v>CONSUMO PER CAPITA (kg ó litros por individuo)Total Bebidas CalientesDESAYUNO</v>
      </c>
      <c r="B760" s="9">
        <v>0</v>
      </c>
      <c r="C760" s="9">
        <v>0</v>
      </c>
      <c r="D760" s="9" t="s">
        <v>132</v>
      </c>
      <c r="E760" s="22">
        <v>4.9848729100197779</v>
      </c>
      <c r="F760" s="22">
        <v>4.9277458164809715</v>
      </c>
      <c r="G760" s="22">
        <v>4.6124549060539106</v>
      </c>
      <c r="H760" s="22">
        <v>0</v>
      </c>
      <c r="I760" s="22">
        <v>0</v>
      </c>
      <c r="J760" s="22">
        <v>0</v>
      </c>
      <c r="K760" s="22">
        <v>0</v>
      </c>
      <c r="L760" s="22">
        <v>0</v>
      </c>
      <c r="M760" s="10">
        <v>0</v>
      </c>
    </row>
    <row r="761" spans="1:13" x14ac:dyDescent="0.35">
      <c r="A761" s="9" t="str">
        <f>B555&amp;C739&amp;D761</f>
        <v>CONSUMO PER CAPITA (kg ó litros por individuo)Total Bebidas CalientesAPERITIVO/ANTES DE COMER</v>
      </c>
      <c r="B761" s="9">
        <v>0</v>
      </c>
      <c r="C761" s="9">
        <v>0</v>
      </c>
      <c r="D761" s="10" t="s">
        <v>133</v>
      </c>
      <c r="E761" s="10">
        <v>0.79257102074565222</v>
      </c>
      <c r="F761" s="10">
        <v>0.75951217404485638</v>
      </c>
      <c r="G761" s="10">
        <v>0.72794695299711831</v>
      </c>
      <c r="H761" s="10">
        <v>0</v>
      </c>
      <c r="I761" s="10">
        <v>0</v>
      </c>
      <c r="J761" s="10">
        <v>0</v>
      </c>
      <c r="K761" s="10">
        <v>0</v>
      </c>
      <c r="L761" s="10">
        <v>0</v>
      </c>
      <c r="M761" s="10">
        <v>0</v>
      </c>
    </row>
    <row r="762" spans="1:13" x14ac:dyDescent="0.35">
      <c r="A762" s="9" t="str">
        <f>B555&amp;C739&amp;D762</f>
        <v>CONSUMO PER CAPITA (kg ó litros por individuo)Total Bebidas CalientesCOMIDA</v>
      </c>
      <c r="B762" s="9">
        <v>0</v>
      </c>
      <c r="C762" s="9">
        <v>0</v>
      </c>
      <c r="D762" s="9" t="s">
        <v>134</v>
      </c>
      <c r="E762" s="22">
        <v>0.5857361850556122</v>
      </c>
      <c r="F762" s="22">
        <v>0.58790111070390139</v>
      </c>
      <c r="G762" s="22">
        <v>0.60857817754133814</v>
      </c>
      <c r="H762" s="22">
        <v>0</v>
      </c>
      <c r="I762" s="22">
        <v>0</v>
      </c>
      <c r="J762" s="22">
        <v>0</v>
      </c>
      <c r="K762" s="22">
        <v>0</v>
      </c>
      <c r="L762" s="22">
        <v>0</v>
      </c>
      <c r="M762" s="10">
        <v>0</v>
      </c>
    </row>
    <row r="763" spans="1:13" x14ac:dyDescent="0.35">
      <c r="A763" s="9" t="str">
        <f>B555&amp;C739&amp;D763</f>
        <v>CONSUMO PER CAPITA (kg ó litros por individuo)Total Bebidas CalientesTARDE/MERIENDA</v>
      </c>
      <c r="B763" s="9">
        <v>0</v>
      </c>
      <c r="C763" s="9">
        <v>0</v>
      </c>
      <c r="D763" s="10" t="s">
        <v>135</v>
      </c>
      <c r="E763" s="10">
        <v>1.2747768912558224</v>
      </c>
      <c r="F763" s="10">
        <v>1.2431016142664235</v>
      </c>
      <c r="G763" s="10">
        <v>1.2361328582426123</v>
      </c>
      <c r="H763" s="10">
        <v>0</v>
      </c>
      <c r="I763" s="10">
        <v>0</v>
      </c>
      <c r="J763" s="10">
        <v>0</v>
      </c>
      <c r="K763" s="10">
        <v>0</v>
      </c>
      <c r="L763" s="10">
        <v>0</v>
      </c>
      <c r="M763" s="10">
        <v>0</v>
      </c>
    </row>
    <row r="764" spans="1:13" x14ac:dyDescent="0.35">
      <c r="A764" s="9" t="str">
        <f>B555&amp;C739&amp;D764</f>
        <v>CONSUMO PER CAPITA (kg ó litros por individuo)Total Bebidas CalientesANTES DE CENAR</v>
      </c>
      <c r="B764" s="9">
        <v>0</v>
      </c>
      <c r="C764" s="9">
        <v>0</v>
      </c>
      <c r="D764" s="9" t="s">
        <v>136</v>
      </c>
      <c r="E764" s="22">
        <v>0.11071594363537175</v>
      </c>
      <c r="F764" s="22">
        <v>9.6529219898156882E-2</v>
      </c>
      <c r="G764" s="22">
        <v>9.4816453708500378E-2</v>
      </c>
      <c r="H764" s="22">
        <v>0</v>
      </c>
      <c r="I764" s="22">
        <v>0</v>
      </c>
      <c r="J764" s="22">
        <v>0</v>
      </c>
      <c r="K764" s="22">
        <v>0</v>
      </c>
      <c r="L764" s="22">
        <v>0</v>
      </c>
      <c r="M764" s="10">
        <v>0</v>
      </c>
    </row>
    <row r="765" spans="1:13" x14ac:dyDescent="0.35">
      <c r="A765" s="9" t="str">
        <f>B555&amp;C739&amp;D765</f>
        <v>CONSUMO PER CAPITA (kg ó litros por individuo)Total Bebidas CalientesCENA</v>
      </c>
      <c r="B765" s="9">
        <v>0</v>
      </c>
      <c r="C765" s="9">
        <v>0</v>
      </c>
      <c r="D765" s="10" t="s">
        <v>137</v>
      </c>
      <c r="E765" s="10">
        <v>0.137857787724738</v>
      </c>
      <c r="F765" s="10">
        <v>0.12731637006124089</v>
      </c>
      <c r="G765" s="10">
        <v>0.12327830394153064</v>
      </c>
      <c r="H765" s="10">
        <v>0</v>
      </c>
      <c r="I765" s="10">
        <v>0</v>
      </c>
      <c r="J765" s="10">
        <v>0</v>
      </c>
      <c r="K765" s="10">
        <v>0</v>
      </c>
      <c r="L765" s="10">
        <v>0</v>
      </c>
      <c r="M765" s="10">
        <v>0</v>
      </c>
    </row>
    <row r="766" spans="1:13" x14ac:dyDescent="0.35">
      <c r="A766" s="9" t="str">
        <f>B555&amp;C739&amp;D766</f>
        <v>CONSUMO PER CAPITA (kg ó litros por individuo)Total Bebidas CalientesDESPUES DE LA CENA</v>
      </c>
      <c r="B766" s="9">
        <v>0</v>
      </c>
      <c r="C766" s="9">
        <v>0</v>
      </c>
      <c r="D766" s="9" t="s">
        <v>138</v>
      </c>
      <c r="E766" s="22">
        <v>7.1398461595990712E-2</v>
      </c>
      <c r="F766" s="22">
        <v>8.8964507114636091E-2</v>
      </c>
      <c r="G766" s="22">
        <v>8.8956998537750631E-2</v>
      </c>
      <c r="H766" s="22">
        <v>0</v>
      </c>
      <c r="I766" s="22">
        <v>0</v>
      </c>
      <c r="J766" s="22">
        <v>0</v>
      </c>
      <c r="K766" s="22">
        <v>0</v>
      </c>
      <c r="L766" s="22">
        <v>0</v>
      </c>
      <c r="M766" s="10">
        <v>0</v>
      </c>
    </row>
    <row r="767" spans="1:13" x14ac:dyDescent="0.35">
      <c r="A767" s="9" t="str">
        <f>B555&amp;C739&amp;D767</f>
        <v>CONSUMO PER CAPITA (kg ó litros por individuo)Total Bebidas CalientesDURANTE EL DIA</v>
      </c>
      <c r="B767" s="9">
        <v>0</v>
      </c>
      <c r="C767" s="9">
        <v>0</v>
      </c>
      <c r="D767" s="10" t="s">
        <v>139</v>
      </c>
      <c r="E767" s="10">
        <v>0.21206632898265215</v>
      </c>
      <c r="F767" s="10">
        <v>0.24275545408507992</v>
      </c>
      <c r="G767" s="10">
        <v>0.26790355580784164</v>
      </c>
      <c r="H767" s="10">
        <v>0</v>
      </c>
      <c r="I767" s="10">
        <v>0</v>
      </c>
      <c r="J767" s="10">
        <v>0</v>
      </c>
      <c r="K767" s="10">
        <v>0</v>
      </c>
      <c r="L767" s="10">
        <v>0</v>
      </c>
      <c r="M767" s="10">
        <v>0</v>
      </c>
    </row>
    <row r="768" spans="1:13" x14ac:dyDescent="0.35">
      <c r="A768" s="9" t="str">
        <f>B555&amp;C739&amp;D768</f>
        <v>CONSUMO PER CAPITA (kg ó litros por individuo)Total Bebidas CalientesCON AMIGOS</v>
      </c>
      <c r="B768" s="9">
        <v>0</v>
      </c>
      <c r="C768" s="9">
        <v>0</v>
      </c>
      <c r="D768" s="9" t="s">
        <v>140</v>
      </c>
      <c r="E768" s="22">
        <v>1.5835740059971575</v>
      </c>
      <c r="F768" s="22">
        <v>1.5298612547716199</v>
      </c>
      <c r="G768" s="22">
        <v>1.4230158614796973</v>
      </c>
      <c r="H768" s="22">
        <v>0</v>
      </c>
      <c r="I768" s="22">
        <v>0</v>
      </c>
      <c r="J768" s="22">
        <v>0</v>
      </c>
      <c r="K768" s="22">
        <v>0</v>
      </c>
      <c r="L768" s="22">
        <v>0</v>
      </c>
      <c r="M768" s="10">
        <v>0</v>
      </c>
    </row>
    <row r="769" spans="1:13" x14ac:dyDescent="0.35">
      <c r="A769" s="9" t="str">
        <f>B555&amp;C739&amp;D769</f>
        <v>CONSUMO PER CAPITA (kg ó litros por individuo)Total Bebidas CalientesCON CLIENTES</v>
      </c>
      <c r="B769" s="9">
        <v>0</v>
      </c>
      <c r="C769" s="9">
        <v>0</v>
      </c>
      <c r="D769" s="10" t="s">
        <v>141</v>
      </c>
      <c r="E769" s="10">
        <v>8.0338877303519254E-2</v>
      </c>
      <c r="F769" s="10">
        <v>7.3488381008734824E-2</v>
      </c>
      <c r="G769" s="10">
        <v>6.5986583256339687E-2</v>
      </c>
      <c r="H769" s="10">
        <v>0</v>
      </c>
      <c r="I769" s="10">
        <v>0</v>
      </c>
      <c r="J769" s="10">
        <v>0</v>
      </c>
      <c r="K769" s="10">
        <v>0</v>
      </c>
      <c r="L769" s="10">
        <v>0</v>
      </c>
      <c r="M769" s="10">
        <v>0</v>
      </c>
    </row>
    <row r="770" spans="1:13" x14ac:dyDescent="0.35">
      <c r="A770" s="9" t="str">
        <f>B555&amp;C739&amp;D770</f>
        <v>CONSUMO PER CAPITA (kg ó litros por individuo)Total Bebidas CalientesCON COMPAÑEROS DE TRABAJO</v>
      </c>
      <c r="B770" s="9">
        <v>0</v>
      </c>
      <c r="C770" s="9">
        <v>0</v>
      </c>
      <c r="D770" s="9" t="s">
        <v>142</v>
      </c>
      <c r="E770" s="22">
        <v>1.4064685989989802</v>
      </c>
      <c r="F770" s="22">
        <v>1.3912078359526088</v>
      </c>
      <c r="G770" s="22">
        <v>1.3042627089104764</v>
      </c>
      <c r="H770" s="22">
        <v>0</v>
      </c>
      <c r="I770" s="22">
        <v>0</v>
      </c>
      <c r="J770" s="22">
        <v>0</v>
      </c>
      <c r="K770" s="22">
        <v>0</v>
      </c>
      <c r="L770" s="22">
        <v>0</v>
      </c>
      <c r="M770" s="10">
        <v>0</v>
      </c>
    </row>
    <row r="771" spans="1:13" x14ac:dyDescent="0.35">
      <c r="A771" s="9" t="str">
        <f>B555&amp;C739&amp;D771</f>
        <v>CONSUMO PER CAPITA (kg ó litros por individuo)Total Bebidas CalientesCON COMPAÑEROS DE CLASE</v>
      </c>
      <c r="B771" s="9">
        <v>0</v>
      </c>
      <c r="C771" s="9">
        <v>0</v>
      </c>
      <c r="D771" s="10" t="s">
        <v>143</v>
      </c>
      <c r="E771" s="10">
        <v>3.6542785346960011E-2</v>
      </c>
      <c r="F771" s="10">
        <v>4.2472368141118898E-2</v>
      </c>
      <c r="G771" s="10">
        <v>4.5209408829423599E-2</v>
      </c>
      <c r="H771" s="10">
        <v>0</v>
      </c>
      <c r="I771" s="10">
        <v>0</v>
      </c>
      <c r="J771" s="10">
        <v>0</v>
      </c>
      <c r="K771" s="10">
        <v>0</v>
      </c>
      <c r="L771" s="10">
        <v>0</v>
      </c>
      <c r="M771" s="10">
        <v>0</v>
      </c>
    </row>
    <row r="772" spans="1:13" x14ac:dyDescent="0.35">
      <c r="A772" s="9" t="str">
        <f>B555&amp;C739&amp;D772</f>
        <v>CONSUMO PER CAPITA (kg ó litros por individuo)Total Bebidas CalientesCON FAMILIA</v>
      </c>
      <c r="B772" s="9">
        <v>0</v>
      </c>
      <c r="C772" s="9">
        <v>0</v>
      </c>
      <c r="D772" s="9" t="s">
        <v>144</v>
      </c>
      <c r="E772" s="22">
        <v>1.4890962994181094</v>
      </c>
      <c r="F772" s="22">
        <v>1.4510649800115745</v>
      </c>
      <c r="G772" s="22">
        <v>1.3618573569120465</v>
      </c>
      <c r="H772" s="22">
        <v>0</v>
      </c>
      <c r="I772" s="22">
        <v>0</v>
      </c>
      <c r="J772" s="22">
        <v>0</v>
      </c>
      <c r="K772" s="22">
        <v>0</v>
      </c>
      <c r="L772" s="22">
        <v>0</v>
      </c>
      <c r="M772" s="10">
        <v>0</v>
      </c>
    </row>
    <row r="773" spans="1:13" x14ac:dyDescent="0.35">
      <c r="A773" s="9" t="str">
        <f>B555&amp;C739&amp;D773</f>
        <v>CONSUMO PER CAPITA (kg ó litros por individuo)Total Bebidas CalientesCON LA PAREJA</v>
      </c>
      <c r="B773" s="9">
        <v>0</v>
      </c>
      <c r="C773" s="9">
        <v>0</v>
      </c>
      <c r="D773" s="10" t="s">
        <v>145</v>
      </c>
      <c r="E773" s="10">
        <v>1.2699952277308855</v>
      </c>
      <c r="F773" s="10">
        <v>1.3370350907228261</v>
      </c>
      <c r="G773" s="10">
        <v>1.3456912241748704</v>
      </c>
      <c r="H773" s="10">
        <v>0</v>
      </c>
      <c r="I773" s="10">
        <v>0</v>
      </c>
      <c r="J773" s="10">
        <v>0</v>
      </c>
      <c r="K773" s="10">
        <v>0</v>
      </c>
      <c r="L773" s="10">
        <v>0</v>
      </c>
      <c r="M773" s="10">
        <v>0</v>
      </c>
    </row>
    <row r="774" spans="1:13" x14ac:dyDescent="0.35">
      <c r="A774" s="9" t="str">
        <f>B555&amp;C739&amp;D774</f>
        <v>CONSUMO PER CAPITA (kg ó litros por individuo)Total Bebidas CalientesESTABA SOLO/A</v>
      </c>
      <c r="B774" s="9">
        <v>0</v>
      </c>
      <c r="C774" s="9">
        <v>0</v>
      </c>
      <c r="D774" s="9" t="s">
        <v>146</v>
      </c>
      <c r="E774" s="22">
        <v>2.2688878327697024</v>
      </c>
      <c r="F774" s="22">
        <v>2.2125896841693562</v>
      </c>
      <c r="G774" s="22">
        <v>2.1783311406524546</v>
      </c>
      <c r="H774" s="22">
        <v>0</v>
      </c>
      <c r="I774" s="22">
        <v>0</v>
      </c>
      <c r="J774" s="22">
        <v>0</v>
      </c>
      <c r="K774" s="22">
        <v>0</v>
      </c>
      <c r="L774" s="22">
        <v>0</v>
      </c>
      <c r="M774" s="10">
        <v>0</v>
      </c>
    </row>
    <row r="775" spans="1:13" x14ac:dyDescent="0.35">
      <c r="A775" s="9" t="str">
        <f>B555&amp;C739&amp;D775</f>
        <v>CONSUMO PER CAPITA (kg ó litros por individuo)Total Bebidas CalientesOTROS</v>
      </c>
      <c r="B775" s="9">
        <v>0</v>
      </c>
      <c r="C775" s="9">
        <v>0</v>
      </c>
      <c r="D775" s="10" t="s">
        <v>147</v>
      </c>
      <c r="E775" s="10">
        <v>3.509212156961946E-2</v>
      </c>
      <c r="F775" s="10">
        <v>3.6106567571350535E-2</v>
      </c>
      <c r="G775" s="10">
        <v>3.5715999550629283E-2</v>
      </c>
      <c r="H775" s="10">
        <v>0</v>
      </c>
      <c r="I775" s="10">
        <v>0</v>
      </c>
      <c r="J775" s="10">
        <v>0</v>
      </c>
      <c r="K775" s="10">
        <v>0</v>
      </c>
      <c r="L775" s="10">
        <v>0</v>
      </c>
      <c r="M775" s="10">
        <v>0</v>
      </c>
    </row>
    <row r="776" spans="1:13" x14ac:dyDescent="0.35">
      <c r="A776" s="9" t="str">
        <f>B555&amp;C739&amp;D776</f>
        <v>CONSUMO PER CAPITA (kg ó litros por individuo)Total Bebidas CalientesESTAR TRABAJANDO</v>
      </c>
      <c r="B776" s="9">
        <v>0</v>
      </c>
      <c r="C776" s="9">
        <v>0</v>
      </c>
      <c r="D776" s="9" t="s">
        <v>148</v>
      </c>
      <c r="E776" s="22">
        <v>2.1137729528191733</v>
      </c>
      <c r="F776" s="22">
        <v>2.0931160871015839</v>
      </c>
      <c r="G776" s="22">
        <v>1.9394684535263913</v>
      </c>
      <c r="H776" s="22">
        <v>0</v>
      </c>
      <c r="I776" s="22">
        <v>0</v>
      </c>
      <c r="J776" s="22">
        <v>0</v>
      </c>
      <c r="K776" s="22">
        <v>0</v>
      </c>
      <c r="L776" s="22">
        <v>0</v>
      </c>
      <c r="M776" s="10">
        <v>0</v>
      </c>
    </row>
    <row r="777" spans="1:13" x14ac:dyDescent="0.35">
      <c r="A777" s="9" t="str">
        <f>B555&amp;C739&amp;D777</f>
        <v>CONSUMO PER CAPITA (kg ó litros por individuo)Total Bebidas CalientesCOMIDA DE NEGOCIOS</v>
      </c>
      <c r="B777" s="9">
        <v>0</v>
      </c>
      <c r="C777" s="9">
        <v>0</v>
      </c>
      <c r="D777" s="10" t="s">
        <v>149</v>
      </c>
      <c r="E777" s="10">
        <v>1.446183557275854E-2</v>
      </c>
      <c r="F777" s="10">
        <v>1.5555119316672828E-2</v>
      </c>
      <c r="G777" s="10">
        <v>1.2348728584672137E-2</v>
      </c>
      <c r="H777" s="10">
        <v>0</v>
      </c>
      <c r="I777" s="10">
        <v>0</v>
      </c>
      <c r="J777" s="10">
        <v>0</v>
      </c>
      <c r="K777" s="10">
        <v>0</v>
      </c>
      <c r="L777" s="10">
        <v>0</v>
      </c>
      <c r="M777" s="10">
        <v>0</v>
      </c>
    </row>
    <row r="778" spans="1:13" x14ac:dyDescent="0.35">
      <c r="A778" s="9" t="str">
        <f>B555&amp;C739&amp;D778</f>
        <v>CONSUMO PER CAPITA (kg ó litros por individuo)Total Bebidas CalientesPOR PLACER/RELAX</v>
      </c>
      <c r="B778" s="9">
        <v>0</v>
      </c>
      <c r="C778" s="9">
        <v>0</v>
      </c>
      <c r="D778" s="9" t="s">
        <v>150</v>
      </c>
      <c r="E778" s="22">
        <v>1.2378646255328711</v>
      </c>
      <c r="F778" s="22">
        <v>1.1447367803987381</v>
      </c>
      <c r="G778" s="22">
        <v>1.1140709508423317</v>
      </c>
      <c r="H778" s="22">
        <v>0</v>
      </c>
      <c r="I778" s="22">
        <v>0</v>
      </c>
      <c r="J778" s="22">
        <v>0</v>
      </c>
      <c r="K778" s="22">
        <v>0</v>
      </c>
      <c r="L778" s="22">
        <v>0</v>
      </c>
      <c r="M778" s="10">
        <v>0</v>
      </c>
    </row>
    <row r="779" spans="1:13" x14ac:dyDescent="0.35">
      <c r="A779" s="9" t="str">
        <f>B555&amp;C739&amp;D779</f>
        <v>CONSUMO PER CAPITA (kg ó litros por individuo)Total Bebidas CalientesTENER HAMBRE/SIN PLANIFICAR</v>
      </c>
      <c r="B779" s="9">
        <v>0</v>
      </c>
      <c r="C779" s="9">
        <v>0</v>
      </c>
      <c r="D779" s="10" t="s">
        <v>151</v>
      </c>
      <c r="E779" s="10">
        <v>2.0283907222262703</v>
      </c>
      <c r="F779" s="10">
        <v>1.9303763030628123</v>
      </c>
      <c r="G779" s="10">
        <v>1.7851966946409628</v>
      </c>
      <c r="H779" s="10">
        <v>0</v>
      </c>
      <c r="I779" s="10">
        <v>0</v>
      </c>
      <c r="J779" s="10">
        <v>0</v>
      </c>
      <c r="K779" s="10">
        <v>0</v>
      </c>
      <c r="L779" s="10">
        <v>0</v>
      </c>
      <c r="M779" s="10">
        <v>0</v>
      </c>
    </row>
    <row r="780" spans="1:13" x14ac:dyDescent="0.35">
      <c r="A780" s="9" t="str">
        <f>B555&amp;C739&amp;D780</f>
        <v>CONSUMO PER CAPITA (kg ó litros por individuo)Total Bebidas CalientesESTAR DE COMPRAS</v>
      </c>
      <c r="B780" s="9">
        <v>0</v>
      </c>
      <c r="C780" s="9">
        <v>0</v>
      </c>
      <c r="D780" s="9" t="s">
        <v>152</v>
      </c>
      <c r="E780" s="22">
        <v>0.24246182702798588</v>
      </c>
      <c r="F780" s="22">
        <v>0.25796946338088556</v>
      </c>
      <c r="G780" s="22">
        <v>0.24700514305969862</v>
      </c>
      <c r="H780" s="22">
        <v>0</v>
      </c>
      <c r="I780" s="22">
        <v>0</v>
      </c>
      <c r="J780" s="22">
        <v>0</v>
      </c>
      <c r="K780" s="22">
        <v>0</v>
      </c>
      <c r="L780" s="22">
        <v>0</v>
      </c>
      <c r="M780" s="10">
        <v>0</v>
      </c>
    </row>
    <row r="781" spans="1:13" x14ac:dyDescent="0.35">
      <c r="A781" s="9" t="str">
        <f>B555&amp;C739&amp;D781</f>
        <v>CONSUMO PER CAPITA (kg ó litros por individuo)Total Bebidas CalientesNO COCINAR EN CASA</v>
      </c>
      <c r="B781" s="9">
        <v>0</v>
      </c>
      <c r="C781" s="9">
        <v>0</v>
      </c>
      <c r="D781" s="10" t="s">
        <v>153</v>
      </c>
      <c r="E781" s="10">
        <v>0.15937607190793263</v>
      </c>
      <c r="F781" s="10">
        <v>0.16268849753291056</v>
      </c>
      <c r="G781" s="10">
        <v>0.17114825514176282</v>
      </c>
      <c r="H781" s="10">
        <v>0</v>
      </c>
      <c r="I781" s="10">
        <v>0</v>
      </c>
      <c r="J781" s="10">
        <v>0</v>
      </c>
      <c r="K781" s="10">
        <v>0</v>
      </c>
      <c r="L781" s="10">
        <v>0</v>
      </c>
      <c r="M781" s="10">
        <v>0</v>
      </c>
    </row>
    <row r="782" spans="1:13" x14ac:dyDescent="0.35">
      <c r="A782" s="9" t="str">
        <f>B555&amp;C739&amp;D782</f>
        <v>CONSUMO PER CAPITA (kg ó litros por individuo)Total Bebidas CalientesCELEBRACION/FIESTA/SALIR TOMAR</v>
      </c>
      <c r="B782" s="9">
        <v>0</v>
      </c>
      <c r="C782" s="9">
        <v>0</v>
      </c>
      <c r="D782" s="9" t="s">
        <v>154</v>
      </c>
      <c r="E782" s="22">
        <v>1.7925632437097152</v>
      </c>
      <c r="F782" s="22">
        <v>1.8801914618019051</v>
      </c>
      <c r="G782" s="22">
        <v>1.9087091196686292</v>
      </c>
      <c r="H782" s="22">
        <v>0</v>
      </c>
      <c r="I782" s="22">
        <v>0</v>
      </c>
      <c r="J782" s="22">
        <v>0</v>
      </c>
      <c r="K782" s="22">
        <v>0</v>
      </c>
      <c r="L782" s="22">
        <v>0</v>
      </c>
      <c r="M782" s="10">
        <v>0</v>
      </c>
    </row>
    <row r="783" spans="1:13" x14ac:dyDescent="0.35">
      <c r="A783" s="9" t="str">
        <f>B555&amp;C739&amp;D783</f>
        <v>CONSUMO PER CAPITA (kg ó litros por individuo)Total Bebidas CalientesVIENDO DEPORTES</v>
      </c>
      <c r="B783" s="9">
        <v>0</v>
      </c>
      <c r="C783" s="9">
        <v>0</v>
      </c>
      <c r="D783" s="10" t="s">
        <v>155</v>
      </c>
      <c r="E783" s="10">
        <v>3.5658102728236954E-2</v>
      </c>
      <c r="F783" s="10">
        <v>3.0219024066618201E-2</v>
      </c>
      <c r="G783" s="10">
        <v>2.8629052616802066E-2</v>
      </c>
      <c r="H783" s="10">
        <v>0</v>
      </c>
      <c r="I783" s="10">
        <v>0</v>
      </c>
      <c r="J783" s="10">
        <v>0</v>
      </c>
      <c r="K783" s="10">
        <v>0</v>
      </c>
      <c r="L783" s="10">
        <v>0</v>
      </c>
      <c r="M783" s="10">
        <v>0</v>
      </c>
    </row>
    <row r="784" spans="1:13" x14ac:dyDescent="0.35">
      <c r="A784" s="9" t="str">
        <f>B555&amp;C739&amp;D784</f>
        <v>CONSUMO PER CAPITA (kg ó litros por individuo)Total Bebidas CalientesOTROS MOTIVOS</v>
      </c>
      <c r="B784" s="9">
        <v>0</v>
      </c>
      <c r="C784" s="9">
        <v>0</v>
      </c>
      <c r="D784" s="9" t="s">
        <v>156</v>
      </c>
      <c r="E784" s="22">
        <v>0.54544708998908142</v>
      </c>
      <c r="F784" s="22">
        <v>0.55897396119827425</v>
      </c>
      <c r="G784" s="22">
        <v>0.55349258858174544</v>
      </c>
      <c r="H784" s="22">
        <v>0</v>
      </c>
      <c r="I784" s="22">
        <v>0</v>
      </c>
      <c r="J784" s="22">
        <v>0</v>
      </c>
      <c r="K784" s="22">
        <v>0</v>
      </c>
      <c r="L784" s="22">
        <v>0</v>
      </c>
      <c r="M784" s="10">
        <v>0</v>
      </c>
    </row>
    <row r="785" spans="1:13" x14ac:dyDescent="0.35">
      <c r="A785" s="9" t="str">
        <f>B555&amp;C785&amp;D785</f>
        <v>CONSUMO PER CAPITA (kg ó litros por individuo)Total AperitivosT.ESPAÑA</v>
      </c>
      <c r="B785" s="9">
        <v>0</v>
      </c>
      <c r="C785" s="9" t="s">
        <v>161</v>
      </c>
      <c r="D785" s="10" t="s">
        <v>36</v>
      </c>
      <c r="E785" s="10">
        <v>1.6550107912779268</v>
      </c>
      <c r="F785" s="10">
        <v>1.5343953405644843</v>
      </c>
      <c r="G785" s="10">
        <v>1.4239769381571585</v>
      </c>
      <c r="H785" s="10">
        <v>0</v>
      </c>
      <c r="I785" s="10">
        <v>0</v>
      </c>
      <c r="J785" s="10">
        <v>0</v>
      </c>
      <c r="K785" s="10">
        <v>0</v>
      </c>
      <c r="L785" s="10">
        <v>0</v>
      </c>
      <c r="M785" s="10">
        <v>0</v>
      </c>
    </row>
    <row r="786" spans="1:13" x14ac:dyDescent="0.35">
      <c r="A786" s="9" t="str">
        <f>B555&amp;C785&amp;D786</f>
        <v>CONSUMO PER CAPITA (kg ó litros por individuo)Total AperitivosHiper+Super+Discount+G.A</v>
      </c>
      <c r="B786" s="9">
        <v>0</v>
      </c>
      <c r="C786" s="9">
        <v>0</v>
      </c>
      <c r="D786" s="9" t="s">
        <v>23</v>
      </c>
      <c r="E786" s="22">
        <v>0.78912591910143248</v>
      </c>
      <c r="F786" s="22">
        <v>0.76147513265248046</v>
      </c>
      <c r="G786" s="22">
        <v>0.74764603274724728</v>
      </c>
      <c r="H786" s="22">
        <v>0</v>
      </c>
      <c r="I786" s="22">
        <v>0</v>
      </c>
      <c r="J786" s="22">
        <v>0</v>
      </c>
      <c r="K786" s="22">
        <v>0</v>
      </c>
      <c r="L786" s="22">
        <v>0</v>
      </c>
      <c r="M786" s="10">
        <v>0</v>
      </c>
    </row>
    <row r="787" spans="1:13" x14ac:dyDescent="0.35">
      <c r="A787" s="9" t="str">
        <f>B555&amp;C785&amp;D787</f>
        <v>CONSUMO PER CAPITA (kg ó litros por individuo)Total AperitivosRestaurantes</v>
      </c>
      <c r="B787" s="9">
        <v>0</v>
      </c>
      <c r="C787" s="9">
        <v>0</v>
      </c>
      <c r="D787" s="10" t="s">
        <v>24</v>
      </c>
      <c r="E787" s="10">
        <v>2.9837067470850194E-2</v>
      </c>
      <c r="F787" s="10">
        <v>2.3504372328592215E-2</v>
      </c>
      <c r="G787" s="10">
        <v>2.9144688250935778E-2</v>
      </c>
      <c r="H787" s="10">
        <v>0</v>
      </c>
      <c r="I787" s="10">
        <v>0</v>
      </c>
      <c r="J787" s="10">
        <v>0</v>
      </c>
      <c r="K787" s="10">
        <v>0</v>
      </c>
      <c r="L787" s="10">
        <v>0</v>
      </c>
      <c r="M787" s="10">
        <v>0</v>
      </c>
    </row>
    <row r="788" spans="1:13" x14ac:dyDescent="0.35">
      <c r="A788" s="9" t="str">
        <f>B555&amp;C785&amp;D788</f>
        <v>CONSUMO PER CAPITA (kg ó litros por individuo)Total AperitivosRestaurantes Fast Food</v>
      </c>
      <c r="B788" s="9">
        <v>0</v>
      </c>
      <c r="C788" s="9">
        <v>0</v>
      </c>
      <c r="D788" s="9" t="s">
        <v>25</v>
      </c>
      <c r="E788" s="22">
        <v>3.0328689901687016E-2</v>
      </c>
      <c r="F788" s="22">
        <v>3.0372553248713446E-2</v>
      </c>
      <c r="G788" s="22">
        <v>2.6216166395504725E-2</v>
      </c>
      <c r="H788" s="22">
        <v>0</v>
      </c>
      <c r="I788" s="22">
        <v>0</v>
      </c>
      <c r="J788" s="22">
        <v>0</v>
      </c>
      <c r="K788" s="22">
        <v>0</v>
      </c>
      <c r="L788" s="22">
        <v>0</v>
      </c>
      <c r="M788" s="10">
        <v>0</v>
      </c>
    </row>
    <row r="789" spans="1:13" x14ac:dyDescent="0.35">
      <c r="A789" s="9" t="str">
        <f>B555&amp;C785&amp;D789</f>
        <v>CONSUMO PER CAPITA (kg ó litros por individuo)Total AperitivosBares/Cafeterias/Cervecerias</v>
      </c>
      <c r="B789" s="9">
        <v>0</v>
      </c>
      <c r="C789" s="9">
        <v>0</v>
      </c>
      <c r="D789" s="10" t="s">
        <v>26</v>
      </c>
      <c r="E789" s="10">
        <v>0.12780534215966902</v>
      </c>
      <c r="F789" s="10">
        <v>0.12552616252595331</v>
      </c>
      <c r="G789" s="10">
        <v>0.11344810644551734</v>
      </c>
      <c r="H789" s="10">
        <v>0</v>
      </c>
      <c r="I789" s="10">
        <v>0</v>
      </c>
      <c r="J789" s="10">
        <v>0</v>
      </c>
      <c r="K789" s="10">
        <v>0</v>
      </c>
      <c r="L789" s="10">
        <v>0</v>
      </c>
      <c r="M789" s="10">
        <v>0</v>
      </c>
    </row>
    <row r="790" spans="1:13" x14ac:dyDescent="0.35">
      <c r="A790" s="9" t="str">
        <f>B555&amp;C785&amp;D790</f>
        <v>CONSUMO PER CAPITA (kg ó litros por individuo)Total AperitivosPanaderias/Pastelerias</v>
      </c>
      <c r="B790" s="9">
        <v>0</v>
      </c>
      <c r="C790" s="9">
        <v>0</v>
      </c>
      <c r="D790" s="9" t="s">
        <v>27</v>
      </c>
      <c r="E790" s="22">
        <v>2.7260411582119389E-2</v>
      </c>
      <c r="F790" s="22">
        <v>2.1330087392096356E-2</v>
      </c>
      <c r="G790" s="22">
        <v>1.6625762810309915E-2</v>
      </c>
      <c r="H790" s="22">
        <v>0</v>
      </c>
      <c r="I790" s="22">
        <v>0</v>
      </c>
      <c r="J790" s="22">
        <v>0</v>
      </c>
      <c r="K790" s="22">
        <v>0</v>
      </c>
      <c r="L790" s="22">
        <v>0</v>
      </c>
      <c r="M790" s="10">
        <v>0</v>
      </c>
    </row>
    <row r="791" spans="1:13" x14ac:dyDescent="0.35">
      <c r="A791" s="9" t="str">
        <f>B555&amp;C785&amp;D791</f>
        <v>CONSUMO PER CAPITA (kg ó litros por individuo)Total AperitivosTda.Alimentacion/Delicatesen</v>
      </c>
      <c r="B791" s="9">
        <v>0</v>
      </c>
      <c r="C791" s="9">
        <v>0</v>
      </c>
      <c r="D791" s="10" t="s">
        <v>122</v>
      </c>
      <c r="E791" s="10">
        <v>0.13042753378863989</v>
      </c>
      <c r="F791" s="10">
        <v>0.11306965037573379</v>
      </c>
      <c r="G791" s="10">
        <v>9.2280994220931958E-2</v>
      </c>
      <c r="H791" s="10">
        <v>0</v>
      </c>
      <c r="I791" s="10">
        <v>0</v>
      </c>
      <c r="J791" s="10">
        <v>0</v>
      </c>
      <c r="K791" s="10">
        <v>0</v>
      </c>
      <c r="L791" s="10">
        <v>0</v>
      </c>
      <c r="M791" s="10">
        <v>0</v>
      </c>
    </row>
    <row r="792" spans="1:13" x14ac:dyDescent="0.35">
      <c r="A792" s="9" t="str">
        <f>B555&amp;C785&amp;D792</f>
        <v>CONSUMO PER CAPITA (kg ó litros por individuo)Total AperitivosCanal Conveniencia/24h</v>
      </c>
      <c r="B792" s="9">
        <v>0</v>
      </c>
      <c r="C792" s="9">
        <v>0</v>
      </c>
      <c r="D792" s="9" t="s">
        <v>123</v>
      </c>
      <c r="E792" s="22">
        <v>0.30710667197830416</v>
      </c>
      <c r="F792" s="22">
        <v>0.23834699140594279</v>
      </c>
      <c r="G792" s="22">
        <v>0.20572917438318195</v>
      </c>
      <c r="H792" s="22">
        <v>0</v>
      </c>
      <c r="I792" s="22">
        <v>0</v>
      </c>
      <c r="J792" s="22">
        <v>0</v>
      </c>
      <c r="K792" s="22">
        <v>0</v>
      </c>
      <c r="L792" s="22">
        <v>0</v>
      </c>
      <c r="M792" s="10">
        <v>0</v>
      </c>
    </row>
    <row r="793" spans="1:13" x14ac:dyDescent="0.35">
      <c r="A793" s="9" t="str">
        <f>B555&amp;C785&amp;D793</f>
        <v>CONSUMO PER CAPITA (kg ó litros por individuo)Total AperitivosHoteles</v>
      </c>
      <c r="B793" s="9">
        <v>0</v>
      </c>
      <c r="C793" s="9">
        <v>0</v>
      </c>
      <c r="D793" s="10" t="s">
        <v>29</v>
      </c>
      <c r="E793" s="10">
        <v>1.5691563388702801E-3</v>
      </c>
      <c r="F793" s="10">
        <v>2.3952121966884163E-3</v>
      </c>
      <c r="G793" s="10">
        <v>3.1014378273195426E-3</v>
      </c>
      <c r="H793" s="10">
        <v>0</v>
      </c>
      <c r="I793" s="10">
        <v>0</v>
      </c>
      <c r="J793" s="10">
        <v>0</v>
      </c>
      <c r="K793" s="10">
        <v>0</v>
      </c>
      <c r="L793" s="10">
        <v>0</v>
      </c>
      <c r="M793" s="10">
        <v>0</v>
      </c>
    </row>
    <row r="794" spans="1:13" x14ac:dyDescent="0.35">
      <c r="A794" s="9" t="str">
        <f>B555&amp;C785&amp;D794</f>
        <v>CONSUMO PER CAPITA (kg ó litros por individuo)Total AperitivosEstaciones de servicio</v>
      </c>
      <c r="B794" s="9">
        <v>0</v>
      </c>
      <c r="C794" s="9">
        <v>0</v>
      </c>
      <c r="D794" s="9" t="s">
        <v>30</v>
      </c>
      <c r="E794" s="22">
        <v>4.9383301040229782E-2</v>
      </c>
      <c r="F794" s="22">
        <v>4.8463265947506114E-2</v>
      </c>
      <c r="G794" s="22">
        <v>4.17647669902848E-2</v>
      </c>
      <c r="H794" s="22">
        <v>0</v>
      </c>
      <c r="I794" s="22">
        <v>0</v>
      </c>
      <c r="J794" s="22">
        <v>0</v>
      </c>
      <c r="K794" s="22">
        <v>0</v>
      </c>
      <c r="L794" s="22">
        <v>0</v>
      </c>
      <c r="M794" s="10">
        <v>0</v>
      </c>
    </row>
    <row r="795" spans="1:13" x14ac:dyDescent="0.35">
      <c r="A795" s="9" t="str">
        <f>B555&amp;C785&amp;D795</f>
        <v>CONSUMO PER CAPITA (kg ó litros por individuo)Total AperitivosMaquinas dispensadoras</v>
      </c>
      <c r="B795" s="9">
        <v>0</v>
      </c>
      <c r="C795" s="9">
        <v>0</v>
      </c>
      <c r="D795" s="9" t="s">
        <v>31</v>
      </c>
      <c r="E795" s="22">
        <v>4.4760412710476892E-2</v>
      </c>
      <c r="F795" s="22">
        <v>5.626115387642041E-2</v>
      </c>
      <c r="G795" s="22">
        <v>5.5122634062249883E-2</v>
      </c>
      <c r="H795" s="22">
        <v>0</v>
      </c>
      <c r="I795" s="22">
        <v>0</v>
      </c>
      <c r="J795" s="22">
        <v>0</v>
      </c>
      <c r="K795" s="22">
        <v>0</v>
      </c>
      <c r="L795" s="22">
        <v>0</v>
      </c>
      <c r="M795" s="10">
        <v>0</v>
      </c>
    </row>
    <row r="796" spans="1:13" x14ac:dyDescent="0.35">
      <c r="A796" s="9" t="str">
        <f>B555&amp;C785&amp;D796</f>
        <v>CONSUMO PER CAPITA (kg ó litros por individuo)Total AperitivosServicio en la empresa</v>
      </c>
      <c r="B796" s="9">
        <v>0</v>
      </c>
      <c r="C796" s="9">
        <v>0</v>
      </c>
      <c r="D796" s="9" t="s">
        <v>32</v>
      </c>
      <c r="E796" s="22">
        <v>1.4981826547213081E-2</v>
      </c>
      <c r="F796" s="22">
        <v>7.6840461652970364E-3</v>
      </c>
      <c r="G796" s="22">
        <v>6.8520557515193798E-3</v>
      </c>
      <c r="H796" s="22">
        <v>0</v>
      </c>
      <c r="I796" s="22">
        <v>0</v>
      </c>
      <c r="J796" s="22">
        <v>0</v>
      </c>
      <c r="K796" s="22">
        <v>0</v>
      </c>
      <c r="L796" s="22">
        <v>0</v>
      </c>
      <c r="M796" s="10">
        <v>0</v>
      </c>
    </row>
    <row r="797" spans="1:13" x14ac:dyDescent="0.35">
      <c r="A797" s="9" t="str">
        <f>B555&amp;C785&amp;D797</f>
        <v>CONSUMO PER CAPITA (kg ó litros por individuo)Total AperitivosResto de canales</v>
      </c>
      <c r="B797" s="9">
        <v>0</v>
      </c>
      <c r="C797" s="9">
        <v>0</v>
      </c>
      <c r="D797" s="9" t="s">
        <v>33</v>
      </c>
      <c r="E797" s="22">
        <v>0.10242433745995171</v>
      </c>
      <c r="F797" s="22">
        <v>0.10596684862759354</v>
      </c>
      <c r="G797" s="22">
        <v>8.6044900801611562E-2</v>
      </c>
      <c r="H797" s="22">
        <v>0</v>
      </c>
      <c r="I797" s="22">
        <v>0</v>
      </c>
      <c r="J797" s="22">
        <v>0</v>
      </c>
      <c r="K797" s="22">
        <v>0</v>
      </c>
      <c r="L797" s="22">
        <v>0</v>
      </c>
      <c r="M797" s="10">
        <v>0</v>
      </c>
    </row>
    <row r="798" spans="1:13" x14ac:dyDescent="0.35">
      <c r="A798" s="9" t="str">
        <f>B555&amp;C785&amp;D798</f>
        <v>CONSUMO PER CAPITA (kg ó litros por individuo)Total AperitivosEN LA CALLE</v>
      </c>
      <c r="B798" s="9">
        <v>0</v>
      </c>
      <c r="C798" s="9">
        <v>0</v>
      </c>
      <c r="D798" s="9" t="s">
        <v>124</v>
      </c>
      <c r="E798" s="22">
        <v>0.63854573603887954</v>
      </c>
      <c r="F798" s="22">
        <v>0.54678829361534853</v>
      </c>
      <c r="G798" s="22">
        <v>0.46544618644425478</v>
      </c>
      <c r="H798" s="22">
        <v>0</v>
      </c>
      <c r="I798" s="22">
        <v>0</v>
      </c>
      <c r="J798" s="22">
        <v>0</v>
      </c>
      <c r="K798" s="22">
        <v>0</v>
      </c>
      <c r="L798" s="22">
        <v>0</v>
      </c>
      <c r="M798" s="10">
        <v>0</v>
      </c>
    </row>
    <row r="799" spans="1:13" x14ac:dyDescent="0.35">
      <c r="A799" s="9" t="str">
        <f>B555&amp;C785&amp;D799</f>
        <v>CONSUMO PER CAPITA (kg ó litros por individuo)Total AperitivosEN CASA DE OTROS</v>
      </c>
      <c r="B799" s="9">
        <v>0</v>
      </c>
      <c r="C799" s="9">
        <v>0</v>
      </c>
      <c r="D799" s="9" t="s">
        <v>125</v>
      </c>
      <c r="E799" s="22">
        <v>0.31789107043705883</v>
      </c>
      <c r="F799" s="22">
        <v>0.30086728157976866</v>
      </c>
      <c r="G799" s="22">
        <v>0.3149956411963562</v>
      </c>
      <c r="H799" s="22">
        <v>0</v>
      </c>
      <c r="I799" s="22">
        <v>0</v>
      </c>
      <c r="J799" s="22">
        <v>0</v>
      </c>
      <c r="K799" s="22">
        <v>0</v>
      </c>
      <c r="L799" s="22">
        <v>0</v>
      </c>
      <c r="M799" s="10">
        <v>0</v>
      </c>
    </row>
    <row r="800" spans="1:13" x14ac:dyDescent="0.35">
      <c r="A800" s="9" t="str">
        <f>B555&amp;C785&amp;D800</f>
        <v>CONSUMO PER CAPITA (kg ó litros por individuo)Total AperitivosEN EL ESTABLECIMIENTO</v>
      </c>
      <c r="B800" s="9">
        <v>0</v>
      </c>
      <c r="C800" s="9">
        <v>0</v>
      </c>
      <c r="D800" s="9" t="s">
        <v>126</v>
      </c>
      <c r="E800" s="22">
        <v>0.24167965782583178</v>
      </c>
      <c r="F800" s="22">
        <v>0.23269646002593286</v>
      </c>
      <c r="G800" s="22">
        <v>0.2031565297381982</v>
      </c>
      <c r="H800" s="22">
        <v>0</v>
      </c>
      <c r="I800" s="22">
        <v>0</v>
      </c>
      <c r="J800" s="22">
        <v>0</v>
      </c>
      <c r="K800" s="22">
        <v>0</v>
      </c>
      <c r="L800" s="22">
        <v>0</v>
      </c>
      <c r="M800" s="10">
        <v>0</v>
      </c>
    </row>
    <row r="801" spans="1:13" x14ac:dyDescent="0.35">
      <c r="A801" s="9" t="str">
        <f>B555&amp;C785&amp;D801</f>
        <v>CONSUMO PER CAPITA (kg ó litros por individuo)Total AperitivosEN EL TRABAJO</v>
      </c>
      <c r="B801" s="9">
        <v>0</v>
      </c>
      <c r="C801" s="9">
        <v>0</v>
      </c>
      <c r="D801" s="9" t="s">
        <v>127</v>
      </c>
      <c r="E801" s="22">
        <v>0.15464662652900146</v>
      </c>
      <c r="F801" s="22">
        <v>0.13454569702569757</v>
      </c>
      <c r="G801" s="22">
        <v>0.12856961636995165</v>
      </c>
      <c r="H801" s="22">
        <v>0</v>
      </c>
      <c r="I801" s="22">
        <v>0</v>
      </c>
      <c r="J801" s="22">
        <v>0</v>
      </c>
      <c r="K801" s="22">
        <v>0</v>
      </c>
      <c r="L801" s="22">
        <v>0</v>
      </c>
      <c r="M801" s="10">
        <v>0</v>
      </c>
    </row>
    <row r="802" spans="1:13" x14ac:dyDescent="0.35">
      <c r="A802" s="9" t="str">
        <f>B555&amp;C785&amp;D802</f>
        <v>CONSUMO PER CAPITA (kg ó litros por individuo)Total AperitivosEN COLEGIO/INSTITUTO/UNIV.</v>
      </c>
      <c r="B802" s="9">
        <v>0</v>
      </c>
      <c r="C802" s="9">
        <v>0</v>
      </c>
      <c r="D802" s="9" t="s">
        <v>128</v>
      </c>
      <c r="E802" s="22">
        <v>2.2178217402015071E-2</v>
      </c>
      <c r="F802" s="22">
        <v>2.1594951372383812E-2</v>
      </c>
      <c r="G802" s="22">
        <v>1.5985375862838588E-2</v>
      </c>
      <c r="H802" s="22">
        <v>0</v>
      </c>
      <c r="I802" s="22">
        <v>0</v>
      </c>
      <c r="J802" s="22">
        <v>0</v>
      </c>
      <c r="K802" s="22">
        <v>0</v>
      </c>
      <c r="L802" s="22">
        <v>0</v>
      </c>
      <c r="M802" s="10">
        <v>0</v>
      </c>
    </row>
    <row r="803" spans="1:13" x14ac:dyDescent="0.35">
      <c r="A803" s="9" t="str">
        <f>B555&amp;C785&amp;D803</f>
        <v>CONSUMO PER CAPITA (kg ó litros por individuo)Total AperitivosEN MI CASA</v>
      </c>
      <c r="B803" s="9">
        <v>0</v>
      </c>
      <c r="C803" s="9">
        <v>0</v>
      </c>
      <c r="D803" s="9" t="s">
        <v>129</v>
      </c>
      <c r="E803" s="22">
        <v>9.1644885001894522E-2</v>
      </c>
      <c r="F803" s="22">
        <v>9.3850561776805688E-2</v>
      </c>
      <c r="G803" s="22">
        <v>0.10158671056766203</v>
      </c>
      <c r="H803" s="22">
        <v>0</v>
      </c>
      <c r="I803" s="22">
        <v>0</v>
      </c>
      <c r="J803" s="22">
        <v>0</v>
      </c>
      <c r="K803" s="22">
        <v>0</v>
      </c>
      <c r="L803" s="22">
        <v>0</v>
      </c>
      <c r="M803" s="10">
        <v>0</v>
      </c>
    </row>
    <row r="804" spans="1:13" x14ac:dyDescent="0.35">
      <c r="A804" s="9" t="str">
        <f>B555&amp;C785&amp;D804</f>
        <v>CONSUMO PER CAPITA (kg ó litros por individuo)Total AperitivosEN M.TRANSP.(AVION,TREN,AUTOC,E</v>
      </c>
      <c r="B804" s="9">
        <v>0</v>
      </c>
      <c r="C804" s="9">
        <v>0</v>
      </c>
      <c r="D804" s="9" t="s">
        <v>130</v>
      </c>
      <c r="E804" s="22">
        <v>2.1371408805320034E-2</v>
      </c>
      <c r="F804" s="22">
        <v>6.6404364532290086E-3</v>
      </c>
      <c r="G804" s="22">
        <v>6.0048165951769828E-3</v>
      </c>
      <c r="H804" s="22">
        <v>0</v>
      </c>
      <c r="I804" s="22">
        <v>0</v>
      </c>
      <c r="J804" s="22">
        <v>0</v>
      </c>
      <c r="K804" s="22">
        <v>0</v>
      </c>
      <c r="L804" s="22">
        <v>0</v>
      </c>
      <c r="M804" s="10">
        <v>0</v>
      </c>
    </row>
    <row r="805" spans="1:13" x14ac:dyDescent="0.35">
      <c r="A805" s="9" t="str">
        <f>B555&amp;C785&amp;D805</f>
        <v>CONSUMO PER CAPITA (kg ó litros por individuo)Total AperitivosEN OTRO LUGAR</v>
      </c>
      <c r="B805" s="9">
        <v>0</v>
      </c>
      <c r="C805" s="9">
        <v>0</v>
      </c>
      <c r="D805" s="9" t="s">
        <v>131</v>
      </c>
      <c r="E805" s="22">
        <v>0.16705284659452438</v>
      </c>
      <c r="F805" s="22">
        <v>0.19741169775969858</v>
      </c>
      <c r="G805" s="22">
        <v>0.18823208600412217</v>
      </c>
      <c r="H805" s="22">
        <v>0</v>
      </c>
      <c r="I805" s="22">
        <v>0</v>
      </c>
      <c r="J805" s="22">
        <v>0</v>
      </c>
      <c r="K805" s="22">
        <v>0</v>
      </c>
      <c r="L805" s="22">
        <v>0</v>
      </c>
      <c r="M805" s="10">
        <v>0</v>
      </c>
    </row>
    <row r="806" spans="1:13" x14ac:dyDescent="0.35">
      <c r="A806" s="9" t="str">
        <f>B555&amp;C785&amp;D806</f>
        <v>CONSUMO PER CAPITA (kg ó litros por individuo)Total AperitivosDESAYUNO</v>
      </c>
      <c r="B806" s="9">
        <v>0</v>
      </c>
      <c r="C806" s="9">
        <v>0</v>
      </c>
      <c r="D806" s="9" t="s">
        <v>132</v>
      </c>
      <c r="E806" s="22">
        <v>7.3219011954922475E-2</v>
      </c>
      <c r="F806" s="22">
        <v>8.4617019088146214E-2</v>
      </c>
      <c r="G806" s="22">
        <v>5.4265018586405242E-2</v>
      </c>
      <c r="H806" s="22">
        <v>0</v>
      </c>
      <c r="I806" s="22">
        <v>0</v>
      </c>
      <c r="J806" s="22">
        <v>0</v>
      </c>
      <c r="K806" s="22">
        <v>0</v>
      </c>
      <c r="L806" s="22">
        <v>0</v>
      </c>
      <c r="M806" s="10">
        <v>0</v>
      </c>
    </row>
    <row r="807" spans="1:13" x14ac:dyDescent="0.35">
      <c r="A807" s="9" t="str">
        <f>B555&amp;C785&amp;D807</f>
        <v>CONSUMO PER CAPITA (kg ó litros por individuo)Total AperitivosAPERITIVO/ANTES DE COMER</v>
      </c>
      <c r="B807" s="9">
        <v>0</v>
      </c>
      <c r="C807" s="9">
        <v>0</v>
      </c>
      <c r="D807" s="9" t="s">
        <v>133</v>
      </c>
      <c r="E807" s="22">
        <v>0.34503325900126081</v>
      </c>
      <c r="F807" s="22">
        <v>0.30682661022574648</v>
      </c>
      <c r="G807" s="22">
        <v>0.29633863004439726</v>
      </c>
      <c r="H807" s="22">
        <v>0</v>
      </c>
      <c r="I807" s="22">
        <v>0</v>
      </c>
      <c r="J807" s="22">
        <v>0</v>
      </c>
      <c r="K807" s="22">
        <v>0</v>
      </c>
      <c r="L807" s="22">
        <v>0</v>
      </c>
      <c r="M807" s="10">
        <v>0</v>
      </c>
    </row>
    <row r="808" spans="1:13" x14ac:dyDescent="0.35">
      <c r="A808" s="9" t="str">
        <f>B555&amp;C785&amp;D808</f>
        <v>CONSUMO PER CAPITA (kg ó litros por individuo)Total AperitivosCOMIDA</v>
      </c>
      <c r="B808" s="9">
        <v>0</v>
      </c>
      <c r="C808" s="9">
        <v>0</v>
      </c>
      <c r="D808" s="9" t="s">
        <v>134</v>
      </c>
      <c r="E808" s="22">
        <v>0.18436193031031381</v>
      </c>
      <c r="F808" s="22">
        <v>0.14331098362635969</v>
      </c>
      <c r="G808" s="22">
        <v>0.14862716862627265</v>
      </c>
      <c r="H808" s="22">
        <v>0</v>
      </c>
      <c r="I808" s="22">
        <v>0</v>
      </c>
      <c r="J808" s="22">
        <v>0</v>
      </c>
      <c r="K808" s="22">
        <v>0</v>
      </c>
      <c r="L808" s="22">
        <v>0</v>
      </c>
      <c r="M808" s="10">
        <v>0</v>
      </c>
    </row>
    <row r="809" spans="1:13" x14ac:dyDescent="0.35">
      <c r="A809" s="9" t="str">
        <f>B555&amp;C785&amp;D809</f>
        <v>CONSUMO PER CAPITA (kg ó litros por individuo)Total AperitivosTARDE/MERIENDA</v>
      </c>
      <c r="B809" s="9">
        <v>0</v>
      </c>
      <c r="C809" s="9">
        <v>0</v>
      </c>
      <c r="D809" s="9" t="s">
        <v>135</v>
      </c>
      <c r="E809" s="22">
        <v>0.524227028379327</v>
      </c>
      <c r="F809" s="22">
        <v>0.50904572816761995</v>
      </c>
      <c r="G809" s="22">
        <v>0.46701286026043243</v>
      </c>
      <c r="H809" s="22">
        <v>0</v>
      </c>
      <c r="I809" s="22">
        <v>0</v>
      </c>
      <c r="J809" s="22">
        <v>0</v>
      </c>
      <c r="K809" s="22">
        <v>0</v>
      </c>
      <c r="L809" s="22">
        <v>0</v>
      </c>
      <c r="M809" s="10">
        <v>0</v>
      </c>
    </row>
    <row r="810" spans="1:13" x14ac:dyDescent="0.35">
      <c r="A810" s="9" t="str">
        <f>B555&amp;C785&amp;D810</f>
        <v>CONSUMO PER CAPITA (kg ó litros por individuo)Total AperitivosANTES DE CENAR</v>
      </c>
      <c r="B810" s="9">
        <v>0</v>
      </c>
      <c r="C810" s="9">
        <v>0</v>
      </c>
      <c r="D810" s="9" t="s">
        <v>136</v>
      </c>
      <c r="E810" s="22">
        <v>0.11505582211936989</v>
      </c>
      <c r="F810" s="22">
        <v>0.10155367119298089</v>
      </c>
      <c r="G810" s="22">
        <v>0.10557606892793191</v>
      </c>
      <c r="H810" s="22">
        <v>0</v>
      </c>
      <c r="I810" s="22">
        <v>0</v>
      </c>
      <c r="J810" s="22">
        <v>0</v>
      </c>
      <c r="K810" s="22">
        <v>0</v>
      </c>
      <c r="L810" s="22">
        <v>0</v>
      </c>
      <c r="M810" s="10">
        <v>0</v>
      </c>
    </row>
    <row r="811" spans="1:13" x14ac:dyDescent="0.35">
      <c r="A811" s="9" t="str">
        <f>B555&amp;C785&amp;D811</f>
        <v>CONSUMO PER CAPITA (kg ó litros por individuo)Total AperitivosCENA</v>
      </c>
      <c r="B811" s="9">
        <v>0</v>
      </c>
      <c r="C811" s="9">
        <v>0</v>
      </c>
      <c r="D811" s="9" t="s">
        <v>137</v>
      </c>
      <c r="E811" s="22">
        <v>7.4641816075558004E-2</v>
      </c>
      <c r="F811" s="22">
        <v>8.2811362718131373E-2</v>
      </c>
      <c r="G811" s="22">
        <v>7.3343001737916524E-2</v>
      </c>
      <c r="H811" s="22">
        <v>0</v>
      </c>
      <c r="I811" s="22">
        <v>0</v>
      </c>
      <c r="J811" s="22">
        <v>0</v>
      </c>
      <c r="K811" s="22">
        <v>0</v>
      </c>
      <c r="L811" s="22">
        <v>0</v>
      </c>
      <c r="M811" s="10">
        <v>0</v>
      </c>
    </row>
    <row r="812" spans="1:13" x14ac:dyDescent="0.35">
      <c r="A812" s="9" t="str">
        <f>B555&amp;C785&amp;D812</f>
        <v>CONSUMO PER CAPITA (kg ó litros por individuo)Total AperitivosDESPUES DE LA CENA</v>
      </c>
      <c r="B812" s="9">
        <v>0</v>
      </c>
      <c r="C812" s="9">
        <v>0</v>
      </c>
      <c r="D812" s="9" t="s">
        <v>138</v>
      </c>
      <c r="E812" s="22">
        <v>3.9738011494413299E-2</v>
      </c>
      <c r="F812" s="22">
        <v>2.7791056580117626E-2</v>
      </c>
      <c r="G812" s="22">
        <v>3.5908270340709612E-2</v>
      </c>
      <c r="H812" s="22">
        <v>0</v>
      </c>
      <c r="I812" s="22">
        <v>0</v>
      </c>
      <c r="J812" s="22">
        <v>0</v>
      </c>
      <c r="K812" s="22">
        <v>0</v>
      </c>
      <c r="L812" s="22">
        <v>0</v>
      </c>
      <c r="M812" s="10">
        <v>0</v>
      </c>
    </row>
    <row r="813" spans="1:13" x14ac:dyDescent="0.35">
      <c r="A813" s="9" t="str">
        <f>B555&amp;C785&amp;D813</f>
        <v>CONSUMO PER CAPITA (kg ó litros por individuo)Total AperitivosDURANTE EL DIA</v>
      </c>
      <c r="B813" s="9">
        <v>0</v>
      </c>
      <c r="C813" s="9">
        <v>0</v>
      </c>
      <c r="D813" s="9" t="s">
        <v>139</v>
      </c>
      <c r="E813" s="22">
        <v>0.2987339149261577</v>
      </c>
      <c r="F813" s="22">
        <v>0.2784390334525832</v>
      </c>
      <c r="G813" s="22">
        <v>0.24290574683463573</v>
      </c>
      <c r="H813" s="22">
        <v>0</v>
      </c>
      <c r="I813" s="22">
        <v>0</v>
      </c>
      <c r="J813" s="22">
        <v>0</v>
      </c>
      <c r="K813" s="22">
        <v>0</v>
      </c>
      <c r="L813" s="22">
        <v>0</v>
      </c>
      <c r="M813" s="10">
        <v>0</v>
      </c>
    </row>
    <row r="814" spans="1:13" x14ac:dyDescent="0.35">
      <c r="A814" s="9" t="str">
        <f>B555&amp;C785&amp;D814</f>
        <v>CONSUMO PER CAPITA (kg ó litros por individuo)Total AperitivosCON AMIGOS</v>
      </c>
      <c r="B814" s="9">
        <v>0</v>
      </c>
      <c r="C814" s="9">
        <v>0</v>
      </c>
      <c r="D814" s="9" t="s">
        <v>140</v>
      </c>
      <c r="E814" s="22">
        <v>0.37146687506924903</v>
      </c>
      <c r="F814" s="22">
        <v>0.3279198679862666</v>
      </c>
      <c r="G814" s="22">
        <v>0.29078113260041022</v>
      </c>
      <c r="H814" s="22">
        <v>0</v>
      </c>
      <c r="I814" s="22">
        <v>0</v>
      </c>
      <c r="J814" s="22">
        <v>0</v>
      </c>
      <c r="K814" s="22">
        <v>0</v>
      </c>
      <c r="L814" s="22">
        <v>0</v>
      </c>
      <c r="M814" s="10">
        <v>0</v>
      </c>
    </row>
    <row r="815" spans="1:13" x14ac:dyDescent="0.35">
      <c r="A815" s="9" t="str">
        <f>B555&amp;C785&amp;D815</f>
        <v>CONSUMO PER CAPITA (kg ó litros por individuo)Total AperitivosCON CLIENTES</v>
      </c>
      <c r="B815" s="9">
        <v>0</v>
      </c>
      <c r="C815" s="9">
        <v>0</v>
      </c>
      <c r="D815" s="9" t="s">
        <v>141</v>
      </c>
      <c r="E815" s="22">
        <v>6.4255325543259474E-3</v>
      </c>
      <c r="F815" s="22">
        <v>6.6822149015270376E-3</v>
      </c>
      <c r="G815" s="22">
        <v>2.4039166183929569E-3</v>
      </c>
      <c r="H815" s="22">
        <v>0</v>
      </c>
      <c r="I815" s="22">
        <v>0</v>
      </c>
      <c r="J815" s="22">
        <v>0</v>
      </c>
      <c r="K815" s="22">
        <v>0</v>
      </c>
      <c r="L815" s="22">
        <v>0</v>
      </c>
      <c r="M815" s="10">
        <v>0</v>
      </c>
    </row>
    <row r="816" spans="1:13" x14ac:dyDescent="0.35">
      <c r="A816" s="9" t="str">
        <f>B555&amp;C785&amp;D816</f>
        <v>CONSUMO PER CAPITA (kg ó litros por individuo)Total AperitivosCON COMPAÑEROS DE TRABAJO</v>
      </c>
      <c r="B816" s="9">
        <v>0</v>
      </c>
      <c r="C816" s="9">
        <v>0</v>
      </c>
      <c r="D816" s="9" t="s">
        <v>142</v>
      </c>
      <c r="E816" s="22">
        <v>8.1971445483720803E-2</v>
      </c>
      <c r="F816" s="22">
        <v>7.8243397648136689E-2</v>
      </c>
      <c r="G816" s="22">
        <v>6.0888014624058587E-2</v>
      </c>
      <c r="H816" s="22">
        <v>0</v>
      </c>
      <c r="I816" s="22">
        <v>0</v>
      </c>
      <c r="J816" s="22">
        <v>0</v>
      </c>
      <c r="K816" s="22">
        <v>0</v>
      </c>
      <c r="L816" s="22">
        <v>0</v>
      </c>
      <c r="M816" s="10">
        <v>0</v>
      </c>
    </row>
    <row r="817" spans="1:13" x14ac:dyDescent="0.35">
      <c r="A817" s="9" t="str">
        <f>B555&amp;C785&amp;D817</f>
        <v>CONSUMO PER CAPITA (kg ó litros por individuo)Total AperitivosCON COMPAÑEROS DE CLASE</v>
      </c>
      <c r="B817" s="9">
        <v>0</v>
      </c>
      <c r="C817" s="9">
        <v>0</v>
      </c>
      <c r="D817" s="9" t="s">
        <v>143</v>
      </c>
      <c r="E817" s="22">
        <v>1.6765269246251699E-2</v>
      </c>
      <c r="F817" s="22">
        <v>1.2931299767241302E-2</v>
      </c>
      <c r="G817" s="22">
        <v>1.3410742525154843E-2</v>
      </c>
      <c r="H817" s="22">
        <v>0</v>
      </c>
      <c r="I817" s="22">
        <v>0</v>
      </c>
      <c r="J817" s="22">
        <v>0</v>
      </c>
      <c r="K817" s="22">
        <v>0</v>
      </c>
      <c r="L817" s="22">
        <v>0</v>
      </c>
      <c r="M817" s="10">
        <v>0</v>
      </c>
    </row>
    <row r="818" spans="1:13" x14ac:dyDescent="0.35">
      <c r="A818" s="9" t="str">
        <f>B555&amp;C785&amp;D818</f>
        <v>CONSUMO PER CAPITA (kg ó litros por individuo)Total AperitivosCON FAMILIA</v>
      </c>
      <c r="B818" s="9">
        <v>0</v>
      </c>
      <c r="C818" s="9">
        <v>0</v>
      </c>
      <c r="D818" s="9" t="s">
        <v>144</v>
      </c>
      <c r="E818" s="22">
        <v>0.63579210896368732</v>
      </c>
      <c r="F818" s="22">
        <v>0.59390526582523184</v>
      </c>
      <c r="G818" s="22">
        <v>0.55692991006815484</v>
      </c>
      <c r="H818" s="22">
        <v>0</v>
      </c>
      <c r="I818" s="22">
        <v>0</v>
      </c>
      <c r="J818" s="22">
        <v>0</v>
      </c>
      <c r="K818" s="22">
        <v>0</v>
      </c>
      <c r="L818" s="22">
        <v>0</v>
      </c>
      <c r="M818" s="10">
        <v>0</v>
      </c>
    </row>
    <row r="819" spans="1:13" x14ac:dyDescent="0.35">
      <c r="A819" s="9" t="str">
        <f>B555&amp;C785&amp;D819</f>
        <v>CONSUMO PER CAPITA (kg ó litros por individuo)Total AperitivosCON LA PAREJA</v>
      </c>
      <c r="B819" s="9">
        <v>0</v>
      </c>
      <c r="C819" s="9">
        <v>0</v>
      </c>
      <c r="D819" s="9" t="s">
        <v>145</v>
      </c>
      <c r="E819" s="22">
        <v>0.13398510121797103</v>
      </c>
      <c r="F819" s="22">
        <v>0.13980523698687794</v>
      </c>
      <c r="G819" s="22">
        <v>0.13272616216775385</v>
      </c>
      <c r="H819" s="22">
        <v>0</v>
      </c>
      <c r="I819" s="22">
        <v>0</v>
      </c>
      <c r="J819" s="22">
        <v>0</v>
      </c>
      <c r="K819" s="22">
        <v>0</v>
      </c>
      <c r="L819" s="22">
        <v>0</v>
      </c>
      <c r="M819" s="10">
        <v>0</v>
      </c>
    </row>
    <row r="820" spans="1:13" x14ac:dyDescent="0.35">
      <c r="A820" s="9" t="str">
        <f>B555&amp;C785&amp;D820</f>
        <v>CONSUMO PER CAPITA (kg ó litros por individuo)Total AperitivosESTABA SOLO/A</v>
      </c>
      <c r="B820" s="9">
        <v>0</v>
      </c>
      <c r="C820" s="9">
        <v>0</v>
      </c>
      <c r="D820" s="9" t="s">
        <v>146</v>
      </c>
      <c r="E820" s="22">
        <v>0.382671567661164</v>
      </c>
      <c r="F820" s="22">
        <v>0.34848571736201761</v>
      </c>
      <c r="G820" s="22">
        <v>0.34946478774589895</v>
      </c>
      <c r="H820" s="22">
        <v>0</v>
      </c>
      <c r="I820" s="22">
        <v>0</v>
      </c>
      <c r="J820" s="22">
        <v>0</v>
      </c>
      <c r="K820" s="22">
        <v>0</v>
      </c>
      <c r="L820" s="22">
        <v>0</v>
      </c>
      <c r="M820" s="10">
        <v>0</v>
      </c>
    </row>
    <row r="821" spans="1:13" x14ac:dyDescent="0.35">
      <c r="A821" s="9" t="str">
        <f>B555&amp;C785&amp;D821</f>
        <v>CONSUMO PER CAPITA (kg ó litros por individuo)Total AperitivosOTROS</v>
      </c>
      <c r="B821" s="9">
        <v>0</v>
      </c>
      <c r="C821" s="9">
        <v>0</v>
      </c>
      <c r="D821" s="9" t="s">
        <v>147</v>
      </c>
      <c r="E821" s="22">
        <v>2.5932595821778859E-2</v>
      </c>
      <c r="F821" s="22">
        <v>2.6422502889711173E-2</v>
      </c>
      <c r="G821" s="22">
        <v>1.73720255599942E-2</v>
      </c>
      <c r="H821" s="22">
        <v>0</v>
      </c>
      <c r="I821" s="22">
        <v>0</v>
      </c>
      <c r="J821" s="22">
        <v>0</v>
      </c>
      <c r="K821" s="22">
        <v>0</v>
      </c>
      <c r="L821" s="22">
        <v>0</v>
      </c>
      <c r="M821" s="10">
        <v>0</v>
      </c>
    </row>
    <row r="822" spans="1:13" x14ac:dyDescent="0.35">
      <c r="A822" s="9" t="str">
        <f>B555&amp;C785&amp;D822</f>
        <v>CONSUMO PER CAPITA (kg ó litros por individuo)Total AperitivosESTAR TRABAJANDO</v>
      </c>
      <c r="B822" s="9">
        <v>0</v>
      </c>
      <c r="C822" s="9">
        <v>0</v>
      </c>
      <c r="D822" s="9" t="s">
        <v>148</v>
      </c>
      <c r="E822" s="22">
        <v>0.12664431063109732</v>
      </c>
      <c r="F822" s="22">
        <v>0.11306549851457193</v>
      </c>
      <c r="G822" s="22">
        <v>9.9922533072912906E-2</v>
      </c>
      <c r="H822" s="22">
        <v>0</v>
      </c>
      <c r="I822" s="22">
        <v>0</v>
      </c>
      <c r="J822" s="22">
        <v>0</v>
      </c>
      <c r="K822" s="22">
        <v>0</v>
      </c>
      <c r="L822" s="22">
        <v>0</v>
      </c>
      <c r="M822" s="10">
        <v>0</v>
      </c>
    </row>
    <row r="823" spans="1:13" x14ac:dyDescent="0.35">
      <c r="A823" s="9" t="str">
        <f>B555&amp;C785&amp;D823</f>
        <v>CONSUMO PER CAPITA (kg ó litros por individuo)Total AperitivosCOMIDA DE NEGOCIOS</v>
      </c>
      <c r="B823" s="9">
        <v>0</v>
      </c>
      <c r="C823" s="9">
        <v>0</v>
      </c>
      <c r="D823" s="9" t="s">
        <v>149</v>
      </c>
      <c r="E823" s="22">
        <v>7.963762928545056E-3</v>
      </c>
      <c r="F823" s="22">
        <v>3.328417730307735E-3</v>
      </c>
      <c r="G823" s="22">
        <v>5.2449404321397034E-3</v>
      </c>
      <c r="H823" s="22">
        <v>0</v>
      </c>
      <c r="I823" s="22">
        <v>0</v>
      </c>
      <c r="J823" s="22">
        <v>0</v>
      </c>
      <c r="K823" s="22">
        <v>0</v>
      </c>
      <c r="L823" s="22">
        <v>0</v>
      </c>
      <c r="M823" s="10">
        <v>0</v>
      </c>
    </row>
    <row r="824" spans="1:13" x14ac:dyDescent="0.35">
      <c r="A824" s="9" t="str">
        <f>B555&amp;C785&amp;D824</f>
        <v>CONSUMO PER CAPITA (kg ó litros por individuo)Total AperitivosPOR PLACER/RELAX</v>
      </c>
      <c r="B824" s="9">
        <v>0</v>
      </c>
      <c r="C824" s="9">
        <v>0</v>
      </c>
      <c r="D824" s="9" t="s">
        <v>150</v>
      </c>
      <c r="E824" s="22">
        <v>0.32103068361456866</v>
      </c>
      <c r="F824" s="22">
        <v>0.30254006137102957</v>
      </c>
      <c r="G824" s="22">
        <v>0.29752874987290251</v>
      </c>
      <c r="H824" s="22">
        <v>0</v>
      </c>
      <c r="I824" s="22">
        <v>0</v>
      </c>
      <c r="J824" s="22">
        <v>0</v>
      </c>
      <c r="K824" s="22">
        <v>0</v>
      </c>
      <c r="L824" s="22">
        <v>0</v>
      </c>
      <c r="M824" s="10">
        <v>0</v>
      </c>
    </row>
    <row r="825" spans="1:13" x14ac:dyDescent="0.35">
      <c r="A825" s="9" t="str">
        <f>B555&amp;C785&amp;D825</f>
        <v>CONSUMO PER CAPITA (kg ó litros por individuo)Total AperitivosTENER HAMBRE/SIN PLANIFICAR</v>
      </c>
      <c r="B825" s="9">
        <v>0</v>
      </c>
      <c r="C825" s="9">
        <v>0</v>
      </c>
      <c r="D825" s="9" t="s">
        <v>151</v>
      </c>
      <c r="E825" s="22">
        <v>0.61022690393300016</v>
      </c>
      <c r="F825" s="22">
        <v>0.58760750344319312</v>
      </c>
      <c r="G825" s="22">
        <v>0.5566457269990347</v>
      </c>
      <c r="H825" s="22">
        <v>0</v>
      </c>
      <c r="I825" s="22">
        <v>0</v>
      </c>
      <c r="J825" s="22">
        <v>0</v>
      </c>
      <c r="K825" s="22">
        <v>0</v>
      </c>
      <c r="L825" s="22">
        <v>0</v>
      </c>
      <c r="M825" s="10">
        <v>0</v>
      </c>
    </row>
    <row r="826" spans="1:13" x14ac:dyDescent="0.35">
      <c r="A826" s="9" t="str">
        <f>B555&amp;C785&amp;D826</f>
        <v>CONSUMO PER CAPITA (kg ó litros por individuo)Total AperitivosESTAR DE COMPRAS</v>
      </c>
      <c r="B826" s="9">
        <v>0</v>
      </c>
      <c r="C826" s="9">
        <v>0</v>
      </c>
      <c r="D826" s="9" t="s">
        <v>152</v>
      </c>
      <c r="E826" s="22">
        <v>5.1754140408449598E-2</v>
      </c>
      <c r="F826" s="22">
        <v>4.6637168287378801E-2</v>
      </c>
      <c r="G826" s="22">
        <v>3.1236763574873788E-2</v>
      </c>
      <c r="H826" s="22">
        <v>0</v>
      </c>
      <c r="I826" s="22">
        <v>0</v>
      </c>
      <c r="J826" s="22">
        <v>0</v>
      </c>
      <c r="K826" s="22">
        <v>0</v>
      </c>
      <c r="L826" s="22">
        <v>0</v>
      </c>
      <c r="M826" s="10">
        <v>0</v>
      </c>
    </row>
    <row r="827" spans="1:13" x14ac:dyDescent="0.35">
      <c r="A827" s="9" t="str">
        <f>B555&amp;C785&amp;D827</f>
        <v>CONSUMO PER CAPITA (kg ó litros por individuo)Total AperitivosNO COCINAR EN CASA</v>
      </c>
      <c r="B827" s="9">
        <v>0</v>
      </c>
      <c r="C827" s="9">
        <v>0</v>
      </c>
      <c r="D827" s="9" t="s">
        <v>153</v>
      </c>
      <c r="E827" s="22">
        <v>4.9593423231268897E-2</v>
      </c>
      <c r="F827" s="22">
        <v>4.6712215609211738E-2</v>
      </c>
      <c r="G827" s="22">
        <v>4.8182385430510379E-2</v>
      </c>
      <c r="H827" s="22">
        <v>0</v>
      </c>
      <c r="I827" s="22">
        <v>0</v>
      </c>
      <c r="J827" s="22">
        <v>0</v>
      </c>
      <c r="K827" s="22">
        <v>0</v>
      </c>
      <c r="L827" s="22">
        <v>0</v>
      </c>
      <c r="M827" s="10">
        <v>0</v>
      </c>
    </row>
    <row r="828" spans="1:13" x14ac:dyDescent="0.35">
      <c r="A828" s="9" t="str">
        <f>B555&amp;C785&amp;D828</f>
        <v>CONSUMO PER CAPITA (kg ó litros por individuo)Total AperitivosCELEBRACION/FIESTA/SALIR TOMAR</v>
      </c>
      <c r="B828" s="9">
        <v>0</v>
      </c>
      <c r="C828" s="9">
        <v>0</v>
      </c>
      <c r="D828" s="9" t="s">
        <v>154</v>
      </c>
      <c r="E828" s="22">
        <v>0.3038456512908061</v>
      </c>
      <c r="F828" s="22">
        <v>0.28067075876498765</v>
      </c>
      <c r="G828" s="22">
        <v>0.23691672951495604</v>
      </c>
      <c r="H828" s="22">
        <v>0</v>
      </c>
      <c r="I828" s="22">
        <v>0</v>
      </c>
      <c r="J828" s="22">
        <v>0</v>
      </c>
      <c r="K828" s="22">
        <v>0</v>
      </c>
      <c r="L828" s="22">
        <v>0</v>
      </c>
      <c r="M828" s="10">
        <v>0</v>
      </c>
    </row>
    <row r="829" spans="1:13" x14ac:dyDescent="0.35">
      <c r="A829" s="9" t="str">
        <f>B555&amp;C785&amp;D829</f>
        <v>CONSUMO PER CAPITA (kg ó litros por individuo)Total AperitivosVIENDO DEPORTES</v>
      </c>
      <c r="B829" s="9">
        <v>0</v>
      </c>
      <c r="C829" s="9">
        <v>0</v>
      </c>
      <c r="D829" s="9" t="s">
        <v>155</v>
      </c>
      <c r="E829" s="22">
        <v>5.3089420569266792E-2</v>
      </c>
      <c r="F829" s="22">
        <v>4.3327678210170181E-2</v>
      </c>
      <c r="G829" s="22">
        <v>3.7148362368828784E-2</v>
      </c>
      <c r="H829" s="22">
        <v>0</v>
      </c>
      <c r="I829" s="22">
        <v>0</v>
      </c>
      <c r="J829" s="22">
        <v>0</v>
      </c>
      <c r="K829" s="22">
        <v>0</v>
      </c>
      <c r="L829" s="22">
        <v>0</v>
      </c>
      <c r="M829" s="10">
        <v>0</v>
      </c>
    </row>
    <row r="830" spans="1:13" x14ac:dyDescent="0.35">
      <c r="A830" s="9" t="str">
        <f>B555&amp;C785&amp;D830</f>
        <v>CONSUMO PER CAPITA (kg ó litros por individuo)Total AperitivosOTROS MOTIVOS</v>
      </c>
      <c r="B830" s="9">
        <v>0</v>
      </c>
      <c r="C830" s="9">
        <v>0</v>
      </c>
      <c r="D830" s="9" t="s">
        <v>156</v>
      </c>
      <c r="E830" s="22">
        <v>0.13086244229122787</v>
      </c>
      <c r="F830" s="22">
        <v>0.11050598500146373</v>
      </c>
      <c r="G830" s="22">
        <v>0.1111505998241419</v>
      </c>
      <c r="H830" s="22">
        <v>0</v>
      </c>
      <c r="I830" s="22">
        <v>0</v>
      </c>
      <c r="J830" s="22">
        <v>0</v>
      </c>
      <c r="K830" s="22">
        <v>0</v>
      </c>
      <c r="L830" s="22">
        <v>0</v>
      </c>
      <c r="M830" s="10">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P32"/>
  <sheetViews>
    <sheetView topLeftCell="F1" zoomScale="70" zoomScaleNormal="70" workbookViewId="0">
      <selection activeCell="I73" sqref="I73"/>
    </sheetView>
  </sheetViews>
  <sheetFormatPr baseColWidth="10" defaultRowHeight="14.5" x14ac:dyDescent="0.35"/>
  <cols>
    <col min="4" max="4" width="44.54296875" bestFit="1" customWidth="1"/>
    <col min="5" max="5" width="44.54296875" customWidth="1"/>
    <col min="6" max="6" width="15.81640625" customWidth="1"/>
    <col min="7" max="7" width="22.26953125" customWidth="1"/>
    <col min="11" max="11" width="3.81640625" customWidth="1"/>
    <col min="12" max="12" width="49.26953125" bestFit="1" customWidth="1"/>
    <col min="16" max="16" width="10.81640625" style="1"/>
  </cols>
  <sheetData>
    <row r="2" spans="3:16" x14ac:dyDescent="0.35">
      <c r="C2" s="102" t="s">
        <v>34</v>
      </c>
      <c r="D2" s="102"/>
      <c r="F2" s="102" t="s">
        <v>106</v>
      </c>
      <c r="G2" s="102"/>
      <c r="K2" s="102" t="s">
        <v>108</v>
      </c>
      <c r="L2" s="102"/>
      <c r="N2">
        <v>0</v>
      </c>
      <c r="O2">
        <v>0</v>
      </c>
      <c r="P2" t="s">
        <v>197</v>
      </c>
    </row>
    <row r="3" spans="3:16" x14ac:dyDescent="0.35">
      <c r="C3">
        <v>1</v>
      </c>
      <c r="D3" t="s">
        <v>111</v>
      </c>
      <c r="E3" t="s">
        <v>96</v>
      </c>
      <c r="F3">
        <v>1</v>
      </c>
      <c r="G3" t="s">
        <v>157</v>
      </c>
      <c r="K3">
        <v>1</v>
      </c>
      <c r="L3" t="s">
        <v>109</v>
      </c>
      <c r="N3" t="s">
        <v>157</v>
      </c>
      <c r="O3" t="s">
        <v>36</v>
      </c>
      <c r="P3">
        <v>100</v>
      </c>
    </row>
    <row r="4" spans="3:16" x14ac:dyDescent="0.35">
      <c r="C4">
        <v>2</v>
      </c>
      <c r="D4" t="s">
        <v>112</v>
      </c>
      <c r="E4" t="s">
        <v>97</v>
      </c>
      <c r="F4">
        <v>2</v>
      </c>
      <c r="G4" t="s">
        <v>107</v>
      </c>
      <c r="K4">
        <v>2</v>
      </c>
      <c r="L4" t="s">
        <v>110</v>
      </c>
      <c r="N4">
        <v>0</v>
      </c>
      <c r="O4" t="s">
        <v>1</v>
      </c>
      <c r="P4" s="89">
        <v>9.4398442087971564</v>
      </c>
    </row>
    <row r="5" spans="3:16" x14ac:dyDescent="0.35">
      <c r="C5">
        <v>3</v>
      </c>
      <c r="D5" t="s">
        <v>113</v>
      </c>
      <c r="E5" t="s">
        <v>98</v>
      </c>
      <c r="F5">
        <v>3</v>
      </c>
      <c r="G5" t="s">
        <v>158</v>
      </c>
      <c r="K5">
        <v>3</v>
      </c>
      <c r="L5" t="s">
        <v>103</v>
      </c>
      <c r="N5">
        <v>0</v>
      </c>
      <c r="O5" t="s">
        <v>2</v>
      </c>
      <c r="P5" s="89">
        <v>13.279588010124652</v>
      </c>
    </row>
    <row r="6" spans="3:16" x14ac:dyDescent="0.35">
      <c r="C6">
        <v>4</v>
      </c>
      <c r="D6" t="s">
        <v>114</v>
      </c>
      <c r="E6" t="s">
        <v>99</v>
      </c>
      <c r="F6">
        <v>4</v>
      </c>
      <c r="G6" t="s">
        <v>159</v>
      </c>
      <c r="N6">
        <v>0</v>
      </c>
      <c r="O6" t="s">
        <v>3</v>
      </c>
      <c r="P6" s="89">
        <v>15.760288476742387</v>
      </c>
    </row>
    <row r="7" spans="3:16" x14ac:dyDescent="0.35">
      <c r="C7">
        <v>5</v>
      </c>
      <c r="D7" t="s">
        <v>115</v>
      </c>
      <c r="E7" t="s">
        <v>100</v>
      </c>
      <c r="F7">
        <v>5</v>
      </c>
      <c r="G7" t="s">
        <v>160</v>
      </c>
      <c r="N7">
        <v>0</v>
      </c>
      <c r="O7" t="s">
        <v>4</v>
      </c>
      <c r="P7" s="89">
        <v>20.300585923183149</v>
      </c>
    </row>
    <row r="8" spans="3:16" x14ac:dyDescent="0.35">
      <c r="C8">
        <v>6</v>
      </c>
      <c r="D8" t="s">
        <v>116</v>
      </c>
      <c r="E8" t="s">
        <v>101</v>
      </c>
      <c r="F8">
        <v>6</v>
      </c>
      <c r="G8" t="s">
        <v>161</v>
      </c>
      <c r="N8">
        <v>0</v>
      </c>
      <c r="O8" t="s">
        <v>5</v>
      </c>
      <c r="P8" s="89">
        <v>13.25917192263349</v>
      </c>
    </row>
    <row r="9" spans="3:16" x14ac:dyDescent="0.35">
      <c r="C9">
        <v>7</v>
      </c>
      <c r="D9" t="s">
        <v>117</v>
      </c>
      <c r="E9" t="s">
        <v>102</v>
      </c>
      <c r="N9">
        <v>0</v>
      </c>
      <c r="O9" t="s">
        <v>6</v>
      </c>
      <c r="P9" s="89">
        <v>9.7207435584010682</v>
      </c>
    </row>
    <row r="10" spans="3:16" x14ac:dyDescent="0.35">
      <c r="C10">
        <v>8</v>
      </c>
      <c r="D10" t="s">
        <v>118</v>
      </c>
      <c r="E10" t="s">
        <v>166</v>
      </c>
      <c r="N10">
        <v>0</v>
      </c>
      <c r="O10" t="s">
        <v>7</v>
      </c>
      <c r="P10" s="89">
        <v>9.3199994036746219</v>
      </c>
    </row>
    <row r="11" spans="3:16" x14ac:dyDescent="0.35">
      <c r="C11">
        <v>9</v>
      </c>
      <c r="D11" t="s">
        <v>119</v>
      </c>
      <c r="E11" t="s">
        <v>103</v>
      </c>
      <c r="N11">
        <v>0</v>
      </c>
      <c r="O11" t="s">
        <v>8</v>
      </c>
      <c r="P11" s="89">
        <v>8.9197854071175637</v>
      </c>
    </row>
    <row r="12" spans="3:16" x14ac:dyDescent="0.35">
      <c r="C12">
        <v>10</v>
      </c>
      <c r="D12" t="s">
        <v>120</v>
      </c>
      <c r="E12" t="s">
        <v>104</v>
      </c>
      <c r="N12">
        <v>0</v>
      </c>
      <c r="O12" t="s">
        <v>9</v>
      </c>
      <c r="P12" s="89">
        <v>5.8506755304871296</v>
      </c>
    </row>
    <row r="13" spans="3:16" x14ac:dyDescent="0.35">
      <c r="C13">
        <v>11</v>
      </c>
      <c r="D13" t="s">
        <v>121</v>
      </c>
      <c r="E13" t="s">
        <v>105</v>
      </c>
      <c r="N13">
        <v>0</v>
      </c>
      <c r="O13" t="s">
        <v>10</v>
      </c>
      <c r="P13" s="89">
        <v>6.5765573850243637</v>
      </c>
    </row>
    <row r="14" spans="3:16" x14ac:dyDescent="0.35">
      <c r="N14">
        <v>0</v>
      </c>
      <c r="O14" t="s">
        <v>11</v>
      </c>
      <c r="P14" s="89">
        <v>8.3360588694273616</v>
      </c>
    </row>
    <row r="15" spans="3:16" x14ac:dyDescent="0.35">
      <c r="N15">
        <v>0</v>
      </c>
      <c r="O15" t="s">
        <v>12</v>
      </c>
      <c r="P15" s="89">
        <v>18.400286648296348</v>
      </c>
    </row>
    <row r="16" spans="3:16" x14ac:dyDescent="0.35">
      <c r="N16">
        <v>0</v>
      </c>
      <c r="O16" t="s">
        <v>13</v>
      </c>
      <c r="P16" s="89">
        <v>20.800148300053991</v>
      </c>
    </row>
    <row r="17" spans="14:16" x14ac:dyDescent="0.35">
      <c r="N17">
        <v>0</v>
      </c>
      <c r="O17" t="s">
        <v>14</v>
      </c>
      <c r="P17" s="89">
        <v>10.553664761667161</v>
      </c>
    </row>
    <row r="18" spans="14:16" x14ac:dyDescent="0.35">
      <c r="N18">
        <v>0</v>
      </c>
      <c r="O18" t="s">
        <v>15</v>
      </c>
      <c r="P18" s="89">
        <v>12.564801669542813</v>
      </c>
    </row>
    <row r="19" spans="14:16" x14ac:dyDescent="0.35">
      <c r="N19">
        <v>0</v>
      </c>
      <c r="O19" t="s">
        <v>16</v>
      </c>
      <c r="P19" s="89">
        <v>16.917813254044351</v>
      </c>
    </row>
    <row r="20" spans="14:16" x14ac:dyDescent="0.35">
      <c r="N20">
        <v>0</v>
      </c>
      <c r="O20" t="s">
        <v>39</v>
      </c>
      <c r="P20" s="89">
        <v>6.9488044700859852</v>
      </c>
    </row>
    <row r="21" spans="14:16" x14ac:dyDescent="0.35">
      <c r="N21">
        <v>0</v>
      </c>
      <c r="O21" t="s">
        <v>40</v>
      </c>
      <c r="P21" s="89">
        <v>6.7859052153503017</v>
      </c>
    </row>
    <row r="22" spans="14:16" x14ac:dyDescent="0.35">
      <c r="N22">
        <v>0</v>
      </c>
      <c r="O22" t="s">
        <v>41</v>
      </c>
      <c r="P22" s="89">
        <v>14.424382084065762</v>
      </c>
    </row>
    <row r="23" spans="14:16" x14ac:dyDescent="0.35">
      <c r="N23">
        <v>0</v>
      </c>
      <c r="O23" t="s">
        <v>42</v>
      </c>
      <c r="P23" s="89">
        <v>28.985458255469492</v>
      </c>
    </row>
    <row r="24" spans="14:16" x14ac:dyDescent="0.35">
      <c r="N24">
        <v>0</v>
      </c>
      <c r="O24" t="s">
        <v>43</v>
      </c>
      <c r="P24" s="89">
        <v>19.854987828109351</v>
      </c>
    </row>
    <row r="25" spans="14:16" x14ac:dyDescent="0.35">
      <c r="N25">
        <v>0</v>
      </c>
      <c r="O25" t="s">
        <v>44</v>
      </c>
      <c r="P25" s="89">
        <v>23.000464639957745</v>
      </c>
    </row>
    <row r="26" spans="14:16" x14ac:dyDescent="0.35">
      <c r="N26">
        <v>0</v>
      </c>
      <c r="O26" t="s">
        <v>190</v>
      </c>
      <c r="P26" s="89">
        <v>22.253012235139671</v>
      </c>
    </row>
    <row r="27" spans="14:16" x14ac:dyDescent="0.35">
      <c r="N27">
        <v>0</v>
      </c>
      <c r="O27" t="s">
        <v>191</v>
      </c>
      <c r="P27" s="89">
        <v>15.461101659337437</v>
      </c>
    </row>
    <row r="28" spans="14:16" x14ac:dyDescent="0.35">
      <c r="N28">
        <v>0</v>
      </c>
      <c r="O28" t="s">
        <v>192</v>
      </c>
      <c r="P28" s="89">
        <v>25.017922511141776</v>
      </c>
    </row>
    <row r="29" spans="14:16" x14ac:dyDescent="0.35">
      <c r="N29">
        <v>0</v>
      </c>
      <c r="O29" t="s">
        <v>193</v>
      </c>
      <c r="P29" s="89">
        <v>15.498762233944397</v>
      </c>
    </row>
    <row r="30" spans="14:16" x14ac:dyDescent="0.35">
      <c r="N30">
        <v>0</v>
      </c>
      <c r="O30" t="s">
        <v>194</v>
      </c>
      <c r="P30" s="89">
        <v>21.769205083211375</v>
      </c>
    </row>
    <row r="31" spans="14:16" x14ac:dyDescent="0.35">
      <c r="N31">
        <v>0</v>
      </c>
      <c r="O31" t="s">
        <v>21</v>
      </c>
      <c r="P31" s="89">
        <v>49.677100134826226</v>
      </c>
    </row>
    <row r="32" spans="14:16" x14ac:dyDescent="0.35">
      <c r="N32">
        <v>0</v>
      </c>
      <c r="O32" t="s">
        <v>22</v>
      </c>
      <c r="P32" s="89">
        <v>50.322894900702252</v>
      </c>
    </row>
  </sheetData>
  <mergeCells count="3">
    <mergeCell ref="F2:G2"/>
    <mergeCell ref="C2:D2"/>
    <mergeCell ref="K2:L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sheetPr>
  <dimension ref="A1:J81"/>
  <sheetViews>
    <sheetView showGridLines="0" showRowColHeaders="0" zoomScale="90" zoomScaleNormal="90" workbookViewId="0">
      <selection activeCell="D18" sqref="D18"/>
    </sheetView>
  </sheetViews>
  <sheetFormatPr baseColWidth="10" defaultColWidth="10.90625" defaultRowHeight="14.5" x14ac:dyDescent="0.35"/>
  <cols>
    <col min="1" max="1" width="54.81640625" style="20" customWidth="1"/>
    <col min="2" max="2" width="8.453125" style="20" customWidth="1"/>
    <col min="3" max="6" width="18.54296875" style="20" customWidth="1"/>
    <col min="7" max="7" width="3" style="20" customWidth="1"/>
    <col min="8" max="8" width="18.54296875" style="20" customWidth="1"/>
    <col min="9" max="9" width="1.26953125" style="20" customWidth="1"/>
    <col min="10" max="10" width="53.81640625" style="3" customWidth="1"/>
    <col min="11" max="11" width="21.7265625" style="3" bestFit="1" customWidth="1"/>
    <col min="12" max="12" width="25.7265625" style="3" customWidth="1"/>
    <col min="13" max="13" width="19.54296875" style="3" customWidth="1"/>
    <col min="14" max="16384" width="10.90625" style="3"/>
  </cols>
  <sheetData>
    <row r="1" spans="1:10" ht="48.75" customHeight="1" x14ac:dyDescent="0.35">
      <c r="A1" s="103" t="s">
        <v>187</v>
      </c>
      <c r="B1" s="103"/>
      <c r="C1" s="104"/>
      <c r="D1" s="104"/>
      <c r="E1" s="104"/>
      <c r="F1" s="104"/>
      <c r="G1" s="104"/>
      <c r="H1" s="104"/>
      <c r="I1" s="104"/>
      <c r="J1" s="5"/>
    </row>
    <row r="2" spans="1:10" x14ac:dyDescent="0.35">
      <c r="A2" s="40">
        <v>2</v>
      </c>
      <c r="B2" s="59"/>
      <c r="C2" s="5"/>
      <c r="D2" s="5"/>
      <c r="E2" s="5"/>
      <c r="F2" s="5"/>
      <c r="G2" s="5"/>
      <c r="H2" s="5"/>
      <c r="I2" s="5"/>
      <c r="J2" s="5"/>
    </row>
    <row r="3" spans="1:10" ht="21" customHeight="1" x14ac:dyDescent="0.35">
      <c r="A3" s="5"/>
      <c r="B3" s="5"/>
      <c r="C3" s="5"/>
      <c r="D3" s="5"/>
      <c r="E3" s="5"/>
      <c r="F3" s="5"/>
      <c r="G3" s="5"/>
      <c r="H3" s="5"/>
      <c r="I3" s="5"/>
      <c r="J3" s="5"/>
    </row>
    <row r="4" spans="1:10" ht="19" thickBot="1" x14ac:dyDescent="0.4">
      <c r="A4" s="58" t="s">
        <v>35</v>
      </c>
      <c r="B4" s="43"/>
      <c r="C4" s="5"/>
      <c r="D4" s="5"/>
      <c r="E4" s="5"/>
      <c r="F4" s="5"/>
      <c r="G4" s="5"/>
      <c r="H4" s="5"/>
      <c r="I4" s="5"/>
      <c r="J4" s="5"/>
    </row>
    <row r="5" spans="1:10" ht="15" thickTop="1" x14ac:dyDescent="0.35">
      <c r="A5" s="44"/>
      <c r="B5" s="44"/>
      <c r="C5" s="5"/>
      <c r="D5" s="5"/>
      <c r="E5" s="5"/>
      <c r="F5" s="5"/>
      <c r="G5" s="5"/>
      <c r="H5" s="5"/>
      <c r="I5" s="5"/>
      <c r="J5" s="5"/>
    </row>
    <row r="6" spans="1:10" ht="32.25" customHeight="1" x14ac:dyDescent="0.35">
      <c r="A6" s="43">
        <v>3</v>
      </c>
      <c r="B6" s="43"/>
      <c r="C6" s="60">
        <v>4</v>
      </c>
      <c r="D6" s="60">
        <v>5</v>
      </c>
      <c r="E6" s="60">
        <v>6</v>
      </c>
      <c r="F6" s="60">
        <v>7</v>
      </c>
      <c r="G6" s="61"/>
      <c r="H6" s="61"/>
      <c r="I6" s="61"/>
      <c r="J6" s="61"/>
    </row>
    <row r="7" spans="1:10" ht="25" customHeight="1" x14ac:dyDescent="0.35">
      <c r="A7" s="35" t="str">
        <f>VLOOKUP(A6,DESPLEGABLES!C3:E13,3,0)</f>
        <v>VALOR (Miles Euros)</v>
      </c>
      <c r="B7" s="35"/>
      <c r="C7" s="62" t="str">
        <f>KPI_DATOS!D2</f>
        <v>AÑO 2022</v>
      </c>
      <c r="D7" s="62" t="str">
        <f>KPI_DATOS!E2</f>
        <v>AÑO 2023</v>
      </c>
      <c r="E7" s="62" t="str">
        <f>KPI_DATOS!F2</f>
        <v>AÑO 2024</v>
      </c>
      <c r="F7" s="63" t="str">
        <f>"Evolucion "&amp;E7&amp;" vs "&amp;C7</f>
        <v>Evolucion AÑO 2024 vs AÑO 2022</v>
      </c>
      <c r="G7" s="45"/>
      <c r="I7" s="45"/>
      <c r="J7" s="45"/>
    </row>
    <row r="8" spans="1:10" ht="25" customHeight="1" x14ac:dyDescent="0.35">
      <c r="A8" s="36" t="s">
        <v>165</v>
      </c>
      <c r="B8" s="20" t="s">
        <v>157</v>
      </c>
      <c r="C8" s="33">
        <f>IF($A$6&lt;4,VLOOKUP($A$7&amp;$B8,KPI_DATOS!$A:$L,C$6,0)/1000,VLOOKUP($A$7&amp;$B8,KPI_DATOS!$A:$L,C$6,0))</f>
        <v>34257.4</v>
      </c>
      <c r="D8" s="33">
        <f>IF($A$6&lt;4,VLOOKUP($A$7&amp;$B8,KPI_DATOS!$A:$L,D$6,0)/1000,VLOOKUP($A$7&amp;$B8,KPI_DATOS!$A:$L,D$6,0))</f>
        <v>35193.4</v>
      </c>
      <c r="E8" s="33">
        <f>IF($A$6&lt;4,VLOOKUP($A$7&amp;$B8,KPI_DATOS!$A:$L,E$6,0)/1000,VLOOKUP($A$7&amp;$B8,KPI_DATOS!$A:$L,E$6,0))</f>
        <v>35872.35</v>
      </c>
      <c r="F8" s="38">
        <f t="shared" ref="F8:F13" si="0">IFERROR(IF($A$6=4,(E8-C8),((E8/C8-1)*100)),"-")</f>
        <v>4.7141639470596131</v>
      </c>
      <c r="G8" s="45"/>
      <c r="I8" s="45"/>
      <c r="J8" s="64"/>
    </row>
    <row r="9" spans="1:10" ht="25" customHeight="1" x14ac:dyDescent="0.35">
      <c r="A9" s="47" t="s">
        <v>107</v>
      </c>
      <c r="B9" s="42"/>
      <c r="C9" s="33">
        <f>IF($A$6&lt;4,VLOOKUP($A$7&amp;$A9,KPI_DATOS!$A:$L,C$6,0)/1000,VLOOKUP($A$7&amp;$A9,KPI_DATOS!$A:$L,C$6,0))</f>
        <v>22186.31</v>
      </c>
      <c r="D9" s="33">
        <f>IF($A$6&lt;4,VLOOKUP($A$7&amp;$A9,KPI_DATOS!$A:$L,D$6,0)/1000,VLOOKUP($A$7&amp;$A9,KPI_DATOS!$A:$L,D$6,0))</f>
        <v>23197.55</v>
      </c>
      <c r="E9" s="33">
        <f>IF($A$6&lt;4,VLOOKUP($A$7&amp;$A9,KPI_DATOS!$A:$L,E$6,0)/1000,VLOOKUP($A$7&amp;$A9,KPI_DATOS!$A:$L,E$6,0))</f>
        <v>24003.41</v>
      </c>
      <c r="F9" s="38">
        <f t="shared" si="0"/>
        <v>8.1901857496807562</v>
      </c>
      <c r="G9" s="45"/>
      <c r="I9" s="45"/>
      <c r="J9" s="65"/>
    </row>
    <row r="10" spans="1:10" ht="25" customHeight="1" x14ac:dyDescent="0.35">
      <c r="A10" s="47" t="s">
        <v>158</v>
      </c>
      <c r="B10" s="42"/>
      <c r="C10" s="33">
        <f>IF($A$6&lt;4,VLOOKUP($A$7&amp;$A10,KPI_DATOS!$A:$L,C$6,0)/1000,VLOOKUP($A$7&amp;$A10,KPI_DATOS!$A:$L,C$6,0))</f>
        <v>11568.35</v>
      </c>
      <c r="D10" s="33">
        <f>IF($A$6&lt;4,VLOOKUP($A$7&amp;$A10,KPI_DATOS!$A:$L,D$6,0)/1000,VLOOKUP($A$7&amp;$A10,KPI_DATOS!$A:$L,D$6,0))</f>
        <v>11517.2</v>
      </c>
      <c r="E10" s="33">
        <f>IF($A$6&lt;4,VLOOKUP($A$7&amp;$A10,KPI_DATOS!$A:$L,E$6,0)/1000,VLOOKUP($A$7&amp;$A10,KPI_DATOS!$A:$L,E$6,0))</f>
        <v>11437.13</v>
      </c>
      <c r="F10" s="38">
        <f t="shared" si="0"/>
        <v>-1.1343017802884714</v>
      </c>
      <c r="G10" s="45"/>
      <c r="I10" s="45"/>
      <c r="J10" s="65"/>
    </row>
    <row r="11" spans="1:10" ht="25" customHeight="1" x14ac:dyDescent="0.35">
      <c r="A11" s="48" t="s">
        <v>159</v>
      </c>
      <c r="B11" s="42"/>
      <c r="C11" s="33">
        <f>IF($A$6&lt;4,VLOOKUP($A$7&amp;$A11,KPI_DATOS!$A:$L,C$6,0)/1000,VLOOKUP($A$7&amp;$A11,KPI_DATOS!$A:$L,C$6,0))</f>
        <v>8353.0110000000004</v>
      </c>
      <c r="D11" s="33">
        <f>IF($A$6&lt;4,VLOOKUP($A$7&amp;$A11,KPI_DATOS!$A:$L,D$6,0)/1000,VLOOKUP($A$7&amp;$A11,KPI_DATOS!$A:$L,D$6,0))</f>
        <v>8297.0349999999999</v>
      </c>
      <c r="E11" s="33">
        <f>IF($A$6&lt;4,VLOOKUP($A$7&amp;$A11,KPI_DATOS!$A:$L,E$6,0)/1000,VLOOKUP($A$7&amp;$A11,KPI_DATOS!$A:$L,E$6,0))</f>
        <v>8288.6679999999997</v>
      </c>
      <c r="F11" s="38">
        <f t="shared" si="0"/>
        <v>-0.77029708209411796</v>
      </c>
      <c r="G11" s="45"/>
      <c r="I11" s="45"/>
      <c r="J11" s="65"/>
    </row>
    <row r="12" spans="1:10" ht="25" customHeight="1" x14ac:dyDescent="0.35">
      <c r="A12" s="48" t="s">
        <v>160</v>
      </c>
      <c r="B12" s="42"/>
      <c r="C12" s="33">
        <f>IF($A$6&lt;4,VLOOKUP($A$7&amp;$A12,KPI_DATOS!$A:$L,C$6,0)/1000,VLOOKUP($A$7&amp;$A12,KPI_DATOS!$A:$L,C$6,0))</f>
        <v>3215.3339999999998</v>
      </c>
      <c r="D12" s="33">
        <f>IF($A$6&lt;4,VLOOKUP($A$7&amp;$A12,KPI_DATOS!$A:$L,D$6,0)/1000,VLOOKUP($A$7&amp;$A12,KPI_DATOS!$A:$L,D$6,0))</f>
        <v>3220.163</v>
      </c>
      <c r="E12" s="33">
        <f>IF($A$6&lt;4,VLOOKUP($A$7&amp;$A12,KPI_DATOS!$A:$L,E$6,0)/1000,VLOOKUP($A$7&amp;$A12,KPI_DATOS!$A:$L,E$6,0))</f>
        <v>3148.4650000000001</v>
      </c>
      <c r="F12" s="38">
        <f t="shared" si="0"/>
        <v>-2.0796906324506148</v>
      </c>
      <c r="G12" s="45"/>
      <c r="I12" s="45"/>
      <c r="J12" s="65"/>
    </row>
    <row r="13" spans="1:10" ht="25" customHeight="1" x14ac:dyDescent="0.35">
      <c r="A13" s="47" t="s">
        <v>161</v>
      </c>
      <c r="B13" s="42"/>
      <c r="C13" s="33">
        <f>IF($A$6&lt;4,VLOOKUP($A$7&amp;$A13,KPI_DATOS!$A:$L,C$6,0)/1000,VLOOKUP($A$7&amp;$A13,KPI_DATOS!$A:$L,C$6,0))</f>
        <v>502.74250000000001</v>
      </c>
      <c r="D13" s="33">
        <f>IF($A$6&lt;4,VLOOKUP($A$7&amp;$A13,KPI_DATOS!$A:$L,D$6,0)/1000,VLOOKUP($A$7&amp;$A13,KPI_DATOS!$A:$L,D$6,0))</f>
        <v>478.65800000000002</v>
      </c>
      <c r="E13" s="33">
        <f>IF($A$6&lt;4,VLOOKUP($A$7&amp;$A13,KPI_DATOS!$A:$L,E$6,0)/1000,VLOOKUP($A$7&amp;$A13,KPI_DATOS!$A:$L,E$6,0))</f>
        <v>431.80259999999998</v>
      </c>
      <c r="F13" s="38">
        <f t="shared" si="0"/>
        <v>-14.11058344977797</v>
      </c>
      <c r="G13" s="45"/>
      <c r="I13" s="45"/>
      <c r="J13" s="65"/>
    </row>
    <row r="14" spans="1:10" ht="25" customHeight="1" x14ac:dyDescent="0.35">
      <c r="A14" s="42"/>
      <c r="B14" s="42"/>
      <c r="C14" s="45"/>
      <c r="D14" s="45"/>
      <c r="E14" s="45"/>
      <c r="F14" s="45"/>
      <c r="G14" s="45"/>
      <c r="H14" s="45"/>
      <c r="I14" s="45"/>
      <c r="J14" s="65"/>
    </row>
    <row r="15" spans="1:10" ht="25" customHeight="1" x14ac:dyDescent="0.35">
      <c r="A15" s="42"/>
      <c r="B15" s="42"/>
      <c r="C15" s="42"/>
      <c r="D15" s="42"/>
      <c r="E15" s="42"/>
      <c r="F15" s="42"/>
      <c r="G15" s="42"/>
      <c r="H15" s="42"/>
      <c r="I15" s="42"/>
      <c r="J15" s="46"/>
    </row>
    <row r="16" spans="1:10" ht="25" customHeight="1" x14ac:dyDescent="0.35">
      <c r="A16" s="42"/>
      <c r="B16" s="42"/>
      <c r="C16" s="42"/>
      <c r="D16" s="42"/>
      <c r="E16" s="42"/>
      <c r="F16" s="42"/>
      <c r="G16" s="42"/>
      <c r="H16" s="42"/>
      <c r="I16" s="42"/>
      <c r="J16" s="46"/>
    </row>
    <row r="17" spans="1:10" ht="25" customHeight="1" x14ac:dyDescent="0.35">
      <c r="A17" s="42"/>
      <c r="B17" s="42"/>
      <c r="C17" s="42"/>
      <c r="D17" s="42"/>
      <c r="E17" s="42"/>
      <c r="F17" s="42"/>
      <c r="G17" s="42"/>
      <c r="H17" s="42"/>
      <c r="I17" s="42"/>
      <c r="J17" s="42"/>
    </row>
    <row r="18" spans="1:10" ht="25" customHeight="1" x14ac:dyDescent="0.35">
      <c r="A18" s="42"/>
      <c r="B18" s="42"/>
      <c r="C18" s="42"/>
      <c r="D18" s="42"/>
      <c r="E18" s="42"/>
      <c r="F18" s="42"/>
      <c r="G18" s="42"/>
      <c r="H18" s="42"/>
      <c r="I18" s="42"/>
      <c r="J18" s="42"/>
    </row>
    <row r="19" spans="1:10" ht="25" customHeight="1" x14ac:dyDescent="0.35">
      <c r="A19" s="3"/>
      <c r="B19" s="3"/>
      <c r="C19" s="3"/>
      <c r="D19" s="3"/>
      <c r="E19" s="3"/>
      <c r="F19" s="3"/>
      <c r="G19" s="3"/>
      <c r="H19" s="3"/>
      <c r="I19" s="42"/>
    </row>
    <row r="20" spans="1:10" ht="25" customHeight="1" x14ac:dyDescent="0.35">
      <c r="A20" s="3"/>
      <c r="B20" s="3"/>
      <c r="C20" s="3"/>
      <c r="D20" s="3"/>
      <c r="E20" s="3"/>
      <c r="F20" s="3"/>
      <c r="G20" s="3"/>
      <c r="H20" s="3"/>
      <c r="I20" s="42"/>
    </row>
    <row r="21" spans="1:10" ht="25" customHeight="1" x14ac:dyDescent="0.35">
      <c r="A21" s="3"/>
      <c r="B21" s="3"/>
      <c r="C21" s="3"/>
      <c r="D21" s="3"/>
      <c r="E21" s="3"/>
      <c r="F21" s="3"/>
      <c r="G21" s="3"/>
      <c r="H21" s="3"/>
      <c r="I21" s="42"/>
    </row>
    <row r="22" spans="1:10" ht="25" customHeight="1" x14ac:dyDescent="0.35">
      <c r="A22" s="3"/>
      <c r="B22" s="3"/>
      <c r="C22" s="3"/>
      <c r="D22" s="3"/>
      <c r="E22" s="3"/>
      <c r="F22" s="3"/>
      <c r="G22" s="3"/>
      <c r="H22" s="3"/>
      <c r="I22" s="42"/>
    </row>
    <row r="23" spans="1:10" ht="25" customHeight="1" x14ac:dyDescent="0.35">
      <c r="A23" s="3"/>
      <c r="B23" s="3"/>
      <c r="C23" s="3"/>
      <c r="D23" s="3"/>
      <c r="E23" s="3"/>
      <c r="F23" s="3"/>
      <c r="G23" s="3"/>
      <c r="H23" s="3"/>
      <c r="I23" s="42"/>
    </row>
    <row r="24" spans="1:10" ht="25" customHeight="1" x14ac:dyDescent="0.35">
      <c r="A24" s="3"/>
      <c r="B24" s="3"/>
      <c r="C24" s="3"/>
      <c r="D24" s="3"/>
      <c r="E24" s="3"/>
      <c r="F24" s="3"/>
      <c r="G24" s="3"/>
      <c r="H24" s="3"/>
      <c r="I24" s="42"/>
    </row>
    <row r="25" spans="1:10" ht="25" customHeight="1" x14ac:dyDescent="0.35">
      <c r="A25" s="3"/>
      <c r="B25" s="3"/>
      <c r="C25" s="3"/>
      <c r="D25" s="3"/>
      <c r="E25" s="3"/>
      <c r="F25" s="3"/>
      <c r="G25" s="3"/>
      <c r="H25" s="3"/>
      <c r="I25" s="42"/>
    </row>
    <row r="26" spans="1:10" ht="25" customHeight="1" x14ac:dyDescent="0.35">
      <c r="A26" s="3"/>
      <c r="B26" s="3"/>
      <c r="C26" s="3"/>
      <c r="D26" s="3"/>
      <c r="E26" s="3"/>
      <c r="F26" s="3"/>
      <c r="G26" s="3"/>
      <c r="H26" s="3"/>
      <c r="I26" s="42"/>
    </row>
    <row r="27" spans="1:10" ht="25" customHeight="1" x14ac:dyDescent="0.35">
      <c r="A27" s="3"/>
      <c r="B27" s="3"/>
      <c r="C27" s="3"/>
      <c r="D27" s="3"/>
      <c r="E27" s="3"/>
      <c r="F27" s="3"/>
      <c r="G27" s="3"/>
      <c r="H27" s="3"/>
      <c r="I27" s="42"/>
    </row>
    <row r="28" spans="1:10" ht="25" customHeight="1" x14ac:dyDescent="0.35">
      <c r="A28" s="3"/>
      <c r="B28" s="3"/>
      <c r="C28" s="3"/>
      <c r="D28" s="3"/>
      <c r="E28" s="3"/>
      <c r="F28" s="3"/>
      <c r="G28" s="3"/>
      <c r="H28" s="3"/>
      <c r="I28" s="42"/>
    </row>
    <row r="29" spans="1:10" ht="25" customHeight="1" x14ac:dyDescent="0.35">
      <c r="A29" s="3"/>
      <c r="B29" s="3"/>
      <c r="C29" s="3"/>
      <c r="D29" s="3"/>
      <c r="E29" s="3"/>
      <c r="F29" s="3"/>
      <c r="G29" s="3"/>
      <c r="H29" s="3"/>
      <c r="I29" s="42"/>
    </row>
    <row r="30" spans="1:10" ht="25" customHeight="1" x14ac:dyDescent="0.35">
      <c r="A30" s="3"/>
      <c r="B30" s="3"/>
      <c r="C30" s="3"/>
      <c r="D30" s="3"/>
      <c r="E30" s="3"/>
      <c r="F30" s="3"/>
      <c r="G30" s="3"/>
      <c r="H30" s="3"/>
      <c r="I30" s="42"/>
    </row>
    <row r="31" spans="1:10" ht="25" customHeight="1" x14ac:dyDescent="0.35">
      <c r="A31" s="3"/>
      <c r="B31" s="3"/>
      <c r="C31" s="3"/>
      <c r="D31" s="3"/>
      <c r="E31" s="3"/>
      <c r="F31" s="3"/>
      <c r="G31" s="3"/>
      <c r="H31" s="3"/>
      <c r="I31" s="42"/>
    </row>
    <row r="32" spans="1:10" ht="25" customHeight="1" x14ac:dyDescent="0.35">
      <c r="A32" s="3"/>
      <c r="B32" s="3"/>
      <c r="C32" s="3"/>
      <c r="D32" s="3"/>
      <c r="E32" s="3"/>
      <c r="F32" s="3"/>
      <c r="G32" s="3"/>
      <c r="H32" s="3"/>
      <c r="I32" s="42"/>
    </row>
    <row r="33" spans="1:9" ht="25" customHeight="1" x14ac:dyDescent="0.35">
      <c r="A33" s="3"/>
      <c r="B33" s="3"/>
      <c r="C33" s="3"/>
      <c r="D33" s="3"/>
      <c r="E33" s="3"/>
      <c r="F33" s="3"/>
      <c r="G33" s="3"/>
      <c r="H33" s="3"/>
      <c r="I33" s="42"/>
    </row>
    <row r="34" spans="1:9" ht="25" customHeight="1" x14ac:dyDescent="0.35">
      <c r="A34" s="3"/>
      <c r="B34" s="3"/>
      <c r="C34" s="3"/>
      <c r="D34" s="3"/>
      <c r="E34" s="3"/>
      <c r="F34" s="3"/>
      <c r="G34" s="3"/>
      <c r="H34" s="3"/>
      <c r="I34" s="42"/>
    </row>
    <row r="35" spans="1:9" ht="25" customHeight="1" x14ac:dyDescent="0.35">
      <c r="A35" s="3"/>
      <c r="B35" s="3"/>
      <c r="C35" s="3"/>
      <c r="D35" s="3"/>
      <c r="E35" s="3"/>
      <c r="F35" s="3"/>
      <c r="G35" s="3"/>
      <c r="H35" s="3"/>
      <c r="I35" s="42"/>
    </row>
    <row r="36" spans="1:9" ht="25" customHeight="1" x14ac:dyDescent="0.35">
      <c r="A36" s="3"/>
      <c r="B36" s="3"/>
      <c r="C36" s="3"/>
      <c r="D36" s="3"/>
      <c r="E36" s="3"/>
      <c r="F36" s="3"/>
      <c r="G36" s="3"/>
      <c r="H36" s="3"/>
      <c r="I36" s="42"/>
    </row>
    <row r="37" spans="1:9" ht="25" customHeight="1" x14ac:dyDescent="0.35">
      <c r="A37" s="3"/>
      <c r="B37" s="3"/>
      <c r="C37" s="3"/>
      <c r="D37" s="3"/>
      <c r="E37" s="3"/>
      <c r="F37" s="3"/>
      <c r="G37" s="3"/>
      <c r="H37" s="3"/>
      <c r="I37" s="42"/>
    </row>
    <row r="38" spans="1:9" ht="25" customHeight="1" x14ac:dyDescent="0.35">
      <c r="A38" s="3"/>
      <c r="B38" s="3"/>
      <c r="C38" s="3"/>
      <c r="D38" s="3"/>
      <c r="E38" s="3"/>
      <c r="F38" s="3"/>
      <c r="G38" s="3"/>
      <c r="H38" s="3"/>
      <c r="I38" s="42"/>
    </row>
    <row r="39" spans="1:9" ht="25" customHeight="1" x14ac:dyDescent="0.35">
      <c r="A39" s="3"/>
      <c r="B39" s="3"/>
      <c r="C39" s="3"/>
      <c r="D39" s="3"/>
      <c r="E39" s="3"/>
      <c r="F39" s="3"/>
      <c r="G39" s="3"/>
      <c r="H39" s="3"/>
      <c r="I39" s="42"/>
    </row>
    <row r="40" spans="1:9" ht="25" customHeight="1" x14ac:dyDescent="0.35">
      <c r="A40" s="3"/>
      <c r="B40" s="3"/>
      <c r="C40" s="3"/>
      <c r="D40" s="3"/>
      <c r="E40" s="3"/>
      <c r="F40" s="3"/>
      <c r="G40" s="3"/>
      <c r="H40" s="3"/>
      <c r="I40" s="42"/>
    </row>
    <row r="41" spans="1:9" ht="25" customHeight="1" x14ac:dyDescent="0.35">
      <c r="A41" s="3"/>
      <c r="B41" s="3"/>
      <c r="C41" s="3"/>
      <c r="D41" s="3"/>
      <c r="E41" s="3"/>
      <c r="F41" s="3"/>
      <c r="G41" s="3"/>
      <c r="H41" s="3"/>
      <c r="I41" s="42"/>
    </row>
    <row r="42" spans="1:9" ht="25" customHeight="1" x14ac:dyDescent="0.35">
      <c r="A42" s="3"/>
      <c r="B42" s="3"/>
      <c r="C42" s="3"/>
      <c r="D42" s="3"/>
      <c r="E42" s="3"/>
      <c r="F42" s="3"/>
      <c r="G42" s="3"/>
      <c r="H42" s="3"/>
      <c r="I42" s="42"/>
    </row>
    <row r="43" spans="1:9" ht="25" customHeight="1" x14ac:dyDescent="0.35">
      <c r="A43" s="3"/>
      <c r="B43" s="3"/>
      <c r="C43" s="3"/>
      <c r="D43" s="3"/>
      <c r="E43" s="3"/>
      <c r="F43" s="3"/>
      <c r="G43" s="3"/>
      <c r="H43" s="3"/>
      <c r="I43" s="42"/>
    </row>
    <row r="44" spans="1:9" ht="25" customHeight="1" x14ac:dyDescent="0.35">
      <c r="A44" s="3"/>
      <c r="B44" s="3"/>
      <c r="C44" s="3"/>
      <c r="D44" s="3"/>
      <c r="E44" s="3"/>
      <c r="F44" s="3"/>
      <c r="G44" s="3"/>
      <c r="H44" s="3"/>
      <c r="I44" s="42"/>
    </row>
    <row r="45" spans="1:9" ht="25" customHeight="1" x14ac:dyDescent="0.35">
      <c r="A45" s="3"/>
      <c r="B45" s="3"/>
      <c r="C45" s="3"/>
      <c r="D45" s="3"/>
      <c r="E45" s="3"/>
      <c r="F45" s="3"/>
      <c r="G45" s="42"/>
      <c r="H45" s="42"/>
      <c r="I45" s="42"/>
    </row>
    <row r="46" spans="1:9" ht="25" customHeight="1" x14ac:dyDescent="0.35">
      <c r="A46" s="3"/>
      <c r="B46" s="3"/>
      <c r="C46" s="3"/>
      <c r="D46" s="3"/>
      <c r="E46" s="3"/>
      <c r="F46" s="3"/>
      <c r="G46" s="42"/>
      <c r="H46" s="42"/>
      <c r="I46" s="42"/>
    </row>
    <row r="47" spans="1:9" ht="25" customHeight="1" x14ac:dyDescent="0.35">
      <c r="A47" s="3"/>
      <c r="B47" s="3"/>
      <c r="C47" s="3"/>
      <c r="D47" s="3"/>
      <c r="E47" s="3"/>
      <c r="F47" s="3"/>
      <c r="G47" s="42"/>
      <c r="H47" s="42"/>
      <c r="I47" s="42"/>
    </row>
    <row r="48" spans="1:9" ht="25" customHeight="1" x14ac:dyDescent="0.35">
      <c r="A48" s="3"/>
      <c r="B48" s="3"/>
      <c r="C48" s="3"/>
      <c r="D48" s="3"/>
      <c r="E48" s="3"/>
      <c r="F48" s="3"/>
      <c r="G48" s="42"/>
      <c r="H48" s="42"/>
      <c r="I48" s="42"/>
    </row>
    <row r="49" spans="1:9" ht="25" customHeight="1" x14ac:dyDescent="0.35">
      <c r="A49" s="3"/>
      <c r="B49" s="3"/>
      <c r="C49" s="3"/>
      <c r="D49" s="3"/>
      <c r="E49" s="3"/>
      <c r="F49" s="3"/>
      <c r="G49" s="42"/>
      <c r="H49" s="42"/>
      <c r="I49" s="42"/>
    </row>
    <row r="50" spans="1:9" ht="25" customHeight="1" x14ac:dyDescent="0.35">
      <c r="A50" s="3"/>
      <c r="B50" s="3"/>
      <c r="C50" s="3"/>
      <c r="D50" s="3"/>
      <c r="E50" s="3"/>
      <c r="F50" s="3"/>
      <c r="G50" s="42"/>
      <c r="H50" s="42"/>
      <c r="I50" s="42"/>
    </row>
    <row r="51" spans="1:9" ht="25" customHeight="1" x14ac:dyDescent="0.35">
      <c r="A51" s="3"/>
      <c r="B51" s="3"/>
      <c r="C51" s="3"/>
      <c r="D51" s="3"/>
      <c r="E51" s="3"/>
      <c r="F51" s="3"/>
      <c r="G51" s="42"/>
      <c r="H51" s="42"/>
      <c r="I51" s="42"/>
    </row>
    <row r="52" spans="1:9" ht="25" customHeight="1" x14ac:dyDescent="0.35">
      <c r="A52" s="3"/>
      <c r="B52" s="3"/>
      <c r="C52" s="3"/>
      <c r="D52" s="3"/>
      <c r="E52" s="3"/>
      <c r="F52" s="3"/>
      <c r="G52" s="42"/>
      <c r="H52" s="42"/>
      <c r="I52" s="42"/>
    </row>
    <row r="53" spans="1:9" ht="25" customHeight="1" x14ac:dyDescent="0.35">
      <c r="A53" s="3"/>
      <c r="B53" s="3"/>
      <c r="C53" s="3"/>
      <c r="D53" s="3"/>
      <c r="E53" s="3"/>
      <c r="F53" s="3"/>
      <c r="G53" s="5"/>
    </row>
    <row r="54" spans="1:9" ht="25" customHeight="1" x14ac:dyDescent="0.35">
      <c r="A54" s="3"/>
      <c r="B54" s="3"/>
      <c r="C54" s="3"/>
      <c r="D54" s="3"/>
      <c r="E54" s="3"/>
      <c r="F54" s="3"/>
    </row>
    <row r="55" spans="1:9" ht="25" customHeight="1" x14ac:dyDescent="0.35">
      <c r="A55" s="3"/>
      <c r="B55" s="3"/>
      <c r="C55" s="3"/>
      <c r="D55" s="3"/>
      <c r="E55" s="3"/>
      <c r="F55" s="3"/>
    </row>
    <row r="56" spans="1:9" ht="25" customHeight="1" x14ac:dyDescent="0.35">
      <c r="A56" s="3"/>
      <c r="B56" s="3"/>
      <c r="C56" s="3"/>
      <c r="D56" s="3"/>
      <c r="E56" s="3"/>
      <c r="F56" s="3"/>
    </row>
    <row r="57" spans="1:9" ht="25" customHeight="1" x14ac:dyDescent="0.35">
      <c r="A57" s="3"/>
      <c r="B57" s="3"/>
      <c r="C57" s="3"/>
      <c r="D57" s="3"/>
      <c r="E57" s="3"/>
      <c r="F57" s="3"/>
    </row>
    <row r="58" spans="1:9" ht="25" customHeight="1" x14ac:dyDescent="0.35">
      <c r="A58" s="3"/>
      <c r="B58" s="3"/>
      <c r="C58" s="3"/>
      <c r="D58" s="3"/>
      <c r="E58" s="3"/>
      <c r="F58" s="3"/>
    </row>
    <row r="59" spans="1:9" ht="25" customHeight="1" x14ac:dyDescent="0.35">
      <c r="A59" s="3"/>
      <c r="B59" s="3"/>
      <c r="C59" s="3"/>
      <c r="D59" s="3"/>
      <c r="E59" s="3"/>
      <c r="F59" s="3"/>
    </row>
    <row r="60" spans="1:9" ht="25" customHeight="1" x14ac:dyDescent="0.35">
      <c r="A60" s="3"/>
      <c r="B60" s="3"/>
      <c r="C60" s="3"/>
      <c r="D60" s="3"/>
      <c r="E60" s="3"/>
      <c r="F60" s="3"/>
    </row>
    <row r="61" spans="1:9" ht="25" customHeight="1" x14ac:dyDescent="0.35">
      <c r="A61" s="3"/>
      <c r="B61" s="3"/>
      <c r="C61" s="3"/>
      <c r="D61" s="3"/>
      <c r="E61" s="3"/>
      <c r="F61" s="3"/>
    </row>
    <row r="62" spans="1:9" ht="25" customHeight="1" x14ac:dyDescent="0.35">
      <c r="A62" s="3"/>
      <c r="B62" s="3"/>
      <c r="C62" s="3"/>
      <c r="D62" s="3"/>
      <c r="E62" s="3"/>
      <c r="F62" s="3"/>
    </row>
    <row r="63" spans="1:9" ht="25" customHeight="1" x14ac:dyDescent="0.35">
      <c r="A63" s="3"/>
      <c r="B63" s="3"/>
      <c r="C63" s="3"/>
      <c r="D63" s="3"/>
      <c r="E63" s="3"/>
      <c r="F63" s="3"/>
    </row>
    <row r="64" spans="1:9" ht="25" customHeight="1" x14ac:dyDescent="0.35">
      <c r="A64" s="3"/>
      <c r="B64" s="3"/>
      <c r="C64" s="3"/>
      <c r="D64" s="3"/>
      <c r="E64" s="3"/>
      <c r="F64" s="3"/>
    </row>
    <row r="65" spans="1:7" ht="25" customHeight="1" x14ac:dyDescent="0.35">
      <c r="A65" s="3"/>
      <c r="B65" s="3"/>
      <c r="C65" s="3"/>
      <c r="D65" s="3"/>
      <c r="E65" s="3"/>
      <c r="F65" s="3"/>
    </row>
    <row r="66" spans="1:7" ht="25" customHeight="1" x14ac:dyDescent="0.35">
      <c r="A66" s="3"/>
      <c r="B66" s="3"/>
      <c r="C66" s="3"/>
      <c r="D66" s="3"/>
      <c r="E66" s="3"/>
      <c r="F66" s="3"/>
    </row>
    <row r="67" spans="1:7" ht="25" customHeight="1" x14ac:dyDescent="0.35">
      <c r="A67" s="3"/>
      <c r="B67" s="3"/>
      <c r="C67" s="3"/>
      <c r="D67" s="3"/>
      <c r="E67" s="3"/>
      <c r="F67" s="3"/>
    </row>
    <row r="68" spans="1:7" ht="25" customHeight="1" x14ac:dyDescent="0.35">
      <c r="A68" s="3"/>
      <c r="B68" s="3"/>
      <c r="C68" s="3"/>
      <c r="D68" s="3"/>
      <c r="E68" s="3"/>
      <c r="F68" s="3"/>
    </row>
    <row r="69" spans="1:7" ht="25" customHeight="1" x14ac:dyDescent="0.35">
      <c r="A69" s="3"/>
      <c r="B69" s="3"/>
      <c r="C69" s="3"/>
      <c r="D69" s="3"/>
      <c r="E69" s="3"/>
      <c r="F69" s="3"/>
    </row>
    <row r="70" spans="1:7" ht="25" customHeight="1" x14ac:dyDescent="0.35">
      <c r="A70" s="3"/>
      <c r="B70" s="3"/>
      <c r="C70" s="3"/>
      <c r="D70" s="3"/>
      <c r="E70" s="3"/>
      <c r="F70" s="3"/>
    </row>
    <row r="71" spans="1:7" ht="25" customHeight="1" x14ac:dyDescent="0.35">
      <c r="A71" s="3"/>
      <c r="B71" s="3"/>
      <c r="C71" s="3"/>
      <c r="D71" s="3"/>
      <c r="E71" s="3"/>
      <c r="F71" s="3"/>
    </row>
    <row r="72" spans="1:7" ht="25" customHeight="1" x14ac:dyDescent="0.35">
      <c r="A72" s="3"/>
      <c r="B72" s="3"/>
      <c r="C72" s="3"/>
      <c r="D72" s="3"/>
      <c r="E72" s="3"/>
      <c r="F72" s="3"/>
    </row>
    <row r="73" spans="1:7" ht="25" customHeight="1" x14ac:dyDescent="0.35">
      <c r="A73" s="3"/>
      <c r="B73" s="3"/>
      <c r="C73" s="3"/>
      <c r="D73" s="3"/>
      <c r="E73" s="3"/>
      <c r="F73" s="3"/>
    </row>
    <row r="74" spans="1:7" ht="25" customHeight="1" x14ac:dyDescent="0.35">
      <c r="A74" s="3"/>
      <c r="B74" s="3"/>
      <c r="C74" s="3"/>
      <c r="D74" s="3"/>
      <c r="E74" s="3"/>
      <c r="F74" s="3"/>
    </row>
    <row r="75" spans="1:7" ht="25" customHeight="1" x14ac:dyDescent="0.35">
      <c r="A75" s="3"/>
      <c r="B75" s="3"/>
      <c r="C75" s="3"/>
      <c r="D75" s="3"/>
      <c r="E75" s="3"/>
      <c r="F75" s="3"/>
    </row>
    <row r="76" spans="1:7" ht="25" customHeight="1" x14ac:dyDescent="0.35">
      <c r="A76" s="3"/>
      <c r="B76" s="3"/>
      <c r="C76" s="3"/>
      <c r="D76" s="3"/>
      <c r="E76" s="3"/>
      <c r="F76" s="3"/>
    </row>
    <row r="77" spans="1:7" ht="25" customHeight="1" x14ac:dyDescent="0.35">
      <c r="A77" s="3"/>
      <c r="B77" s="3"/>
      <c r="C77" s="3"/>
      <c r="D77" s="3"/>
      <c r="E77" s="3"/>
      <c r="F77" s="3"/>
      <c r="G77" s="5"/>
    </row>
    <row r="78" spans="1:7" ht="25" customHeight="1" x14ac:dyDescent="0.35">
      <c r="A78" s="3"/>
      <c r="B78" s="3"/>
      <c r="C78" s="3"/>
      <c r="D78" s="3"/>
      <c r="E78" s="3"/>
      <c r="F78" s="3"/>
    </row>
    <row r="79" spans="1:7" ht="25" customHeight="1" x14ac:dyDescent="0.35">
      <c r="A79" s="3"/>
      <c r="B79" s="3"/>
      <c r="C79" s="3"/>
      <c r="D79" s="3"/>
      <c r="E79" s="3"/>
      <c r="F79" s="3"/>
    </row>
    <row r="80" spans="1:7" ht="25" customHeight="1" x14ac:dyDescent="0.35"/>
    <row r="81" ht="25" customHeight="1" x14ac:dyDescent="0.35"/>
  </sheetData>
  <sheetProtection sheet="1" objects="1" scenarios="1"/>
  <mergeCells count="1">
    <mergeCell ref="A1:I1"/>
  </mergeCells>
  <conditionalFormatting sqref="C9:F13">
    <cfRule type="containsErrors" dxfId="1" priority="3">
      <formula>ISERROR(C9)</formula>
    </cfRule>
  </conditionalFormatting>
  <conditionalFormatting sqref="F8:F13">
    <cfRule type="containsErrors" dxfId="0" priority="1">
      <formula>ISERROR(F8)</formula>
    </cfRule>
  </conditionalFormatting>
  <pageMargins left="0.70866141732283472" right="0.70866141732283472" top="0.74803149606299213" bottom="0.74803149606299213" header="0.31496062992125984" footer="0.31496062992125984"/>
  <pageSetup paperSize="9" scale="73" orientation="landscape" r:id="rId1"/>
  <ignoredErrors>
    <ignoredError sqref="C9:E1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184150</xdr:colOff>
                    <xdr:row>5</xdr:row>
                    <xdr:rowOff>114300</xdr:rowOff>
                  </from>
                  <to>
                    <xdr:col>1</xdr:col>
                    <xdr:colOff>393700</xdr:colOff>
                    <xdr:row>6</xdr:row>
                    <xdr:rowOff>247650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168BEB-5747-49F5-A9F2-C8A03F1F3BD0}">
  <ds:schemaRefs>
    <ds:schemaRef ds:uri="http://schemas.microsoft.com/sharepoint/v3/contenttype/forms"/>
  </ds:schemaRefs>
</ds:datastoreItem>
</file>

<file path=customXml/itemProps2.xml><?xml version="1.0" encoding="utf-8"?>
<ds:datastoreItem xmlns:ds="http://schemas.openxmlformats.org/officeDocument/2006/customXml" ds:itemID="{8A8F21B0-1C71-4183-A8BD-118D2EF2B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A856BB-A6B3-480D-AE33-9FE6BDB99022}">
  <ds:schemaRef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http://purl.org/dc/terms/"/>
    <ds:schemaRef ds:uri="http://schemas.openxmlformats.org/package/2006/metadata/core-properties"/>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Conclusiones</vt:lpstr>
      <vt:lpstr>VARIABLES</vt:lpstr>
      <vt:lpstr>METODOLOGÍA</vt:lpstr>
      <vt:lpstr>KPI_DATOS</vt:lpstr>
      <vt:lpstr>PERFIL_DATOS</vt:lpstr>
      <vt:lpstr>MOTIVOS_DATOS</vt:lpstr>
      <vt:lpstr>DESPLEGABLES</vt:lpstr>
      <vt:lpstr>KPI</vt:lpstr>
      <vt:lpstr>PERFIL</vt:lpstr>
      <vt:lpstr>MOTIVOS</vt:lpstr>
      <vt:lpstr>KPI!Área_de_impresión</vt:lpstr>
      <vt:lpstr>METODOLOGÍA!Área_de_impresión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Fernando (KWSTC)</dc:creator>
  <cp:lastModifiedBy>Tamara Sanchez</cp:lastModifiedBy>
  <dcterms:created xsi:type="dcterms:W3CDTF">2019-04-04T11:02:49Z</dcterms:created>
  <dcterms:modified xsi:type="dcterms:W3CDTF">2025-03-12T10:29:18Z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2023-02-16T12:04:25Z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00e5886e-6867-49dd-8ad0-70cbcf7fff3d</vt:lpwstr>
  </property>
  <property fmtid="{D5CDD505-2E9C-101B-9397-08002B2CF9AE}" pid="10" name="MSIP_Label_3741da7a-79c1-417c-b408-16c0bfe99fca_ContentBits">
    <vt:lpwstr>0</vt:lpwstr>
  </property>
</Properties>
</file>