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trlProps/ctrlProp4.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9"/>
  <workbookPr codeName="ThisWorkbook" defaultThemeVersion="166925"/>
  <mc:AlternateContent xmlns:mc="http://schemas.openxmlformats.org/markup-compatibility/2006">
    <mc:Choice Requires="x15">
      <x15ac:absPath xmlns:x15ac="http://schemas.microsoft.com/office/spreadsheetml/2010/11/ac" url="https://ktglbuc.sharepoint.com/sites/TeamClientService/Documentos compartidos/Institucionales/Clientes/MAGRAMA/3. EXTRA DOMESTICO/1.-Informes Regulares/1 - INFORMES/2025/Anual 2025/"/>
    </mc:Choice>
  </mc:AlternateContent>
  <xr:revisionPtr revIDLastSave="387" documentId="13_ncr:1_{813894C4-D098-4193-A4B0-33C5C6A81F01}" xr6:coauthVersionLast="47" xr6:coauthVersionMax="47" xr10:uidLastSave="{8033BF8C-10B7-44D8-821E-2C6FCB8DCB36}"/>
  <bookViews>
    <workbookView showSheetTabs="0" xWindow="6780" yWindow="-16320" windowWidth="29040" windowHeight="15720" tabRatio="887" firstSheet="1" xr2:uid="{00000000-000D-0000-FFFF-FFFF00000000}"/>
  </bookViews>
  <sheets>
    <sheet name="PORTADA" sheetId="15" r:id="rId1"/>
    <sheet name="Conclusiones" sheetId="19" r:id="rId2"/>
    <sheet name="VARIABLES" sheetId="16" r:id="rId3"/>
    <sheet name="METODOLOGÍA" sheetId="17" r:id="rId4"/>
    <sheet name="KPI_DATOS" sheetId="3" state="hidden" r:id="rId5"/>
    <sheet name="PERFIL_DATOS" sheetId="7" state="hidden" r:id="rId6"/>
    <sheet name="MOTIVOS_DATOS" sheetId="10" state="hidden" r:id="rId7"/>
    <sheet name="DESPLEGABLES" sheetId="18" state="hidden" r:id="rId8"/>
    <sheet name="KPI" sheetId="5" r:id="rId9"/>
    <sheet name="PERFIL" sheetId="8" r:id="rId10"/>
    <sheet name="MOTIVOS" sheetId="9" r:id="rId11"/>
  </sheets>
  <definedNames>
    <definedName name="_xlnm.Print_Area" localSheetId="1">Conclusiones!$A$1:$A$11</definedName>
    <definedName name="_xlnm.Print_Area" localSheetId="8">KPI!$A$1:$H$17</definedName>
    <definedName name="_xlnm.Print_Area" localSheetId="3">METODOLOGÍA!$A$1:$J$41</definedName>
    <definedName name="_xlnm.Print_Area" localSheetId="10">MOTIVOS!$A$1:$F$59</definedName>
    <definedName name="_xlnm.Print_Area" localSheetId="9">PERFIL!$A$1:$H$40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5" l="1"/>
  <c r="A7" i="9" l="1"/>
  <c r="E7" i="8" l="1"/>
  <c r="C7" i="8"/>
  <c r="G33" i="8" l="1"/>
  <c r="G30" i="8"/>
  <c r="G28" i="8"/>
  <c r="G25" i="8"/>
  <c r="G14" i="8"/>
  <c r="G19" i="8"/>
  <c r="G16" i="8"/>
  <c r="C7" i="5"/>
  <c r="G39" i="8"/>
  <c r="G13" i="8"/>
  <c r="G12" i="8"/>
  <c r="G34" i="8"/>
  <c r="G29" i="8"/>
  <c r="G32" i="8"/>
  <c r="G15" i="8"/>
  <c r="G11" i="8"/>
  <c r="G23" i="8"/>
  <c r="A20" i="10"/>
  <c r="G20" i="8"/>
  <c r="G31" i="8"/>
  <c r="G17" i="8"/>
  <c r="D7" i="5"/>
  <c r="G22" i="8"/>
  <c r="G24" i="8"/>
  <c r="G10" i="8"/>
  <c r="G38" i="8"/>
  <c r="E7" i="5"/>
  <c r="G26" i="8"/>
  <c r="G21" i="8"/>
  <c r="G27" i="8"/>
  <c r="G18" i="8"/>
  <c r="G35" i="8"/>
  <c r="A113" i="10" l="1"/>
  <c r="A41" i="10"/>
  <c r="A88" i="10"/>
  <c r="A16" i="10"/>
  <c r="A9" i="10"/>
  <c r="A100" i="10"/>
  <c r="A83" i="10"/>
  <c r="A95" i="10"/>
  <c r="A140" i="10"/>
  <c r="A56" i="10"/>
  <c r="A124" i="10"/>
  <c r="A47" i="10"/>
  <c r="A27" i="10"/>
  <c r="A61" i="10"/>
  <c r="A118" i="10"/>
  <c r="A68" i="10"/>
  <c r="A104" i="10"/>
  <c r="A49" i="10"/>
  <c r="A10" i="10"/>
  <c r="A24" i="10"/>
  <c r="A108" i="10"/>
  <c r="A29" i="10"/>
  <c r="A134" i="10"/>
  <c r="A5" i="10"/>
  <c r="A126" i="10"/>
  <c r="A99" i="10"/>
  <c r="A90" i="10"/>
  <c r="A125" i="10"/>
  <c r="A15" i="10"/>
  <c r="A98" i="10"/>
  <c r="A94" i="10"/>
  <c r="A11" i="10"/>
  <c r="A45" i="10"/>
  <c r="A42" i="10"/>
  <c r="A105" i="10"/>
  <c r="A36" i="10"/>
  <c r="A35" i="10"/>
  <c r="A74" i="10"/>
  <c r="A23" i="10"/>
  <c r="A58" i="10"/>
  <c r="A28" i="10"/>
  <c r="A17" i="10"/>
  <c r="A30" i="10"/>
  <c r="A26" i="10"/>
  <c r="A64" i="10"/>
  <c r="A136" i="10"/>
  <c r="A71" i="10"/>
  <c r="A27" i="3"/>
  <c r="A24" i="3"/>
  <c r="A26" i="3"/>
  <c r="A21" i="3"/>
  <c r="A28" i="3"/>
  <c r="A23" i="3"/>
  <c r="A22" i="3"/>
  <c r="A29" i="3"/>
  <c r="A25" i="3"/>
  <c r="A40" i="3"/>
  <c r="A44" i="3"/>
  <c r="A46" i="3"/>
  <c r="A47" i="3"/>
  <c r="A43" i="3"/>
  <c r="A41" i="3"/>
  <c r="A39" i="3"/>
  <c r="A42" i="3"/>
  <c r="A45" i="3"/>
  <c r="A17" i="3"/>
  <c r="A18" i="3"/>
  <c r="A15" i="3"/>
  <c r="A12" i="3"/>
  <c r="A20" i="3"/>
  <c r="A16" i="3"/>
  <c r="A13" i="3"/>
  <c r="A19" i="3"/>
  <c r="A14" i="3"/>
  <c r="A131" i="10"/>
  <c r="A116" i="10"/>
  <c r="A103" i="10"/>
  <c r="A22" i="10"/>
  <c r="A3" i="10"/>
  <c r="A50" i="10"/>
  <c r="A59" i="10"/>
  <c r="G37" i="8"/>
  <c r="G36" i="8"/>
  <c r="A66" i="3"/>
  <c r="A74" i="3"/>
  <c r="A70" i="3"/>
  <c r="A69" i="3"/>
  <c r="A67" i="3"/>
  <c r="A73" i="3"/>
  <c r="A71" i="3"/>
  <c r="A68" i="3"/>
  <c r="A72" i="3"/>
  <c r="A115" i="10"/>
  <c r="A133" i="10"/>
  <c r="A44" i="10"/>
  <c r="A77" i="10"/>
  <c r="A65" i="10"/>
  <c r="A123" i="10"/>
  <c r="A101" i="10"/>
  <c r="A117" i="10"/>
  <c r="A37" i="10"/>
  <c r="A13" i="10"/>
  <c r="A79" i="10"/>
  <c r="A67" i="10"/>
  <c r="A86" i="10"/>
  <c r="A76" i="3"/>
  <c r="A75" i="3"/>
  <c r="A80" i="3"/>
  <c r="A79" i="3"/>
  <c r="A78" i="3"/>
  <c r="A77" i="3"/>
  <c r="A83" i="3"/>
  <c r="A82" i="3"/>
  <c r="A81" i="3"/>
  <c r="A33" i="10"/>
  <c r="A72" i="10"/>
  <c r="A106" i="10"/>
  <c r="A73" i="10"/>
  <c r="A85" i="3"/>
  <c r="A86" i="3"/>
  <c r="A88" i="3"/>
  <c r="A89" i="3"/>
  <c r="A91" i="3"/>
  <c r="A92" i="3"/>
  <c r="A84" i="3"/>
  <c r="A90" i="3"/>
  <c r="A87" i="3"/>
  <c r="A112" i="10"/>
  <c r="A127" i="10"/>
  <c r="A18" i="10"/>
  <c r="A54" i="10"/>
  <c r="A93" i="10"/>
  <c r="A85" i="10"/>
  <c r="E7" i="9"/>
  <c r="E9" i="8"/>
  <c r="G7" i="5"/>
  <c r="A120" i="10"/>
  <c r="A135" i="10"/>
  <c r="A14" i="10"/>
  <c r="A62" i="10"/>
  <c r="A69" i="10"/>
  <c r="A51" i="10"/>
  <c r="A82" i="10"/>
  <c r="A89" i="10"/>
  <c r="A114" i="10"/>
  <c r="A138" i="10"/>
  <c r="A526" i="7"/>
  <c r="A421" i="7"/>
  <c r="A335" i="7"/>
  <c r="A390" i="7"/>
  <c r="A487" i="7"/>
  <c r="A310" i="7"/>
  <c r="A392" i="7"/>
  <c r="A313" i="7"/>
  <c r="A334" i="7"/>
  <c r="A473" i="7"/>
  <c r="A342" i="7"/>
  <c r="A483" i="7"/>
  <c r="A405" i="7"/>
  <c r="A275" i="7"/>
  <c r="A471" i="7"/>
  <c r="A484" i="7"/>
  <c r="A527" i="7"/>
  <c r="A311" i="7"/>
  <c r="A348" i="7"/>
  <c r="A505" i="7"/>
  <c r="A286" i="7"/>
  <c r="A350" i="7"/>
  <c r="A531" i="7"/>
  <c r="A425" i="7"/>
  <c r="A357" i="7"/>
  <c r="A369" i="7"/>
  <c r="A431" i="7"/>
  <c r="A361" i="7"/>
  <c r="A475" i="7"/>
  <c r="A449" i="7"/>
  <c r="A478" i="7"/>
  <c r="A461" i="7"/>
  <c r="A511" i="7"/>
  <c r="A282" i="7"/>
  <c r="A439" i="7"/>
  <c r="A329" i="7"/>
  <c r="A284" i="7"/>
  <c r="A465" i="7"/>
  <c r="A427" i="7"/>
  <c r="A523" i="7"/>
  <c r="A512" i="7"/>
  <c r="A315" i="7"/>
  <c r="A432" i="7"/>
  <c r="A279" i="7"/>
  <c r="A451" i="7"/>
  <c r="A436" i="7"/>
  <c r="A479" i="7"/>
  <c r="A469" i="7"/>
  <c r="A300" i="7"/>
  <c r="A397" i="7"/>
  <c r="A516" i="7"/>
  <c r="A302" i="7"/>
  <c r="A453" i="7"/>
  <c r="A289" i="7"/>
  <c r="A501" i="7"/>
  <c r="A430" i="7"/>
  <c r="A293" i="7"/>
  <c r="A410" i="7"/>
  <c r="A541" i="7"/>
  <c r="A520" i="7"/>
  <c r="A298" i="7"/>
  <c r="A281" i="7"/>
  <c r="A438" i="7"/>
  <c r="A493" i="7"/>
  <c r="A490" i="7"/>
  <c r="A440" i="7"/>
  <c r="A377" i="7"/>
  <c r="A285" i="7"/>
  <c r="A318" i="7"/>
  <c r="A317" i="7"/>
  <c r="A320" i="7"/>
  <c r="A423" i="7"/>
  <c r="A450" i="7"/>
  <c r="A366" i="7"/>
  <c r="A519" i="7"/>
  <c r="A510" i="7"/>
  <c r="A489" i="7"/>
  <c r="A409" i="7"/>
  <c r="A324" i="7"/>
  <c r="A326" i="7"/>
  <c r="A387" i="7"/>
  <c r="A303" i="7"/>
  <c r="A443" i="7"/>
  <c r="A299" i="7"/>
  <c r="A396" i="7"/>
  <c r="A445" i="7"/>
  <c r="A466" i="7"/>
  <c r="A398" i="7"/>
  <c r="A353" i="7"/>
  <c r="A273" i="7"/>
  <c r="A435" i="7"/>
  <c r="A296" i="7"/>
  <c r="A277" i="7"/>
  <c r="A382" i="7"/>
  <c r="A368" i="7"/>
  <c r="A344" i="7"/>
  <c r="A360" i="7"/>
  <c r="A308" i="7"/>
  <c r="A367" i="7"/>
  <c r="A503" i="7"/>
  <c r="A419" i="7"/>
  <c r="A524" i="7"/>
  <c r="A476" i="7"/>
  <c r="A492" i="7"/>
  <c r="A491" i="7"/>
  <c r="A414" i="7"/>
  <c r="A355" i="7"/>
  <c r="A400" i="7"/>
  <c r="A416" i="7"/>
  <c r="A402" i="7"/>
  <c r="A532" i="7"/>
  <c r="A393" i="7"/>
  <c r="A341" i="7"/>
  <c r="A498" i="7"/>
  <c r="A499" i="7"/>
  <c r="A356" i="7"/>
  <c r="A332" i="7"/>
  <c r="A521" i="7"/>
  <c r="A485" i="7"/>
  <c r="A306" i="7"/>
  <c r="A515" i="7"/>
  <c r="A497" i="7"/>
  <c r="A536" i="7"/>
  <c r="A278" i="7"/>
  <c r="A354" i="7"/>
  <c r="A401" i="7"/>
  <c r="A372" i="7"/>
  <c r="A529" i="7"/>
  <c r="A376" i="7"/>
  <c r="A374" i="7"/>
  <c r="A535" i="7"/>
  <c r="A442" i="7"/>
  <c r="A319" i="7"/>
  <c r="A458" i="7"/>
  <c r="A525" i="7"/>
  <c r="A477" i="7"/>
  <c r="A495" i="7"/>
  <c r="A513" i="7"/>
  <c r="A383" i="7"/>
  <c r="A502" i="7"/>
  <c r="A463" i="7"/>
  <c r="A426" i="7"/>
  <c r="A381" i="7"/>
  <c r="A359" i="7"/>
  <c r="A460" i="7"/>
  <c r="A481" i="7"/>
  <c r="A288" i="7"/>
  <c r="A454" i="7"/>
  <c r="A346" i="7"/>
  <c r="A504" i="7"/>
  <c r="A301" i="7"/>
  <c r="A441" i="7"/>
  <c r="A385" i="7"/>
  <c r="A364" i="7"/>
  <c r="A470" i="7"/>
  <c r="A345" i="7"/>
  <c r="A322" i="7"/>
  <c r="A480" i="7"/>
  <c r="A517" i="7"/>
  <c r="A417" i="7"/>
  <c r="A291" i="7"/>
  <c r="A472" i="7"/>
  <c r="A280" i="7"/>
  <c r="A509" i="7"/>
  <c r="A379" i="7"/>
  <c r="A375" i="7"/>
  <c r="A537" i="7"/>
  <c r="A274" i="7"/>
  <c r="A518" i="7"/>
  <c r="A371" i="7"/>
  <c r="A464" i="7"/>
  <c r="A386" i="7"/>
  <c r="A389" i="7"/>
  <c r="A482" i="7"/>
  <c r="A522" i="7"/>
  <c r="A314" i="7"/>
  <c r="A456" i="7"/>
  <c r="A422" i="7"/>
  <c r="A508" i="7"/>
  <c r="A434" i="7"/>
  <c r="A323" i="7"/>
  <c r="A312" i="7"/>
  <c r="A373" i="7"/>
  <c r="A418" i="7"/>
  <c r="A384" i="7"/>
  <c r="A540" i="7"/>
  <c r="A459" i="7"/>
  <c r="A391" i="7"/>
  <c r="A446" i="7"/>
  <c r="A447" i="7"/>
  <c r="A304" i="7"/>
  <c r="A462" i="7"/>
  <c r="A378" i="7"/>
  <c r="A399" i="7"/>
  <c r="A333" i="7"/>
  <c r="A448" i="7"/>
  <c r="A404" i="7"/>
  <c r="A295" i="7"/>
  <c r="A362" i="7"/>
  <c r="A514" i="7"/>
  <c r="A415" i="7"/>
  <c r="A437" i="7"/>
  <c r="A287" i="7"/>
  <c r="A530" i="7"/>
  <c r="A363" i="7"/>
  <c r="A455" i="7"/>
  <c r="A338" i="7"/>
  <c r="A496" i="7"/>
  <c r="A395" i="7"/>
  <c r="A534" i="7"/>
  <c r="A488" i="7"/>
  <c r="A351" i="7"/>
  <c r="A433" i="7"/>
  <c r="A316" i="7"/>
  <c r="A474" i="7"/>
  <c r="A413" i="7"/>
  <c r="A468" i="7"/>
  <c r="A506" i="7"/>
  <c r="A309" i="7"/>
  <c r="A408" i="7"/>
  <c r="A294" i="7"/>
  <c r="A452" i="7"/>
  <c r="A444" i="7"/>
  <c r="A327" i="7"/>
  <c r="A347" i="7"/>
  <c r="A292" i="7"/>
  <c r="A276" i="7"/>
  <c r="A330" i="7"/>
  <c r="A428" i="7"/>
  <c r="A424" i="7"/>
  <c r="A494" i="7"/>
  <c r="A403" i="7"/>
  <c r="A358" i="7"/>
  <c r="A406" i="7"/>
  <c r="A394" i="7"/>
  <c r="A337" i="7"/>
  <c r="A349" i="7"/>
  <c r="A328" i="7"/>
  <c r="A290" i="7"/>
  <c r="A339" i="7"/>
  <c r="A365" i="7"/>
  <c r="A412" i="7"/>
  <c r="A331" i="7"/>
  <c r="A307" i="7"/>
  <c r="A533" i="7"/>
  <c r="A411" i="7"/>
  <c r="A538" i="7"/>
  <c r="A343" i="7"/>
  <c r="A380" i="7"/>
  <c r="A420" i="7"/>
  <c r="A336" i="7"/>
  <c r="A352" i="7"/>
  <c r="A370" i="7"/>
  <c r="A528" i="7"/>
  <c r="A325" i="7"/>
  <c r="A467" i="7"/>
  <c r="A429" i="7"/>
  <c r="A340" i="7"/>
  <c r="A321" i="7"/>
  <c r="A500" i="7"/>
  <c r="A305" i="7"/>
  <c r="A297" i="7"/>
  <c r="A539" i="7"/>
  <c r="A388" i="7"/>
  <c r="A486" i="7"/>
  <c r="A283" i="7"/>
  <c r="A507" i="7"/>
  <c r="A407" i="7"/>
  <c r="A457" i="7"/>
  <c r="A542" i="7"/>
  <c r="A43" i="10"/>
  <c r="A92" i="10"/>
  <c r="A78" i="10"/>
  <c r="A53" i="10"/>
  <c r="A10" i="3"/>
  <c r="A9" i="3"/>
  <c r="A3" i="3"/>
  <c r="A4" i="3"/>
  <c r="A5" i="3"/>
  <c r="A11" i="3"/>
  <c r="A8" i="3"/>
  <c r="A6" i="3"/>
  <c r="A7" i="3"/>
  <c r="D7" i="9"/>
  <c r="D9" i="8"/>
  <c r="A32" i="10"/>
  <c r="A75" i="10"/>
  <c r="A48" i="10"/>
  <c r="A57" i="10"/>
  <c r="A96" i="10"/>
  <c r="A111" i="10"/>
  <c r="A102" i="10"/>
  <c r="A130" i="10"/>
  <c r="A39" i="10"/>
  <c r="A12" i="10"/>
  <c r="A6" i="10"/>
  <c r="A48" i="3"/>
  <c r="A54" i="3"/>
  <c r="A53" i="3"/>
  <c r="A55" i="3"/>
  <c r="A52" i="3"/>
  <c r="A56" i="3"/>
  <c r="A49" i="3"/>
  <c r="A51" i="3"/>
  <c r="A50" i="3"/>
  <c r="A80" i="10"/>
  <c r="A87" i="10"/>
  <c r="A55" i="10"/>
  <c r="A796" i="7"/>
  <c r="A601" i="7"/>
  <c r="A599" i="7"/>
  <c r="A642" i="7"/>
  <c r="A757" i="7"/>
  <c r="A670" i="7"/>
  <c r="A620" i="7"/>
  <c r="A558" i="7"/>
  <c r="A604" i="7"/>
  <c r="A744" i="7"/>
  <c r="A609" i="7"/>
  <c r="A703" i="7"/>
  <c r="A546" i="7"/>
  <c r="A562" i="7"/>
  <c r="A587" i="7"/>
  <c r="A754" i="7"/>
  <c r="A797" i="7"/>
  <c r="A786" i="7"/>
  <c r="A660" i="7"/>
  <c r="A775" i="7"/>
  <c r="A646" i="7"/>
  <c r="A578" i="7"/>
  <c r="A805" i="7"/>
  <c r="A737" i="7"/>
  <c r="A566" i="7"/>
  <c r="A590" i="7"/>
  <c r="A634" i="7"/>
  <c r="A794" i="7"/>
  <c r="A810" i="7"/>
  <c r="A589" i="7"/>
  <c r="A783" i="7"/>
  <c r="A748" i="7"/>
  <c r="A731" i="7"/>
  <c r="A715" i="7"/>
  <c r="A594" i="7"/>
  <c r="A709" i="7"/>
  <c r="A761" i="7"/>
  <c r="A572" i="7"/>
  <c r="A777" i="7"/>
  <c r="A781" i="7"/>
  <c r="A789" i="7"/>
  <c r="A702" i="7"/>
  <c r="A716" i="7"/>
  <c r="A807" i="7"/>
  <c r="A652" i="7"/>
  <c r="A771" i="7"/>
  <c r="A706" i="7"/>
  <c r="A749" i="7"/>
  <c r="A673" i="7"/>
  <c r="A552" i="7"/>
  <c r="A667" i="7"/>
  <c r="A623" i="7"/>
  <c r="A802" i="7"/>
  <c r="A735" i="7"/>
  <c r="A583" i="7"/>
  <c r="A770" i="7"/>
  <c r="A663" i="7"/>
  <c r="A717" i="7"/>
  <c r="A560" i="7"/>
  <c r="A632" i="7"/>
  <c r="A603" i="7"/>
  <c r="A568" i="7"/>
  <c r="A551" i="7"/>
  <c r="A750" i="7"/>
  <c r="A600" i="7"/>
  <c r="A760" i="7"/>
  <c r="A668" i="7"/>
  <c r="A605" i="7"/>
  <c r="A597" i="7"/>
  <c r="A638" i="7"/>
  <c r="A719" i="7"/>
  <c r="A588" i="7"/>
  <c r="A724" i="7"/>
  <c r="A740" i="7"/>
  <c r="A765" i="7"/>
  <c r="A772" i="7"/>
  <c r="A596" i="7"/>
  <c r="A628" i="7"/>
  <c r="A730" i="7"/>
  <c r="A751" i="7"/>
  <c r="A768" i="7"/>
  <c r="A721" i="7"/>
  <c r="A591" i="7"/>
  <c r="A779" i="7"/>
  <c r="A569" i="7"/>
  <c r="A708" i="7"/>
  <c r="A697" i="7"/>
  <c r="A778" i="7"/>
  <c r="A686" i="7"/>
  <c r="A581" i="7"/>
  <c r="A555" i="7"/>
  <c r="A630" i="7"/>
  <c r="A812" i="7"/>
  <c r="A699" i="7"/>
  <c r="A704" i="7"/>
  <c r="A720" i="7"/>
  <c r="A745" i="7"/>
  <c r="A606" i="7"/>
  <c r="A678" i="7"/>
  <c r="A773" i="7"/>
  <c r="A759" i="7"/>
  <c r="A545" i="7"/>
  <c r="A549" i="7"/>
  <c r="A696" i="7"/>
  <c r="A622" i="7"/>
  <c r="A666" i="7"/>
  <c r="A625" i="7"/>
  <c r="A736" i="7"/>
  <c r="A644" i="7"/>
  <c r="A557" i="7"/>
  <c r="A543" i="7"/>
  <c r="A653" i="7"/>
  <c r="A675" i="7"/>
  <c r="A791" i="7"/>
  <c r="A635" i="7"/>
  <c r="A651" i="7"/>
  <c r="A676" i="7"/>
  <c r="A792" i="7"/>
  <c r="A755" i="7"/>
  <c r="A733" i="7"/>
  <c r="A580" i="7"/>
  <c r="A780" i="7"/>
  <c r="A790" i="7"/>
  <c r="A741" i="7"/>
  <c r="A739" i="7"/>
  <c r="A554" i="7"/>
  <c r="A782" i="7"/>
  <c r="A567" i="7"/>
  <c r="A787" i="7"/>
  <c r="A695" i="7"/>
  <c r="A684" i="7"/>
  <c r="A799" i="7"/>
  <c r="A712" i="7"/>
  <c r="A662" i="7"/>
  <c r="A762" i="7"/>
  <c r="A784" i="7"/>
  <c r="A585" i="7"/>
  <c r="A677" i="7"/>
  <c r="A753" i="7"/>
  <c r="A626" i="7"/>
  <c r="A631" i="7"/>
  <c r="A656" i="7"/>
  <c r="A618" i="7"/>
  <c r="A801" i="7"/>
  <c r="A614" i="7"/>
  <c r="A795" i="7"/>
  <c r="A576" i="7"/>
  <c r="A556" i="7"/>
  <c r="A582" i="7"/>
  <c r="A548" i="7"/>
  <c r="A657" i="7"/>
  <c r="A691" i="7"/>
  <c r="A661" i="7"/>
  <c r="A713" i="7"/>
  <c r="A627" i="7"/>
  <c r="A718" i="7"/>
  <c r="A584" i="7"/>
  <c r="A664" i="7"/>
  <c r="A607" i="7"/>
  <c r="A577" i="7"/>
  <c r="A689" i="7"/>
  <c r="A701" i="7"/>
  <c r="A561" i="7"/>
  <c r="A565" i="7"/>
  <c r="A682" i="7"/>
  <c r="A559" i="7"/>
  <c r="A595" i="7"/>
  <c r="A647" i="7"/>
  <c r="A692" i="7"/>
  <c r="A742" i="7"/>
  <c r="A655" i="7"/>
  <c r="A732" i="7"/>
  <c r="A547" i="7"/>
  <c r="A800" i="7"/>
  <c r="A650" i="7"/>
  <c r="A758" i="7"/>
  <c r="A629" i="7"/>
  <c r="A613" i="7"/>
  <c r="A746" i="7"/>
  <c r="A747" i="7"/>
  <c r="A690" i="7"/>
  <c r="A710" i="7"/>
  <c r="A769" i="7"/>
  <c r="A767" i="7"/>
  <c r="A615" i="7"/>
  <c r="A649" i="7"/>
  <c r="A619" i="7"/>
  <c r="A671" i="7"/>
  <c r="A806" i="7"/>
  <c r="A728" i="7"/>
  <c r="A564" i="7"/>
  <c r="A687" i="7"/>
  <c r="A707" i="7"/>
  <c r="A738" i="7"/>
  <c r="A621" i="7"/>
  <c r="A665" i="7"/>
  <c r="A579" i="7"/>
  <c r="A640" i="7"/>
  <c r="A798" i="7"/>
  <c r="A553" i="7"/>
  <c r="A723" i="7"/>
  <c r="A612" i="7"/>
  <c r="A743" i="7"/>
  <c r="A766" i="7"/>
  <c r="A658" i="7"/>
  <c r="A756" i="7"/>
  <c r="A571" i="7"/>
  <c r="A711" i="7"/>
  <c r="A573" i="7"/>
  <c r="A608" i="7"/>
  <c r="A610" i="7"/>
  <c r="A616" i="7"/>
  <c r="A774" i="7"/>
  <c r="A804" i="7"/>
  <c r="A669" i="7"/>
  <c r="A636" i="7"/>
  <c r="A698" i="7"/>
  <c r="A574" i="7"/>
  <c r="A763" i="7"/>
  <c r="A793" i="7"/>
  <c r="A570" i="7"/>
  <c r="A645" i="7"/>
  <c r="A726" i="7"/>
  <c r="A633" i="7"/>
  <c r="A776" i="7"/>
  <c r="A734" i="7"/>
  <c r="A544" i="7"/>
  <c r="A764" i="7"/>
  <c r="A683" i="7"/>
  <c r="A722" i="7"/>
  <c r="A785" i="7"/>
  <c r="A654" i="7"/>
  <c r="A705" i="7"/>
  <c r="A659" i="7"/>
  <c r="A648" i="7"/>
  <c r="A694" i="7"/>
  <c r="A700" i="7"/>
  <c r="A727" i="7"/>
  <c r="A679" i="7"/>
  <c r="A714" i="7"/>
  <c r="A752" i="7"/>
  <c r="A693" i="7"/>
  <c r="A617" i="7"/>
  <c r="A624" i="7"/>
  <c r="A688" i="7"/>
  <c r="A680" i="7"/>
  <c r="A808" i="7"/>
  <c r="A809" i="7"/>
  <c r="A641" i="7"/>
  <c r="A637" i="7"/>
  <c r="A681" i="7"/>
  <c r="A575" i="7"/>
  <c r="A685" i="7"/>
  <c r="A598" i="7"/>
  <c r="A611" i="7"/>
  <c r="A674" i="7"/>
  <c r="A563" i="7"/>
  <c r="A550" i="7"/>
  <c r="A729" i="7"/>
  <c r="A672" i="7"/>
  <c r="A788" i="7"/>
  <c r="A725" i="7"/>
  <c r="A639" i="7"/>
  <c r="A593" i="7"/>
  <c r="A643" i="7"/>
  <c r="A803" i="7"/>
  <c r="A602" i="7"/>
  <c r="A586" i="7"/>
  <c r="A811" i="7"/>
  <c r="A592" i="7"/>
  <c r="A137" i="10"/>
  <c r="A32" i="3"/>
  <c r="A38" i="3"/>
  <c r="A33" i="3"/>
  <c r="A35" i="3"/>
  <c r="A36" i="3"/>
  <c r="A30" i="3"/>
  <c r="A34" i="3"/>
  <c r="A31" i="3"/>
  <c r="A37" i="3"/>
  <c r="A21" i="10"/>
  <c r="A66" i="10"/>
  <c r="A109" i="10"/>
  <c r="A139" i="10"/>
  <c r="A122" i="10"/>
  <c r="A58" i="3"/>
  <c r="A60" i="3"/>
  <c r="A65" i="3"/>
  <c r="A57" i="3"/>
  <c r="A64" i="3"/>
  <c r="A61" i="3"/>
  <c r="A62" i="3"/>
  <c r="A59" i="3"/>
  <c r="A63" i="3"/>
  <c r="A7" i="10"/>
  <c r="A4" i="10"/>
  <c r="A34" i="10"/>
  <c r="A81" i="10"/>
  <c r="A70" i="10"/>
  <c r="A128" i="10"/>
  <c r="A52" i="10"/>
  <c r="A67" i="7"/>
  <c r="A55" i="7"/>
  <c r="A162" i="7"/>
  <c r="A47" i="7"/>
  <c r="A230" i="7"/>
  <c r="A178" i="7"/>
  <c r="A193" i="7"/>
  <c r="A15" i="7"/>
  <c r="A165" i="7"/>
  <c r="A170" i="7"/>
  <c r="A132" i="7"/>
  <c r="A10" i="7"/>
  <c r="A96" i="7"/>
  <c r="A9" i="7"/>
  <c r="A114" i="7"/>
  <c r="A19" i="7"/>
  <c r="A251" i="7"/>
  <c r="A246" i="7"/>
  <c r="A37" i="7"/>
  <c r="A144" i="7"/>
  <c r="A11" i="7"/>
  <c r="A194" i="7"/>
  <c r="A160" i="7"/>
  <c r="A103" i="7"/>
  <c r="A121" i="7"/>
  <c r="A5" i="7"/>
  <c r="A94" i="7"/>
  <c r="A203" i="7"/>
  <c r="A167" i="7"/>
  <c r="A58" i="7"/>
  <c r="A243" i="7"/>
  <c r="A76" i="7"/>
  <c r="A138" i="7"/>
  <c r="A122" i="7"/>
  <c r="A236" i="7"/>
  <c r="A263" i="7"/>
  <c r="A157" i="7"/>
  <c r="A90" i="7"/>
  <c r="A233" i="7"/>
  <c r="A86" i="7"/>
  <c r="A106" i="7"/>
  <c r="A267" i="7"/>
  <c r="A173" i="7"/>
  <c r="A238" i="7"/>
  <c r="A42" i="7"/>
  <c r="A40" i="7"/>
  <c r="A191" i="7"/>
  <c r="A241" i="7"/>
  <c r="A130" i="7"/>
  <c r="A218" i="7"/>
  <c r="A119" i="7"/>
  <c r="A85" i="7"/>
  <c r="A72" i="7"/>
  <c r="A215" i="7"/>
  <c r="A50" i="7"/>
  <c r="A88" i="7"/>
  <c r="A249" i="7"/>
  <c r="A225" i="7"/>
  <c r="A3" i="7"/>
  <c r="A78" i="7"/>
  <c r="A152" i="7"/>
  <c r="A77" i="7"/>
  <c r="A81" i="7"/>
  <c r="A83" i="7"/>
  <c r="A56" i="7"/>
  <c r="A127" i="7"/>
  <c r="A234" i="7"/>
  <c r="A48" i="7"/>
  <c r="A53" i="7"/>
  <c r="A250" i="7"/>
  <c r="A104" i="7"/>
  <c r="A87" i="7"/>
  <c r="A256" i="7"/>
  <c r="A183" i="7"/>
  <c r="A134" i="7"/>
  <c r="A135" i="7"/>
  <c r="A61" i="7"/>
  <c r="A169" i="7"/>
  <c r="A151" i="7"/>
  <c r="A269" i="7"/>
  <c r="A254" i="7"/>
  <c r="A41" i="7"/>
  <c r="A38" i="7"/>
  <c r="A109" i="7"/>
  <c r="A216" i="7"/>
  <c r="A209" i="7"/>
  <c r="A35" i="7"/>
  <c r="A232" i="7"/>
  <c r="A68" i="7"/>
  <c r="A69" i="7"/>
  <c r="A171" i="7"/>
  <c r="A97" i="7"/>
  <c r="A59" i="7"/>
  <c r="A219" i="7"/>
  <c r="A24" i="7"/>
  <c r="A131" i="7"/>
  <c r="A201" i="7"/>
  <c r="A158" i="7"/>
  <c r="A30" i="7"/>
  <c r="A240" i="7"/>
  <c r="A20" i="7"/>
  <c r="A91" i="7"/>
  <c r="A198" i="7"/>
  <c r="A155" i="7"/>
  <c r="A17" i="7"/>
  <c r="A214" i="7"/>
  <c r="A32" i="7"/>
  <c r="A51" i="7"/>
  <c r="A21" i="7"/>
  <c r="A23" i="7"/>
  <c r="A208" i="7"/>
  <c r="A95" i="7"/>
  <c r="A257" i="7"/>
  <c r="A93" i="7"/>
  <c r="A4" i="7"/>
  <c r="A126" i="7"/>
  <c r="A142" i="7"/>
  <c r="A13" i="7"/>
  <c r="A239" i="7"/>
  <c r="A118" i="7"/>
  <c r="A202" i="7"/>
  <c r="A166" i="7"/>
  <c r="A205" i="7"/>
  <c r="A211" i="7"/>
  <c r="A120" i="7"/>
  <c r="A43" i="7"/>
  <c r="A168" i="7"/>
  <c r="A247" i="7"/>
  <c r="A73" i="7"/>
  <c r="A180" i="7"/>
  <c r="A101" i="7"/>
  <c r="A266" i="7"/>
  <c r="A196" i="7"/>
  <c r="A265" i="7"/>
  <c r="A33" i="7"/>
  <c r="A7" i="7"/>
  <c r="A133" i="7"/>
  <c r="A255" i="7"/>
  <c r="A207" i="7"/>
  <c r="A172" i="7"/>
  <c r="A46" i="7"/>
  <c r="A153" i="7"/>
  <c r="A272" i="7"/>
  <c r="A174" i="7"/>
  <c r="A57" i="7"/>
  <c r="A108" i="7"/>
  <c r="A124" i="7"/>
  <c r="A12" i="7"/>
  <c r="A116" i="7"/>
  <c r="A82" i="7"/>
  <c r="A200" i="7"/>
  <c r="A84" i="7"/>
  <c r="A125" i="7"/>
  <c r="A176" i="7"/>
  <c r="A262" i="7"/>
  <c r="A222" i="7"/>
  <c r="A115" i="7"/>
  <c r="A164" i="7"/>
  <c r="A137" i="7"/>
  <c r="A89" i="7"/>
  <c r="A231" i="7"/>
  <c r="A187" i="7"/>
  <c r="A147" i="7"/>
  <c r="A244" i="7"/>
  <c r="A65" i="7"/>
  <c r="A71" i="7"/>
  <c r="A213" i="7"/>
  <c r="A149" i="7"/>
  <c r="A99" i="7"/>
  <c r="A206" i="7"/>
  <c r="A74" i="7"/>
  <c r="A258" i="7"/>
  <c r="A204" i="7"/>
  <c r="A18" i="7"/>
  <c r="A66" i="7"/>
  <c r="A44" i="7"/>
  <c r="A264" i="7"/>
  <c r="A186" i="7"/>
  <c r="A148" i="7"/>
  <c r="A102" i="7"/>
  <c r="A98" i="7"/>
  <c r="A182" i="7"/>
  <c r="A227" i="7"/>
  <c r="A107" i="7"/>
  <c r="A140" i="7"/>
  <c r="A224" i="7"/>
  <c r="A185" i="7"/>
  <c r="A39" i="7"/>
  <c r="A146" i="7"/>
  <c r="A49" i="7"/>
  <c r="A129" i="7"/>
  <c r="A29" i="7"/>
  <c r="A105" i="7"/>
  <c r="A235" i="7"/>
  <c r="A80" i="7"/>
  <c r="A192" i="7"/>
  <c r="A70" i="7"/>
  <c r="A128" i="7"/>
  <c r="A270" i="7"/>
  <c r="A14" i="7"/>
  <c r="A195" i="7"/>
  <c r="A111" i="7"/>
  <c r="A62" i="7"/>
  <c r="A45" i="7"/>
  <c r="A110" i="7"/>
  <c r="A252" i="7"/>
  <c r="A229" i="7"/>
  <c r="A177" i="7"/>
  <c r="A64" i="7"/>
  <c r="A25" i="7"/>
  <c r="A8" i="7"/>
  <c r="A92" i="7"/>
  <c r="A54" i="7"/>
  <c r="A139" i="7"/>
  <c r="A159" i="7"/>
  <c r="A27" i="7"/>
  <c r="A226" i="7"/>
  <c r="A242" i="7"/>
  <c r="A36" i="7"/>
  <c r="A141" i="7"/>
  <c r="A113" i="7"/>
  <c r="A237" i="7"/>
  <c r="A253" i="7"/>
  <c r="A259" i="7"/>
  <c r="A245" i="7"/>
  <c r="A217" i="7"/>
  <c r="A190" i="7"/>
  <c r="A52" i="7"/>
  <c r="A271" i="7"/>
  <c r="A221" i="7"/>
  <c r="A156" i="7"/>
  <c r="A100" i="7"/>
  <c r="A150" i="7"/>
  <c r="A163" i="7"/>
  <c r="A197" i="7"/>
  <c r="A34" i="7"/>
  <c r="A28" i="7"/>
  <c r="A63" i="7"/>
  <c r="A6" i="7"/>
  <c r="A261" i="7"/>
  <c r="A145" i="7"/>
  <c r="A179" i="7"/>
  <c r="A16" i="7"/>
  <c r="A220" i="7"/>
  <c r="A26" i="7"/>
  <c r="A117" i="7"/>
  <c r="A228" i="7"/>
  <c r="A175" i="7"/>
  <c r="A223" i="7"/>
  <c r="A184" i="7"/>
  <c r="A112" i="7"/>
  <c r="A181" i="7"/>
  <c r="A31" i="7"/>
  <c r="A161" i="7"/>
  <c r="A248" i="7"/>
  <c r="A60" i="7"/>
  <c r="A189" i="7"/>
  <c r="A154" i="7"/>
  <c r="A123" i="7"/>
  <c r="A188" i="7"/>
  <c r="A268" i="7"/>
  <c r="A199" i="7"/>
  <c r="A136" i="7"/>
  <c r="A210" i="7"/>
  <c r="A143" i="7"/>
  <c r="A212" i="7"/>
  <c r="A22" i="7"/>
  <c r="A260" i="7"/>
  <c r="A79" i="7"/>
  <c r="A75" i="7"/>
  <c r="A132" i="10"/>
  <c r="A119" i="10"/>
  <c r="A129" i="10"/>
  <c r="A31" i="10"/>
  <c r="A19" i="10"/>
  <c r="A8" i="10"/>
  <c r="A60" i="10"/>
  <c r="A91" i="10"/>
  <c r="A95" i="3"/>
  <c r="A99" i="3"/>
  <c r="A100" i="3"/>
  <c r="A98" i="3"/>
  <c r="A96" i="3"/>
  <c r="A94" i="3"/>
  <c r="A93" i="3"/>
  <c r="A101" i="3"/>
  <c r="A97" i="3"/>
  <c r="A107" i="10"/>
  <c r="A46" i="10"/>
  <c r="A84" i="10"/>
  <c r="A110" i="10"/>
  <c r="A97" i="10"/>
  <c r="A121" i="10"/>
  <c r="A40" i="10"/>
  <c r="A25" i="10"/>
  <c r="A38" i="10"/>
  <c r="A63" i="10"/>
  <c r="A76" i="10"/>
  <c r="C7" i="9"/>
  <c r="C9" i="8"/>
  <c r="E36" i="8" l="1"/>
  <c r="C24" i="8"/>
  <c r="D19" i="8"/>
  <c r="D32" i="8"/>
  <c r="D33" i="8"/>
  <c r="D22" i="8"/>
  <c r="D20" i="8"/>
  <c r="D10" i="8"/>
  <c r="C36" i="8"/>
  <c r="C19" i="8"/>
  <c r="C33" i="8"/>
  <c r="C22" i="8"/>
  <c r="C10" i="8"/>
  <c r="E27" i="8"/>
  <c r="D14" i="8"/>
  <c r="E33" i="8"/>
  <c r="E15" i="8"/>
  <c r="D21" i="8"/>
  <c r="C31" i="8"/>
  <c r="C12" i="8"/>
  <c r="D11" i="8"/>
  <c r="D28" i="8"/>
  <c r="C26" i="8"/>
  <c r="D25" i="8"/>
  <c r="E30" i="8"/>
  <c r="E26" i="8"/>
  <c r="E31" i="8"/>
  <c r="C16" i="8"/>
  <c r="E12" i="8"/>
  <c r="D16" i="8"/>
  <c r="C15" i="8"/>
  <c r="E17" i="8"/>
  <c r="C32" i="8"/>
  <c r="D23" i="8"/>
  <c r="E11" i="8"/>
  <c r="E13" i="8"/>
  <c r="D13" i="8"/>
  <c r="C34" i="8"/>
  <c r="D34" i="8"/>
  <c r="C17" i="8"/>
  <c r="E24" i="8"/>
  <c r="E25" i="8"/>
  <c r="D27" i="8"/>
  <c r="E18" i="8"/>
  <c r="C13" i="8"/>
  <c r="E34" i="8"/>
  <c r="C27" i="8"/>
  <c r="D39" i="8"/>
  <c r="E38" i="8"/>
  <c r="E29" i="8"/>
  <c r="D15" i="8"/>
  <c r="C18" i="8"/>
  <c r="D12" i="8"/>
  <c r="E10" i="8"/>
  <c r="C38" i="8"/>
  <c r="D37" i="8"/>
  <c r="C21" i="8"/>
  <c r="D31" i="8"/>
  <c r="D18" i="8"/>
  <c r="D38" i="8"/>
  <c r="E21" i="8"/>
  <c r="E23" i="8"/>
  <c r="C25" i="8"/>
  <c r="E20" i="8"/>
  <c r="C23" i="8"/>
  <c r="C11" i="8"/>
  <c r="E14" i="8"/>
  <c r="D35" i="8"/>
  <c r="E28" i="8"/>
  <c r="E19" i="8"/>
  <c r="C37" i="8"/>
  <c r="E37" i="8"/>
  <c r="D24" i="8"/>
  <c r="C14" i="8"/>
  <c r="E16" i="8"/>
  <c r="C29" i="8"/>
  <c r="E39" i="8"/>
  <c r="E22" i="8"/>
  <c r="E35" i="8"/>
  <c r="E32" i="8"/>
  <c r="D30" i="8"/>
  <c r="C20" i="8"/>
  <c r="D26" i="8"/>
  <c r="C30" i="8"/>
  <c r="C28" i="8"/>
  <c r="C39" i="8"/>
  <c r="C35" i="8"/>
  <c r="D36" i="8"/>
  <c r="D29" i="8"/>
  <c r="D17" i="8"/>
  <c r="E14" i="5"/>
  <c r="E15" i="5"/>
  <c r="C9" i="5"/>
  <c r="E9" i="5"/>
  <c r="D15" i="5"/>
  <c r="C14" i="5"/>
  <c r="C13" i="5"/>
  <c r="C8" i="5"/>
  <c r="E11" i="5"/>
  <c r="E8" i="5"/>
  <c r="D11" i="5"/>
  <c r="C16" i="5"/>
  <c r="E13" i="5"/>
  <c r="E12" i="5"/>
  <c r="D10" i="5"/>
  <c r="E16" i="5"/>
  <c r="C12" i="5"/>
  <c r="D13" i="5"/>
  <c r="D9" i="5"/>
  <c r="E10" i="5"/>
  <c r="C11" i="5"/>
  <c r="D14" i="5"/>
  <c r="D8" i="5"/>
  <c r="D16" i="5"/>
  <c r="C15" i="5"/>
  <c r="D12" i="5"/>
  <c r="C10" i="5"/>
  <c r="E29" i="9"/>
  <c r="C14" i="9"/>
  <c r="C49" i="9"/>
  <c r="D46" i="9"/>
  <c r="D20" i="9"/>
  <c r="C16" i="9"/>
  <c r="E12" i="9"/>
  <c r="D28" i="9"/>
  <c r="E42" i="9"/>
  <c r="C24" i="9"/>
  <c r="E10" i="9"/>
  <c r="D15" i="9"/>
  <c r="D12" i="9"/>
  <c r="E34" i="9"/>
  <c r="E51" i="9"/>
  <c r="E38" i="9"/>
  <c r="E9" i="9"/>
  <c r="D16" i="9"/>
  <c r="C42" i="9"/>
  <c r="C52" i="9"/>
  <c r="E37" i="9"/>
  <c r="E25" i="9"/>
  <c r="C23" i="9"/>
  <c r="C27" i="9"/>
  <c r="E20" i="9"/>
  <c r="C9" i="9"/>
  <c r="C46" i="9"/>
  <c r="C8" i="9"/>
  <c r="D23" i="9"/>
  <c r="D50" i="9"/>
  <c r="C41" i="9"/>
  <c r="C51" i="9"/>
  <c r="C31" i="9"/>
  <c r="C22" i="9"/>
  <c r="D32" i="9"/>
  <c r="C26" i="9"/>
  <c r="C12" i="9"/>
  <c r="C37" i="9"/>
  <c r="E41" i="9"/>
  <c r="C55" i="9"/>
  <c r="D34" i="9"/>
  <c r="D24" i="9"/>
  <c r="E35" i="9"/>
  <c r="C53" i="9"/>
  <c r="D45" i="9"/>
  <c r="C28" i="9"/>
  <c r="D31" i="9"/>
  <c r="E47" i="9"/>
  <c r="E55" i="9"/>
  <c r="D43" i="9"/>
  <c r="D37" i="9"/>
  <c r="D25" i="9"/>
  <c r="C50" i="9"/>
  <c r="E36" i="9"/>
  <c r="E53" i="9"/>
  <c r="C17" i="9"/>
  <c r="C54" i="9"/>
  <c r="D40" i="9"/>
  <c r="E8" i="9"/>
  <c r="E24" i="9"/>
  <c r="C57" i="9"/>
  <c r="E49" i="9"/>
  <c r="E27" i="9"/>
  <c r="D27" i="9"/>
  <c r="D35" i="9"/>
  <c r="C38" i="9"/>
  <c r="C56" i="9"/>
  <c r="C33" i="9"/>
  <c r="D33" i="9"/>
  <c r="D26" i="9"/>
  <c r="C43" i="9"/>
  <c r="D18" i="9"/>
  <c r="E33" i="9"/>
  <c r="D47" i="9"/>
  <c r="D10" i="9"/>
  <c r="D11" i="9"/>
  <c r="E28" i="9"/>
  <c r="E44" i="9"/>
  <c r="D8" i="9"/>
  <c r="C34" i="9"/>
  <c r="C19" i="9"/>
  <c r="E56" i="9"/>
  <c r="D54" i="9"/>
  <c r="E46" i="9"/>
  <c r="E19" i="9"/>
  <c r="C15" i="9"/>
  <c r="C45" i="9"/>
  <c r="D13" i="9"/>
  <c r="E52" i="9"/>
  <c r="D49" i="9"/>
  <c r="E57" i="9"/>
  <c r="D51" i="9"/>
  <c r="D52" i="9"/>
  <c r="C44" i="9"/>
  <c r="C47" i="9"/>
  <c r="D22" i="9"/>
  <c r="C32" i="9"/>
  <c r="D38" i="9"/>
  <c r="E40" i="9"/>
  <c r="D36" i="9"/>
  <c r="D17" i="9"/>
  <c r="E50" i="9"/>
  <c r="E15" i="9"/>
  <c r="E18" i="9"/>
  <c r="E23" i="9"/>
  <c r="E31" i="9"/>
  <c r="C29" i="9"/>
  <c r="E45" i="9"/>
  <c r="D19" i="9"/>
  <c r="D42" i="9"/>
  <c r="E17" i="9"/>
  <c r="D9" i="9"/>
  <c r="E13" i="9"/>
  <c r="D41" i="9"/>
  <c r="D29" i="9"/>
  <c r="C18" i="9"/>
  <c r="D55" i="9"/>
  <c r="E11" i="9"/>
  <c r="C35" i="9"/>
  <c r="C20" i="9"/>
  <c r="E32" i="9"/>
  <c r="C11" i="9"/>
  <c r="C40" i="9"/>
  <c r="D14" i="9"/>
  <c r="D57" i="9"/>
  <c r="C25" i="9"/>
  <c r="E54" i="9"/>
  <c r="C36" i="9"/>
  <c r="D53" i="9"/>
  <c r="E16" i="9"/>
  <c r="C10" i="9"/>
  <c r="E43" i="9"/>
  <c r="D44" i="9"/>
  <c r="E26" i="9"/>
  <c r="E14" i="9"/>
  <c r="D56" i="9"/>
  <c r="C13" i="9"/>
  <c r="E22" i="9"/>
  <c r="G16" i="5" l="1"/>
  <c r="G12" i="5"/>
  <c r="G9" i="5"/>
  <c r="G10" i="5"/>
  <c r="G13" i="5"/>
  <c r="G8" i="5"/>
  <c r="G11" i="5"/>
  <c r="G15" i="5"/>
  <c r="G1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tc={FEB69596-88EA-4D55-A9CF-558EAE56A09D}</author>
  </authors>
  <commentList>
    <comment ref="G7" authorId="0" shapeId="0" xr:uid="{FEB69596-88EA-4D55-A9CF-558EAE56A09D}">
      <text>
        <t>[Threaded comment]
Your version of Excel allows you to read this threaded comment; however, any edits to it will get removed if the file is opened in a newer version of Excel. Learn more: https://go.microsoft.com/fwlink/?linkid=870924
Comment:
    Dato expresado en % a excepción de cuando se selecciona la variable penetracion que está expresado en puntos.</t>
      </text>
    </comment>
  </commentList>
</comments>
</file>

<file path=xl/sharedStrings.xml><?xml version="1.0" encoding="utf-8"?>
<sst xmlns="http://schemas.openxmlformats.org/spreadsheetml/2006/main" count="1653" uniqueCount="203">
  <si>
    <t>Informe consumo de aperitivos fuera del hogar</t>
  </si>
  <si>
    <t>Principales variables</t>
  </si>
  <si>
    <t>Perfil sociodemografico</t>
  </si>
  <si>
    <t>Lugares y motivos de consumo</t>
  </si>
  <si>
    <t>Metodología</t>
  </si>
  <si>
    <t>Glosario Variables</t>
  </si>
  <si>
    <t>Conclusiones</t>
  </si>
  <si>
    <t>En 2025 el consumo de aperitivos fuera del hogar muestra recuperación del 1,4 % tras la caída que se produjo el año anterior (2024).</t>
  </si>
  <si>
    <t xml:space="preserve">El volumen total de consumo de aperitivos fuera del hogar alcanza los 51,3 millones de kilos, lo que supone un crecimiento del 1,4 % respecto a 2024, rompe la tendencia negativa que marcaba el consumo de este tipo de productos durante el año anterior. 
Sin embargo, el valor del mercado se mantiene prácticamente estable, que sitúan la facturación de la categoría en los 430,8 millones de euros, condicionado por una ligera reducción del precio medio (1,6 %), que se sitúa en 8,40 €/kg.
Desde la óptica del comportamiento del comprador, la frecuencia con la que consumo fuera de casa aperitivos se mantiene en torno a 12,6 actos por persona al año  (un 0,3 % superior a 2024).
No obstante, el gasto per cápita desciende hasta 11,99 euros (se reduce un 1,4 %).
Si se analizan las distintas categorías, se observa como el comportamiento es desigual entre ellas. Las patatas fritas continúan siendo el aperitivo con mayor cuota, un 31,3 % del volumen, aunque registra retroceso tanto en demanda (8,2 %) como en valor (6,2 %). En contraste, destacan los avances que presentan los frutos secos, que aumentan un 16,4 % su volumen y en otros snacks salados que lo hacen un 7,4 % y que compensan parcialmente la caída de las opciones más tradicionales como son los caramelos o chicles entre otros. Golosinas también mantienen una evolución negativa tanto en volumen (3,5 %) como en valor (8,9 %).
En cuanto a los lugares de consumo, los hipermercados y supermercados son los principales canales para adquirir este tipo de productos, que además incrementan su peso hasta llegar a alcanzar el 55,7 % del volumen total. El consumo en la calle por su parte mantiene relevancia con un 35,6 % de cuota, mientras que el establecimiento pierde ligeramente participación. 
Desde el punto de vista de los momentos, el aperitivo antes de comer y la tarde/merienda continúan concentrando una parte significativa del consumo, aunque gana peso el consumo asociado a la comida principal.
En términos motivacionales, el consumo por “tener hambre o sin planificar” aumenta su relevancia (42,0 % del volumen), al igual que los momentos vinculados a la socialización con amigos (26,4 %) y a celebraciones o salir a tomar algo (17,4 %), reforzando el componente impulsivo y social de la categoría.
El análisis sociodemográfico muestra una creciente concentración del consumo en los grupos de mayor edad, especialmente entre los mayores de 60 años, mientras que los segmentos intermedios reducen su participación relativa. 
Regionalmente, la evolución también es diferencial, destacan la región catalano-aragonesa que alcanza el 17,9 % de cuota y resto centro con el 15,3 % del volumen, son las zonas que presentan el consumo más intensivo con respecto a su extensión de población. </t>
  </si>
  <si>
    <t>Variables utilizadas en el informe</t>
  </si>
  <si>
    <t>Periodicidad</t>
  </si>
  <si>
    <t>Trim 1: de Enero a Marzo</t>
  </si>
  <si>
    <t>Trim 2: de Abril a Junio</t>
  </si>
  <si>
    <t>Trim 3: de Julio a Septiembre</t>
  </si>
  <si>
    <t>Trim 4: de Octubre a Diciembre</t>
  </si>
  <si>
    <t>TAM : Ultimos 12 meses</t>
  </si>
  <si>
    <t>Variables</t>
  </si>
  <si>
    <r>
      <rPr>
        <b/>
        <sz val="11"/>
        <color theme="1"/>
        <rFont val="Calibri"/>
        <family val="2"/>
        <scheme val="minor"/>
      </rPr>
      <t xml:space="preserve">Volumen (millones de consumiciones): </t>
    </r>
    <r>
      <rPr>
        <sz val="11"/>
        <color theme="1"/>
        <rFont val="Calibri"/>
        <family val="2"/>
        <scheme val="minor"/>
      </rPr>
      <t>Volumen total en consumiciones realizado por los individuos residentes en España.</t>
    </r>
  </si>
  <si>
    <r>
      <rPr>
        <b/>
        <sz val="11"/>
        <color theme="1"/>
        <rFont val="Calibri"/>
        <family val="2"/>
        <scheme val="minor"/>
      </rPr>
      <t>Volumen (millones de kilos consumidos):</t>
    </r>
    <r>
      <rPr>
        <sz val="11"/>
        <color theme="1"/>
        <rFont val="Calibri"/>
        <family val="2"/>
        <scheme val="minor"/>
      </rPr>
      <t xml:space="preserve"> Volumen total de kilos consumidos por los individuos residentes en España.</t>
    </r>
  </si>
  <si>
    <r>
      <rPr>
        <b/>
        <sz val="11"/>
        <color theme="1"/>
        <rFont val="Calibri"/>
        <family val="2"/>
        <scheme val="minor"/>
      </rPr>
      <t>Valor (euros):</t>
    </r>
    <r>
      <rPr>
        <sz val="11"/>
        <color theme="1"/>
        <rFont val="Calibri"/>
        <family val="2"/>
        <scheme val="minor"/>
      </rPr>
      <t xml:space="preserve"> Gasto total realizado por los individuos residentes en España.</t>
    </r>
  </si>
  <si>
    <r>
      <rPr>
        <b/>
        <sz val="11"/>
        <color theme="1"/>
        <rFont val="Calibri"/>
        <family val="2"/>
        <scheme val="minor"/>
      </rPr>
      <t>Penetración (%):</t>
    </r>
    <r>
      <rPr>
        <sz val="11"/>
        <color theme="1"/>
        <rFont val="Calibri"/>
        <family val="2"/>
        <scheme val="minor"/>
      </rPr>
      <t xml:space="preserve"> Porcentaje de Individuos que han consumido el producto/categoria a lo largo del periodo de estudio.</t>
    </r>
  </si>
  <si>
    <r>
      <rPr>
        <b/>
        <sz val="11"/>
        <color theme="1"/>
        <rFont val="Calibri"/>
        <family val="2"/>
        <scheme val="minor"/>
      </rPr>
      <t>Frecuencia:</t>
    </r>
    <r>
      <rPr>
        <sz val="11"/>
        <color theme="1"/>
        <rFont val="Calibri"/>
        <family val="2"/>
        <scheme val="minor"/>
      </rPr>
      <t xml:space="preserve"> Actos de consumo.</t>
    </r>
  </si>
  <si>
    <r>
      <rPr>
        <b/>
        <sz val="11"/>
        <color theme="1"/>
        <rFont val="Calibri"/>
        <family val="2"/>
        <scheme val="minor"/>
      </rPr>
      <t xml:space="preserve">Consumo medio (consumiciones medias porconsumidor): </t>
    </r>
    <r>
      <rPr>
        <sz val="11"/>
        <color theme="1"/>
        <rFont val="Calibri"/>
        <family val="2"/>
        <scheme val="minor"/>
      </rPr>
      <t>Promedio de consumiciones por consumidor en el periodo de estudio.</t>
    </r>
  </si>
  <si>
    <r>
      <rPr>
        <b/>
        <sz val="11"/>
        <color theme="1"/>
        <rFont val="Calibri"/>
        <family val="2"/>
        <scheme val="minor"/>
      </rPr>
      <t>Consumo medio (kilos por consumidor):</t>
    </r>
    <r>
      <rPr>
        <sz val="11"/>
        <color theme="1"/>
        <rFont val="Calibri"/>
        <family val="2"/>
        <scheme val="minor"/>
      </rPr>
      <t xml:space="preserve"> Promedio de kilos consumidos por consumidor en el periodo de estudio.</t>
    </r>
  </si>
  <si>
    <r>
      <rPr>
        <b/>
        <sz val="11"/>
        <color theme="1"/>
        <rFont val="Calibri"/>
        <family val="2"/>
        <scheme val="minor"/>
      </rPr>
      <t>Consumo por acto (consumiciones):</t>
    </r>
    <r>
      <rPr>
        <sz val="11"/>
        <color theme="1"/>
        <rFont val="Calibri"/>
        <family val="2"/>
        <scheme val="minor"/>
      </rPr>
      <t xml:space="preserve"> Número de consumiciones por acto de consumo de fuera de casa</t>
    </r>
  </si>
  <si>
    <r>
      <rPr>
        <b/>
        <sz val="11"/>
        <color theme="1"/>
        <rFont val="Calibri"/>
        <family val="2"/>
        <scheme val="minor"/>
      </rPr>
      <t>Consumo per cápita (Kilos o litros por individuo):</t>
    </r>
    <r>
      <rPr>
        <sz val="11"/>
        <color theme="1"/>
        <rFont val="Calibri"/>
        <family val="2"/>
        <scheme val="minor"/>
      </rPr>
      <t xml:space="preserve"> Ratio entre volumen total y total individuos.</t>
    </r>
  </si>
  <si>
    <r>
      <rPr>
        <b/>
        <sz val="11"/>
        <color theme="1"/>
        <rFont val="Calibri"/>
        <family val="2"/>
        <scheme val="minor"/>
      </rPr>
      <t xml:space="preserve">Gasto per cápita (euros por individuo): </t>
    </r>
    <r>
      <rPr>
        <sz val="11"/>
        <color theme="1"/>
        <rFont val="Calibri"/>
        <family val="2"/>
        <scheme val="minor"/>
      </rPr>
      <t>Ratio entre gasto total y total individuos.</t>
    </r>
  </si>
  <si>
    <r>
      <rPr>
        <b/>
        <sz val="11"/>
        <color theme="1"/>
        <rFont val="Calibri"/>
        <family val="2"/>
        <scheme val="minor"/>
      </rPr>
      <t>Precio medio (€/kg o €/l):</t>
    </r>
    <r>
      <rPr>
        <sz val="11"/>
        <color theme="1"/>
        <rFont val="Calibri"/>
        <family val="2"/>
        <scheme val="minor"/>
      </rPr>
      <t xml:space="preserve"> Precio medio pagado por kilo o litro.</t>
    </r>
  </si>
  <si>
    <t>Regiones</t>
  </si>
  <si>
    <r>
      <rPr>
        <b/>
        <sz val="11"/>
        <color theme="1"/>
        <rFont val="Calibri"/>
        <family val="2"/>
        <scheme val="minor"/>
      </rPr>
      <t>AMB:</t>
    </r>
    <r>
      <rPr>
        <sz val="11"/>
        <color theme="1"/>
        <rFont val="Calibri"/>
        <family val="2"/>
        <scheme val="minor"/>
      </rPr>
      <t xml:space="preserve"> Área metropolitana de Barcelona.</t>
    </r>
  </si>
  <si>
    <r>
      <rPr>
        <b/>
        <sz val="11"/>
        <color theme="1"/>
        <rFont val="Calibri"/>
        <family val="2"/>
        <scheme val="minor"/>
      </rPr>
      <t xml:space="preserve">Rto Cat Aragón: </t>
    </r>
    <r>
      <rPr>
        <sz val="11"/>
        <color theme="1"/>
        <rFont val="Calibri"/>
        <family val="2"/>
        <scheme val="minor"/>
      </rPr>
      <t>Zaragoza, Huesca, Lerida, Islas Baleares, Tarragona, Lerida y Gerona.</t>
    </r>
  </si>
  <si>
    <r>
      <rPr>
        <b/>
        <sz val="11"/>
        <color theme="1"/>
        <rFont val="Calibri"/>
        <family val="2"/>
        <scheme val="minor"/>
      </rPr>
      <t>Levante:</t>
    </r>
    <r>
      <rPr>
        <sz val="11"/>
        <color theme="1"/>
        <rFont val="Calibri"/>
        <family val="2"/>
        <scheme val="minor"/>
      </rPr>
      <t xml:space="preserve"> Castellón, Valencia, Alicante, Murcia y Albacete.</t>
    </r>
  </si>
  <si>
    <r>
      <rPr>
        <b/>
        <sz val="11"/>
        <color theme="1"/>
        <rFont val="Calibri"/>
        <family val="2"/>
        <scheme val="minor"/>
      </rPr>
      <t xml:space="preserve">Andalucia: </t>
    </r>
    <r>
      <rPr>
        <sz val="11"/>
        <color theme="1"/>
        <rFont val="Calibri"/>
        <family val="2"/>
        <scheme val="minor"/>
      </rPr>
      <t>Cádiz, Málaga, Granada, Almería, Jaén, Córdoba, Sevilla, Huelva y Badajoz.</t>
    </r>
  </si>
  <si>
    <r>
      <rPr>
        <b/>
        <sz val="11"/>
        <color theme="1"/>
        <rFont val="Calibri"/>
        <family val="2"/>
        <scheme val="minor"/>
      </rPr>
      <t>AMM:</t>
    </r>
    <r>
      <rPr>
        <sz val="11"/>
        <color theme="1"/>
        <rFont val="Calibri"/>
        <family val="2"/>
        <scheme val="minor"/>
      </rPr>
      <t xml:space="preserve"> Área metropolitana de Madrid.</t>
    </r>
  </si>
  <si>
    <r>
      <rPr>
        <b/>
        <sz val="11"/>
        <color theme="1"/>
        <rFont val="Calibri"/>
        <family val="2"/>
        <scheme val="minor"/>
      </rPr>
      <t xml:space="preserve">Resto Centro: </t>
    </r>
    <r>
      <rPr>
        <sz val="11"/>
        <color theme="1"/>
        <rFont val="Calibri"/>
        <family val="2"/>
        <scheme val="minor"/>
      </rPr>
      <t>Zamora, Valladolid, Soria, Segovia, Salamanca, Ávila, Guadalajara, Teruel, Cuenca, Ciudad Real, Toledo y Cáceres.</t>
    </r>
  </si>
  <si>
    <r>
      <rPr>
        <b/>
        <sz val="11"/>
        <color theme="1"/>
        <rFont val="Calibri"/>
        <family val="2"/>
        <scheme val="minor"/>
      </rPr>
      <t xml:space="preserve">Norte Centro: </t>
    </r>
    <r>
      <rPr>
        <sz val="11"/>
        <color theme="1"/>
        <rFont val="Calibri"/>
        <family val="2"/>
        <scheme val="minor"/>
      </rPr>
      <t>Cantabria, Palencia, Burgos, La Rioja, Álava, Navarra, Vizcaya y Guipúzcoa.</t>
    </r>
  </si>
  <si>
    <r>
      <rPr>
        <b/>
        <sz val="11"/>
        <color theme="1"/>
        <rFont val="Calibri"/>
        <family val="2"/>
        <scheme val="minor"/>
      </rPr>
      <t xml:space="preserve">Noroeste: </t>
    </r>
    <r>
      <rPr>
        <sz val="11"/>
        <color theme="1"/>
        <rFont val="Calibri"/>
        <family val="2"/>
        <scheme val="minor"/>
      </rPr>
      <t>La Coruña, Pontevedra, Orense, Lugo, Asturias y León.</t>
    </r>
  </si>
  <si>
    <t>* No se incluye Canarias</t>
  </si>
  <si>
    <t>Informe consumo aperitivos fuera del hogar</t>
  </si>
  <si>
    <t>Metodología del panel de consumo alimentario fuera de hogares: APERITIVOS</t>
  </si>
  <si>
    <t>El panel de consumo alimentario fuera de los hogares, estudio elaborado por el Ministerio de Agricultura, Pesca y Alimentación, tiene por objeto conocer la demanda total de alimentos y bebidas en el sector extradoméstico desde el punto de vista del consumidor final residente en España peninsular y Baleares, identificando los principales factores que caracterizan los hábitos alimentarios de los españoles fuera de su hogar y conociendo la importancia de los distintos tipos de establecimientos donde el consumidor compra los productos para su consumo extradoméstico. 
En particular, este informe se centra en la demanda total de alimentos en el sector extradoméstico.
Para ello se aplica la siguiente metodología:
Universo: Los individuos residentes en España peninsular e Islas Baleares de edades comprendidas entre 15-75 años (&gt;18 años para la declaración de vino y derivados, cerveza, sidra y bebidas espirituosas). El estudio no recoge el consumo realizado por el turismo, permitiendo así cuantificar el consumo per cápita real de los españoles. Asimismo, no recoge el consumo realizado en las Islas Canarias ni en las ciudades autónomas de Ceuta y Melilla.
Muestra*: 10.500 panelistas al año (8.500 individuos al trimestre) de entre 15 y 75 años. De ellos, 3.000 individuos declaran el consumo detallado de alimentos. La información se recoge mediante una aplicación de smartphone, con lectura de códigos EAN para aquellos productos que los tengan, y declaración manual guiada por categorías en el resto.
La recogida de información se realiza en el momento de consumo, para lo cual los formularios están diseñados para una rápida declaración. Las posibilidades de respuesta están adaptadas a la realidad de las diferentes opciones de restauración al componerse de diferentes productos, así como de las recetas que hay disponibles, según elección del panelista.
La asignación del precio no se hace por tipo de receta o plato de forma independiente, si no por menú u opción elegida, es decir por el precio total pagado por ticket. De ahí que no se pueda asignar un valor por tipo de producto de forma concreta en el caso de algunas categorías de productos de consumo extradoméstico, sino que se obtiene un dato global de facturación del grupo. En el caso de productos que se adquieren por unidades, como pueden ser las bebidas o los aperitivos, sí es posible asignar un valor de adquisición.
* Desde T2  de 2018</t>
  </si>
  <si>
    <t>AÑO 2023</t>
  </si>
  <si>
    <t>AÑO 2024</t>
  </si>
  <si>
    <t>AÑO 2025</t>
  </si>
  <si>
    <t>VOLUMEN (miles Consumiciones)</t>
  </si>
  <si>
    <t>Total Aperitivos</t>
  </si>
  <si>
    <t>Patatas Fritas + Otros Aperitivos Salados</t>
  </si>
  <si>
    <t>Patatas Fritas</t>
  </si>
  <si>
    <t>Otros Snacks Salados</t>
  </si>
  <si>
    <t>Frutos Secos</t>
  </si>
  <si>
    <t>Chocolatinas/Chocolate/Bombones</t>
  </si>
  <si>
    <t>Chicles</t>
  </si>
  <si>
    <t>Caramelos</t>
  </si>
  <si>
    <t>Golosinas</t>
  </si>
  <si>
    <t>VOLUMEN (Miles kg ó litros)</t>
  </si>
  <si>
    <t>VALOR (Miles Euros)</t>
  </si>
  <si>
    <t>PENETRACION (%)</t>
  </si>
  <si>
    <t>FRECUENCIA COMPRA (Actos)</t>
  </si>
  <si>
    <t>COMPRA MEDIA (Consumiciones)</t>
  </si>
  <si>
    <t>CONSUMO MEDIO (kg ó litros por consumidor)</t>
  </si>
  <si>
    <t>VOLUMEN POR ACTO (consumiciones)</t>
  </si>
  <si>
    <t>CONSUMO PER CAPITA (kg ó litros por individuo)</t>
  </si>
  <si>
    <t>GASTO PER CAPITA (€ por individuo)</t>
  </si>
  <si>
    <t>PRECIO MEDIO (kg ó litros)</t>
  </si>
  <si>
    <t>DISTRIBUCION VOLUMEN X CRITERIO (Consumiciones)</t>
  </si>
  <si>
    <t>T.ESPAÑA</t>
  </si>
  <si>
    <t>BCN AM</t>
  </si>
  <si>
    <t>REST.CAT ARAGON</t>
  </si>
  <si>
    <t>LEVANTE</t>
  </si>
  <si>
    <t>ANDALUCIA</t>
  </si>
  <si>
    <t>MDD AM</t>
  </si>
  <si>
    <t>RTO CENTRO</t>
  </si>
  <si>
    <t>NORTE-CENTRO</t>
  </si>
  <si>
    <t>NOROESTE</t>
  </si>
  <si>
    <t>&lt;2MIL</t>
  </si>
  <si>
    <t>2-5MIL</t>
  </si>
  <si>
    <t>5-10MIL</t>
  </si>
  <si>
    <t>10-30MIL</t>
  </si>
  <si>
    <t>30-100MIL</t>
  </si>
  <si>
    <t>100-200MIL</t>
  </si>
  <si>
    <t>200-500MIL</t>
  </si>
  <si>
    <t>&gt;500MIL</t>
  </si>
  <si>
    <t>DE 15 A 19 AÑOS</t>
  </si>
  <si>
    <t>DE 20 A 24 AÑOS</t>
  </si>
  <si>
    <t>DE 25 A 34 AÑOS</t>
  </si>
  <si>
    <t>DE 35 A 49 AÑOS</t>
  </si>
  <si>
    <t>DE 50 A 59 AÑOS</t>
  </si>
  <si>
    <t>DE 60 A 75 AÑOS</t>
  </si>
  <si>
    <t>NIVEL ALTO</t>
  </si>
  <si>
    <t>NIVEL MEDIO ALTO</t>
  </si>
  <si>
    <t>NIVEL MEDIO</t>
  </si>
  <si>
    <t>NIVEL MEDIO BAJO</t>
  </si>
  <si>
    <t>NIVEL BAJO</t>
  </si>
  <si>
    <t>HOMBRE</t>
  </si>
  <si>
    <t>MUJER</t>
  </si>
  <si>
    <t>DISTRIBUCION VOLUMEN X CRITERIO (kg ó litros)</t>
  </si>
  <si>
    <t>Hiper+Super+Discount+G.A</t>
  </si>
  <si>
    <t>Restaurantes</t>
  </si>
  <si>
    <t>Restaurantes Fast Food</t>
  </si>
  <si>
    <t>Bares/Cafeterias/Cervecerias</t>
  </si>
  <si>
    <t>Panaderias/Pastelerias</t>
  </si>
  <si>
    <t>Tda.Alimentacion/Delicatesen</t>
  </si>
  <si>
    <t>Canal Conveniencia/24h</t>
  </si>
  <si>
    <t>Hoteles</t>
  </si>
  <si>
    <t>Estaciones de servicio</t>
  </si>
  <si>
    <t>Maquinas dispensadoras</t>
  </si>
  <si>
    <t>Servicio en la empresa</t>
  </si>
  <si>
    <t>Resto de canales</t>
  </si>
  <si>
    <t>EN LA CALLE</t>
  </si>
  <si>
    <t>EN CASA DE OTROS</t>
  </si>
  <si>
    <t>EN EL ESTABLECIMIENTO</t>
  </si>
  <si>
    <t>EN EL TRABAJO</t>
  </si>
  <si>
    <t>EN COLEGIO/INSTITUTO/UNIV.</t>
  </si>
  <si>
    <t>EN MI CASA</t>
  </si>
  <si>
    <t>EN M.TRANSP.(AVION,TREN,AUTOC,E</t>
  </si>
  <si>
    <t>EN OTRO LUGAR</t>
  </si>
  <si>
    <t>DESAYUNO</t>
  </si>
  <si>
    <t>APERITIVO/ANTES DE COMER</t>
  </si>
  <si>
    <t>COMIDA</t>
  </si>
  <si>
    <t>TARDE/MERIENDA</t>
  </si>
  <si>
    <t>ANTES DE CENAR</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</si>
  <si>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</si>
  <si>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</si>
  <si>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</si>
  <si>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</si>
  <si>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</si>
  <si>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</si>
  <si>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</si>
  <si>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</si>
  <si>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</si>
  <si>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</si>
  <si>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</si>
  <si>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</si>
  <si>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</si>
  <si>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</si>
  <si>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</si>
  <si>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</si>
  <si>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</si>
  <si>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</si>
  <si>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</si>
  <si>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</si>
  <si>
    <t>KPI</t>
  </si>
  <si>
    <t>PERFIL - NOMECLATURA</t>
  </si>
  <si>
    <t>Motivos</t>
  </si>
  <si>
    <t>Volumen (Millones de consumiciones)</t>
  </si>
  <si>
    <t>%POBLACION</t>
  </si>
  <si>
    <t>Volumen (Millones de kilos/litros)</t>
  </si>
  <si>
    <t>Valor (Millones de euros)</t>
  </si>
  <si>
    <t>% Penetración (población 15-75 años)</t>
  </si>
  <si>
    <t>Frecuencia (actos de consumo)</t>
  </si>
  <si>
    <t>Consumo medio (consumiciones por consumidor)</t>
  </si>
  <si>
    <t>Consumo medio (kilos/litros por consumidor)</t>
  </si>
  <si>
    <t>Consumo por acto (consumiciones)</t>
  </si>
  <si>
    <t>Consumo per cápita (kilos/litros por individuo)</t>
  </si>
  <si>
    <t>Gasto per cápita (euros por individuo)</t>
  </si>
  <si>
    <t>Precio medio (€/kg o €/l)</t>
  </si>
  <si>
    <t>SEXO COMPRADOR</t>
  </si>
  <si>
    <t>Dimensión</t>
  </si>
  <si>
    <t>Perfil Sociodemografico</t>
  </si>
  <si>
    <t>Perfil de la categoría</t>
  </si>
  <si>
    <t xml:space="preserve">% Poblacion </t>
  </si>
  <si>
    <t>T.ESPAñA</t>
  </si>
  <si>
    <t>ALTA Y MEDIA ALTA</t>
  </si>
  <si>
    <t>MEDIA</t>
  </si>
  <si>
    <t>MEDIA BAJA</t>
  </si>
  <si>
    <t>BAJA</t>
  </si>
  <si>
    <t>Motivos y Lugares de Consumo</t>
  </si>
  <si>
    <t>Tda.Alimentacion/24 horas</t>
  </si>
  <si>
    <t>En la calle</t>
  </si>
  <si>
    <t>En casa de otros</t>
  </si>
  <si>
    <t>En el establecimiento</t>
  </si>
  <si>
    <t>En el trabajo</t>
  </si>
  <si>
    <t>En colegio/instituto/univ.</t>
  </si>
  <si>
    <t>En mi casa</t>
  </si>
  <si>
    <t>En otro lugar</t>
  </si>
  <si>
    <t>En m.transp.(avion,tren,autoc,e</t>
  </si>
  <si>
    <t>Desayuno</t>
  </si>
  <si>
    <t>Aperitivo/Antes de comer</t>
  </si>
  <si>
    <t>Comida</t>
  </si>
  <si>
    <t>Aperitivo/antes de comer</t>
  </si>
  <si>
    <t>Tarde/Merienda</t>
  </si>
  <si>
    <t>Antes de cenar</t>
  </si>
  <si>
    <t>Tarde/merienda</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</si>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</sst>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_-* #,##0.0\ _€_-;\-* #,##0.0\ _€_-;_-* &quot;-&quot;?\ _€_-;_-@_-"/>
    <numFmt numFmtId="167" formatCode="0.0"/>
    <numFmt numFmtId="168" formatCode="0.0%"/>
  </numFmts>
  <fonts count="35">
    <font>
      <sz val="11"/>
      <color theme="1"/>
      <name val="Calibri"/>
      <family val="2"/>
      <scheme val="minor"/>
    </font>
    <font>
      <sz val="11"/>
      <color theme="1"/>
      <name val="Calibri"/>
      <family val="2"/>
      <scheme val="minor"/>
    </font>
    <font>
      <b/>
      <sz val="11"/>
      <color rgb="FFFF00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20"/>
      <color rgb="FF92D400"/>
      <name val="Calibri"/>
      <family val="2"/>
      <scheme val="minor"/>
    </font>
    <font>
      <sz val="14"/>
      <name val="Calibri"/>
      <family val="2"/>
    </font>
    <font>
      <sz val="10"/>
      <color theme="0"/>
      <name val="Calibri"/>
      <family val="2"/>
      <scheme val="minor"/>
    </font>
    <font>
      <b/>
      <sz val="10"/>
      <color theme="1"/>
      <name val="Calibri"/>
      <family val="2"/>
      <scheme val="minor"/>
    </font>
    <font>
      <sz val="10"/>
      <color theme="1"/>
      <name val="Calibri"/>
      <family val="2"/>
      <scheme val="minor"/>
    </font>
    <font>
      <b/>
      <sz val="18"/>
      <color theme="0"/>
      <name val="Calibri"/>
      <family val="2"/>
      <scheme val="minor"/>
    </font>
    <font>
      <b/>
      <sz val="10"/>
      <color theme="0"/>
      <name val="Calibri"/>
      <family val="2"/>
      <scheme val="minor"/>
    </font>
    <font>
      <vertAlign val="superscript"/>
      <sz val="8"/>
      <color theme="1" tint="0.34998626667073579"/>
      <name val="Calibri"/>
      <family val="2"/>
      <scheme val="minor"/>
    </font>
    <font>
      <sz val="12"/>
      <color theme="1"/>
      <name val="Calibri"/>
      <family val="2"/>
      <scheme val="minor"/>
    </font>
    <font>
      <sz val="8"/>
      <color theme="0" tint="-0.249977111117893"/>
      <name val="Calibri"/>
      <family val="2"/>
      <scheme val="minor"/>
    </font>
    <font>
      <b/>
      <sz val="20"/>
      <color theme="1"/>
      <name val="Calibri"/>
      <family val="2"/>
      <scheme val="minor"/>
    </font>
    <font>
      <b/>
      <sz val="11"/>
      <color theme="1"/>
      <name val="Calibri"/>
      <family val="2"/>
      <scheme val="minor"/>
    </font>
    <font>
      <sz val="11"/>
      <name val="Calibri"/>
      <family val="2"/>
      <scheme val="minor"/>
    </font>
    <font>
      <sz val="11"/>
      <color theme="0" tint="-0.499984740745262"/>
      <name val="Calibri"/>
      <family val="2"/>
      <scheme val="minor"/>
    </font>
    <font>
      <sz val="14"/>
      <color theme="0"/>
      <name val="Calibri"/>
      <family val="2"/>
    </font>
    <font>
      <b/>
      <sz val="10"/>
      <name val="Calibri"/>
      <family val="2"/>
      <scheme val="minor"/>
    </font>
    <font>
      <vertAlign val="superscript"/>
      <sz val="8"/>
      <color theme="0"/>
      <name val="Calibri"/>
      <family val="2"/>
      <scheme val="minor"/>
    </font>
    <font>
      <b/>
      <sz val="11"/>
      <name val="Calibri"/>
      <family val="2"/>
      <scheme val="minor"/>
    </font>
    <font>
      <u/>
      <sz val="11"/>
      <color theme="10"/>
      <name val="Calibri"/>
      <family val="2"/>
      <scheme val="minor"/>
    </font>
    <font>
      <b/>
      <sz val="14"/>
      <color theme="1"/>
      <name val="Calibri"/>
      <family val="2"/>
    </font>
    <font>
      <b/>
      <sz val="14"/>
      <name val="Calibri"/>
      <family val="2"/>
      <scheme val="minor"/>
    </font>
    <font>
      <sz val="11"/>
      <color theme="1"/>
      <name val="Arial"/>
      <family val="2"/>
    </font>
    <font>
      <sz val="12"/>
      <name val="Arial"/>
      <family val="2"/>
    </font>
    <font>
      <sz val="20"/>
      <name val="Calibri"/>
      <family val="2"/>
      <scheme val="minor"/>
    </font>
    <font>
      <b/>
      <sz val="20"/>
      <name val="Calibri"/>
      <family val="2"/>
      <scheme val="minor"/>
    </font>
    <font>
      <sz val="16"/>
      <name val="Calibri"/>
      <family val="2"/>
      <scheme val="minor"/>
    </font>
    <font>
      <b/>
      <sz val="16"/>
      <color theme="0"/>
      <name val="Calibri"/>
      <family val="2"/>
      <scheme val="minor"/>
    </font>
    <font>
      <sz val="14"/>
      <color theme="0"/>
      <name val="Calibri"/>
      <family val="2"/>
      <scheme val="minor"/>
    </font>
    <font>
      <sz val="18"/>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34998626667073579"/>
        <bgColor indexed="64"/>
      </patternFill>
    </fill>
  </fills>
  <borders count="25">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thin">
        <color indexed="64"/>
      </left>
      <right/>
      <top style="thin">
        <color indexed="64"/>
      </top>
      <bottom/>
      <diagonal/>
    </border>
    <border>
      <left/>
      <right/>
      <top style="thin">
        <color indexed="64"/>
      </top>
      <bottom/>
      <diagonal/>
    </border>
    <border>
      <left style="hair">
        <color theme="0" tint="-0.24994659260841701"/>
      </left>
      <right style="hair">
        <color theme="0" tint="-0.24994659260841701"/>
      </right>
      <top style="thin">
        <color indexed="64"/>
      </top>
      <bottom style="hair">
        <color theme="0" tint="-0.24994659260841701"/>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hair">
        <color theme="0" tint="-0.24994659260841701"/>
      </left>
      <right style="hair">
        <color theme="0" tint="-0.24994659260841701"/>
      </right>
      <top style="hair">
        <color theme="0" tint="-0.24994659260841701"/>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theme="0" tint="-0.24994659260841701"/>
      </left>
      <right style="hair">
        <color theme="0" tint="-0.24994659260841701"/>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thin">
        <color auto="1"/>
      </left>
      <right style="thin">
        <color indexed="64"/>
      </right>
      <top style="thin">
        <color indexed="64"/>
      </top>
      <bottom style="hair">
        <color theme="0" tint="-0.24994659260841701"/>
      </bottom>
      <diagonal/>
    </border>
    <border>
      <left style="thin">
        <color auto="1"/>
      </left>
      <right style="thin">
        <color indexed="64"/>
      </right>
      <top style="hair">
        <color theme="0" tint="-0.24994659260841701"/>
      </top>
      <bottom style="hair">
        <color theme="0" tint="-0.24994659260841701"/>
      </bottom>
      <diagonal/>
    </border>
    <border>
      <left style="thin">
        <color auto="1"/>
      </left>
      <right style="thin">
        <color indexed="64"/>
      </right>
      <top style="hair">
        <color theme="0" tint="-0.24994659260841701"/>
      </top>
      <bottom style="thin">
        <color indexed="64"/>
      </bottom>
      <diagonal/>
    </border>
    <border>
      <left/>
      <right/>
      <top/>
      <bottom style="double">
        <color indexed="64"/>
      </bottom>
      <diagonal/>
    </border>
    <border>
      <left style="hair">
        <color theme="0" tint="-0.24994659260841701"/>
      </left>
      <right/>
      <top style="hair">
        <color theme="0" tint="-0.24994659260841701"/>
      </top>
      <bottom style="hair">
        <color theme="0" tint="-0.24994659260841701"/>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indexed="64"/>
      </bottom>
      <diagonal/>
    </border>
    <border>
      <left style="thick">
        <color rgb="FF92AE29"/>
      </left>
      <right/>
      <top style="thick">
        <color rgb="FF92AE29"/>
      </top>
      <bottom style="medium">
        <color indexed="64"/>
      </bottom>
      <diagonal/>
    </border>
    <border>
      <left style="thick">
        <color rgb="FF92AE29"/>
      </left>
      <right/>
      <top style="thin">
        <color indexed="64"/>
      </top>
      <bottom style="double">
        <color indexed="64"/>
      </bottom>
      <diagonal/>
    </border>
    <border>
      <left/>
      <right/>
      <top style="thin">
        <color indexed="64"/>
      </top>
      <bottom style="double">
        <color indexed="64"/>
      </bottom>
      <diagonal/>
    </border>
  </borders>
  <cellStyleXfs count="12">
    <xf numFmtId="0" fontId="0" fillId="0" borderId="0"/>
    <xf numFmtId="164" fontId="1" fillId="0" borderId="0" applyFont="0" applyFill="0" applyBorder="0" applyAlignment="0" applyProtection="0"/>
    <xf numFmtId="0" fontId="24" fillId="0" borderId="0" applyNumberFormat="0" applyFill="0" applyBorder="0" applyAlignment="0" applyProtection="0"/>
    <xf numFmtId="0" fontId="27" fillId="0" borderId="0"/>
    <xf numFmtId="164" fontId="1"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9" fontId="1" fillId="0" borderId="0" applyFont="0" applyFill="0" applyBorder="0" applyAlignment="0" applyProtection="0"/>
  </cellStyleXfs>
  <cellXfs count="103">
    <xf numFmtId="0" fontId="0" fillId="0" borderId="0" xfId="0"/>
    <xf numFmtId="164" fontId="0" fillId="0" borderId="0" xfId="1" applyFont="1"/>
    <xf numFmtId="0" fontId="0" fillId="0" borderId="0" xfId="0" applyAlignment="1" applyProtection="1">
      <alignment horizontal="left" indent="2"/>
      <protection locked="0"/>
    </xf>
    <xf numFmtId="0" fontId="0" fillId="0" borderId="0" xfId="0" applyProtection="1">
      <protection locked="0"/>
    </xf>
    <xf numFmtId="0" fontId="2" fillId="0" borderId="0" xfId="0" applyFont="1" applyAlignment="1" applyProtection="1">
      <alignment vertical="top"/>
      <protection locked="0"/>
    </xf>
    <xf numFmtId="0" fontId="4" fillId="0" borderId="0" xfId="0" applyFont="1" applyProtection="1">
      <protection locked="0"/>
    </xf>
    <xf numFmtId="0" fontId="18" fillId="0" borderId="0" xfId="0" applyFont="1"/>
    <xf numFmtId="164" fontId="18" fillId="0" borderId="0" xfId="1" applyFont="1" applyFill="1" applyBorder="1"/>
    <xf numFmtId="164" fontId="19" fillId="0" borderId="0" xfId="1" applyFont="1" applyFill="1" applyBorder="1"/>
    <xf numFmtId="0" fontId="6" fillId="0" borderId="0" xfId="0" applyFont="1" applyAlignment="1">
      <alignment vertical="center" wrapText="1"/>
    </xf>
    <xf numFmtId="0" fontId="3" fillId="0" borderId="0" xfId="0" applyFont="1" applyAlignment="1" applyProtection="1">
      <alignment vertical="top"/>
      <protection locked="0"/>
    </xf>
    <xf numFmtId="0" fontId="12" fillId="0" borderId="0" xfId="0" applyFont="1" applyAlignment="1" applyProtection="1">
      <alignment horizontal="center" vertical="center"/>
      <protection locked="0"/>
    </xf>
    <xf numFmtId="0" fontId="5" fillId="0" borderId="0" xfId="0" applyFont="1" applyAlignment="1" applyProtection="1">
      <alignment horizontal="left" indent="2"/>
      <protection locked="0"/>
    </xf>
    <xf numFmtId="0" fontId="5" fillId="0" borderId="0" xfId="0" applyFont="1" applyProtection="1">
      <protection locked="0"/>
    </xf>
    <xf numFmtId="164" fontId="0" fillId="0" borderId="0" xfId="1" applyFont="1" applyBorder="1"/>
    <xf numFmtId="164" fontId="9" fillId="3" borderId="10" xfId="0" applyNumberFormat="1" applyFont="1" applyFill="1" applyBorder="1" applyAlignment="1" applyProtection="1">
      <alignment horizontal="center" vertical="center" wrapText="1"/>
      <protection locked="0"/>
    </xf>
    <xf numFmtId="0" fontId="18" fillId="0" borderId="0" xfId="0" applyFont="1" applyProtection="1">
      <protection locked="0"/>
    </xf>
    <xf numFmtId="0" fontId="25" fillId="0" borderId="0" xfId="0" applyFont="1" applyAlignment="1">
      <alignment vertical="center" wrapText="1"/>
    </xf>
    <xf numFmtId="0" fontId="25" fillId="0" borderId="0" xfId="0" applyFont="1" applyAlignment="1">
      <alignment vertical="center"/>
    </xf>
    <xf numFmtId="0" fontId="26" fillId="0" borderId="0" xfId="0" applyFont="1" applyAlignment="1">
      <alignment horizontal="center" vertical="center"/>
    </xf>
    <xf numFmtId="0" fontId="0" fillId="0" borderId="0" xfId="0" applyAlignment="1">
      <alignment wrapText="1"/>
    </xf>
    <xf numFmtId="0" fontId="17" fillId="0" borderId="0" xfId="0" applyFont="1" applyAlignment="1">
      <alignment horizontal="left"/>
    </xf>
    <xf numFmtId="0" fontId="7" fillId="0" borderId="18" xfId="0" applyFont="1" applyBorder="1" applyAlignment="1" applyProtection="1">
      <alignment vertical="center" wrapText="1"/>
      <protection locked="0"/>
    </xf>
    <xf numFmtId="0" fontId="20" fillId="0" borderId="0" xfId="0" applyFont="1" applyAlignment="1" applyProtection="1">
      <alignment vertical="center" wrapText="1"/>
      <protection locked="0"/>
    </xf>
    <xf numFmtId="0" fontId="18"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7" fillId="0" borderId="0" xfId="0" applyFont="1" applyAlignment="1" applyProtection="1">
      <alignment vertical="center" wrapText="1"/>
      <protection locked="0"/>
    </xf>
    <xf numFmtId="0" fontId="8" fillId="0" borderId="0" xfId="0" applyFont="1" applyAlignment="1" applyProtection="1">
      <alignment horizontal="center" vertical="center"/>
      <protection locked="0"/>
    </xf>
    <xf numFmtId="0" fontId="23" fillId="0" borderId="0" xfId="0" applyFont="1" applyProtection="1">
      <protection locked="0"/>
    </xf>
    <xf numFmtId="0" fontId="0" fillId="0" borderId="0" xfId="0" applyProtection="1">
      <protection hidden="1"/>
    </xf>
    <xf numFmtId="168" fontId="0" fillId="0" borderId="0" xfId="11" applyNumberFormat="1" applyFont="1" applyProtection="1">
      <protection locked="0"/>
    </xf>
    <xf numFmtId="0" fontId="17" fillId="0" borderId="0" xfId="0" applyFont="1" applyAlignment="1" applyProtection="1">
      <alignment horizontal="left" indent="3"/>
      <protection locked="0"/>
    </xf>
    <xf numFmtId="164" fontId="0" fillId="0" borderId="0" xfId="0" applyNumberFormat="1" applyProtection="1">
      <protection locked="0"/>
    </xf>
    <xf numFmtId="0" fontId="17" fillId="0" borderId="0" xfId="0" applyFont="1" applyAlignment="1" applyProtection="1">
      <alignment horizontal="left" indent="6"/>
      <protection locked="0"/>
    </xf>
    <xf numFmtId="0" fontId="0" fillId="0" borderId="0" xfId="0" applyAlignment="1" applyProtection="1">
      <alignment horizontal="left" indent="9"/>
      <protection locked="0"/>
    </xf>
    <xf numFmtId="0" fontId="0" fillId="0" borderId="0" xfId="0" applyAlignment="1" applyProtection="1">
      <alignment horizontal="left" indent="12"/>
      <protection locked="0"/>
    </xf>
    <xf numFmtId="0" fontId="0" fillId="0" borderId="0" xfId="0" applyAlignment="1" applyProtection="1">
      <alignment horizontal="left" indent="6"/>
      <protection locked="0"/>
    </xf>
    <xf numFmtId="0" fontId="23" fillId="0" borderId="0" xfId="0" applyFont="1" applyAlignment="1" applyProtection="1">
      <alignment horizontal="left" indent="3"/>
      <protection locked="0"/>
    </xf>
    <xf numFmtId="0" fontId="23" fillId="0" borderId="0" xfId="0" applyFont="1" applyAlignment="1" applyProtection="1">
      <alignment horizontal="left" indent="6"/>
      <protection locked="0"/>
    </xf>
    <xf numFmtId="0" fontId="29" fillId="0" borderId="0" xfId="2" applyFont="1" applyAlignment="1">
      <alignment horizontal="left" vertical="center"/>
    </xf>
    <xf numFmtId="0" fontId="32" fillId="0" borderId="0" xfId="0" applyFont="1" applyAlignment="1" applyProtection="1">
      <alignment vertical="top"/>
      <protection locked="0"/>
    </xf>
    <xf numFmtId="0" fontId="11" fillId="0" borderId="0" xfId="0" applyFont="1" applyAlignment="1" applyProtection="1">
      <alignment vertical="top"/>
      <protection locked="0"/>
    </xf>
    <xf numFmtId="0" fontId="21" fillId="4" borderId="1" xfId="0" applyFont="1" applyFill="1" applyBorder="1" applyAlignment="1" applyProtection="1">
      <alignment horizontal="center" vertical="center" wrapText="1"/>
      <protection locked="0"/>
    </xf>
    <xf numFmtId="0" fontId="9" fillId="0" borderId="11" xfId="0" applyFont="1" applyBorder="1" applyAlignment="1" applyProtection="1">
      <alignment vertical="center"/>
      <protection locked="0"/>
    </xf>
    <xf numFmtId="0" fontId="5" fillId="0" borderId="12" xfId="0" applyFont="1" applyBorder="1" applyProtection="1">
      <protection locked="0"/>
    </xf>
    <xf numFmtId="165" fontId="18" fillId="0" borderId="13" xfId="1" applyNumberFormat="1" applyFont="1" applyFill="1" applyBorder="1" applyProtection="1">
      <protection hidden="1"/>
    </xf>
    <xf numFmtId="165" fontId="18" fillId="0" borderId="14" xfId="1" applyNumberFormat="1" applyFont="1" applyFill="1" applyBorder="1" applyProtection="1">
      <protection hidden="1"/>
    </xf>
    <xf numFmtId="0" fontId="10" fillId="0" borderId="3" xfId="0" applyFont="1" applyBorder="1" applyAlignment="1" applyProtection="1">
      <alignment horizontal="left" vertical="center" indent="2"/>
      <protection locked="0"/>
    </xf>
    <xf numFmtId="0" fontId="5" fillId="0" borderId="4" xfId="0" applyFont="1" applyBorder="1" applyProtection="1">
      <protection locked="0"/>
    </xf>
    <xf numFmtId="165" fontId="18" fillId="0" borderId="5" xfId="1" applyNumberFormat="1" applyFont="1" applyFill="1" applyBorder="1" applyProtection="1">
      <protection hidden="1"/>
    </xf>
    <xf numFmtId="165" fontId="18" fillId="0" borderId="15" xfId="1" applyNumberFormat="1" applyFont="1" applyFill="1" applyBorder="1" applyProtection="1">
      <protection hidden="1"/>
    </xf>
    <xf numFmtId="0" fontId="10" fillId="0" borderId="6" xfId="0" applyFont="1" applyBorder="1" applyAlignment="1" applyProtection="1">
      <alignment horizontal="left" vertical="center" indent="2"/>
      <protection locked="0"/>
    </xf>
    <xf numFmtId="165" fontId="18" fillId="0" borderId="2" xfId="1" applyNumberFormat="1" applyFont="1" applyFill="1" applyBorder="1" applyProtection="1">
      <protection hidden="1"/>
    </xf>
    <xf numFmtId="165" fontId="18" fillId="0" borderId="19" xfId="1" applyNumberFormat="1" applyFont="1" applyFill="1" applyBorder="1" applyProtection="1">
      <protection hidden="1"/>
    </xf>
    <xf numFmtId="165" fontId="18" fillId="0" borderId="16" xfId="1" applyNumberFormat="1" applyFont="1" applyFill="1" applyBorder="1" applyProtection="1">
      <protection hidden="1"/>
    </xf>
    <xf numFmtId="0" fontId="10" fillId="0" borderId="7" xfId="0" applyFont="1" applyBorder="1" applyAlignment="1" applyProtection="1">
      <alignment horizontal="left" vertical="center" indent="2"/>
      <protection locked="0"/>
    </xf>
    <xf numFmtId="0" fontId="5" fillId="0" borderId="8" xfId="0" applyFont="1" applyBorder="1" applyProtection="1">
      <protection locked="0"/>
    </xf>
    <xf numFmtId="165" fontId="18" fillId="0" borderId="9" xfId="1" applyNumberFormat="1" applyFont="1" applyFill="1" applyBorder="1" applyProtection="1">
      <protection hidden="1"/>
    </xf>
    <xf numFmtId="165" fontId="18" fillId="0" borderId="17" xfId="1" applyNumberFormat="1" applyFont="1" applyFill="1" applyBorder="1" applyProtection="1">
      <protection hidden="1"/>
    </xf>
    <xf numFmtId="165" fontId="19" fillId="0" borderId="5" xfId="1" applyNumberFormat="1" applyFont="1" applyFill="1" applyBorder="1" applyProtection="1">
      <protection hidden="1"/>
    </xf>
    <xf numFmtId="0" fontId="18" fillId="0" borderId="0" xfId="0" applyFont="1" applyAlignment="1" applyProtection="1">
      <alignment horizontal="left" indent="3"/>
      <protection locked="0"/>
    </xf>
    <xf numFmtId="0" fontId="22" fillId="0" borderId="0" xfId="0" applyFont="1" applyAlignment="1" applyProtection="1">
      <alignment horizontal="left"/>
      <protection locked="0"/>
    </xf>
    <xf numFmtId="165" fontId="14" fillId="0" borderId="0" xfId="1" applyNumberFormat="1" applyFont="1" applyBorder="1" applyAlignment="1" applyProtection="1">
      <alignment horizontal="right"/>
      <protection locked="0"/>
    </xf>
    <xf numFmtId="0" fontId="15" fillId="0" borderId="0" xfId="0" applyFont="1" applyAlignment="1" applyProtection="1">
      <alignment horizontal="right"/>
      <protection locked="0"/>
    </xf>
    <xf numFmtId="49" fontId="22" fillId="0" borderId="0" xfId="0" applyNumberFormat="1" applyFont="1" applyAlignment="1" applyProtection="1">
      <alignment horizontal="left"/>
      <protection locked="0"/>
    </xf>
    <xf numFmtId="0" fontId="0" fillId="0" borderId="0" xfId="0" applyAlignment="1" applyProtection="1">
      <alignment horizontal="center"/>
      <protection locked="0"/>
    </xf>
    <xf numFmtId="49" fontId="13" fillId="0" borderId="0" xfId="0" applyNumberFormat="1" applyFont="1" applyAlignment="1" applyProtection="1">
      <alignment horizontal="left"/>
      <protection locked="0"/>
    </xf>
    <xf numFmtId="0" fontId="33" fillId="0" borderId="0" xfId="0" applyFont="1" applyProtection="1">
      <protection locked="0"/>
    </xf>
    <xf numFmtId="165" fontId="18" fillId="0" borderId="20" xfId="1" applyNumberFormat="1" applyFont="1" applyFill="1" applyBorder="1" applyProtection="1">
      <protection hidden="1"/>
    </xf>
    <xf numFmtId="166" fontId="0" fillId="0" borderId="0" xfId="0" applyNumberFormat="1" applyProtection="1">
      <protection locked="0"/>
    </xf>
    <xf numFmtId="0" fontId="18" fillId="0" borderId="0" xfId="0" applyFont="1" applyAlignment="1" applyProtection="1">
      <alignment horizontal="left" indent="5"/>
      <protection locked="0"/>
    </xf>
    <xf numFmtId="0" fontId="18" fillId="0" borderId="6" xfId="0" applyFont="1" applyBorder="1" applyAlignment="1" applyProtection="1">
      <alignment horizontal="left" indent="5"/>
      <protection locked="0"/>
    </xf>
    <xf numFmtId="0" fontId="0" fillId="0" borderId="21" xfId="0" applyBorder="1"/>
    <xf numFmtId="0" fontId="7" fillId="0" borderId="18" xfId="0" applyFont="1" applyBorder="1" applyAlignment="1">
      <alignment vertical="center" wrapText="1"/>
    </xf>
    <xf numFmtId="0" fontId="0" fillId="0" borderId="0" xfId="0" applyAlignment="1">
      <alignment horizontal="left" wrapText="1"/>
    </xf>
    <xf numFmtId="0" fontId="0" fillId="0" borderId="0" xfId="0" applyAlignment="1">
      <alignment vertical="center" wrapText="1"/>
    </xf>
    <xf numFmtId="0" fontId="0" fillId="0" borderId="0" xfId="0" applyAlignment="1">
      <alignment horizontal="left" vertical="center" wrapText="1"/>
    </xf>
    <xf numFmtId="0" fontId="10" fillId="0" borderId="0" xfId="0" applyFont="1"/>
    <xf numFmtId="164" fontId="9" fillId="3" borderId="10" xfId="0" applyNumberFormat="1" applyFont="1" applyFill="1" applyBorder="1" applyAlignment="1">
      <alignment horizontal="center" vertical="center" wrapText="1"/>
    </xf>
    <xf numFmtId="164" fontId="21" fillId="3" borderId="1" xfId="0" applyNumberFormat="1" applyFont="1" applyFill="1" applyBorder="1" applyAlignment="1" applyProtection="1">
      <alignment horizontal="center" vertical="center" wrapText="1"/>
      <protection hidden="1"/>
    </xf>
    <xf numFmtId="0" fontId="21" fillId="3" borderId="1" xfId="0" applyFont="1" applyFill="1" applyBorder="1" applyAlignment="1" applyProtection="1">
      <alignment horizontal="center" vertical="center" wrapText="1"/>
      <protection hidden="1"/>
    </xf>
    <xf numFmtId="164" fontId="18" fillId="0" borderId="2" xfId="1" applyFont="1" applyFill="1" applyBorder="1" applyProtection="1">
      <protection hidden="1"/>
    </xf>
    <xf numFmtId="167" fontId="18" fillId="0" borderId="2" xfId="1" applyNumberFormat="1" applyFont="1" applyFill="1" applyBorder="1" applyAlignment="1" applyProtection="1">
      <alignment horizontal="center"/>
      <protection hidden="1"/>
    </xf>
    <xf numFmtId="2" fontId="0" fillId="0" borderId="0" xfId="0" applyNumberFormat="1"/>
    <xf numFmtId="0" fontId="29" fillId="0" borderId="0" xfId="0" applyFont="1" applyAlignment="1" applyProtection="1">
      <alignment vertical="center" wrapText="1"/>
      <protection locked="0"/>
    </xf>
    <xf numFmtId="0" fontId="29" fillId="0" borderId="0" xfId="0" applyFont="1" applyAlignment="1" applyProtection="1">
      <alignment vertical="center"/>
      <protection locked="0"/>
    </xf>
    <xf numFmtId="0" fontId="31" fillId="0" borderId="0" xfId="0" applyFont="1" applyAlignment="1" applyProtection="1">
      <alignment vertical="center" wrapText="1"/>
      <protection locked="0"/>
    </xf>
    <xf numFmtId="164" fontId="31" fillId="0" borderId="0" xfId="4" applyFont="1" applyFill="1" applyAlignment="1">
      <alignment horizontal="center" vertical="center" wrapText="1"/>
    </xf>
    <xf numFmtId="0" fontId="25" fillId="0" borderId="21" xfId="0" applyFont="1" applyBorder="1" applyAlignment="1">
      <alignment horizontal="center" vertical="center"/>
    </xf>
    <xf numFmtId="2" fontId="0" fillId="0" borderId="0" xfId="0" applyNumberFormat="1" applyProtection="1">
      <protection locked="0"/>
    </xf>
    <xf numFmtId="0" fontId="17" fillId="0" borderId="0" xfId="0" applyFont="1" applyAlignment="1">
      <alignment horizontal="left" wrapText="1"/>
    </xf>
    <xf numFmtId="0" fontId="30" fillId="0" borderId="0" xfId="0" applyFont="1" applyAlignment="1">
      <alignment horizontal="center" vertical="center" wrapText="1"/>
    </xf>
    <xf numFmtId="0" fontId="0" fillId="0" borderId="0" xfId="0" applyAlignment="1">
      <alignment horizontal="left" vertical="top" wrapText="1"/>
    </xf>
    <xf numFmtId="164" fontId="31" fillId="0" borderId="0" xfId="4" applyFont="1" applyFill="1" applyAlignment="1">
      <alignment horizontal="center" vertical="center" wrapText="1"/>
    </xf>
    <xf numFmtId="0" fontId="25" fillId="0" borderId="22" xfId="0" applyFont="1" applyBorder="1" applyAlignment="1">
      <alignment horizontal="center" vertical="center"/>
    </xf>
    <xf numFmtId="0" fontId="25" fillId="0" borderId="21" xfId="0" applyFont="1" applyBorder="1" applyAlignment="1">
      <alignment horizontal="center" vertical="center"/>
    </xf>
    <xf numFmtId="0" fontId="34" fillId="0" borderId="0" xfId="0" applyFont="1" applyAlignment="1">
      <alignment horizontal="center" vertical="center" wrapText="1"/>
    </xf>
    <xf numFmtId="0" fontId="25" fillId="0" borderId="23" xfId="0" applyFont="1" applyBorder="1" applyAlignment="1">
      <alignment horizontal="center" vertical="center"/>
    </xf>
    <xf numFmtId="0" fontId="25" fillId="0" borderId="24" xfId="0" applyFont="1" applyBorder="1" applyAlignment="1">
      <alignment horizontal="center" vertical="center"/>
    </xf>
    <xf numFmtId="0" fontId="28" fillId="0" borderId="0" xfId="3" applyFont="1" applyAlignment="1">
      <alignment horizontal="left" vertical="center" wrapText="1"/>
    </xf>
    <xf numFmtId="0" fontId="0" fillId="2" borderId="0" xfId="0" applyFill="1" applyAlignment="1">
      <alignment horizontal="center"/>
    </xf>
    <xf numFmtId="0" fontId="30" fillId="0" borderId="0" xfId="0" applyFont="1" applyAlignment="1" applyProtection="1">
      <alignment horizontal="center" vertical="center"/>
      <protection locked="0"/>
    </xf>
    <xf numFmtId="0" fontId="16" fillId="0" borderId="0" xfId="0" applyFont="1" applyAlignment="1" applyProtection="1">
      <alignment horizontal="center" vertical="center"/>
      <protection locked="0"/>
    </xf>
  </cellXfs>
  <cellStyles count="12">
    <cellStyle name="Hipervínculo" xfId="2" builtinId="8"/>
    <cellStyle name="Millares" xfId="1" builtinId="3"/>
    <cellStyle name="Millares 2" xfId="4" xr:uid="{00000000-0005-0000-0000-000032000000}"/>
    <cellStyle name="Millares 2 2" xfId="6" xr:uid="{00000000-0005-0000-0000-000001000000}"/>
    <cellStyle name="Millares 2 2 2" xfId="10" xr:uid="{00000000-0005-0000-0000-000003000000}"/>
    <cellStyle name="Millares 2 3" xfId="8" xr:uid="{00000000-0005-0000-0000-000002000000}"/>
    <cellStyle name="Millares 3" xfId="5" xr:uid="{00000000-0005-0000-0000-000002000000}"/>
    <cellStyle name="Millares 3 2" xfId="9" xr:uid="{00000000-0005-0000-0000-000004000000}"/>
    <cellStyle name="Millares 4" xfId="7" xr:uid="{00000000-0005-0000-0000-000035000000}"/>
    <cellStyle name="Normal" xfId="0" builtinId="0"/>
    <cellStyle name="Normal 2 2" xfId="3" xr:uid="{2053DB67-3F42-4BA4-ACD8-764ED0D7768D}"/>
    <cellStyle name="Porcentaje" xfId="11" builtinId="5"/>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22" fmlaLink="A6" fmlaRange="DESPLEGABLES!$D$3:$D$13" noThreeD="1" sel="3" val="0"/>
</file>

<file path=xl/ctrlProps/ctrlProp2.xml><?xml version="1.0" encoding="utf-8"?>
<formControlPr xmlns="http://schemas.microsoft.com/office/spreadsheetml/2009/9/main" objectType="Drop" dropStyle="combo" dx="22" fmlaLink="A7" fmlaRange="DESPLEGABLES!$M$3:$M$5" noThreeD="1" sel="2" val="0"/>
</file>

<file path=xl/ctrlProps/ctrlProp3.xml><?xml version="1.0" encoding="utf-8"?>
<formControlPr xmlns="http://schemas.microsoft.com/office/spreadsheetml/2009/9/main" objectType="Drop" dropStyle="combo" dx="22" fmlaLink="D7" fmlaRange="DESPLEGABLES!$H$3:$H$11" noThreeD="1" sel="1" val="0"/>
</file>

<file path=xl/ctrlProps/ctrlProp4.xml><?xml version="1.0" encoding="utf-8"?>
<formControlPr xmlns="http://schemas.microsoft.com/office/spreadsheetml/2009/9/main" objectType="Drop" dropStyle="combo" dx="22" fmlaLink="$A$6" fmlaRange="DESPLEGABLES!$M$3:$M$5" noThreeD="1" sel="2"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hyperlink" Target="#portada!A1"/><Relationship Id="rId6" Type="http://schemas.microsoft.com/office/2007/relationships/hdphoto" Target="../media/hdphoto1.wdp"/><Relationship Id="rId5" Type="http://schemas.openxmlformats.org/officeDocument/2006/relationships/image" Target="../media/image5.png"/><Relationship Id="rId4" Type="http://schemas.openxmlformats.org/officeDocument/2006/relationships/hyperlink" Target="#PORTADA!A1"/></Relationships>
</file>

<file path=xl/drawings/_rels/drawing3.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hyperlink" Target="#PORTADA!A1"/><Relationship Id="rId4"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hyperlink" Target="#PORTADA!A1"/><Relationship Id="rId4"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hyperlink" Target="#PORTADA!A1"/><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7</xdr:col>
      <xdr:colOff>603250</xdr:colOff>
      <xdr:row>1</xdr:row>
      <xdr:rowOff>32230</xdr:rowOff>
    </xdr:from>
    <xdr:to>
      <xdr:col>15</xdr:col>
      <xdr:colOff>619125</xdr:colOff>
      <xdr:row>12</xdr:row>
      <xdr:rowOff>55238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5937250" y="756130"/>
          <a:ext cx="6115050" cy="3918733"/>
        </a:xfrm>
        <a:prstGeom prst="rect">
          <a:avLst/>
        </a:prstGeom>
      </xdr:spPr>
    </xdr:pic>
    <xdr:clientData/>
  </xdr:twoCellAnchor>
  <xdr:twoCellAnchor editAs="oneCell">
    <xdr:from>
      <xdr:col>1</xdr:col>
      <xdr:colOff>473529</xdr:colOff>
      <xdr:row>0</xdr:row>
      <xdr:rowOff>180522</xdr:rowOff>
    </xdr:from>
    <xdr:to>
      <xdr:col>3</xdr:col>
      <xdr:colOff>693136</xdr:colOff>
      <xdr:row>0</xdr:row>
      <xdr:rowOff>650048</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235529" y="180522"/>
          <a:ext cx="1743607" cy="469526"/>
        </a:xfrm>
        <a:prstGeom prst="rect">
          <a:avLst/>
        </a:prstGeom>
      </xdr:spPr>
    </xdr:pic>
    <xdr:clientData/>
  </xdr:twoCellAnchor>
  <xdr:twoCellAnchor editAs="oneCell">
    <xdr:from>
      <xdr:col>12</xdr:col>
      <xdr:colOff>163286</xdr:colOff>
      <xdr:row>0</xdr:row>
      <xdr:rowOff>116115</xdr:rowOff>
    </xdr:from>
    <xdr:to>
      <xdr:col>15</xdr:col>
      <xdr:colOff>134269</xdr:colOff>
      <xdr:row>0</xdr:row>
      <xdr:rowOff>625929</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9307286" y="116115"/>
          <a:ext cx="2256983" cy="5098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66676</xdr:rowOff>
    </xdr:from>
    <xdr:to>
      <xdr:col>0</xdr:col>
      <xdr:colOff>639232</xdr:colOff>
      <xdr:row>0</xdr:row>
      <xdr:rowOff>485775</xdr:rowOff>
    </xdr:to>
    <xdr:pic>
      <xdr:nvPicPr>
        <xdr:cNvPr id="2" name="Imagen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flipH="1">
          <a:off x="76199" y="66676"/>
          <a:ext cx="632882" cy="419099"/>
        </a:xfrm>
        <a:prstGeom prst="rect">
          <a:avLst/>
        </a:prstGeom>
      </xdr:spPr>
    </xdr:pic>
    <xdr:clientData/>
  </xdr:twoCellAnchor>
  <xdr:twoCellAnchor editAs="oneCell">
    <xdr:from>
      <xdr:col>0</xdr:col>
      <xdr:colOff>5620124</xdr:colOff>
      <xdr:row>0</xdr:row>
      <xdr:rowOff>163886</xdr:rowOff>
    </xdr:from>
    <xdr:to>
      <xdr:col>0</xdr:col>
      <xdr:colOff>7570386</xdr:colOff>
      <xdr:row>1</xdr:row>
      <xdr:rowOff>44676</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3"/>
        <a:stretch>
          <a:fillRect/>
        </a:stretch>
      </xdr:blipFill>
      <xdr:spPr>
        <a:xfrm>
          <a:off x="5620124" y="163886"/>
          <a:ext cx="2083612" cy="499915"/>
        </a:xfrm>
        <a:prstGeom prst="rect">
          <a:avLst/>
        </a:prstGeom>
      </xdr:spPr>
    </xdr:pic>
    <xdr:clientData/>
  </xdr:twoCellAnchor>
  <xdr:twoCellAnchor editAs="oneCell">
    <xdr:from>
      <xdr:col>0</xdr:col>
      <xdr:colOff>0</xdr:colOff>
      <xdr:row>0</xdr:row>
      <xdr:rowOff>66676</xdr:rowOff>
    </xdr:from>
    <xdr:to>
      <xdr:col>0</xdr:col>
      <xdr:colOff>639232</xdr:colOff>
      <xdr:row>0</xdr:row>
      <xdr:rowOff>485775</xdr:rowOff>
    </xdr:to>
    <xdr:pic>
      <xdr:nvPicPr>
        <xdr:cNvPr id="4" name="Imagen 3">
          <a:hlinkClick xmlns:r="http://schemas.openxmlformats.org/officeDocument/2006/relationships" r:id="rId4"/>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flipH="1">
          <a:off x="76199" y="66676"/>
          <a:ext cx="632882" cy="419099"/>
        </a:xfrm>
        <a:prstGeom prst="rect">
          <a:avLst/>
        </a:prstGeom>
      </xdr:spPr>
    </xdr:pic>
    <xdr:clientData/>
  </xdr:twoCellAnchor>
  <xdr:twoCellAnchor editAs="oneCell">
    <xdr:from>
      <xdr:col>0</xdr:col>
      <xdr:colOff>735666</xdr:colOff>
      <xdr:row>0</xdr:row>
      <xdr:rowOff>104029</xdr:rowOff>
    </xdr:from>
    <xdr:to>
      <xdr:col>0</xdr:col>
      <xdr:colOff>2136774</xdr:colOff>
      <xdr:row>0</xdr:row>
      <xdr:rowOff>507440</xdr:rowOff>
    </xdr:to>
    <xdr:pic>
      <xdr:nvPicPr>
        <xdr:cNvPr id="5" name="Imagen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7"/>
        <a:stretch>
          <a:fillRect/>
        </a:stretch>
      </xdr:blipFill>
      <xdr:spPr>
        <a:xfrm>
          <a:off x="735666" y="104029"/>
          <a:ext cx="1401108" cy="4034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1504950</xdr:colOff>
      <xdr:row>36</xdr:row>
      <xdr:rowOff>129953</xdr:rowOff>
    </xdr:from>
    <xdr:to>
      <xdr:col>1</xdr:col>
      <xdr:colOff>5743575</xdr:colOff>
      <xdr:row>53</xdr:row>
      <xdr:rowOff>57150</xdr:rowOff>
    </xdr:to>
    <xdr:grpSp>
      <xdr:nvGrpSpPr>
        <xdr:cNvPr id="2" name="5 Grupo">
          <a:extLst>
            <a:ext uri="{FF2B5EF4-FFF2-40B4-BE49-F238E27FC236}">
              <a16:creationId xmlns:a16="http://schemas.microsoft.com/office/drawing/2014/main" id="{00000000-0008-0000-0200-000002000000}"/>
            </a:ext>
          </a:extLst>
        </xdr:cNvPr>
        <xdr:cNvGrpSpPr/>
      </xdr:nvGrpSpPr>
      <xdr:grpSpPr>
        <a:xfrm>
          <a:off x="1590675" y="10693178"/>
          <a:ext cx="4238625" cy="3003772"/>
          <a:chOff x="2450483" y="941737"/>
          <a:chExt cx="6608172" cy="4643216"/>
        </a:xfrm>
        <a:noFill/>
      </xdr:grpSpPr>
      <xdr:grpSp>
        <xdr:nvGrpSpPr>
          <xdr:cNvPr id="3" name="Group 248">
            <a:extLst>
              <a:ext uri="{FF2B5EF4-FFF2-40B4-BE49-F238E27FC236}">
                <a16:creationId xmlns:a16="http://schemas.microsoft.com/office/drawing/2014/main" id="{00000000-0008-0000-0200-000003000000}"/>
              </a:ext>
            </a:extLst>
          </xdr:cNvPr>
          <xdr:cNvGrpSpPr>
            <a:grpSpLocks/>
          </xdr:cNvGrpSpPr>
        </xdr:nvGrpSpPr>
        <xdr:grpSpPr bwMode="auto">
          <a:xfrm>
            <a:off x="2450483" y="941737"/>
            <a:ext cx="6608172" cy="4643216"/>
            <a:chOff x="879" y="510"/>
            <a:chExt cx="3995" cy="3041"/>
          </a:xfrm>
          <a:grpFill/>
        </xdr:grpSpPr>
        <xdr:grpSp>
          <xdr:nvGrpSpPr>
            <xdr:cNvPr id="17" name="Group 19">
              <a:extLst>
                <a:ext uri="{FF2B5EF4-FFF2-40B4-BE49-F238E27FC236}">
                  <a16:creationId xmlns:a16="http://schemas.microsoft.com/office/drawing/2014/main" id="{00000000-0008-0000-0200-000011000000}"/>
                </a:ext>
              </a:extLst>
            </xdr:cNvPr>
            <xdr:cNvGrpSpPr>
              <a:grpSpLocks/>
            </xdr:cNvGrpSpPr>
          </xdr:nvGrpSpPr>
          <xdr:grpSpPr bwMode="auto">
            <a:xfrm>
              <a:off x="3915" y="1898"/>
              <a:ext cx="959" cy="497"/>
              <a:chOff x="3915" y="1898"/>
              <a:chExt cx="959" cy="497"/>
            </a:xfrm>
            <a:grpFill/>
          </xdr:grpSpPr>
          <xdr:sp macro="" textlink="">
            <xdr:nvSpPr>
              <xdr:cNvPr id="79" name="Freeform 20">
                <a:extLst>
                  <a:ext uri="{FF2B5EF4-FFF2-40B4-BE49-F238E27FC236}">
                    <a16:creationId xmlns:a16="http://schemas.microsoft.com/office/drawing/2014/main" id="{00000000-0008-0000-0200-00004F000000}"/>
                  </a:ext>
                </a:extLst>
              </xdr:cNvPr>
              <xdr:cNvSpPr>
                <a:spLocks/>
              </xdr:cNvSpPr>
            </xdr:nvSpPr>
            <xdr:spPr bwMode="auto">
              <a:xfrm>
                <a:off x="3915" y="2292"/>
                <a:ext cx="151" cy="103"/>
              </a:xfrm>
              <a:custGeom>
                <a:avLst/>
                <a:gdLst>
                  <a:gd name="T0" fmla="*/ 30 w 151"/>
                  <a:gd name="T1" fmla="*/ 24 h 103"/>
                  <a:gd name="T2" fmla="*/ 99 w 151"/>
                  <a:gd name="T3" fmla="*/ 4 h 103"/>
                  <a:gd name="T4" fmla="*/ 144 w 151"/>
                  <a:gd name="T5" fmla="*/ 49 h 103"/>
                  <a:gd name="T6" fmla="*/ 54 w 151"/>
                  <a:gd name="T7" fmla="*/ 95 h 103"/>
                  <a:gd name="T8" fmla="*/ 8 w 151"/>
                  <a:gd name="T9" fmla="*/ 95 h 103"/>
                  <a:gd name="T10" fmla="*/ 8 w 151"/>
                  <a:gd name="T11" fmla="*/ 49 h 103"/>
                  <a:gd name="T12" fmla="*/ 30 w 151"/>
                  <a:gd name="T13" fmla="*/ 24 h 103"/>
                </a:gdLst>
                <a:ahLst/>
                <a:cxnLst>
                  <a:cxn ang="0">
                    <a:pos x="T0" y="T1"/>
                  </a:cxn>
                  <a:cxn ang="0">
                    <a:pos x="T2" y="T3"/>
                  </a:cxn>
                  <a:cxn ang="0">
                    <a:pos x="T4" y="T5"/>
                  </a:cxn>
                  <a:cxn ang="0">
                    <a:pos x="T6" y="T7"/>
                  </a:cxn>
                  <a:cxn ang="0">
                    <a:pos x="T8" y="T9"/>
                  </a:cxn>
                  <a:cxn ang="0">
                    <a:pos x="T10" y="T11"/>
                  </a:cxn>
                  <a:cxn ang="0">
                    <a:pos x="T12" y="T13"/>
                  </a:cxn>
                </a:cxnLst>
                <a:rect l="0" t="0" r="r" b="b"/>
                <a:pathLst>
                  <a:path w="151" h="103">
                    <a:moveTo>
                      <a:pt x="30" y="24"/>
                    </a:moveTo>
                    <a:cubicBezTo>
                      <a:pt x="45" y="17"/>
                      <a:pt x="80" y="0"/>
                      <a:pt x="99" y="4"/>
                    </a:cubicBezTo>
                    <a:cubicBezTo>
                      <a:pt x="118" y="8"/>
                      <a:pt x="151" y="34"/>
                      <a:pt x="144" y="49"/>
                    </a:cubicBezTo>
                    <a:cubicBezTo>
                      <a:pt x="137" y="64"/>
                      <a:pt x="77" y="87"/>
                      <a:pt x="54" y="95"/>
                    </a:cubicBezTo>
                    <a:cubicBezTo>
                      <a:pt x="31" y="103"/>
                      <a:pt x="16" y="103"/>
                      <a:pt x="8" y="95"/>
                    </a:cubicBezTo>
                    <a:cubicBezTo>
                      <a:pt x="0" y="87"/>
                      <a:pt x="4" y="61"/>
                      <a:pt x="8" y="49"/>
                    </a:cubicBezTo>
                    <a:cubicBezTo>
                      <a:pt x="12" y="37"/>
                      <a:pt x="15" y="31"/>
                      <a:pt x="30" y="2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0" name="Freeform 21">
                <a:extLst>
                  <a:ext uri="{FF2B5EF4-FFF2-40B4-BE49-F238E27FC236}">
                    <a16:creationId xmlns:a16="http://schemas.microsoft.com/office/drawing/2014/main" id="{00000000-0008-0000-0200-000050000000}"/>
                  </a:ext>
                </a:extLst>
              </xdr:cNvPr>
              <xdr:cNvSpPr>
                <a:spLocks/>
              </xdr:cNvSpPr>
            </xdr:nvSpPr>
            <xdr:spPr bwMode="auto">
              <a:xfrm>
                <a:off x="4241" y="1979"/>
                <a:ext cx="408" cy="287"/>
              </a:xfrm>
              <a:custGeom>
                <a:avLst/>
                <a:gdLst>
                  <a:gd name="T0" fmla="*/ 0 w 408"/>
                  <a:gd name="T1" fmla="*/ 136 h 287"/>
                  <a:gd name="T2" fmla="*/ 91 w 408"/>
                  <a:gd name="T3" fmla="*/ 90 h 287"/>
                  <a:gd name="T4" fmla="*/ 181 w 408"/>
                  <a:gd name="T5" fmla="*/ 45 h 287"/>
                  <a:gd name="T6" fmla="*/ 272 w 408"/>
                  <a:gd name="T7" fmla="*/ 0 h 287"/>
                  <a:gd name="T8" fmla="*/ 272 w 408"/>
                  <a:gd name="T9" fmla="*/ 45 h 287"/>
                  <a:gd name="T10" fmla="*/ 317 w 408"/>
                  <a:gd name="T11" fmla="*/ 45 h 287"/>
                  <a:gd name="T12" fmla="*/ 408 w 408"/>
                  <a:gd name="T13" fmla="*/ 90 h 287"/>
                  <a:gd name="T14" fmla="*/ 317 w 408"/>
                  <a:gd name="T15" fmla="*/ 136 h 287"/>
                  <a:gd name="T16" fmla="*/ 227 w 408"/>
                  <a:gd name="T17" fmla="*/ 272 h 287"/>
                  <a:gd name="T18" fmla="*/ 181 w 408"/>
                  <a:gd name="T19" fmla="*/ 226 h 287"/>
                  <a:gd name="T20" fmla="*/ 136 w 408"/>
                  <a:gd name="T21" fmla="*/ 181 h 287"/>
                  <a:gd name="T22" fmla="*/ 91 w 408"/>
                  <a:gd name="T23" fmla="*/ 181 h 287"/>
                  <a:gd name="T24" fmla="*/ 0 w 408"/>
                  <a:gd name="T25" fmla="*/ 136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08" h="287">
                    <a:moveTo>
                      <a:pt x="0" y="136"/>
                    </a:moveTo>
                    <a:cubicBezTo>
                      <a:pt x="0" y="121"/>
                      <a:pt x="61" y="105"/>
                      <a:pt x="91" y="90"/>
                    </a:cubicBezTo>
                    <a:cubicBezTo>
                      <a:pt x="121" y="75"/>
                      <a:pt x="151" y="60"/>
                      <a:pt x="181" y="45"/>
                    </a:cubicBezTo>
                    <a:cubicBezTo>
                      <a:pt x="211" y="30"/>
                      <a:pt x="257" y="0"/>
                      <a:pt x="272" y="0"/>
                    </a:cubicBezTo>
                    <a:cubicBezTo>
                      <a:pt x="287" y="0"/>
                      <a:pt x="265" y="38"/>
                      <a:pt x="272" y="45"/>
                    </a:cubicBezTo>
                    <a:cubicBezTo>
                      <a:pt x="279" y="52"/>
                      <a:pt x="294" y="38"/>
                      <a:pt x="317" y="45"/>
                    </a:cubicBezTo>
                    <a:cubicBezTo>
                      <a:pt x="340" y="52"/>
                      <a:pt x="408" y="75"/>
                      <a:pt x="408" y="90"/>
                    </a:cubicBezTo>
                    <a:cubicBezTo>
                      <a:pt x="408" y="105"/>
                      <a:pt x="347" y="106"/>
                      <a:pt x="317" y="136"/>
                    </a:cubicBezTo>
                    <a:cubicBezTo>
                      <a:pt x="287" y="166"/>
                      <a:pt x="250" y="257"/>
                      <a:pt x="227" y="272"/>
                    </a:cubicBezTo>
                    <a:cubicBezTo>
                      <a:pt x="204" y="287"/>
                      <a:pt x="196" y="241"/>
                      <a:pt x="181" y="226"/>
                    </a:cubicBezTo>
                    <a:cubicBezTo>
                      <a:pt x="166" y="211"/>
                      <a:pt x="151" y="188"/>
                      <a:pt x="136" y="181"/>
                    </a:cubicBezTo>
                    <a:cubicBezTo>
                      <a:pt x="121" y="174"/>
                      <a:pt x="114" y="188"/>
                      <a:pt x="91" y="181"/>
                    </a:cubicBezTo>
                    <a:cubicBezTo>
                      <a:pt x="68" y="174"/>
                      <a:pt x="0" y="151"/>
                      <a:pt x="0" y="13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1" name="Freeform 22">
                <a:extLst>
                  <a:ext uri="{FF2B5EF4-FFF2-40B4-BE49-F238E27FC236}">
                    <a16:creationId xmlns:a16="http://schemas.microsoft.com/office/drawing/2014/main" id="{00000000-0008-0000-0200-000051000000}"/>
                  </a:ext>
                </a:extLst>
              </xdr:cNvPr>
              <xdr:cNvSpPr>
                <a:spLocks/>
              </xdr:cNvSpPr>
            </xdr:nvSpPr>
            <xdr:spPr bwMode="auto">
              <a:xfrm>
                <a:off x="4694" y="1898"/>
                <a:ext cx="180" cy="114"/>
              </a:xfrm>
              <a:custGeom>
                <a:avLst/>
                <a:gdLst>
                  <a:gd name="T0" fmla="*/ 30 w 180"/>
                  <a:gd name="T1" fmla="*/ 14 h 114"/>
                  <a:gd name="T2" fmla="*/ 88 w 180"/>
                  <a:gd name="T3" fmla="*/ 10 h 114"/>
                  <a:gd name="T4" fmla="*/ 172 w 180"/>
                  <a:gd name="T5" fmla="*/ 76 h 114"/>
                  <a:gd name="T6" fmla="*/ 136 w 180"/>
                  <a:gd name="T7" fmla="*/ 112 h 114"/>
                  <a:gd name="T8" fmla="*/ 54 w 180"/>
                  <a:gd name="T9" fmla="*/ 85 h 114"/>
                  <a:gd name="T10" fmla="*/ 8 w 180"/>
                  <a:gd name="T11" fmla="*/ 85 h 114"/>
                  <a:gd name="T12" fmla="*/ 8 w 180"/>
                  <a:gd name="T13" fmla="*/ 39 h 114"/>
                  <a:gd name="T14" fmla="*/ 30 w 180"/>
                  <a:gd name="T15" fmla="*/ 14 h 11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80" h="114">
                    <a:moveTo>
                      <a:pt x="30" y="14"/>
                    </a:moveTo>
                    <a:cubicBezTo>
                      <a:pt x="43" y="9"/>
                      <a:pt x="64" y="0"/>
                      <a:pt x="88" y="10"/>
                    </a:cubicBezTo>
                    <a:cubicBezTo>
                      <a:pt x="112" y="20"/>
                      <a:pt x="164" y="59"/>
                      <a:pt x="172" y="76"/>
                    </a:cubicBezTo>
                    <a:cubicBezTo>
                      <a:pt x="180" y="93"/>
                      <a:pt x="156" y="110"/>
                      <a:pt x="136" y="112"/>
                    </a:cubicBezTo>
                    <a:cubicBezTo>
                      <a:pt x="116" y="114"/>
                      <a:pt x="75" y="90"/>
                      <a:pt x="54" y="85"/>
                    </a:cubicBezTo>
                    <a:cubicBezTo>
                      <a:pt x="33" y="80"/>
                      <a:pt x="16" y="93"/>
                      <a:pt x="8" y="85"/>
                    </a:cubicBezTo>
                    <a:cubicBezTo>
                      <a:pt x="0" y="77"/>
                      <a:pt x="4" y="51"/>
                      <a:pt x="8" y="39"/>
                    </a:cubicBezTo>
                    <a:cubicBezTo>
                      <a:pt x="12" y="27"/>
                      <a:pt x="15" y="21"/>
                      <a:pt x="30" y="1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nvGrpSpPr>
            <xdr:cNvPr id="18" name="Group 247">
              <a:extLst>
                <a:ext uri="{FF2B5EF4-FFF2-40B4-BE49-F238E27FC236}">
                  <a16:creationId xmlns:a16="http://schemas.microsoft.com/office/drawing/2014/main" id="{00000000-0008-0000-0200-000012000000}"/>
                </a:ext>
              </a:extLst>
            </xdr:cNvPr>
            <xdr:cNvGrpSpPr>
              <a:grpSpLocks/>
            </xdr:cNvGrpSpPr>
          </xdr:nvGrpSpPr>
          <xdr:grpSpPr bwMode="auto">
            <a:xfrm>
              <a:off x="879" y="510"/>
              <a:ext cx="3596" cy="3041"/>
              <a:chOff x="879" y="510"/>
              <a:chExt cx="3596" cy="3041"/>
            </a:xfrm>
            <a:grpFill/>
          </xdr:grpSpPr>
          <xdr:grpSp>
            <xdr:nvGrpSpPr>
              <xdr:cNvPr id="19" name="Group 8">
                <a:extLst>
                  <a:ext uri="{FF2B5EF4-FFF2-40B4-BE49-F238E27FC236}">
                    <a16:creationId xmlns:a16="http://schemas.microsoft.com/office/drawing/2014/main" id="{00000000-0008-0000-0200-000013000000}"/>
                  </a:ext>
                </a:extLst>
              </xdr:cNvPr>
              <xdr:cNvGrpSpPr>
                <a:grpSpLocks/>
              </xdr:cNvGrpSpPr>
            </xdr:nvGrpSpPr>
            <xdr:grpSpPr bwMode="auto">
              <a:xfrm>
                <a:off x="2062" y="658"/>
                <a:ext cx="1218" cy="762"/>
                <a:chOff x="2062" y="658"/>
                <a:chExt cx="1218" cy="762"/>
              </a:xfrm>
              <a:grpFill/>
            </xdr:grpSpPr>
            <xdr:sp macro="" textlink="">
              <xdr:nvSpPr>
                <xdr:cNvPr id="69" name="Freeform 9">
                  <a:extLst>
                    <a:ext uri="{FF2B5EF4-FFF2-40B4-BE49-F238E27FC236}">
                      <a16:creationId xmlns:a16="http://schemas.microsoft.com/office/drawing/2014/main" id="{00000000-0008-0000-0200-000045000000}"/>
                    </a:ext>
                  </a:extLst>
                </xdr:cNvPr>
                <xdr:cNvSpPr>
                  <a:spLocks/>
                </xdr:cNvSpPr>
              </xdr:nvSpPr>
              <xdr:spPr bwMode="auto">
                <a:xfrm>
                  <a:off x="2062" y="658"/>
                  <a:ext cx="1218" cy="762"/>
                </a:xfrm>
                <a:custGeom>
                  <a:avLst/>
                  <a:gdLst>
                    <a:gd name="T0" fmla="*/ 89 w 1218"/>
                    <a:gd name="T1" fmla="*/ 197 h 762"/>
                    <a:gd name="T2" fmla="*/ 137 w 1218"/>
                    <a:gd name="T3" fmla="*/ 29 h 762"/>
                    <a:gd name="T4" fmla="*/ 272 w 1218"/>
                    <a:gd name="T5" fmla="*/ 38 h 762"/>
                    <a:gd name="T6" fmla="*/ 391 w 1218"/>
                    <a:gd name="T7" fmla="*/ 5 h 762"/>
                    <a:gd name="T8" fmla="*/ 551 w 1218"/>
                    <a:gd name="T9" fmla="*/ 67 h 762"/>
                    <a:gd name="T10" fmla="*/ 674 w 1218"/>
                    <a:gd name="T11" fmla="*/ 20 h 762"/>
                    <a:gd name="T12" fmla="*/ 782 w 1218"/>
                    <a:gd name="T13" fmla="*/ 62 h 762"/>
                    <a:gd name="T14" fmla="*/ 938 w 1218"/>
                    <a:gd name="T15" fmla="*/ 44 h 762"/>
                    <a:gd name="T16" fmla="*/ 1064 w 1218"/>
                    <a:gd name="T17" fmla="*/ 98 h 762"/>
                    <a:gd name="T18" fmla="*/ 1070 w 1218"/>
                    <a:gd name="T19" fmla="*/ 170 h 762"/>
                    <a:gd name="T20" fmla="*/ 1214 w 1218"/>
                    <a:gd name="T21" fmla="*/ 224 h 762"/>
                    <a:gd name="T22" fmla="*/ 1094 w 1218"/>
                    <a:gd name="T23" fmla="*/ 368 h 762"/>
                    <a:gd name="T24" fmla="*/ 1052 w 1218"/>
                    <a:gd name="T25" fmla="*/ 596 h 762"/>
                    <a:gd name="T26" fmla="*/ 800 w 1218"/>
                    <a:gd name="T27" fmla="*/ 530 h 762"/>
                    <a:gd name="T28" fmla="*/ 710 w 1218"/>
                    <a:gd name="T29" fmla="*/ 572 h 762"/>
                    <a:gd name="T30" fmla="*/ 620 w 1218"/>
                    <a:gd name="T31" fmla="*/ 578 h 762"/>
                    <a:gd name="T32" fmla="*/ 542 w 1218"/>
                    <a:gd name="T33" fmla="*/ 650 h 762"/>
                    <a:gd name="T34" fmla="*/ 415 w 1218"/>
                    <a:gd name="T35" fmla="*/ 731 h 762"/>
                    <a:gd name="T36" fmla="*/ 324 w 1218"/>
                    <a:gd name="T37" fmla="*/ 748 h 762"/>
                    <a:gd name="T38" fmla="*/ 253 w 1218"/>
                    <a:gd name="T39" fmla="*/ 647 h 762"/>
                    <a:gd name="T40" fmla="*/ 170 w 1218"/>
                    <a:gd name="T41" fmla="*/ 626 h 762"/>
                    <a:gd name="T42" fmla="*/ 38 w 1218"/>
                    <a:gd name="T43" fmla="*/ 608 h 762"/>
                    <a:gd name="T44" fmla="*/ 62 w 1218"/>
                    <a:gd name="T45" fmla="*/ 530 h 762"/>
                    <a:gd name="T46" fmla="*/ 7 w 1218"/>
                    <a:gd name="T47" fmla="*/ 430 h 762"/>
                    <a:gd name="T48" fmla="*/ 20 w 1218"/>
                    <a:gd name="T49" fmla="*/ 374 h 762"/>
                    <a:gd name="T50" fmla="*/ 56 w 1218"/>
                    <a:gd name="T51" fmla="*/ 308 h 762"/>
                    <a:gd name="T52" fmla="*/ 89 w 1218"/>
                    <a:gd name="T53" fmla="*/ 197 h 7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218" h="762">
                      <a:moveTo>
                        <a:pt x="89" y="197"/>
                      </a:moveTo>
                      <a:cubicBezTo>
                        <a:pt x="102" y="150"/>
                        <a:pt x="107" y="55"/>
                        <a:pt x="137" y="29"/>
                      </a:cubicBezTo>
                      <a:cubicBezTo>
                        <a:pt x="167" y="3"/>
                        <a:pt x="230" y="42"/>
                        <a:pt x="272" y="38"/>
                      </a:cubicBezTo>
                      <a:cubicBezTo>
                        <a:pt x="314" y="34"/>
                        <a:pt x="345" y="0"/>
                        <a:pt x="391" y="5"/>
                      </a:cubicBezTo>
                      <a:cubicBezTo>
                        <a:pt x="437" y="10"/>
                        <a:pt x="504" y="65"/>
                        <a:pt x="551" y="67"/>
                      </a:cubicBezTo>
                      <a:cubicBezTo>
                        <a:pt x="598" y="69"/>
                        <a:pt x="636" y="21"/>
                        <a:pt x="674" y="20"/>
                      </a:cubicBezTo>
                      <a:cubicBezTo>
                        <a:pt x="712" y="19"/>
                        <a:pt x="738" y="58"/>
                        <a:pt x="782" y="62"/>
                      </a:cubicBezTo>
                      <a:cubicBezTo>
                        <a:pt x="826" y="66"/>
                        <a:pt x="891" y="38"/>
                        <a:pt x="938" y="44"/>
                      </a:cubicBezTo>
                      <a:cubicBezTo>
                        <a:pt x="985" y="50"/>
                        <a:pt x="1042" y="77"/>
                        <a:pt x="1064" y="98"/>
                      </a:cubicBezTo>
                      <a:cubicBezTo>
                        <a:pt x="1086" y="119"/>
                        <a:pt x="1045" y="149"/>
                        <a:pt x="1070" y="170"/>
                      </a:cubicBezTo>
                      <a:cubicBezTo>
                        <a:pt x="1095" y="191"/>
                        <a:pt x="1210" y="191"/>
                        <a:pt x="1214" y="224"/>
                      </a:cubicBezTo>
                      <a:cubicBezTo>
                        <a:pt x="1218" y="257"/>
                        <a:pt x="1121" y="306"/>
                        <a:pt x="1094" y="368"/>
                      </a:cubicBezTo>
                      <a:cubicBezTo>
                        <a:pt x="1067" y="430"/>
                        <a:pt x="1101" y="569"/>
                        <a:pt x="1052" y="596"/>
                      </a:cubicBezTo>
                      <a:cubicBezTo>
                        <a:pt x="1003" y="623"/>
                        <a:pt x="857" y="534"/>
                        <a:pt x="800" y="530"/>
                      </a:cubicBezTo>
                      <a:cubicBezTo>
                        <a:pt x="743" y="526"/>
                        <a:pt x="740" y="564"/>
                        <a:pt x="710" y="572"/>
                      </a:cubicBezTo>
                      <a:cubicBezTo>
                        <a:pt x="680" y="580"/>
                        <a:pt x="648" y="565"/>
                        <a:pt x="620" y="578"/>
                      </a:cubicBezTo>
                      <a:cubicBezTo>
                        <a:pt x="592" y="591"/>
                        <a:pt x="576" y="625"/>
                        <a:pt x="542" y="650"/>
                      </a:cubicBezTo>
                      <a:cubicBezTo>
                        <a:pt x="508" y="675"/>
                        <a:pt x="451" y="715"/>
                        <a:pt x="415" y="731"/>
                      </a:cubicBezTo>
                      <a:cubicBezTo>
                        <a:pt x="379" y="747"/>
                        <a:pt x="351" y="762"/>
                        <a:pt x="324" y="748"/>
                      </a:cubicBezTo>
                      <a:cubicBezTo>
                        <a:pt x="297" y="734"/>
                        <a:pt x="279" y="667"/>
                        <a:pt x="253" y="647"/>
                      </a:cubicBezTo>
                      <a:cubicBezTo>
                        <a:pt x="227" y="627"/>
                        <a:pt x="206" y="632"/>
                        <a:pt x="170" y="626"/>
                      </a:cubicBezTo>
                      <a:cubicBezTo>
                        <a:pt x="134" y="620"/>
                        <a:pt x="56" y="624"/>
                        <a:pt x="38" y="608"/>
                      </a:cubicBezTo>
                      <a:cubicBezTo>
                        <a:pt x="20" y="592"/>
                        <a:pt x="67" y="560"/>
                        <a:pt x="62" y="530"/>
                      </a:cubicBezTo>
                      <a:cubicBezTo>
                        <a:pt x="57" y="500"/>
                        <a:pt x="14" y="456"/>
                        <a:pt x="7" y="430"/>
                      </a:cubicBezTo>
                      <a:cubicBezTo>
                        <a:pt x="0" y="404"/>
                        <a:pt x="12" y="394"/>
                        <a:pt x="20" y="374"/>
                      </a:cubicBezTo>
                      <a:cubicBezTo>
                        <a:pt x="28" y="354"/>
                        <a:pt x="45" y="337"/>
                        <a:pt x="56" y="308"/>
                      </a:cubicBezTo>
                      <a:cubicBezTo>
                        <a:pt x="67" y="279"/>
                        <a:pt x="77" y="243"/>
                        <a:pt x="89" y="19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70" name="Group 10">
                  <a:extLst>
                    <a:ext uri="{FF2B5EF4-FFF2-40B4-BE49-F238E27FC236}">
                      <a16:creationId xmlns:a16="http://schemas.microsoft.com/office/drawing/2014/main" id="{00000000-0008-0000-0200-000046000000}"/>
                    </a:ext>
                  </a:extLst>
                </xdr:cNvPr>
                <xdr:cNvGrpSpPr>
                  <a:grpSpLocks/>
                </xdr:cNvGrpSpPr>
              </xdr:nvGrpSpPr>
              <xdr:grpSpPr bwMode="auto">
                <a:xfrm>
                  <a:off x="2154" y="709"/>
                  <a:ext cx="907" cy="635"/>
                  <a:chOff x="2154" y="709"/>
                  <a:chExt cx="907" cy="635"/>
                </a:xfrm>
                <a:grpFill/>
              </xdr:grpSpPr>
              <xdr:sp macro="" textlink="">
                <xdr:nvSpPr>
                  <xdr:cNvPr id="71" name="Freeform 11">
                    <a:extLst>
                      <a:ext uri="{FF2B5EF4-FFF2-40B4-BE49-F238E27FC236}">
                        <a16:creationId xmlns:a16="http://schemas.microsoft.com/office/drawing/2014/main" id="{00000000-0008-0000-0200-000047000000}"/>
                      </a:ext>
                    </a:extLst>
                  </xdr:cNvPr>
                  <xdr:cNvSpPr>
                    <a:spLocks/>
                  </xdr:cNvSpPr>
                </xdr:nvSpPr>
                <xdr:spPr bwMode="auto">
                  <a:xfrm>
                    <a:off x="2154" y="799"/>
                    <a:ext cx="227" cy="545"/>
                  </a:xfrm>
                  <a:custGeom>
                    <a:avLst/>
                    <a:gdLst>
                      <a:gd name="T0" fmla="*/ 0 w 227"/>
                      <a:gd name="T1" fmla="*/ 0 h 545"/>
                      <a:gd name="T2" fmla="*/ 91 w 227"/>
                      <a:gd name="T3" fmla="*/ 46 h 545"/>
                      <a:gd name="T4" fmla="*/ 136 w 227"/>
                      <a:gd name="T5" fmla="*/ 46 h 545"/>
                      <a:gd name="T6" fmla="*/ 182 w 227"/>
                      <a:gd name="T7" fmla="*/ 91 h 545"/>
                      <a:gd name="T8" fmla="*/ 182 w 227"/>
                      <a:gd name="T9" fmla="*/ 182 h 545"/>
                      <a:gd name="T10" fmla="*/ 136 w 227"/>
                      <a:gd name="T11" fmla="*/ 272 h 545"/>
                      <a:gd name="T12" fmla="*/ 182 w 227"/>
                      <a:gd name="T13" fmla="*/ 408 h 545"/>
                      <a:gd name="T14" fmla="*/ 227 w 227"/>
                      <a:gd name="T15" fmla="*/ 454 h 545"/>
                      <a:gd name="T16" fmla="*/ 182 w 227"/>
                      <a:gd name="T17" fmla="*/ 545 h 54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27" h="545">
                        <a:moveTo>
                          <a:pt x="0" y="0"/>
                        </a:moveTo>
                        <a:cubicBezTo>
                          <a:pt x="34" y="19"/>
                          <a:pt x="68" y="38"/>
                          <a:pt x="91" y="46"/>
                        </a:cubicBezTo>
                        <a:cubicBezTo>
                          <a:pt x="114" y="54"/>
                          <a:pt x="121" y="39"/>
                          <a:pt x="136" y="46"/>
                        </a:cubicBezTo>
                        <a:cubicBezTo>
                          <a:pt x="151" y="53"/>
                          <a:pt x="174" y="68"/>
                          <a:pt x="182" y="91"/>
                        </a:cubicBezTo>
                        <a:cubicBezTo>
                          <a:pt x="190" y="114"/>
                          <a:pt x="190" y="152"/>
                          <a:pt x="182" y="182"/>
                        </a:cubicBezTo>
                        <a:cubicBezTo>
                          <a:pt x="174" y="212"/>
                          <a:pt x="136" y="234"/>
                          <a:pt x="136" y="272"/>
                        </a:cubicBezTo>
                        <a:cubicBezTo>
                          <a:pt x="136" y="310"/>
                          <a:pt x="167" y="378"/>
                          <a:pt x="182" y="408"/>
                        </a:cubicBezTo>
                        <a:cubicBezTo>
                          <a:pt x="197" y="438"/>
                          <a:pt x="227" y="431"/>
                          <a:pt x="227" y="454"/>
                        </a:cubicBezTo>
                        <a:cubicBezTo>
                          <a:pt x="227" y="477"/>
                          <a:pt x="204" y="511"/>
                          <a:pt x="182" y="545"/>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2" name="Freeform 12">
                    <a:extLst>
                      <a:ext uri="{FF2B5EF4-FFF2-40B4-BE49-F238E27FC236}">
                        <a16:creationId xmlns:a16="http://schemas.microsoft.com/office/drawing/2014/main" id="{00000000-0008-0000-0200-000048000000}"/>
                      </a:ext>
                    </a:extLst>
                  </xdr:cNvPr>
                  <xdr:cNvSpPr>
                    <a:spLocks/>
                  </xdr:cNvSpPr>
                </xdr:nvSpPr>
                <xdr:spPr bwMode="auto">
                  <a:xfrm>
                    <a:off x="2336" y="720"/>
                    <a:ext cx="250" cy="177"/>
                  </a:xfrm>
                  <a:custGeom>
                    <a:avLst/>
                    <a:gdLst>
                      <a:gd name="T0" fmla="*/ 0 w 250"/>
                      <a:gd name="T1" fmla="*/ 170 h 177"/>
                      <a:gd name="T2" fmla="*/ 90 w 250"/>
                      <a:gd name="T3" fmla="*/ 170 h 177"/>
                      <a:gd name="T4" fmla="*/ 90 w 250"/>
                      <a:gd name="T5" fmla="*/ 125 h 177"/>
                      <a:gd name="T6" fmla="*/ 136 w 250"/>
                      <a:gd name="T7" fmla="*/ 79 h 177"/>
                      <a:gd name="T8" fmla="*/ 226 w 250"/>
                      <a:gd name="T9" fmla="*/ 79 h 177"/>
                      <a:gd name="T10" fmla="*/ 226 w 250"/>
                      <a:gd name="T11" fmla="*/ 34 h 177"/>
                      <a:gd name="T12" fmla="*/ 250 w 250"/>
                      <a:gd name="T13" fmla="*/ 0 h 177"/>
                    </a:gdLst>
                    <a:ahLst/>
                    <a:cxnLst>
                      <a:cxn ang="0">
                        <a:pos x="T0" y="T1"/>
                      </a:cxn>
                      <a:cxn ang="0">
                        <a:pos x="T2" y="T3"/>
                      </a:cxn>
                      <a:cxn ang="0">
                        <a:pos x="T4" y="T5"/>
                      </a:cxn>
                      <a:cxn ang="0">
                        <a:pos x="T6" y="T7"/>
                      </a:cxn>
                      <a:cxn ang="0">
                        <a:pos x="T8" y="T9"/>
                      </a:cxn>
                      <a:cxn ang="0">
                        <a:pos x="T10" y="T11"/>
                      </a:cxn>
                      <a:cxn ang="0">
                        <a:pos x="T12" y="T13"/>
                      </a:cxn>
                    </a:cxnLst>
                    <a:rect l="0" t="0" r="r" b="b"/>
                    <a:pathLst>
                      <a:path w="250" h="177">
                        <a:moveTo>
                          <a:pt x="0" y="170"/>
                        </a:moveTo>
                        <a:cubicBezTo>
                          <a:pt x="37" y="173"/>
                          <a:pt x="75" y="177"/>
                          <a:pt x="90" y="170"/>
                        </a:cubicBezTo>
                        <a:cubicBezTo>
                          <a:pt x="105" y="163"/>
                          <a:pt x="82" y="140"/>
                          <a:pt x="90" y="125"/>
                        </a:cubicBezTo>
                        <a:cubicBezTo>
                          <a:pt x="98" y="110"/>
                          <a:pt x="113" y="87"/>
                          <a:pt x="136" y="79"/>
                        </a:cubicBezTo>
                        <a:cubicBezTo>
                          <a:pt x="159" y="71"/>
                          <a:pt x="211" y="86"/>
                          <a:pt x="226" y="79"/>
                        </a:cubicBezTo>
                        <a:cubicBezTo>
                          <a:pt x="241" y="72"/>
                          <a:pt x="222" y="47"/>
                          <a:pt x="226" y="34"/>
                        </a:cubicBezTo>
                        <a:cubicBezTo>
                          <a:pt x="230" y="21"/>
                          <a:pt x="245" y="7"/>
                          <a:pt x="25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3" name="Freeform 13">
                    <a:extLst>
                      <a:ext uri="{FF2B5EF4-FFF2-40B4-BE49-F238E27FC236}">
                        <a16:creationId xmlns:a16="http://schemas.microsoft.com/office/drawing/2014/main" id="{00000000-0008-0000-0200-000049000000}"/>
                      </a:ext>
                    </a:extLst>
                  </xdr:cNvPr>
                  <xdr:cNvSpPr>
                    <a:spLocks/>
                  </xdr:cNvSpPr>
                </xdr:nvSpPr>
                <xdr:spPr bwMode="auto">
                  <a:xfrm>
                    <a:off x="2426" y="791"/>
                    <a:ext cx="242" cy="151"/>
                  </a:xfrm>
                  <a:custGeom>
                    <a:avLst/>
                    <a:gdLst>
                      <a:gd name="T0" fmla="*/ 0 w 242"/>
                      <a:gd name="T1" fmla="*/ 99 h 151"/>
                      <a:gd name="T2" fmla="*/ 91 w 242"/>
                      <a:gd name="T3" fmla="*/ 144 h 151"/>
                      <a:gd name="T4" fmla="*/ 227 w 242"/>
                      <a:gd name="T5" fmla="*/ 54 h 151"/>
                      <a:gd name="T6" fmla="*/ 182 w 242"/>
                      <a:gd name="T7" fmla="*/ 8 h 151"/>
                      <a:gd name="T8" fmla="*/ 136 w 242"/>
                      <a:gd name="T9" fmla="*/ 8 h 151"/>
                    </a:gdLst>
                    <a:ahLst/>
                    <a:cxnLst>
                      <a:cxn ang="0">
                        <a:pos x="T0" y="T1"/>
                      </a:cxn>
                      <a:cxn ang="0">
                        <a:pos x="T2" y="T3"/>
                      </a:cxn>
                      <a:cxn ang="0">
                        <a:pos x="T4" y="T5"/>
                      </a:cxn>
                      <a:cxn ang="0">
                        <a:pos x="T6" y="T7"/>
                      </a:cxn>
                      <a:cxn ang="0">
                        <a:pos x="T8" y="T9"/>
                      </a:cxn>
                    </a:cxnLst>
                    <a:rect l="0" t="0" r="r" b="b"/>
                    <a:pathLst>
                      <a:path w="242" h="151">
                        <a:moveTo>
                          <a:pt x="0" y="99"/>
                        </a:moveTo>
                        <a:cubicBezTo>
                          <a:pt x="26" y="125"/>
                          <a:pt x="53" y="151"/>
                          <a:pt x="91" y="144"/>
                        </a:cubicBezTo>
                        <a:cubicBezTo>
                          <a:pt x="129" y="137"/>
                          <a:pt x="212" y="77"/>
                          <a:pt x="227" y="54"/>
                        </a:cubicBezTo>
                        <a:cubicBezTo>
                          <a:pt x="242" y="31"/>
                          <a:pt x="197" y="16"/>
                          <a:pt x="182" y="8"/>
                        </a:cubicBezTo>
                        <a:cubicBezTo>
                          <a:pt x="167" y="0"/>
                          <a:pt x="151" y="4"/>
                          <a:pt x="136"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4" name="Freeform 14">
                    <a:extLst>
                      <a:ext uri="{FF2B5EF4-FFF2-40B4-BE49-F238E27FC236}">
                        <a16:creationId xmlns:a16="http://schemas.microsoft.com/office/drawing/2014/main" id="{00000000-0008-0000-0200-00004A000000}"/>
                      </a:ext>
                    </a:extLst>
                  </xdr:cNvPr>
                  <xdr:cNvSpPr>
                    <a:spLocks/>
                  </xdr:cNvSpPr>
                </xdr:nvSpPr>
                <xdr:spPr bwMode="auto">
                  <a:xfrm>
                    <a:off x="2601" y="890"/>
                    <a:ext cx="101" cy="336"/>
                  </a:xfrm>
                  <a:custGeom>
                    <a:avLst/>
                    <a:gdLst>
                      <a:gd name="T0" fmla="*/ 101 w 101"/>
                      <a:gd name="T1" fmla="*/ 336 h 336"/>
                      <a:gd name="T2" fmla="*/ 52 w 101"/>
                      <a:gd name="T3" fmla="*/ 272 h 336"/>
                      <a:gd name="T4" fmla="*/ 52 w 101"/>
                      <a:gd name="T5" fmla="*/ 227 h 336"/>
                      <a:gd name="T6" fmla="*/ 52 w 101"/>
                      <a:gd name="T7" fmla="*/ 181 h 336"/>
                      <a:gd name="T8" fmla="*/ 7 w 101"/>
                      <a:gd name="T9" fmla="*/ 91 h 336"/>
                      <a:gd name="T10" fmla="*/ 7 w 101"/>
                      <a:gd name="T11" fmla="*/ 45 h 336"/>
                      <a:gd name="T12" fmla="*/ 7 w 101"/>
                      <a:gd name="T13" fmla="*/ 0 h 336"/>
                    </a:gdLst>
                    <a:ahLst/>
                    <a:cxnLst>
                      <a:cxn ang="0">
                        <a:pos x="T0" y="T1"/>
                      </a:cxn>
                      <a:cxn ang="0">
                        <a:pos x="T2" y="T3"/>
                      </a:cxn>
                      <a:cxn ang="0">
                        <a:pos x="T4" y="T5"/>
                      </a:cxn>
                      <a:cxn ang="0">
                        <a:pos x="T6" y="T7"/>
                      </a:cxn>
                      <a:cxn ang="0">
                        <a:pos x="T8" y="T9"/>
                      </a:cxn>
                      <a:cxn ang="0">
                        <a:pos x="T10" y="T11"/>
                      </a:cxn>
                      <a:cxn ang="0">
                        <a:pos x="T12" y="T13"/>
                      </a:cxn>
                    </a:cxnLst>
                    <a:rect l="0" t="0" r="r" b="b"/>
                    <a:pathLst>
                      <a:path w="101" h="336">
                        <a:moveTo>
                          <a:pt x="101" y="336"/>
                        </a:moveTo>
                        <a:cubicBezTo>
                          <a:pt x="93" y="326"/>
                          <a:pt x="60" y="290"/>
                          <a:pt x="52" y="272"/>
                        </a:cubicBezTo>
                        <a:cubicBezTo>
                          <a:pt x="44" y="254"/>
                          <a:pt x="52" y="242"/>
                          <a:pt x="52" y="227"/>
                        </a:cubicBezTo>
                        <a:cubicBezTo>
                          <a:pt x="52" y="212"/>
                          <a:pt x="59" y="204"/>
                          <a:pt x="52" y="181"/>
                        </a:cubicBezTo>
                        <a:cubicBezTo>
                          <a:pt x="45" y="158"/>
                          <a:pt x="14" y="114"/>
                          <a:pt x="7" y="91"/>
                        </a:cubicBezTo>
                        <a:cubicBezTo>
                          <a:pt x="0" y="68"/>
                          <a:pt x="7" y="60"/>
                          <a:pt x="7" y="45"/>
                        </a:cubicBezTo>
                        <a:cubicBezTo>
                          <a:pt x="7" y="30"/>
                          <a:pt x="7" y="15"/>
                          <a:pt x="7"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5" name="Freeform 15">
                    <a:extLst>
                      <a:ext uri="{FF2B5EF4-FFF2-40B4-BE49-F238E27FC236}">
                        <a16:creationId xmlns:a16="http://schemas.microsoft.com/office/drawing/2014/main" id="{00000000-0008-0000-0200-00004B000000}"/>
                      </a:ext>
                    </a:extLst>
                  </xdr:cNvPr>
                  <xdr:cNvSpPr>
                    <a:spLocks/>
                  </xdr:cNvSpPr>
                </xdr:nvSpPr>
                <xdr:spPr bwMode="auto">
                  <a:xfrm>
                    <a:off x="2653" y="709"/>
                    <a:ext cx="190" cy="144"/>
                  </a:xfrm>
                  <a:custGeom>
                    <a:avLst/>
                    <a:gdLst>
                      <a:gd name="T0" fmla="*/ 182 w 190"/>
                      <a:gd name="T1" fmla="*/ 0 h 144"/>
                      <a:gd name="T2" fmla="*/ 182 w 190"/>
                      <a:gd name="T3" fmla="*/ 90 h 144"/>
                      <a:gd name="T4" fmla="*/ 136 w 190"/>
                      <a:gd name="T5" fmla="*/ 136 h 144"/>
                      <a:gd name="T6" fmla="*/ 91 w 190"/>
                      <a:gd name="T7" fmla="*/ 136 h 144"/>
                      <a:gd name="T8" fmla="*/ 0 w 190"/>
                      <a:gd name="T9" fmla="*/ 136 h 144"/>
                    </a:gdLst>
                    <a:ahLst/>
                    <a:cxnLst>
                      <a:cxn ang="0">
                        <a:pos x="T0" y="T1"/>
                      </a:cxn>
                      <a:cxn ang="0">
                        <a:pos x="T2" y="T3"/>
                      </a:cxn>
                      <a:cxn ang="0">
                        <a:pos x="T4" y="T5"/>
                      </a:cxn>
                      <a:cxn ang="0">
                        <a:pos x="T6" y="T7"/>
                      </a:cxn>
                      <a:cxn ang="0">
                        <a:pos x="T8" y="T9"/>
                      </a:cxn>
                    </a:cxnLst>
                    <a:rect l="0" t="0" r="r" b="b"/>
                    <a:pathLst>
                      <a:path w="190" h="144">
                        <a:moveTo>
                          <a:pt x="182" y="0"/>
                        </a:moveTo>
                        <a:cubicBezTo>
                          <a:pt x="186" y="33"/>
                          <a:pt x="190" y="67"/>
                          <a:pt x="182" y="90"/>
                        </a:cubicBezTo>
                        <a:cubicBezTo>
                          <a:pt x="174" y="113"/>
                          <a:pt x="151" y="128"/>
                          <a:pt x="136" y="136"/>
                        </a:cubicBezTo>
                        <a:cubicBezTo>
                          <a:pt x="121" y="144"/>
                          <a:pt x="114" y="136"/>
                          <a:pt x="91" y="136"/>
                        </a:cubicBezTo>
                        <a:cubicBezTo>
                          <a:pt x="68" y="136"/>
                          <a:pt x="34" y="136"/>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6" name="Freeform 16">
                    <a:extLst>
                      <a:ext uri="{FF2B5EF4-FFF2-40B4-BE49-F238E27FC236}">
                        <a16:creationId xmlns:a16="http://schemas.microsoft.com/office/drawing/2014/main" id="{00000000-0008-0000-0200-00004C000000}"/>
                      </a:ext>
                    </a:extLst>
                  </xdr:cNvPr>
                  <xdr:cNvSpPr>
                    <a:spLocks/>
                  </xdr:cNvSpPr>
                </xdr:nvSpPr>
                <xdr:spPr bwMode="auto">
                  <a:xfrm>
                    <a:off x="2789" y="709"/>
                    <a:ext cx="272" cy="188"/>
                  </a:xfrm>
                  <a:custGeom>
                    <a:avLst/>
                    <a:gdLst>
                      <a:gd name="T0" fmla="*/ 272 w 272"/>
                      <a:gd name="T1" fmla="*/ 0 h 188"/>
                      <a:gd name="T2" fmla="*/ 227 w 272"/>
                      <a:gd name="T3" fmla="*/ 45 h 188"/>
                      <a:gd name="T4" fmla="*/ 182 w 272"/>
                      <a:gd name="T5" fmla="*/ 136 h 188"/>
                      <a:gd name="T6" fmla="*/ 91 w 272"/>
                      <a:gd name="T7" fmla="*/ 181 h 188"/>
                      <a:gd name="T8" fmla="*/ 46 w 272"/>
                      <a:gd name="T9" fmla="*/ 181 h 188"/>
                      <a:gd name="T10" fmla="*/ 0 w 272"/>
                      <a:gd name="T11" fmla="*/ 136 h 188"/>
                    </a:gdLst>
                    <a:ahLst/>
                    <a:cxnLst>
                      <a:cxn ang="0">
                        <a:pos x="T0" y="T1"/>
                      </a:cxn>
                      <a:cxn ang="0">
                        <a:pos x="T2" y="T3"/>
                      </a:cxn>
                      <a:cxn ang="0">
                        <a:pos x="T4" y="T5"/>
                      </a:cxn>
                      <a:cxn ang="0">
                        <a:pos x="T6" y="T7"/>
                      </a:cxn>
                      <a:cxn ang="0">
                        <a:pos x="T8" y="T9"/>
                      </a:cxn>
                      <a:cxn ang="0">
                        <a:pos x="T10" y="T11"/>
                      </a:cxn>
                    </a:cxnLst>
                    <a:rect l="0" t="0" r="r" b="b"/>
                    <a:pathLst>
                      <a:path w="272" h="188">
                        <a:moveTo>
                          <a:pt x="272" y="0"/>
                        </a:moveTo>
                        <a:cubicBezTo>
                          <a:pt x="257" y="11"/>
                          <a:pt x="242" y="22"/>
                          <a:pt x="227" y="45"/>
                        </a:cubicBezTo>
                        <a:cubicBezTo>
                          <a:pt x="212" y="68"/>
                          <a:pt x="205" y="113"/>
                          <a:pt x="182" y="136"/>
                        </a:cubicBezTo>
                        <a:cubicBezTo>
                          <a:pt x="159" y="159"/>
                          <a:pt x="114" y="174"/>
                          <a:pt x="91" y="181"/>
                        </a:cubicBezTo>
                        <a:cubicBezTo>
                          <a:pt x="68" y="188"/>
                          <a:pt x="61" y="188"/>
                          <a:pt x="46" y="181"/>
                        </a:cubicBezTo>
                        <a:cubicBezTo>
                          <a:pt x="31" y="174"/>
                          <a:pt x="15" y="155"/>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7" name="Freeform 17">
                    <a:extLst>
                      <a:ext uri="{FF2B5EF4-FFF2-40B4-BE49-F238E27FC236}">
                        <a16:creationId xmlns:a16="http://schemas.microsoft.com/office/drawing/2014/main" id="{00000000-0008-0000-0200-00004D000000}"/>
                      </a:ext>
                    </a:extLst>
                  </xdr:cNvPr>
                  <xdr:cNvSpPr>
                    <a:spLocks/>
                  </xdr:cNvSpPr>
                </xdr:nvSpPr>
                <xdr:spPr bwMode="auto">
                  <a:xfrm>
                    <a:off x="2782" y="890"/>
                    <a:ext cx="238" cy="342"/>
                  </a:xfrm>
                  <a:custGeom>
                    <a:avLst/>
                    <a:gdLst>
                      <a:gd name="T0" fmla="*/ 53 w 238"/>
                      <a:gd name="T1" fmla="*/ 0 h 342"/>
                      <a:gd name="T2" fmla="*/ 98 w 238"/>
                      <a:gd name="T3" fmla="*/ 91 h 342"/>
                      <a:gd name="T4" fmla="*/ 7 w 238"/>
                      <a:gd name="T5" fmla="*/ 136 h 342"/>
                      <a:gd name="T6" fmla="*/ 53 w 238"/>
                      <a:gd name="T7" fmla="*/ 181 h 342"/>
                      <a:gd name="T8" fmla="*/ 189 w 238"/>
                      <a:gd name="T9" fmla="*/ 227 h 342"/>
                      <a:gd name="T10" fmla="*/ 234 w 238"/>
                      <a:gd name="T11" fmla="*/ 272 h 342"/>
                      <a:gd name="T12" fmla="*/ 214 w 238"/>
                      <a:gd name="T13" fmla="*/ 342 h 342"/>
                    </a:gdLst>
                    <a:ahLst/>
                    <a:cxnLst>
                      <a:cxn ang="0">
                        <a:pos x="T0" y="T1"/>
                      </a:cxn>
                      <a:cxn ang="0">
                        <a:pos x="T2" y="T3"/>
                      </a:cxn>
                      <a:cxn ang="0">
                        <a:pos x="T4" y="T5"/>
                      </a:cxn>
                      <a:cxn ang="0">
                        <a:pos x="T6" y="T7"/>
                      </a:cxn>
                      <a:cxn ang="0">
                        <a:pos x="T8" y="T9"/>
                      </a:cxn>
                      <a:cxn ang="0">
                        <a:pos x="T10" y="T11"/>
                      </a:cxn>
                      <a:cxn ang="0">
                        <a:pos x="T12" y="T13"/>
                      </a:cxn>
                    </a:cxnLst>
                    <a:rect l="0" t="0" r="r" b="b"/>
                    <a:pathLst>
                      <a:path w="238" h="342">
                        <a:moveTo>
                          <a:pt x="53" y="0"/>
                        </a:moveTo>
                        <a:cubicBezTo>
                          <a:pt x="79" y="34"/>
                          <a:pt x="106" y="68"/>
                          <a:pt x="98" y="91"/>
                        </a:cubicBezTo>
                        <a:cubicBezTo>
                          <a:pt x="90" y="114"/>
                          <a:pt x="14" y="121"/>
                          <a:pt x="7" y="136"/>
                        </a:cubicBezTo>
                        <a:cubicBezTo>
                          <a:pt x="0" y="151"/>
                          <a:pt x="23" y="166"/>
                          <a:pt x="53" y="181"/>
                        </a:cubicBezTo>
                        <a:cubicBezTo>
                          <a:pt x="83" y="196"/>
                          <a:pt x="159" y="212"/>
                          <a:pt x="189" y="227"/>
                        </a:cubicBezTo>
                        <a:cubicBezTo>
                          <a:pt x="219" y="242"/>
                          <a:pt x="230" y="253"/>
                          <a:pt x="234" y="272"/>
                        </a:cubicBezTo>
                        <a:cubicBezTo>
                          <a:pt x="238" y="291"/>
                          <a:pt x="218" y="328"/>
                          <a:pt x="214" y="34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8" name="Freeform 18">
                    <a:extLst>
                      <a:ext uri="{FF2B5EF4-FFF2-40B4-BE49-F238E27FC236}">
                        <a16:creationId xmlns:a16="http://schemas.microsoft.com/office/drawing/2014/main" id="{00000000-0008-0000-0200-00004E000000}"/>
                      </a:ext>
                    </a:extLst>
                  </xdr:cNvPr>
                  <xdr:cNvSpPr>
                    <a:spLocks/>
                  </xdr:cNvSpPr>
                </xdr:nvSpPr>
                <xdr:spPr bwMode="auto">
                  <a:xfrm>
                    <a:off x="2624" y="1006"/>
                    <a:ext cx="165" cy="23"/>
                  </a:xfrm>
                  <a:custGeom>
                    <a:avLst/>
                    <a:gdLst>
                      <a:gd name="T0" fmla="*/ 165 w 165"/>
                      <a:gd name="T1" fmla="*/ 20 h 23"/>
                      <a:gd name="T2" fmla="*/ 120 w 165"/>
                      <a:gd name="T3" fmla="*/ 20 h 23"/>
                      <a:gd name="T4" fmla="*/ 0 w 165"/>
                      <a:gd name="T5" fmla="*/ 0 h 23"/>
                    </a:gdLst>
                    <a:ahLst/>
                    <a:cxnLst>
                      <a:cxn ang="0">
                        <a:pos x="T0" y="T1"/>
                      </a:cxn>
                      <a:cxn ang="0">
                        <a:pos x="T2" y="T3"/>
                      </a:cxn>
                      <a:cxn ang="0">
                        <a:pos x="T4" y="T5"/>
                      </a:cxn>
                    </a:cxnLst>
                    <a:rect l="0" t="0" r="r" b="b"/>
                    <a:pathLst>
                      <a:path w="165" h="23">
                        <a:moveTo>
                          <a:pt x="165" y="20"/>
                        </a:moveTo>
                        <a:cubicBezTo>
                          <a:pt x="154" y="20"/>
                          <a:pt x="147" y="23"/>
                          <a:pt x="120" y="20"/>
                        </a:cubicBezTo>
                        <a:cubicBezTo>
                          <a:pt x="93" y="17"/>
                          <a:pt x="25" y="4"/>
                          <a:pt x="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0" name="Group 23">
                <a:extLst>
                  <a:ext uri="{FF2B5EF4-FFF2-40B4-BE49-F238E27FC236}">
                    <a16:creationId xmlns:a16="http://schemas.microsoft.com/office/drawing/2014/main" id="{00000000-0008-0000-0200-000014000000}"/>
                  </a:ext>
                </a:extLst>
              </xdr:cNvPr>
              <xdr:cNvGrpSpPr>
                <a:grpSpLocks/>
              </xdr:cNvGrpSpPr>
            </xdr:nvGrpSpPr>
            <xdr:grpSpPr bwMode="auto">
              <a:xfrm>
                <a:off x="879" y="510"/>
                <a:ext cx="1323" cy="788"/>
                <a:chOff x="879" y="510"/>
                <a:chExt cx="1323" cy="788"/>
              </a:xfrm>
              <a:grpFill/>
            </xdr:grpSpPr>
            <xdr:sp macro="" textlink="">
              <xdr:nvSpPr>
                <xdr:cNvPr id="62" name="Freeform 24">
                  <a:extLst>
                    <a:ext uri="{FF2B5EF4-FFF2-40B4-BE49-F238E27FC236}">
                      <a16:creationId xmlns:a16="http://schemas.microsoft.com/office/drawing/2014/main" id="{00000000-0008-0000-0200-00003E000000}"/>
                    </a:ext>
                  </a:extLst>
                </xdr:cNvPr>
                <xdr:cNvSpPr>
                  <a:spLocks/>
                </xdr:cNvSpPr>
              </xdr:nvSpPr>
              <xdr:spPr bwMode="auto">
                <a:xfrm>
                  <a:off x="879" y="510"/>
                  <a:ext cx="1323" cy="788"/>
                </a:xfrm>
                <a:custGeom>
                  <a:avLst/>
                  <a:gdLst>
                    <a:gd name="T0" fmla="*/ 141 w 1323"/>
                    <a:gd name="T1" fmla="*/ 153 h 788"/>
                    <a:gd name="T2" fmla="*/ 187 w 1323"/>
                    <a:gd name="T3" fmla="*/ 153 h 788"/>
                    <a:gd name="T4" fmla="*/ 277 w 1323"/>
                    <a:gd name="T5" fmla="*/ 153 h 788"/>
                    <a:gd name="T6" fmla="*/ 323 w 1323"/>
                    <a:gd name="T7" fmla="*/ 62 h 788"/>
                    <a:gd name="T8" fmla="*/ 435 w 1323"/>
                    <a:gd name="T9" fmla="*/ 0 h 788"/>
                    <a:gd name="T10" fmla="*/ 595 w 1323"/>
                    <a:gd name="T11" fmla="*/ 62 h 788"/>
                    <a:gd name="T12" fmla="*/ 640 w 1323"/>
                    <a:gd name="T13" fmla="*/ 108 h 788"/>
                    <a:gd name="T14" fmla="*/ 731 w 1323"/>
                    <a:gd name="T15" fmla="*/ 108 h 788"/>
                    <a:gd name="T16" fmla="*/ 987 w 1323"/>
                    <a:gd name="T17" fmla="*/ 96 h 788"/>
                    <a:gd name="T18" fmla="*/ 1139 w 1323"/>
                    <a:gd name="T19" fmla="*/ 153 h 788"/>
                    <a:gd name="T20" fmla="*/ 1299 w 1323"/>
                    <a:gd name="T21" fmla="*/ 168 h 788"/>
                    <a:gd name="T22" fmla="*/ 1281 w 1323"/>
                    <a:gd name="T23" fmla="*/ 297 h 788"/>
                    <a:gd name="T24" fmla="*/ 1239 w 1323"/>
                    <a:gd name="T25" fmla="*/ 450 h 788"/>
                    <a:gd name="T26" fmla="*/ 1137 w 1323"/>
                    <a:gd name="T27" fmla="*/ 618 h 788"/>
                    <a:gd name="T28" fmla="*/ 1029 w 1323"/>
                    <a:gd name="T29" fmla="*/ 666 h 788"/>
                    <a:gd name="T30" fmla="*/ 686 w 1323"/>
                    <a:gd name="T31" fmla="*/ 607 h 788"/>
                    <a:gd name="T32" fmla="*/ 561 w 1323"/>
                    <a:gd name="T33" fmla="*/ 768 h 788"/>
                    <a:gd name="T34" fmla="*/ 459 w 1323"/>
                    <a:gd name="T35" fmla="*/ 726 h 788"/>
                    <a:gd name="T36" fmla="*/ 368 w 1323"/>
                    <a:gd name="T37" fmla="*/ 743 h 788"/>
                    <a:gd name="T38" fmla="*/ 323 w 1323"/>
                    <a:gd name="T39" fmla="*/ 743 h 788"/>
                    <a:gd name="T40" fmla="*/ 297 w 1323"/>
                    <a:gd name="T41" fmla="*/ 642 h 788"/>
                    <a:gd name="T42" fmla="*/ 189 w 1323"/>
                    <a:gd name="T43" fmla="*/ 660 h 788"/>
                    <a:gd name="T44" fmla="*/ 96 w 1323"/>
                    <a:gd name="T45" fmla="*/ 697 h 788"/>
                    <a:gd name="T46" fmla="*/ 141 w 1323"/>
                    <a:gd name="T47" fmla="*/ 607 h 788"/>
                    <a:gd name="T48" fmla="*/ 187 w 1323"/>
                    <a:gd name="T49" fmla="*/ 561 h 788"/>
                    <a:gd name="T50" fmla="*/ 135 w 1323"/>
                    <a:gd name="T51" fmla="*/ 522 h 788"/>
                    <a:gd name="T52" fmla="*/ 51 w 1323"/>
                    <a:gd name="T53" fmla="*/ 425 h 788"/>
                    <a:gd name="T54" fmla="*/ 96 w 1323"/>
                    <a:gd name="T55" fmla="*/ 380 h 788"/>
                    <a:gd name="T56" fmla="*/ 3 w 1323"/>
                    <a:gd name="T57" fmla="*/ 294 h 788"/>
                    <a:gd name="T58" fmla="*/ 75 w 1323"/>
                    <a:gd name="T59" fmla="*/ 204 h 788"/>
                    <a:gd name="T60" fmla="*/ 141 w 1323"/>
                    <a:gd name="T61" fmla="*/ 153 h 7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323" h="788">
                      <a:moveTo>
                        <a:pt x="141" y="153"/>
                      </a:moveTo>
                      <a:cubicBezTo>
                        <a:pt x="164" y="145"/>
                        <a:pt x="164" y="153"/>
                        <a:pt x="187" y="153"/>
                      </a:cubicBezTo>
                      <a:cubicBezTo>
                        <a:pt x="210" y="153"/>
                        <a:pt x="254" y="168"/>
                        <a:pt x="277" y="153"/>
                      </a:cubicBezTo>
                      <a:cubicBezTo>
                        <a:pt x="300" y="138"/>
                        <a:pt x="297" y="88"/>
                        <a:pt x="323" y="62"/>
                      </a:cubicBezTo>
                      <a:cubicBezTo>
                        <a:pt x="349" y="36"/>
                        <a:pt x="390" y="0"/>
                        <a:pt x="435" y="0"/>
                      </a:cubicBezTo>
                      <a:cubicBezTo>
                        <a:pt x="480" y="0"/>
                        <a:pt x="561" y="44"/>
                        <a:pt x="595" y="62"/>
                      </a:cubicBezTo>
                      <a:cubicBezTo>
                        <a:pt x="629" y="80"/>
                        <a:pt x="617" y="100"/>
                        <a:pt x="640" y="108"/>
                      </a:cubicBezTo>
                      <a:cubicBezTo>
                        <a:pt x="663" y="116"/>
                        <a:pt x="673" y="110"/>
                        <a:pt x="731" y="108"/>
                      </a:cubicBezTo>
                      <a:cubicBezTo>
                        <a:pt x="789" y="106"/>
                        <a:pt x="919" y="88"/>
                        <a:pt x="987" y="96"/>
                      </a:cubicBezTo>
                      <a:cubicBezTo>
                        <a:pt x="1055" y="104"/>
                        <a:pt x="1087" y="141"/>
                        <a:pt x="1139" y="153"/>
                      </a:cubicBezTo>
                      <a:cubicBezTo>
                        <a:pt x="1191" y="165"/>
                        <a:pt x="1275" y="144"/>
                        <a:pt x="1299" y="168"/>
                      </a:cubicBezTo>
                      <a:cubicBezTo>
                        <a:pt x="1323" y="192"/>
                        <a:pt x="1291" y="250"/>
                        <a:pt x="1281" y="297"/>
                      </a:cubicBezTo>
                      <a:cubicBezTo>
                        <a:pt x="1271" y="344"/>
                        <a:pt x="1263" y="397"/>
                        <a:pt x="1239" y="450"/>
                      </a:cubicBezTo>
                      <a:cubicBezTo>
                        <a:pt x="1215" y="503"/>
                        <a:pt x="1172" y="582"/>
                        <a:pt x="1137" y="618"/>
                      </a:cubicBezTo>
                      <a:cubicBezTo>
                        <a:pt x="1102" y="654"/>
                        <a:pt x="1104" y="668"/>
                        <a:pt x="1029" y="666"/>
                      </a:cubicBezTo>
                      <a:cubicBezTo>
                        <a:pt x="954" y="664"/>
                        <a:pt x="764" y="590"/>
                        <a:pt x="686" y="607"/>
                      </a:cubicBezTo>
                      <a:cubicBezTo>
                        <a:pt x="608" y="624"/>
                        <a:pt x="599" y="748"/>
                        <a:pt x="561" y="768"/>
                      </a:cubicBezTo>
                      <a:cubicBezTo>
                        <a:pt x="523" y="788"/>
                        <a:pt x="491" y="730"/>
                        <a:pt x="459" y="726"/>
                      </a:cubicBezTo>
                      <a:cubicBezTo>
                        <a:pt x="427" y="722"/>
                        <a:pt x="391" y="740"/>
                        <a:pt x="368" y="743"/>
                      </a:cubicBezTo>
                      <a:cubicBezTo>
                        <a:pt x="345" y="746"/>
                        <a:pt x="335" y="760"/>
                        <a:pt x="323" y="743"/>
                      </a:cubicBezTo>
                      <a:cubicBezTo>
                        <a:pt x="311" y="726"/>
                        <a:pt x="319" y="656"/>
                        <a:pt x="297" y="642"/>
                      </a:cubicBezTo>
                      <a:cubicBezTo>
                        <a:pt x="275" y="628"/>
                        <a:pt x="222" y="651"/>
                        <a:pt x="189" y="660"/>
                      </a:cubicBezTo>
                      <a:cubicBezTo>
                        <a:pt x="156" y="669"/>
                        <a:pt x="104" y="706"/>
                        <a:pt x="96" y="697"/>
                      </a:cubicBezTo>
                      <a:cubicBezTo>
                        <a:pt x="88" y="688"/>
                        <a:pt x="126" y="630"/>
                        <a:pt x="141" y="607"/>
                      </a:cubicBezTo>
                      <a:cubicBezTo>
                        <a:pt x="156" y="584"/>
                        <a:pt x="188" y="575"/>
                        <a:pt x="187" y="561"/>
                      </a:cubicBezTo>
                      <a:cubicBezTo>
                        <a:pt x="186" y="547"/>
                        <a:pt x="158" y="545"/>
                        <a:pt x="135" y="522"/>
                      </a:cubicBezTo>
                      <a:cubicBezTo>
                        <a:pt x="112" y="499"/>
                        <a:pt x="57" y="449"/>
                        <a:pt x="51" y="425"/>
                      </a:cubicBezTo>
                      <a:cubicBezTo>
                        <a:pt x="45" y="401"/>
                        <a:pt x="104" y="402"/>
                        <a:pt x="96" y="380"/>
                      </a:cubicBezTo>
                      <a:cubicBezTo>
                        <a:pt x="88" y="358"/>
                        <a:pt x="6" y="323"/>
                        <a:pt x="3" y="294"/>
                      </a:cubicBezTo>
                      <a:cubicBezTo>
                        <a:pt x="0" y="265"/>
                        <a:pt x="52" y="228"/>
                        <a:pt x="75" y="204"/>
                      </a:cubicBezTo>
                      <a:cubicBezTo>
                        <a:pt x="98" y="180"/>
                        <a:pt x="127" y="164"/>
                        <a:pt x="141" y="153"/>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63" name="Group 25">
                  <a:extLst>
                    <a:ext uri="{FF2B5EF4-FFF2-40B4-BE49-F238E27FC236}">
                      <a16:creationId xmlns:a16="http://schemas.microsoft.com/office/drawing/2014/main" id="{00000000-0008-0000-0200-00003F000000}"/>
                    </a:ext>
                  </a:extLst>
                </xdr:cNvPr>
                <xdr:cNvGrpSpPr>
                  <a:grpSpLocks/>
                </xdr:cNvGrpSpPr>
              </xdr:nvGrpSpPr>
              <xdr:grpSpPr bwMode="auto">
                <a:xfrm>
                  <a:off x="975" y="527"/>
                  <a:ext cx="1179" cy="619"/>
                  <a:chOff x="975" y="527"/>
                  <a:chExt cx="1179" cy="619"/>
                </a:xfrm>
                <a:grpFill/>
              </xdr:grpSpPr>
              <xdr:sp macro="" textlink="">
                <xdr:nvSpPr>
                  <xdr:cNvPr id="64" name="Freeform 26">
                    <a:extLst>
                      <a:ext uri="{FF2B5EF4-FFF2-40B4-BE49-F238E27FC236}">
                        <a16:creationId xmlns:a16="http://schemas.microsoft.com/office/drawing/2014/main" id="{00000000-0008-0000-0200-000040000000}"/>
                      </a:ext>
                    </a:extLst>
                  </xdr:cNvPr>
                  <xdr:cNvSpPr>
                    <a:spLocks/>
                  </xdr:cNvSpPr>
                </xdr:nvSpPr>
                <xdr:spPr bwMode="auto">
                  <a:xfrm>
                    <a:off x="975" y="527"/>
                    <a:ext cx="408" cy="454"/>
                  </a:xfrm>
                  <a:custGeom>
                    <a:avLst/>
                    <a:gdLst>
                      <a:gd name="T0" fmla="*/ 0 w 408"/>
                      <a:gd name="T1" fmla="*/ 454 h 454"/>
                      <a:gd name="T2" fmla="*/ 45 w 408"/>
                      <a:gd name="T3" fmla="*/ 408 h 454"/>
                      <a:gd name="T4" fmla="*/ 136 w 408"/>
                      <a:gd name="T5" fmla="*/ 363 h 454"/>
                      <a:gd name="T6" fmla="*/ 272 w 408"/>
                      <a:gd name="T7" fmla="*/ 318 h 454"/>
                      <a:gd name="T8" fmla="*/ 272 w 408"/>
                      <a:gd name="T9" fmla="*/ 272 h 454"/>
                      <a:gd name="T10" fmla="*/ 317 w 408"/>
                      <a:gd name="T11" fmla="*/ 136 h 454"/>
                      <a:gd name="T12" fmla="*/ 408 w 408"/>
                      <a:gd name="T13" fmla="*/ 0 h 454"/>
                    </a:gdLst>
                    <a:ahLst/>
                    <a:cxnLst>
                      <a:cxn ang="0">
                        <a:pos x="T0" y="T1"/>
                      </a:cxn>
                      <a:cxn ang="0">
                        <a:pos x="T2" y="T3"/>
                      </a:cxn>
                      <a:cxn ang="0">
                        <a:pos x="T4" y="T5"/>
                      </a:cxn>
                      <a:cxn ang="0">
                        <a:pos x="T6" y="T7"/>
                      </a:cxn>
                      <a:cxn ang="0">
                        <a:pos x="T8" y="T9"/>
                      </a:cxn>
                      <a:cxn ang="0">
                        <a:pos x="T10" y="T11"/>
                      </a:cxn>
                      <a:cxn ang="0">
                        <a:pos x="T12" y="T13"/>
                      </a:cxn>
                    </a:cxnLst>
                    <a:rect l="0" t="0" r="r" b="b"/>
                    <a:pathLst>
                      <a:path w="408" h="454">
                        <a:moveTo>
                          <a:pt x="0" y="454"/>
                        </a:moveTo>
                        <a:cubicBezTo>
                          <a:pt x="11" y="438"/>
                          <a:pt x="22" y="423"/>
                          <a:pt x="45" y="408"/>
                        </a:cubicBezTo>
                        <a:cubicBezTo>
                          <a:pt x="68" y="393"/>
                          <a:pt x="98" y="378"/>
                          <a:pt x="136" y="363"/>
                        </a:cubicBezTo>
                        <a:cubicBezTo>
                          <a:pt x="174" y="348"/>
                          <a:pt x="249" y="333"/>
                          <a:pt x="272" y="318"/>
                        </a:cubicBezTo>
                        <a:cubicBezTo>
                          <a:pt x="295" y="303"/>
                          <a:pt x="265" y="302"/>
                          <a:pt x="272" y="272"/>
                        </a:cubicBezTo>
                        <a:cubicBezTo>
                          <a:pt x="279" y="242"/>
                          <a:pt x="294" y="181"/>
                          <a:pt x="317" y="136"/>
                        </a:cubicBezTo>
                        <a:cubicBezTo>
                          <a:pt x="340" y="91"/>
                          <a:pt x="393" y="23"/>
                          <a:pt x="408" y="0"/>
                        </a:cubicBezTo>
                      </a:path>
                    </a:pathLst>
                  </a:custGeom>
                  <a:grpFill/>
                  <a:ln w="9525"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5" name="Freeform 27">
                    <a:extLst>
                      <a:ext uri="{FF2B5EF4-FFF2-40B4-BE49-F238E27FC236}">
                        <a16:creationId xmlns:a16="http://schemas.microsoft.com/office/drawing/2014/main" id="{00000000-0008-0000-0200-000041000000}"/>
                      </a:ext>
                    </a:extLst>
                  </xdr:cNvPr>
                  <xdr:cNvSpPr>
                    <a:spLocks/>
                  </xdr:cNvSpPr>
                </xdr:nvSpPr>
                <xdr:spPr bwMode="auto">
                  <a:xfrm>
                    <a:off x="1156" y="748"/>
                    <a:ext cx="138" cy="398"/>
                  </a:xfrm>
                  <a:custGeom>
                    <a:avLst/>
                    <a:gdLst>
                      <a:gd name="T0" fmla="*/ 14 w 138"/>
                      <a:gd name="T1" fmla="*/ 398 h 398"/>
                      <a:gd name="T2" fmla="*/ 46 w 138"/>
                      <a:gd name="T3" fmla="*/ 369 h 398"/>
                      <a:gd name="T4" fmla="*/ 0 w 138"/>
                      <a:gd name="T5" fmla="*/ 278 h 398"/>
                      <a:gd name="T6" fmla="*/ 46 w 138"/>
                      <a:gd name="T7" fmla="*/ 233 h 398"/>
                      <a:gd name="T8" fmla="*/ 91 w 138"/>
                      <a:gd name="T9" fmla="*/ 233 h 398"/>
                      <a:gd name="T10" fmla="*/ 136 w 138"/>
                      <a:gd name="T11" fmla="*/ 142 h 398"/>
                      <a:gd name="T12" fmla="*/ 106 w 138"/>
                      <a:gd name="T13" fmla="*/ 0 h 398"/>
                    </a:gdLst>
                    <a:ahLst/>
                    <a:cxnLst>
                      <a:cxn ang="0">
                        <a:pos x="T0" y="T1"/>
                      </a:cxn>
                      <a:cxn ang="0">
                        <a:pos x="T2" y="T3"/>
                      </a:cxn>
                      <a:cxn ang="0">
                        <a:pos x="T4" y="T5"/>
                      </a:cxn>
                      <a:cxn ang="0">
                        <a:pos x="T6" y="T7"/>
                      </a:cxn>
                      <a:cxn ang="0">
                        <a:pos x="T8" y="T9"/>
                      </a:cxn>
                      <a:cxn ang="0">
                        <a:pos x="T10" y="T11"/>
                      </a:cxn>
                      <a:cxn ang="0">
                        <a:pos x="T12" y="T13"/>
                      </a:cxn>
                    </a:cxnLst>
                    <a:rect l="0" t="0" r="r" b="b"/>
                    <a:pathLst>
                      <a:path w="138" h="398">
                        <a:moveTo>
                          <a:pt x="14" y="398"/>
                        </a:moveTo>
                        <a:cubicBezTo>
                          <a:pt x="19" y="394"/>
                          <a:pt x="48" y="389"/>
                          <a:pt x="46" y="369"/>
                        </a:cubicBezTo>
                        <a:cubicBezTo>
                          <a:pt x="44" y="349"/>
                          <a:pt x="0" y="301"/>
                          <a:pt x="0" y="278"/>
                        </a:cubicBezTo>
                        <a:cubicBezTo>
                          <a:pt x="0" y="255"/>
                          <a:pt x="31" y="240"/>
                          <a:pt x="46" y="233"/>
                        </a:cubicBezTo>
                        <a:cubicBezTo>
                          <a:pt x="61" y="226"/>
                          <a:pt x="76" y="248"/>
                          <a:pt x="91" y="233"/>
                        </a:cubicBezTo>
                        <a:cubicBezTo>
                          <a:pt x="106" y="218"/>
                          <a:pt x="134" y="181"/>
                          <a:pt x="136" y="142"/>
                        </a:cubicBezTo>
                        <a:cubicBezTo>
                          <a:pt x="138" y="103"/>
                          <a:pt x="112" y="30"/>
                          <a:pt x="10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6" name="Freeform 28">
                    <a:extLst>
                      <a:ext uri="{FF2B5EF4-FFF2-40B4-BE49-F238E27FC236}">
                        <a16:creationId xmlns:a16="http://schemas.microsoft.com/office/drawing/2014/main" id="{00000000-0008-0000-0200-000042000000}"/>
                      </a:ext>
                    </a:extLst>
                  </xdr:cNvPr>
                  <xdr:cNvSpPr>
                    <a:spLocks/>
                  </xdr:cNvSpPr>
                </xdr:nvSpPr>
                <xdr:spPr bwMode="auto">
                  <a:xfrm>
                    <a:off x="1247" y="981"/>
                    <a:ext cx="363" cy="136"/>
                  </a:xfrm>
                  <a:custGeom>
                    <a:avLst/>
                    <a:gdLst>
                      <a:gd name="T0" fmla="*/ 0 w 363"/>
                      <a:gd name="T1" fmla="*/ 0 h 136"/>
                      <a:gd name="T2" fmla="*/ 45 w 363"/>
                      <a:gd name="T3" fmla="*/ 45 h 136"/>
                      <a:gd name="T4" fmla="*/ 91 w 363"/>
                      <a:gd name="T5" fmla="*/ 45 h 136"/>
                      <a:gd name="T6" fmla="*/ 182 w 363"/>
                      <a:gd name="T7" fmla="*/ 45 h 136"/>
                      <a:gd name="T8" fmla="*/ 227 w 363"/>
                      <a:gd name="T9" fmla="*/ 90 h 136"/>
                      <a:gd name="T10" fmla="*/ 272 w 363"/>
                      <a:gd name="T11" fmla="*/ 45 h 136"/>
                      <a:gd name="T12" fmla="*/ 318 w 363"/>
                      <a:gd name="T13" fmla="*/ 45 h 136"/>
                      <a:gd name="T14" fmla="*/ 363 w 363"/>
                      <a:gd name="T15" fmla="*/ 136 h 136"/>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63" h="136">
                        <a:moveTo>
                          <a:pt x="0" y="0"/>
                        </a:moveTo>
                        <a:cubicBezTo>
                          <a:pt x="15" y="19"/>
                          <a:pt x="30" y="38"/>
                          <a:pt x="45" y="45"/>
                        </a:cubicBezTo>
                        <a:cubicBezTo>
                          <a:pt x="60" y="52"/>
                          <a:pt x="68" y="45"/>
                          <a:pt x="91" y="45"/>
                        </a:cubicBezTo>
                        <a:cubicBezTo>
                          <a:pt x="114" y="45"/>
                          <a:pt x="159" y="38"/>
                          <a:pt x="182" y="45"/>
                        </a:cubicBezTo>
                        <a:cubicBezTo>
                          <a:pt x="205" y="52"/>
                          <a:pt x="212" y="90"/>
                          <a:pt x="227" y="90"/>
                        </a:cubicBezTo>
                        <a:cubicBezTo>
                          <a:pt x="242" y="90"/>
                          <a:pt x="257" y="52"/>
                          <a:pt x="272" y="45"/>
                        </a:cubicBezTo>
                        <a:cubicBezTo>
                          <a:pt x="287" y="38"/>
                          <a:pt x="303" y="30"/>
                          <a:pt x="318" y="45"/>
                        </a:cubicBezTo>
                        <a:cubicBezTo>
                          <a:pt x="333" y="60"/>
                          <a:pt x="356" y="121"/>
                          <a:pt x="363"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7" name="Freeform 29">
                    <a:extLst>
                      <a:ext uri="{FF2B5EF4-FFF2-40B4-BE49-F238E27FC236}">
                        <a16:creationId xmlns:a16="http://schemas.microsoft.com/office/drawing/2014/main" id="{00000000-0008-0000-0200-000043000000}"/>
                      </a:ext>
                    </a:extLst>
                  </xdr:cNvPr>
                  <xdr:cNvSpPr>
                    <a:spLocks/>
                  </xdr:cNvSpPr>
                </xdr:nvSpPr>
                <xdr:spPr bwMode="auto">
                  <a:xfrm>
                    <a:off x="1511" y="618"/>
                    <a:ext cx="62" cy="408"/>
                  </a:xfrm>
                  <a:custGeom>
                    <a:avLst/>
                    <a:gdLst>
                      <a:gd name="T0" fmla="*/ 8 w 62"/>
                      <a:gd name="T1" fmla="*/ 0 h 408"/>
                      <a:gd name="T2" fmla="*/ 8 w 62"/>
                      <a:gd name="T3" fmla="*/ 45 h 408"/>
                      <a:gd name="T4" fmla="*/ 8 w 62"/>
                      <a:gd name="T5" fmla="*/ 91 h 408"/>
                      <a:gd name="T6" fmla="*/ 54 w 62"/>
                      <a:gd name="T7" fmla="*/ 136 h 408"/>
                      <a:gd name="T8" fmla="*/ 54 w 62"/>
                      <a:gd name="T9" fmla="*/ 181 h 408"/>
                      <a:gd name="T10" fmla="*/ 8 w 62"/>
                      <a:gd name="T11" fmla="*/ 272 h 408"/>
                      <a:gd name="T12" fmla="*/ 8 w 62"/>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62" h="408">
                        <a:moveTo>
                          <a:pt x="8" y="0"/>
                        </a:moveTo>
                        <a:cubicBezTo>
                          <a:pt x="8" y="15"/>
                          <a:pt x="8" y="30"/>
                          <a:pt x="8" y="45"/>
                        </a:cubicBezTo>
                        <a:cubicBezTo>
                          <a:pt x="8" y="60"/>
                          <a:pt x="0" y="76"/>
                          <a:pt x="8" y="91"/>
                        </a:cubicBezTo>
                        <a:cubicBezTo>
                          <a:pt x="16" y="106"/>
                          <a:pt x="46" y="121"/>
                          <a:pt x="54" y="136"/>
                        </a:cubicBezTo>
                        <a:cubicBezTo>
                          <a:pt x="62" y="151"/>
                          <a:pt x="62" y="158"/>
                          <a:pt x="54" y="181"/>
                        </a:cubicBezTo>
                        <a:cubicBezTo>
                          <a:pt x="46" y="204"/>
                          <a:pt x="16" y="234"/>
                          <a:pt x="8" y="272"/>
                        </a:cubicBezTo>
                        <a:cubicBezTo>
                          <a:pt x="0" y="310"/>
                          <a:pt x="8" y="385"/>
                          <a:pt x="8"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8" name="Freeform 30">
                    <a:extLst>
                      <a:ext uri="{FF2B5EF4-FFF2-40B4-BE49-F238E27FC236}">
                        <a16:creationId xmlns:a16="http://schemas.microsoft.com/office/drawing/2014/main" id="{00000000-0008-0000-0200-000044000000}"/>
                      </a:ext>
                    </a:extLst>
                  </xdr:cNvPr>
                  <xdr:cNvSpPr>
                    <a:spLocks/>
                  </xdr:cNvSpPr>
                </xdr:nvSpPr>
                <xdr:spPr bwMode="auto">
                  <a:xfrm>
                    <a:off x="1565" y="747"/>
                    <a:ext cx="589" cy="106"/>
                  </a:xfrm>
                  <a:custGeom>
                    <a:avLst/>
                    <a:gdLst>
                      <a:gd name="T0" fmla="*/ 589 w 589"/>
                      <a:gd name="T1" fmla="*/ 7 h 106"/>
                      <a:gd name="T2" fmla="*/ 544 w 589"/>
                      <a:gd name="T3" fmla="*/ 7 h 106"/>
                      <a:gd name="T4" fmla="*/ 499 w 589"/>
                      <a:gd name="T5" fmla="*/ 52 h 106"/>
                      <a:gd name="T6" fmla="*/ 408 w 589"/>
                      <a:gd name="T7" fmla="*/ 52 h 106"/>
                      <a:gd name="T8" fmla="*/ 362 w 589"/>
                      <a:gd name="T9" fmla="*/ 98 h 106"/>
                      <a:gd name="T10" fmla="*/ 272 w 589"/>
                      <a:gd name="T11" fmla="*/ 98 h 106"/>
                      <a:gd name="T12" fmla="*/ 272 w 589"/>
                      <a:gd name="T13" fmla="*/ 52 h 106"/>
                      <a:gd name="T14" fmla="*/ 136 w 589"/>
                      <a:gd name="T15" fmla="*/ 98 h 106"/>
                      <a:gd name="T16" fmla="*/ 45 w 589"/>
                      <a:gd name="T17" fmla="*/ 52 h 106"/>
                      <a:gd name="T18" fmla="*/ 0 w 589"/>
                      <a:gd name="T19" fmla="*/ 52 h 10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89" h="106">
                        <a:moveTo>
                          <a:pt x="589" y="7"/>
                        </a:moveTo>
                        <a:cubicBezTo>
                          <a:pt x="574" y="3"/>
                          <a:pt x="559" y="0"/>
                          <a:pt x="544" y="7"/>
                        </a:cubicBezTo>
                        <a:cubicBezTo>
                          <a:pt x="529" y="14"/>
                          <a:pt x="522" y="45"/>
                          <a:pt x="499" y="52"/>
                        </a:cubicBezTo>
                        <a:cubicBezTo>
                          <a:pt x="476" y="59"/>
                          <a:pt x="431" y="44"/>
                          <a:pt x="408" y="52"/>
                        </a:cubicBezTo>
                        <a:cubicBezTo>
                          <a:pt x="385" y="60"/>
                          <a:pt x="385" y="90"/>
                          <a:pt x="362" y="98"/>
                        </a:cubicBezTo>
                        <a:cubicBezTo>
                          <a:pt x="339" y="106"/>
                          <a:pt x="287" y="106"/>
                          <a:pt x="272" y="98"/>
                        </a:cubicBezTo>
                        <a:cubicBezTo>
                          <a:pt x="257" y="90"/>
                          <a:pt x="295" y="52"/>
                          <a:pt x="272" y="52"/>
                        </a:cubicBezTo>
                        <a:cubicBezTo>
                          <a:pt x="249" y="52"/>
                          <a:pt x="174" y="98"/>
                          <a:pt x="136" y="98"/>
                        </a:cubicBezTo>
                        <a:cubicBezTo>
                          <a:pt x="98" y="98"/>
                          <a:pt x="68" y="60"/>
                          <a:pt x="45" y="52"/>
                        </a:cubicBezTo>
                        <a:cubicBezTo>
                          <a:pt x="22" y="44"/>
                          <a:pt x="11" y="48"/>
                          <a:pt x="0"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1" name="Group 31">
                <a:extLst>
                  <a:ext uri="{FF2B5EF4-FFF2-40B4-BE49-F238E27FC236}">
                    <a16:creationId xmlns:a16="http://schemas.microsoft.com/office/drawing/2014/main" id="{00000000-0008-0000-0200-000015000000}"/>
                  </a:ext>
                </a:extLst>
              </xdr:cNvPr>
              <xdr:cNvGrpSpPr>
                <a:grpSpLocks/>
              </xdr:cNvGrpSpPr>
            </xdr:nvGrpSpPr>
            <xdr:grpSpPr bwMode="auto">
              <a:xfrm>
                <a:off x="2925" y="840"/>
                <a:ext cx="1550" cy="931"/>
                <a:chOff x="2925" y="840"/>
                <a:chExt cx="1550" cy="931"/>
              </a:xfrm>
              <a:grpFill/>
            </xdr:grpSpPr>
            <xdr:sp macro="" textlink="">
              <xdr:nvSpPr>
                <xdr:cNvPr id="54" name="Freeform 32">
                  <a:extLst>
                    <a:ext uri="{FF2B5EF4-FFF2-40B4-BE49-F238E27FC236}">
                      <a16:creationId xmlns:a16="http://schemas.microsoft.com/office/drawing/2014/main" id="{00000000-0008-0000-0200-000036000000}"/>
                    </a:ext>
                  </a:extLst>
                </xdr:cNvPr>
                <xdr:cNvSpPr>
                  <a:spLocks/>
                </xdr:cNvSpPr>
              </xdr:nvSpPr>
              <xdr:spPr bwMode="auto">
                <a:xfrm>
                  <a:off x="2925" y="840"/>
                  <a:ext cx="1550" cy="931"/>
                </a:xfrm>
                <a:custGeom>
                  <a:avLst/>
                  <a:gdLst>
                    <a:gd name="T0" fmla="*/ 378 w 1550"/>
                    <a:gd name="T1" fmla="*/ 27 h 931"/>
                    <a:gd name="T2" fmla="*/ 448 w 1550"/>
                    <a:gd name="T3" fmla="*/ 55 h 931"/>
                    <a:gd name="T4" fmla="*/ 595 w 1550"/>
                    <a:gd name="T5" fmla="*/ 106 h 931"/>
                    <a:gd name="T6" fmla="*/ 766 w 1550"/>
                    <a:gd name="T7" fmla="*/ 97 h 931"/>
                    <a:gd name="T8" fmla="*/ 826 w 1550"/>
                    <a:gd name="T9" fmla="*/ 40 h 931"/>
                    <a:gd name="T10" fmla="*/ 952 w 1550"/>
                    <a:gd name="T11" fmla="*/ 85 h 931"/>
                    <a:gd name="T12" fmla="*/ 1084 w 1550"/>
                    <a:gd name="T13" fmla="*/ 163 h 931"/>
                    <a:gd name="T14" fmla="*/ 1240 w 1550"/>
                    <a:gd name="T15" fmla="*/ 175 h 931"/>
                    <a:gd name="T16" fmla="*/ 1360 w 1550"/>
                    <a:gd name="T17" fmla="*/ 193 h 931"/>
                    <a:gd name="T18" fmla="*/ 1453 w 1550"/>
                    <a:gd name="T19" fmla="*/ 133 h 931"/>
                    <a:gd name="T20" fmla="*/ 1540 w 1550"/>
                    <a:gd name="T21" fmla="*/ 160 h 931"/>
                    <a:gd name="T22" fmla="*/ 1507 w 1550"/>
                    <a:gd name="T23" fmla="*/ 247 h 931"/>
                    <a:gd name="T24" fmla="*/ 1525 w 1550"/>
                    <a:gd name="T25" fmla="*/ 370 h 931"/>
                    <a:gd name="T26" fmla="*/ 1357 w 1550"/>
                    <a:gd name="T27" fmla="*/ 499 h 931"/>
                    <a:gd name="T28" fmla="*/ 1231 w 1550"/>
                    <a:gd name="T29" fmla="*/ 598 h 931"/>
                    <a:gd name="T30" fmla="*/ 1042 w 1550"/>
                    <a:gd name="T31" fmla="*/ 655 h 931"/>
                    <a:gd name="T32" fmla="*/ 952 w 1550"/>
                    <a:gd name="T33" fmla="*/ 727 h 931"/>
                    <a:gd name="T34" fmla="*/ 877 w 1550"/>
                    <a:gd name="T35" fmla="*/ 763 h 931"/>
                    <a:gd name="T36" fmla="*/ 852 w 1550"/>
                    <a:gd name="T37" fmla="*/ 846 h 931"/>
                    <a:gd name="T38" fmla="*/ 790 w 1550"/>
                    <a:gd name="T39" fmla="*/ 928 h 931"/>
                    <a:gd name="T40" fmla="*/ 690 w 1550"/>
                    <a:gd name="T41" fmla="*/ 867 h 931"/>
                    <a:gd name="T42" fmla="*/ 690 w 1550"/>
                    <a:gd name="T43" fmla="*/ 798 h 931"/>
                    <a:gd name="T44" fmla="*/ 643 w 1550"/>
                    <a:gd name="T45" fmla="*/ 733 h 931"/>
                    <a:gd name="T46" fmla="*/ 499 w 1550"/>
                    <a:gd name="T47" fmla="*/ 625 h 931"/>
                    <a:gd name="T48" fmla="*/ 430 w 1550"/>
                    <a:gd name="T49" fmla="*/ 679 h 931"/>
                    <a:gd name="T50" fmla="*/ 349 w 1550"/>
                    <a:gd name="T51" fmla="*/ 730 h 931"/>
                    <a:gd name="T52" fmla="*/ 277 w 1550"/>
                    <a:gd name="T53" fmla="*/ 718 h 931"/>
                    <a:gd name="T54" fmla="*/ 166 w 1550"/>
                    <a:gd name="T55" fmla="*/ 775 h 931"/>
                    <a:gd name="T56" fmla="*/ 25 w 1550"/>
                    <a:gd name="T57" fmla="*/ 697 h 931"/>
                    <a:gd name="T58" fmla="*/ 16 w 1550"/>
                    <a:gd name="T59" fmla="*/ 613 h 931"/>
                    <a:gd name="T60" fmla="*/ 46 w 1550"/>
                    <a:gd name="T61" fmla="*/ 574 h 931"/>
                    <a:gd name="T62" fmla="*/ 94 w 1550"/>
                    <a:gd name="T63" fmla="*/ 499 h 931"/>
                    <a:gd name="T64" fmla="*/ 82 w 1550"/>
                    <a:gd name="T65" fmla="*/ 400 h 931"/>
                    <a:gd name="T66" fmla="*/ 160 w 1550"/>
                    <a:gd name="T67" fmla="*/ 424 h 931"/>
                    <a:gd name="T68" fmla="*/ 208 w 1550"/>
                    <a:gd name="T69" fmla="*/ 385 h 931"/>
                    <a:gd name="T70" fmla="*/ 228 w 1550"/>
                    <a:gd name="T71" fmla="*/ 210 h 931"/>
                    <a:gd name="T72" fmla="*/ 378 w 1550"/>
                    <a:gd name="T73" fmla="*/ 27 h 9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550" h="931">
                      <a:moveTo>
                        <a:pt x="378" y="27"/>
                      </a:moveTo>
                      <a:cubicBezTo>
                        <a:pt x="416" y="0"/>
                        <a:pt x="412" y="42"/>
                        <a:pt x="448" y="55"/>
                      </a:cubicBezTo>
                      <a:cubicBezTo>
                        <a:pt x="484" y="68"/>
                        <a:pt x="542" y="99"/>
                        <a:pt x="595" y="106"/>
                      </a:cubicBezTo>
                      <a:cubicBezTo>
                        <a:pt x="648" y="113"/>
                        <a:pt x="728" y="108"/>
                        <a:pt x="766" y="97"/>
                      </a:cubicBezTo>
                      <a:cubicBezTo>
                        <a:pt x="804" y="86"/>
                        <a:pt x="795" y="42"/>
                        <a:pt x="826" y="40"/>
                      </a:cubicBezTo>
                      <a:cubicBezTo>
                        <a:pt x="857" y="38"/>
                        <a:pt x="909" y="65"/>
                        <a:pt x="952" y="85"/>
                      </a:cubicBezTo>
                      <a:cubicBezTo>
                        <a:pt x="995" y="105"/>
                        <a:pt x="1036" y="148"/>
                        <a:pt x="1084" y="163"/>
                      </a:cubicBezTo>
                      <a:cubicBezTo>
                        <a:pt x="1132" y="178"/>
                        <a:pt x="1194" y="170"/>
                        <a:pt x="1240" y="175"/>
                      </a:cubicBezTo>
                      <a:cubicBezTo>
                        <a:pt x="1286" y="180"/>
                        <a:pt x="1325" y="200"/>
                        <a:pt x="1360" y="193"/>
                      </a:cubicBezTo>
                      <a:cubicBezTo>
                        <a:pt x="1395" y="186"/>
                        <a:pt x="1423" y="138"/>
                        <a:pt x="1453" y="133"/>
                      </a:cubicBezTo>
                      <a:cubicBezTo>
                        <a:pt x="1483" y="128"/>
                        <a:pt x="1531" y="141"/>
                        <a:pt x="1540" y="160"/>
                      </a:cubicBezTo>
                      <a:cubicBezTo>
                        <a:pt x="1549" y="179"/>
                        <a:pt x="1509" y="212"/>
                        <a:pt x="1507" y="247"/>
                      </a:cubicBezTo>
                      <a:cubicBezTo>
                        <a:pt x="1505" y="282"/>
                        <a:pt x="1550" y="328"/>
                        <a:pt x="1525" y="370"/>
                      </a:cubicBezTo>
                      <a:cubicBezTo>
                        <a:pt x="1500" y="412"/>
                        <a:pt x="1406" y="461"/>
                        <a:pt x="1357" y="499"/>
                      </a:cubicBezTo>
                      <a:cubicBezTo>
                        <a:pt x="1308" y="537"/>
                        <a:pt x="1283" y="572"/>
                        <a:pt x="1231" y="598"/>
                      </a:cubicBezTo>
                      <a:cubicBezTo>
                        <a:pt x="1179" y="624"/>
                        <a:pt x="1089" y="633"/>
                        <a:pt x="1042" y="655"/>
                      </a:cubicBezTo>
                      <a:cubicBezTo>
                        <a:pt x="995" y="677"/>
                        <a:pt x="979" y="709"/>
                        <a:pt x="952" y="727"/>
                      </a:cubicBezTo>
                      <a:cubicBezTo>
                        <a:pt x="925" y="745"/>
                        <a:pt x="894" y="743"/>
                        <a:pt x="877" y="763"/>
                      </a:cubicBezTo>
                      <a:cubicBezTo>
                        <a:pt x="860" y="783"/>
                        <a:pt x="866" y="819"/>
                        <a:pt x="852" y="846"/>
                      </a:cubicBezTo>
                      <a:cubicBezTo>
                        <a:pt x="838" y="873"/>
                        <a:pt x="817" y="925"/>
                        <a:pt x="790" y="928"/>
                      </a:cubicBezTo>
                      <a:cubicBezTo>
                        <a:pt x="763" y="931"/>
                        <a:pt x="707" y="889"/>
                        <a:pt x="690" y="867"/>
                      </a:cubicBezTo>
                      <a:cubicBezTo>
                        <a:pt x="673" y="845"/>
                        <a:pt x="698" y="820"/>
                        <a:pt x="690" y="798"/>
                      </a:cubicBezTo>
                      <a:cubicBezTo>
                        <a:pt x="682" y="776"/>
                        <a:pt x="675" y="762"/>
                        <a:pt x="643" y="733"/>
                      </a:cubicBezTo>
                      <a:cubicBezTo>
                        <a:pt x="611" y="704"/>
                        <a:pt x="534" y="634"/>
                        <a:pt x="499" y="625"/>
                      </a:cubicBezTo>
                      <a:cubicBezTo>
                        <a:pt x="464" y="616"/>
                        <a:pt x="455" y="662"/>
                        <a:pt x="430" y="679"/>
                      </a:cubicBezTo>
                      <a:cubicBezTo>
                        <a:pt x="405" y="696"/>
                        <a:pt x="374" y="724"/>
                        <a:pt x="349" y="730"/>
                      </a:cubicBezTo>
                      <a:cubicBezTo>
                        <a:pt x="324" y="736"/>
                        <a:pt x="307" y="711"/>
                        <a:pt x="277" y="718"/>
                      </a:cubicBezTo>
                      <a:cubicBezTo>
                        <a:pt x="247" y="725"/>
                        <a:pt x="208" y="778"/>
                        <a:pt x="166" y="775"/>
                      </a:cubicBezTo>
                      <a:cubicBezTo>
                        <a:pt x="124" y="772"/>
                        <a:pt x="50" y="724"/>
                        <a:pt x="25" y="697"/>
                      </a:cubicBezTo>
                      <a:cubicBezTo>
                        <a:pt x="0" y="670"/>
                        <a:pt x="13" y="633"/>
                        <a:pt x="16" y="613"/>
                      </a:cubicBezTo>
                      <a:cubicBezTo>
                        <a:pt x="19" y="593"/>
                        <a:pt x="33" y="593"/>
                        <a:pt x="46" y="574"/>
                      </a:cubicBezTo>
                      <a:cubicBezTo>
                        <a:pt x="59" y="555"/>
                        <a:pt x="88" y="528"/>
                        <a:pt x="94" y="499"/>
                      </a:cubicBezTo>
                      <a:cubicBezTo>
                        <a:pt x="100" y="470"/>
                        <a:pt x="71" y="412"/>
                        <a:pt x="82" y="400"/>
                      </a:cubicBezTo>
                      <a:cubicBezTo>
                        <a:pt x="93" y="388"/>
                        <a:pt x="139" y="426"/>
                        <a:pt x="160" y="424"/>
                      </a:cubicBezTo>
                      <a:cubicBezTo>
                        <a:pt x="181" y="422"/>
                        <a:pt x="197" y="421"/>
                        <a:pt x="208" y="385"/>
                      </a:cubicBezTo>
                      <a:cubicBezTo>
                        <a:pt x="219" y="349"/>
                        <a:pt x="200" y="270"/>
                        <a:pt x="228" y="210"/>
                      </a:cubicBezTo>
                      <a:cubicBezTo>
                        <a:pt x="256" y="150"/>
                        <a:pt x="347" y="65"/>
                        <a:pt x="378" y="2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55" name="Group 33">
                  <a:extLst>
                    <a:ext uri="{FF2B5EF4-FFF2-40B4-BE49-F238E27FC236}">
                      <a16:creationId xmlns:a16="http://schemas.microsoft.com/office/drawing/2014/main" id="{00000000-0008-0000-0200-000037000000}"/>
                    </a:ext>
                  </a:extLst>
                </xdr:cNvPr>
                <xdr:cNvGrpSpPr>
                  <a:grpSpLocks/>
                </xdr:cNvGrpSpPr>
              </xdr:nvGrpSpPr>
              <xdr:grpSpPr bwMode="auto">
                <a:xfrm>
                  <a:off x="3152" y="935"/>
                  <a:ext cx="1180" cy="635"/>
                  <a:chOff x="3152" y="935"/>
                  <a:chExt cx="1180" cy="635"/>
                </a:xfrm>
                <a:grpFill/>
              </xdr:grpSpPr>
              <xdr:sp macro="" textlink="">
                <xdr:nvSpPr>
                  <xdr:cNvPr id="56" name="Freeform 34">
                    <a:extLst>
                      <a:ext uri="{FF2B5EF4-FFF2-40B4-BE49-F238E27FC236}">
                        <a16:creationId xmlns:a16="http://schemas.microsoft.com/office/drawing/2014/main" id="{00000000-0008-0000-0200-000038000000}"/>
                      </a:ext>
                    </a:extLst>
                  </xdr:cNvPr>
                  <xdr:cNvSpPr>
                    <a:spLocks/>
                  </xdr:cNvSpPr>
                </xdr:nvSpPr>
                <xdr:spPr bwMode="auto">
                  <a:xfrm>
                    <a:off x="3152" y="1199"/>
                    <a:ext cx="514" cy="371"/>
                  </a:xfrm>
                  <a:custGeom>
                    <a:avLst/>
                    <a:gdLst>
                      <a:gd name="T0" fmla="*/ 0 w 514"/>
                      <a:gd name="T1" fmla="*/ 8 h 371"/>
                      <a:gd name="T2" fmla="*/ 136 w 514"/>
                      <a:gd name="T3" fmla="*/ 8 h 371"/>
                      <a:gd name="T4" fmla="*/ 136 w 514"/>
                      <a:gd name="T5" fmla="*/ 54 h 371"/>
                      <a:gd name="T6" fmla="*/ 227 w 514"/>
                      <a:gd name="T7" fmla="*/ 54 h 371"/>
                      <a:gd name="T8" fmla="*/ 272 w 514"/>
                      <a:gd name="T9" fmla="*/ 99 h 371"/>
                      <a:gd name="T10" fmla="*/ 272 w 514"/>
                      <a:gd name="T11" fmla="*/ 145 h 371"/>
                      <a:gd name="T12" fmla="*/ 318 w 514"/>
                      <a:gd name="T13" fmla="*/ 190 h 371"/>
                      <a:gd name="T14" fmla="*/ 363 w 514"/>
                      <a:gd name="T15" fmla="*/ 235 h 371"/>
                      <a:gd name="T16" fmla="*/ 408 w 514"/>
                      <a:gd name="T17" fmla="*/ 281 h 371"/>
                      <a:gd name="T18" fmla="*/ 499 w 514"/>
                      <a:gd name="T19" fmla="*/ 235 h 371"/>
                      <a:gd name="T20" fmla="*/ 499 w 514"/>
                      <a:gd name="T21" fmla="*/ 326 h 371"/>
                      <a:gd name="T22" fmla="*/ 408 w 514"/>
                      <a:gd name="T23" fmla="*/ 371 h 3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14" h="371">
                        <a:moveTo>
                          <a:pt x="0" y="8"/>
                        </a:moveTo>
                        <a:cubicBezTo>
                          <a:pt x="56" y="4"/>
                          <a:pt x="113" y="0"/>
                          <a:pt x="136" y="8"/>
                        </a:cubicBezTo>
                        <a:cubicBezTo>
                          <a:pt x="159" y="16"/>
                          <a:pt x="121" y="46"/>
                          <a:pt x="136" y="54"/>
                        </a:cubicBezTo>
                        <a:cubicBezTo>
                          <a:pt x="151" y="62"/>
                          <a:pt x="204" y="47"/>
                          <a:pt x="227" y="54"/>
                        </a:cubicBezTo>
                        <a:cubicBezTo>
                          <a:pt x="250" y="61"/>
                          <a:pt x="265" y="84"/>
                          <a:pt x="272" y="99"/>
                        </a:cubicBezTo>
                        <a:cubicBezTo>
                          <a:pt x="279" y="114"/>
                          <a:pt x="264" y="130"/>
                          <a:pt x="272" y="145"/>
                        </a:cubicBezTo>
                        <a:cubicBezTo>
                          <a:pt x="280" y="160"/>
                          <a:pt x="303" y="175"/>
                          <a:pt x="318" y="190"/>
                        </a:cubicBezTo>
                        <a:cubicBezTo>
                          <a:pt x="333" y="205"/>
                          <a:pt x="348" y="220"/>
                          <a:pt x="363" y="235"/>
                        </a:cubicBezTo>
                        <a:cubicBezTo>
                          <a:pt x="378" y="250"/>
                          <a:pt x="385" y="281"/>
                          <a:pt x="408" y="281"/>
                        </a:cubicBezTo>
                        <a:cubicBezTo>
                          <a:pt x="431" y="281"/>
                          <a:pt x="484" y="228"/>
                          <a:pt x="499" y="235"/>
                        </a:cubicBezTo>
                        <a:cubicBezTo>
                          <a:pt x="514" y="242"/>
                          <a:pt x="514" y="303"/>
                          <a:pt x="499" y="326"/>
                        </a:cubicBezTo>
                        <a:cubicBezTo>
                          <a:pt x="484" y="349"/>
                          <a:pt x="446" y="360"/>
                          <a:pt x="408"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7" name="Freeform 35">
                    <a:extLst>
                      <a:ext uri="{FF2B5EF4-FFF2-40B4-BE49-F238E27FC236}">
                        <a16:creationId xmlns:a16="http://schemas.microsoft.com/office/drawing/2014/main" id="{00000000-0008-0000-0200-000039000000}"/>
                      </a:ext>
                    </a:extLst>
                  </xdr:cNvPr>
                  <xdr:cNvSpPr>
                    <a:spLocks/>
                  </xdr:cNvSpPr>
                </xdr:nvSpPr>
                <xdr:spPr bwMode="auto">
                  <a:xfrm>
                    <a:off x="3243" y="935"/>
                    <a:ext cx="52" cy="272"/>
                  </a:xfrm>
                  <a:custGeom>
                    <a:avLst/>
                    <a:gdLst>
                      <a:gd name="T0" fmla="*/ 0 w 52"/>
                      <a:gd name="T1" fmla="*/ 0 h 272"/>
                      <a:gd name="T2" fmla="*/ 45 w 52"/>
                      <a:gd name="T3" fmla="*/ 46 h 272"/>
                      <a:gd name="T4" fmla="*/ 0 w 52"/>
                      <a:gd name="T5" fmla="*/ 91 h 272"/>
                      <a:gd name="T6" fmla="*/ 45 w 52"/>
                      <a:gd name="T7" fmla="*/ 182 h 272"/>
                      <a:gd name="T8" fmla="*/ 45 w 52"/>
                      <a:gd name="T9" fmla="*/ 272 h 272"/>
                    </a:gdLst>
                    <a:ahLst/>
                    <a:cxnLst>
                      <a:cxn ang="0">
                        <a:pos x="T0" y="T1"/>
                      </a:cxn>
                      <a:cxn ang="0">
                        <a:pos x="T2" y="T3"/>
                      </a:cxn>
                      <a:cxn ang="0">
                        <a:pos x="T4" y="T5"/>
                      </a:cxn>
                      <a:cxn ang="0">
                        <a:pos x="T6" y="T7"/>
                      </a:cxn>
                      <a:cxn ang="0">
                        <a:pos x="T8" y="T9"/>
                      </a:cxn>
                    </a:cxnLst>
                    <a:rect l="0" t="0" r="r" b="b"/>
                    <a:pathLst>
                      <a:path w="52" h="272">
                        <a:moveTo>
                          <a:pt x="0" y="0"/>
                        </a:moveTo>
                        <a:cubicBezTo>
                          <a:pt x="22" y="15"/>
                          <a:pt x="45" y="31"/>
                          <a:pt x="45" y="46"/>
                        </a:cubicBezTo>
                        <a:cubicBezTo>
                          <a:pt x="45" y="61"/>
                          <a:pt x="0" y="68"/>
                          <a:pt x="0" y="91"/>
                        </a:cubicBezTo>
                        <a:cubicBezTo>
                          <a:pt x="0" y="114"/>
                          <a:pt x="38" y="152"/>
                          <a:pt x="45" y="182"/>
                        </a:cubicBezTo>
                        <a:cubicBezTo>
                          <a:pt x="52" y="212"/>
                          <a:pt x="45" y="257"/>
                          <a:pt x="45"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8" name="Freeform 36">
                    <a:extLst>
                      <a:ext uri="{FF2B5EF4-FFF2-40B4-BE49-F238E27FC236}">
                        <a16:creationId xmlns:a16="http://schemas.microsoft.com/office/drawing/2014/main" id="{00000000-0008-0000-0200-00003A000000}"/>
                      </a:ext>
                    </a:extLst>
                  </xdr:cNvPr>
                  <xdr:cNvSpPr>
                    <a:spLocks/>
                  </xdr:cNvSpPr>
                </xdr:nvSpPr>
                <xdr:spPr bwMode="auto">
                  <a:xfrm>
                    <a:off x="3644" y="935"/>
                    <a:ext cx="106" cy="499"/>
                  </a:xfrm>
                  <a:custGeom>
                    <a:avLst/>
                    <a:gdLst>
                      <a:gd name="T0" fmla="*/ 52 w 106"/>
                      <a:gd name="T1" fmla="*/ 0 h 499"/>
                      <a:gd name="T2" fmla="*/ 52 w 106"/>
                      <a:gd name="T3" fmla="*/ 46 h 499"/>
                      <a:gd name="T4" fmla="*/ 98 w 106"/>
                      <a:gd name="T5" fmla="*/ 46 h 499"/>
                      <a:gd name="T6" fmla="*/ 98 w 106"/>
                      <a:gd name="T7" fmla="*/ 136 h 499"/>
                      <a:gd name="T8" fmla="*/ 98 w 106"/>
                      <a:gd name="T9" fmla="*/ 182 h 499"/>
                      <a:gd name="T10" fmla="*/ 52 w 106"/>
                      <a:gd name="T11" fmla="*/ 272 h 499"/>
                      <a:gd name="T12" fmla="*/ 52 w 106"/>
                      <a:gd name="T13" fmla="*/ 363 h 499"/>
                      <a:gd name="T14" fmla="*/ 7 w 106"/>
                      <a:gd name="T15" fmla="*/ 409 h 499"/>
                      <a:gd name="T16" fmla="*/ 7 w 106"/>
                      <a:gd name="T17" fmla="*/ 454 h 499"/>
                      <a:gd name="T18" fmla="*/ 7 w 106"/>
                      <a:gd name="T19" fmla="*/ 499 h 4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06" h="499">
                        <a:moveTo>
                          <a:pt x="52" y="0"/>
                        </a:moveTo>
                        <a:cubicBezTo>
                          <a:pt x="48" y="19"/>
                          <a:pt x="44" y="38"/>
                          <a:pt x="52" y="46"/>
                        </a:cubicBezTo>
                        <a:cubicBezTo>
                          <a:pt x="60" y="54"/>
                          <a:pt x="90" y="31"/>
                          <a:pt x="98" y="46"/>
                        </a:cubicBezTo>
                        <a:cubicBezTo>
                          <a:pt x="106" y="61"/>
                          <a:pt x="98" y="113"/>
                          <a:pt x="98" y="136"/>
                        </a:cubicBezTo>
                        <a:cubicBezTo>
                          <a:pt x="98" y="159"/>
                          <a:pt x="106" y="159"/>
                          <a:pt x="98" y="182"/>
                        </a:cubicBezTo>
                        <a:cubicBezTo>
                          <a:pt x="90" y="205"/>
                          <a:pt x="60" y="242"/>
                          <a:pt x="52" y="272"/>
                        </a:cubicBezTo>
                        <a:cubicBezTo>
                          <a:pt x="44" y="302"/>
                          <a:pt x="59" y="340"/>
                          <a:pt x="52" y="363"/>
                        </a:cubicBezTo>
                        <a:cubicBezTo>
                          <a:pt x="45" y="386"/>
                          <a:pt x="14" y="394"/>
                          <a:pt x="7" y="409"/>
                        </a:cubicBezTo>
                        <a:cubicBezTo>
                          <a:pt x="0" y="424"/>
                          <a:pt x="7" y="439"/>
                          <a:pt x="7" y="454"/>
                        </a:cubicBezTo>
                        <a:cubicBezTo>
                          <a:pt x="7" y="469"/>
                          <a:pt x="7" y="484"/>
                          <a:pt x="7" y="4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9" name="Freeform 37">
                    <a:extLst>
                      <a:ext uri="{FF2B5EF4-FFF2-40B4-BE49-F238E27FC236}">
                        <a16:creationId xmlns:a16="http://schemas.microsoft.com/office/drawing/2014/main" id="{00000000-0008-0000-0200-00003B000000}"/>
                      </a:ext>
                    </a:extLst>
                  </xdr:cNvPr>
                  <xdr:cNvSpPr>
                    <a:spLocks/>
                  </xdr:cNvSpPr>
                </xdr:nvSpPr>
                <xdr:spPr bwMode="auto">
                  <a:xfrm>
                    <a:off x="3662" y="1374"/>
                    <a:ext cx="315" cy="121"/>
                  </a:xfrm>
                  <a:custGeom>
                    <a:avLst/>
                    <a:gdLst>
                      <a:gd name="T0" fmla="*/ 0 w 315"/>
                      <a:gd name="T1" fmla="*/ 106 h 121"/>
                      <a:gd name="T2" fmla="*/ 80 w 315"/>
                      <a:gd name="T3" fmla="*/ 106 h 121"/>
                      <a:gd name="T4" fmla="*/ 171 w 315"/>
                      <a:gd name="T5" fmla="*/ 106 h 121"/>
                      <a:gd name="T6" fmla="*/ 216 w 315"/>
                      <a:gd name="T7" fmla="*/ 15 h 121"/>
                      <a:gd name="T8" fmla="*/ 261 w 315"/>
                      <a:gd name="T9" fmla="*/ 15 h 121"/>
                      <a:gd name="T10" fmla="*/ 307 w 315"/>
                      <a:gd name="T11" fmla="*/ 15 h 121"/>
                      <a:gd name="T12" fmla="*/ 307 w 315"/>
                      <a:gd name="T13" fmla="*/ 60 h 121"/>
                      <a:gd name="T14" fmla="*/ 307 w 315"/>
                      <a:gd name="T15" fmla="*/ 106 h 12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15" h="121">
                        <a:moveTo>
                          <a:pt x="0" y="106"/>
                        </a:moveTo>
                        <a:cubicBezTo>
                          <a:pt x="13" y="106"/>
                          <a:pt x="52" y="106"/>
                          <a:pt x="80" y="106"/>
                        </a:cubicBezTo>
                        <a:cubicBezTo>
                          <a:pt x="108" y="106"/>
                          <a:pt x="148" y="121"/>
                          <a:pt x="171" y="106"/>
                        </a:cubicBezTo>
                        <a:cubicBezTo>
                          <a:pt x="194" y="91"/>
                          <a:pt x="201" y="30"/>
                          <a:pt x="216" y="15"/>
                        </a:cubicBezTo>
                        <a:cubicBezTo>
                          <a:pt x="231" y="0"/>
                          <a:pt x="246" y="15"/>
                          <a:pt x="261" y="15"/>
                        </a:cubicBezTo>
                        <a:cubicBezTo>
                          <a:pt x="276" y="15"/>
                          <a:pt x="299" y="8"/>
                          <a:pt x="307" y="15"/>
                        </a:cubicBezTo>
                        <a:cubicBezTo>
                          <a:pt x="315" y="22"/>
                          <a:pt x="307" y="45"/>
                          <a:pt x="307" y="60"/>
                        </a:cubicBezTo>
                        <a:cubicBezTo>
                          <a:pt x="307" y="75"/>
                          <a:pt x="307" y="90"/>
                          <a:pt x="307" y="10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0" name="Freeform 38">
                    <a:extLst>
                      <a:ext uri="{FF2B5EF4-FFF2-40B4-BE49-F238E27FC236}">
                        <a16:creationId xmlns:a16="http://schemas.microsoft.com/office/drawing/2014/main" id="{00000000-0008-0000-0200-00003C000000}"/>
                      </a:ext>
                    </a:extLst>
                  </xdr:cNvPr>
                  <xdr:cNvSpPr>
                    <a:spLocks/>
                  </xdr:cNvSpPr>
                </xdr:nvSpPr>
                <xdr:spPr bwMode="auto">
                  <a:xfrm>
                    <a:off x="4098" y="1026"/>
                    <a:ext cx="234" cy="279"/>
                  </a:xfrm>
                  <a:custGeom>
                    <a:avLst/>
                    <a:gdLst>
                      <a:gd name="T0" fmla="*/ 7 w 234"/>
                      <a:gd name="T1" fmla="*/ 0 h 279"/>
                      <a:gd name="T2" fmla="*/ 7 w 234"/>
                      <a:gd name="T3" fmla="*/ 45 h 279"/>
                      <a:gd name="T4" fmla="*/ 7 w 234"/>
                      <a:gd name="T5" fmla="*/ 91 h 279"/>
                      <a:gd name="T6" fmla="*/ 52 w 234"/>
                      <a:gd name="T7" fmla="*/ 91 h 279"/>
                      <a:gd name="T8" fmla="*/ 143 w 234"/>
                      <a:gd name="T9" fmla="*/ 136 h 279"/>
                      <a:gd name="T10" fmla="*/ 143 w 234"/>
                      <a:gd name="T11" fmla="*/ 181 h 279"/>
                      <a:gd name="T12" fmla="*/ 143 w 234"/>
                      <a:gd name="T13" fmla="*/ 227 h 279"/>
                      <a:gd name="T14" fmla="*/ 143 w 234"/>
                      <a:gd name="T15" fmla="*/ 272 h 279"/>
                      <a:gd name="T16" fmla="*/ 188 w 234"/>
                      <a:gd name="T17" fmla="*/ 272 h 279"/>
                      <a:gd name="T18" fmla="*/ 234 w 234"/>
                      <a:gd name="T19" fmla="*/ 272 h 2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34" h="279">
                        <a:moveTo>
                          <a:pt x="7" y="0"/>
                        </a:moveTo>
                        <a:cubicBezTo>
                          <a:pt x="7" y="15"/>
                          <a:pt x="7" y="30"/>
                          <a:pt x="7" y="45"/>
                        </a:cubicBezTo>
                        <a:cubicBezTo>
                          <a:pt x="7" y="60"/>
                          <a:pt x="0" y="83"/>
                          <a:pt x="7" y="91"/>
                        </a:cubicBezTo>
                        <a:cubicBezTo>
                          <a:pt x="14" y="99"/>
                          <a:pt x="29" y="84"/>
                          <a:pt x="52" y="91"/>
                        </a:cubicBezTo>
                        <a:cubicBezTo>
                          <a:pt x="75" y="98"/>
                          <a:pt x="128" y="121"/>
                          <a:pt x="143" y="136"/>
                        </a:cubicBezTo>
                        <a:cubicBezTo>
                          <a:pt x="158" y="151"/>
                          <a:pt x="143" y="166"/>
                          <a:pt x="143" y="181"/>
                        </a:cubicBezTo>
                        <a:cubicBezTo>
                          <a:pt x="143" y="196"/>
                          <a:pt x="143" y="212"/>
                          <a:pt x="143" y="227"/>
                        </a:cubicBezTo>
                        <a:cubicBezTo>
                          <a:pt x="143" y="242"/>
                          <a:pt x="136" y="265"/>
                          <a:pt x="143" y="272"/>
                        </a:cubicBezTo>
                        <a:cubicBezTo>
                          <a:pt x="150" y="279"/>
                          <a:pt x="173" y="272"/>
                          <a:pt x="188" y="272"/>
                        </a:cubicBezTo>
                        <a:cubicBezTo>
                          <a:pt x="203" y="272"/>
                          <a:pt x="218" y="272"/>
                          <a:pt x="234"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1" name="Freeform 39">
                    <a:extLst>
                      <a:ext uri="{FF2B5EF4-FFF2-40B4-BE49-F238E27FC236}">
                        <a16:creationId xmlns:a16="http://schemas.microsoft.com/office/drawing/2014/main" id="{00000000-0008-0000-0200-00003D000000}"/>
                      </a:ext>
                    </a:extLst>
                  </xdr:cNvPr>
                  <xdr:cNvSpPr>
                    <a:spLocks/>
                  </xdr:cNvSpPr>
                </xdr:nvSpPr>
                <xdr:spPr bwMode="auto">
                  <a:xfrm>
                    <a:off x="3930" y="1102"/>
                    <a:ext cx="175" cy="286"/>
                  </a:xfrm>
                  <a:custGeom>
                    <a:avLst/>
                    <a:gdLst>
                      <a:gd name="T0" fmla="*/ 175 w 175"/>
                      <a:gd name="T1" fmla="*/ 15 h 286"/>
                      <a:gd name="T2" fmla="*/ 129 w 175"/>
                      <a:gd name="T3" fmla="*/ 15 h 286"/>
                      <a:gd name="T4" fmla="*/ 84 w 175"/>
                      <a:gd name="T5" fmla="*/ 105 h 286"/>
                      <a:gd name="T6" fmla="*/ 84 w 175"/>
                      <a:gd name="T7" fmla="*/ 151 h 286"/>
                      <a:gd name="T8" fmla="*/ 18 w 175"/>
                      <a:gd name="T9" fmla="*/ 186 h 286"/>
                      <a:gd name="T10" fmla="*/ 0 w 175"/>
                      <a:gd name="T11" fmla="*/ 286 h 286"/>
                    </a:gdLst>
                    <a:ahLst/>
                    <a:cxnLst>
                      <a:cxn ang="0">
                        <a:pos x="T0" y="T1"/>
                      </a:cxn>
                      <a:cxn ang="0">
                        <a:pos x="T2" y="T3"/>
                      </a:cxn>
                      <a:cxn ang="0">
                        <a:pos x="T4" y="T5"/>
                      </a:cxn>
                      <a:cxn ang="0">
                        <a:pos x="T6" y="T7"/>
                      </a:cxn>
                      <a:cxn ang="0">
                        <a:pos x="T8" y="T9"/>
                      </a:cxn>
                      <a:cxn ang="0">
                        <a:pos x="T10" y="T11"/>
                      </a:cxn>
                    </a:cxnLst>
                    <a:rect l="0" t="0" r="r" b="b"/>
                    <a:pathLst>
                      <a:path w="175" h="286">
                        <a:moveTo>
                          <a:pt x="175" y="15"/>
                        </a:moveTo>
                        <a:cubicBezTo>
                          <a:pt x="159" y="7"/>
                          <a:pt x="144" y="0"/>
                          <a:pt x="129" y="15"/>
                        </a:cubicBezTo>
                        <a:cubicBezTo>
                          <a:pt x="114" y="30"/>
                          <a:pt x="91" y="82"/>
                          <a:pt x="84" y="105"/>
                        </a:cubicBezTo>
                        <a:cubicBezTo>
                          <a:pt x="77" y="128"/>
                          <a:pt x="95" y="138"/>
                          <a:pt x="84" y="151"/>
                        </a:cubicBezTo>
                        <a:cubicBezTo>
                          <a:pt x="73" y="164"/>
                          <a:pt x="32" y="164"/>
                          <a:pt x="18" y="186"/>
                        </a:cubicBezTo>
                        <a:cubicBezTo>
                          <a:pt x="4" y="208"/>
                          <a:pt x="4" y="265"/>
                          <a:pt x="0" y="28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2" name="Group 40">
                <a:extLst>
                  <a:ext uri="{FF2B5EF4-FFF2-40B4-BE49-F238E27FC236}">
                    <a16:creationId xmlns:a16="http://schemas.microsoft.com/office/drawing/2014/main" id="{00000000-0008-0000-0200-000016000000}"/>
                  </a:ext>
                </a:extLst>
              </xdr:cNvPr>
              <xdr:cNvGrpSpPr>
                <a:grpSpLocks/>
              </xdr:cNvGrpSpPr>
            </xdr:nvGrpSpPr>
            <xdr:grpSpPr bwMode="auto">
              <a:xfrm>
                <a:off x="1323" y="1084"/>
                <a:ext cx="2313" cy="1538"/>
                <a:chOff x="1323" y="1084"/>
                <a:chExt cx="2313" cy="1538"/>
              </a:xfrm>
              <a:grpFill/>
            </xdr:grpSpPr>
            <xdr:sp macro="" textlink="">
              <xdr:nvSpPr>
                <xdr:cNvPr id="41" name="Freeform 41">
                  <a:extLst>
                    <a:ext uri="{FF2B5EF4-FFF2-40B4-BE49-F238E27FC236}">
                      <a16:creationId xmlns:a16="http://schemas.microsoft.com/office/drawing/2014/main" id="{00000000-0008-0000-0200-000029000000}"/>
                    </a:ext>
                  </a:extLst>
                </xdr:cNvPr>
                <xdr:cNvSpPr>
                  <a:spLocks/>
                </xdr:cNvSpPr>
              </xdr:nvSpPr>
              <xdr:spPr bwMode="auto">
                <a:xfrm>
                  <a:off x="1323" y="1084"/>
                  <a:ext cx="2313" cy="1538"/>
                </a:xfrm>
                <a:custGeom>
                  <a:avLst/>
                  <a:gdLst>
                    <a:gd name="T0" fmla="*/ 156 w 2313"/>
                    <a:gd name="T1" fmla="*/ 140 h 1538"/>
                    <a:gd name="T2" fmla="*/ 196 w 2313"/>
                    <a:gd name="T3" fmla="*/ 169 h 1538"/>
                    <a:gd name="T4" fmla="*/ 287 w 2313"/>
                    <a:gd name="T5" fmla="*/ 123 h 1538"/>
                    <a:gd name="T6" fmla="*/ 332 w 2313"/>
                    <a:gd name="T7" fmla="*/ 260 h 1538"/>
                    <a:gd name="T8" fmla="*/ 423 w 2313"/>
                    <a:gd name="T9" fmla="*/ 305 h 1538"/>
                    <a:gd name="T10" fmla="*/ 332 w 2313"/>
                    <a:gd name="T11" fmla="*/ 396 h 1538"/>
                    <a:gd name="T12" fmla="*/ 196 w 2313"/>
                    <a:gd name="T13" fmla="*/ 486 h 1538"/>
                    <a:gd name="T14" fmla="*/ 242 w 2313"/>
                    <a:gd name="T15" fmla="*/ 577 h 1538"/>
                    <a:gd name="T16" fmla="*/ 196 w 2313"/>
                    <a:gd name="T17" fmla="*/ 804 h 1538"/>
                    <a:gd name="T18" fmla="*/ 151 w 2313"/>
                    <a:gd name="T19" fmla="*/ 849 h 1538"/>
                    <a:gd name="T20" fmla="*/ 196 w 2313"/>
                    <a:gd name="T21" fmla="*/ 940 h 1538"/>
                    <a:gd name="T22" fmla="*/ 151 w 2313"/>
                    <a:gd name="T23" fmla="*/ 1031 h 1538"/>
                    <a:gd name="T24" fmla="*/ 15 w 2313"/>
                    <a:gd name="T25" fmla="*/ 1031 h 1538"/>
                    <a:gd name="T26" fmla="*/ 60 w 2313"/>
                    <a:gd name="T27" fmla="*/ 1121 h 1538"/>
                    <a:gd name="T28" fmla="*/ 60 w 2313"/>
                    <a:gd name="T29" fmla="*/ 1167 h 1538"/>
                    <a:gd name="T30" fmla="*/ 196 w 2313"/>
                    <a:gd name="T31" fmla="*/ 1121 h 1538"/>
                    <a:gd name="T32" fmla="*/ 242 w 2313"/>
                    <a:gd name="T33" fmla="*/ 1167 h 1538"/>
                    <a:gd name="T34" fmla="*/ 242 w 2313"/>
                    <a:gd name="T35" fmla="*/ 1212 h 1538"/>
                    <a:gd name="T36" fmla="*/ 378 w 2313"/>
                    <a:gd name="T37" fmla="*/ 1257 h 1538"/>
                    <a:gd name="T38" fmla="*/ 559 w 2313"/>
                    <a:gd name="T39" fmla="*/ 1257 h 1538"/>
                    <a:gd name="T40" fmla="*/ 741 w 2313"/>
                    <a:gd name="T41" fmla="*/ 1167 h 1538"/>
                    <a:gd name="T42" fmla="*/ 786 w 2313"/>
                    <a:gd name="T43" fmla="*/ 1167 h 1538"/>
                    <a:gd name="T44" fmla="*/ 831 w 2313"/>
                    <a:gd name="T45" fmla="*/ 1212 h 1538"/>
                    <a:gd name="T46" fmla="*/ 786 w 2313"/>
                    <a:gd name="T47" fmla="*/ 1303 h 1538"/>
                    <a:gd name="T48" fmla="*/ 741 w 2313"/>
                    <a:gd name="T49" fmla="*/ 1394 h 1538"/>
                    <a:gd name="T50" fmla="*/ 877 w 2313"/>
                    <a:gd name="T51" fmla="*/ 1484 h 1538"/>
                    <a:gd name="T52" fmla="*/ 967 w 2313"/>
                    <a:gd name="T53" fmla="*/ 1530 h 1538"/>
                    <a:gd name="T54" fmla="*/ 1194 w 2313"/>
                    <a:gd name="T55" fmla="*/ 1530 h 1538"/>
                    <a:gd name="T56" fmla="*/ 1376 w 2313"/>
                    <a:gd name="T57" fmla="*/ 1530 h 1538"/>
                    <a:gd name="T58" fmla="*/ 1466 w 2313"/>
                    <a:gd name="T59" fmla="*/ 1484 h 1538"/>
                    <a:gd name="T60" fmla="*/ 1440 w 2313"/>
                    <a:gd name="T61" fmla="*/ 1382 h 1538"/>
                    <a:gd name="T62" fmla="*/ 1395 w 2313"/>
                    <a:gd name="T63" fmla="*/ 1334 h 1538"/>
                    <a:gd name="T64" fmla="*/ 1421 w 2313"/>
                    <a:gd name="T65" fmla="*/ 1212 h 1538"/>
                    <a:gd name="T66" fmla="*/ 1608 w 2313"/>
                    <a:gd name="T67" fmla="*/ 1187 h 1538"/>
                    <a:gd name="T68" fmla="*/ 1794 w 2313"/>
                    <a:gd name="T69" fmla="*/ 1106 h 1538"/>
                    <a:gd name="T70" fmla="*/ 1875 w 2313"/>
                    <a:gd name="T71" fmla="*/ 940 h 1538"/>
                    <a:gd name="T72" fmla="*/ 2011 w 2313"/>
                    <a:gd name="T73" fmla="*/ 940 h 1538"/>
                    <a:gd name="T74" fmla="*/ 2088 w 2313"/>
                    <a:gd name="T75" fmla="*/ 833 h 1538"/>
                    <a:gd name="T76" fmla="*/ 2147 w 2313"/>
                    <a:gd name="T77" fmla="*/ 668 h 1538"/>
                    <a:gd name="T78" fmla="*/ 2192 w 2313"/>
                    <a:gd name="T79" fmla="*/ 622 h 1538"/>
                    <a:gd name="T80" fmla="*/ 2237 w 2313"/>
                    <a:gd name="T81" fmla="*/ 668 h 1538"/>
                    <a:gd name="T82" fmla="*/ 2283 w 2313"/>
                    <a:gd name="T83" fmla="*/ 622 h 1538"/>
                    <a:gd name="T84" fmla="*/ 2283 w 2313"/>
                    <a:gd name="T85" fmla="*/ 532 h 1538"/>
                    <a:gd name="T86" fmla="*/ 2101 w 2313"/>
                    <a:gd name="T87" fmla="*/ 396 h 1538"/>
                    <a:gd name="T88" fmla="*/ 1965 w 2313"/>
                    <a:gd name="T89" fmla="*/ 486 h 1538"/>
                    <a:gd name="T90" fmla="*/ 1875 w 2313"/>
                    <a:gd name="T91" fmla="*/ 486 h 1538"/>
                    <a:gd name="T92" fmla="*/ 1738 w 2313"/>
                    <a:gd name="T93" fmla="*/ 532 h 1538"/>
                    <a:gd name="T94" fmla="*/ 1614 w 2313"/>
                    <a:gd name="T95" fmla="*/ 449 h 1538"/>
                    <a:gd name="T96" fmla="*/ 1611 w 2313"/>
                    <a:gd name="T97" fmla="*/ 371 h 1538"/>
                    <a:gd name="T98" fmla="*/ 1693 w 2313"/>
                    <a:gd name="T99" fmla="*/ 260 h 1538"/>
                    <a:gd name="T100" fmla="*/ 1662 w 2313"/>
                    <a:gd name="T101" fmla="*/ 152 h 1538"/>
                    <a:gd name="T102" fmla="*/ 1527 w 2313"/>
                    <a:gd name="T103" fmla="*/ 107 h 1538"/>
                    <a:gd name="T104" fmla="*/ 1428 w 2313"/>
                    <a:gd name="T105" fmla="*/ 152 h 1538"/>
                    <a:gd name="T106" fmla="*/ 1359 w 2313"/>
                    <a:gd name="T107" fmla="*/ 155 h 1538"/>
                    <a:gd name="T108" fmla="*/ 1200 w 2313"/>
                    <a:gd name="T109" fmla="*/ 281 h 1538"/>
                    <a:gd name="T110" fmla="*/ 1071 w 2313"/>
                    <a:gd name="T111" fmla="*/ 323 h 1538"/>
                    <a:gd name="T112" fmla="*/ 996 w 2313"/>
                    <a:gd name="T113" fmla="*/ 221 h 1538"/>
                    <a:gd name="T114" fmla="*/ 780 w 2313"/>
                    <a:gd name="T115" fmla="*/ 185 h 1538"/>
                    <a:gd name="T116" fmla="*/ 795 w 2313"/>
                    <a:gd name="T117" fmla="*/ 101 h 1538"/>
                    <a:gd name="T118" fmla="*/ 735 w 2313"/>
                    <a:gd name="T119" fmla="*/ 2 h 1538"/>
                    <a:gd name="T120" fmla="*/ 618 w 2313"/>
                    <a:gd name="T121" fmla="*/ 89 h 1538"/>
                    <a:gd name="T122" fmla="*/ 246 w 2313"/>
                    <a:gd name="T123" fmla="*/ 35 h 1538"/>
                    <a:gd name="T124" fmla="*/ 156 w 2313"/>
                    <a:gd name="T125" fmla="*/ 140 h 153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2313" h="1538">
                      <a:moveTo>
                        <a:pt x="156" y="140"/>
                      </a:moveTo>
                      <a:cubicBezTo>
                        <a:pt x="148" y="163"/>
                        <a:pt x="174" y="172"/>
                        <a:pt x="196" y="169"/>
                      </a:cubicBezTo>
                      <a:cubicBezTo>
                        <a:pt x="218" y="166"/>
                        <a:pt x="264" y="108"/>
                        <a:pt x="287" y="123"/>
                      </a:cubicBezTo>
                      <a:cubicBezTo>
                        <a:pt x="310" y="138"/>
                        <a:pt x="309" y="230"/>
                        <a:pt x="332" y="260"/>
                      </a:cubicBezTo>
                      <a:cubicBezTo>
                        <a:pt x="355" y="290"/>
                        <a:pt x="423" y="282"/>
                        <a:pt x="423" y="305"/>
                      </a:cubicBezTo>
                      <a:cubicBezTo>
                        <a:pt x="423" y="328"/>
                        <a:pt x="370" y="366"/>
                        <a:pt x="332" y="396"/>
                      </a:cubicBezTo>
                      <a:cubicBezTo>
                        <a:pt x="294" y="426"/>
                        <a:pt x="211" y="456"/>
                        <a:pt x="196" y="486"/>
                      </a:cubicBezTo>
                      <a:cubicBezTo>
                        <a:pt x="181" y="516"/>
                        <a:pt x="242" y="524"/>
                        <a:pt x="242" y="577"/>
                      </a:cubicBezTo>
                      <a:cubicBezTo>
                        <a:pt x="242" y="630"/>
                        <a:pt x="211" y="759"/>
                        <a:pt x="196" y="804"/>
                      </a:cubicBezTo>
                      <a:cubicBezTo>
                        <a:pt x="181" y="849"/>
                        <a:pt x="151" y="826"/>
                        <a:pt x="151" y="849"/>
                      </a:cubicBezTo>
                      <a:cubicBezTo>
                        <a:pt x="151" y="872"/>
                        <a:pt x="196" y="910"/>
                        <a:pt x="196" y="940"/>
                      </a:cubicBezTo>
                      <a:cubicBezTo>
                        <a:pt x="196" y="970"/>
                        <a:pt x="181" y="1016"/>
                        <a:pt x="151" y="1031"/>
                      </a:cubicBezTo>
                      <a:cubicBezTo>
                        <a:pt x="121" y="1046"/>
                        <a:pt x="30" y="1016"/>
                        <a:pt x="15" y="1031"/>
                      </a:cubicBezTo>
                      <a:cubicBezTo>
                        <a:pt x="0" y="1046"/>
                        <a:pt x="53" y="1098"/>
                        <a:pt x="60" y="1121"/>
                      </a:cubicBezTo>
                      <a:cubicBezTo>
                        <a:pt x="67" y="1144"/>
                        <a:pt x="37" y="1167"/>
                        <a:pt x="60" y="1167"/>
                      </a:cubicBezTo>
                      <a:cubicBezTo>
                        <a:pt x="83" y="1167"/>
                        <a:pt x="166" y="1121"/>
                        <a:pt x="196" y="1121"/>
                      </a:cubicBezTo>
                      <a:cubicBezTo>
                        <a:pt x="226" y="1121"/>
                        <a:pt x="234" y="1152"/>
                        <a:pt x="242" y="1167"/>
                      </a:cubicBezTo>
                      <a:cubicBezTo>
                        <a:pt x="250" y="1182"/>
                        <a:pt x="219" y="1197"/>
                        <a:pt x="242" y="1212"/>
                      </a:cubicBezTo>
                      <a:cubicBezTo>
                        <a:pt x="265" y="1227"/>
                        <a:pt x="325" y="1250"/>
                        <a:pt x="378" y="1257"/>
                      </a:cubicBezTo>
                      <a:cubicBezTo>
                        <a:pt x="431" y="1264"/>
                        <a:pt x="499" y="1272"/>
                        <a:pt x="559" y="1257"/>
                      </a:cubicBezTo>
                      <a:cubicBezTo>
                        <a:pt x="619" y="1242"/>
                        <a:pt x="703" y="1182"/>
                        <a:pt x="741" y="1167"/>
                      </a:cubicBezTo>
                      <a:cubicBezTo>
                        <a:pt x="779" y="1152"/>
                        <a:pt x="771" y="1160"/>
                        <a:pt x="786" y="1167"/>
                      </a:cubicBezTo>
                      <a:cubicBezTo>
                        <a:pt x="801" y="1174"/>
                        <a:pt x="831" y="1189"/>
                        <a:pt x="831" y="1212"/>
                      </a:cubicBezTo>
                      <a:cubicBezTo>
                        <a:pt x="831" y="1235"/>
                        <a:pt x="801" y="1273"/>
                        <a:pt x="786" y="1303"/>
                      </a:cubicBezTo>
                      <a:cubicBezTo>
                        <a:pt x="771" y="1333"/>
                        <a:pt x="726" y="1364"/>
                        <a:pt x="741" y="1394"/>
                      </a:cubicBezTo>
                      <a:cubicBezTo>
                        <a:pt x="756" y="1424"/>
                        <a:pt x="840" y="1461"/>
                        <a:pt x="877" y="1484"/>
                      </a:cubicBezTo>
                      <a:cubicBezTo>
                        <a:pt x="914" y="1507"/>
                        <a:pt x="914" y="1522"/>
                        <a:pt x="967" y="1530"/>
                      </a:cubicBezTo>
                      <a:cubicBezTo>
                        <a:pt x="1020" y="1538"/>
                        <a:pt x="1126" y="1530"/>
                        <a:pt x="1194" y="1530"/>
                      </a:cubicBezTo>
                      <a:cubicBezTo>
                        <a:pt x="1262" y="1530"/>
                        <a:pt x="1331" y="1538"/>
                        <a:pt x="1376" y="1530"/>
                      </a:cubicBezTo>
                      <a:cubicBezTo>
                        <a:pt x="1421" y="1522"/>
                        <a:pt x="1455" y="1509"/>
                        <a:pt x="1466" y="1484"/>
                      </a:cubicBezTo>
                      <a:cubicBezTo>
                        <a:pt x="1477" y="1459"/>
                        <a:pt x="1452" y="1407"/>
                        <a:pt x="1440" y="1382"/>
                      </a:cubicBezTo>
                      <a:cubicBezTo>
                        <a:pt x="1428" y="1357"/>
                        <a:pt x="1398" y="1362"/>
                        <a:pt x="1395" y="1334"/>
                      </a:cubicBezTo>
                      <a:cubicBezTo>
                        <a:pt x="1392" y="1306"/>
                        <a:pt x="1386" y="1236"/>
                        <a:pt x="1421" y="1212"/>
                      </a:cubicBezTo>
                      <a:cubicBezTo>
                        <a:pt x="1456" y="1188"/>
                        <a:pt x="1546" y="1205"/>
                        <a:pt x="1608" y="1187"/>
                      </a:cubicBezTo>
                      <a:cubicBezTo>
                        <a:pt x="1670" y="1169"/>
                        <a:pt x="1749" y="1147"/>
                        <a:pt x="1794" y="1106"/>
                      </a:cubicBezTo>
                      <a:cubicBezTo>
                        <a:pt x="1839" y="1065"/>
                        <a:pt x="1839" y="968"/>
                        <a:pt x="1875" y="940"/>
                      </a:cubicBezTo>
                      <a:cubicBezTo>
                        <a:pt x="1911" y="912"/>
                        <a:pt x="1975" y="958"/>
                        <a:pt x="2011" y="940"/>
                      </a:cubicBezTo>
                      <a:cubicBezTo>
                        <a:pt x="2047" y="922"/>
                        <a:pt x="2065" y="878"/>
                        <a:pt x="2088" y="833"/>
                      </a:cubicBezTo>
                      <a:cubicBezTo>
                        <a:pt x="2111" y="788"/>
                        <a:pt x="2130" y="703"/>
                        <a:pt x="2147" y="668"/>
                      </a:cubicBezTo>
                      <a:cubicBezTo>
                        <a:pt x="2164" y="633"/>
                        <a:pt x="2177" y="622"/>
                        <a:pt x="2192" y="622"/>
                      </a:cubicBezTo>
                      <a:cubicBezTo>
                        <a:pt x="2207" y="622"/>
                        <a:pt x="2222" y="668"/>
                        <a:pt x="2237" y="668"/>
                      </a:cubicBezTo>
                      <a:cubicBezTo>
                        <a:pt x="2252" y="668"/>
                        <a:pt x="2275" y="645"/>
                        <a:pt x="2283" y="622"/>
                      </a:cubicBezTo>
                      <a:cubicBezTo>
                        <a:pt x="2291" y="599"/>
                        <a:pt x="2313" y="569"/>
                        <a:pt x="2283" y="532"/>
                      </a:cubicBezTo>
                      <a:cubicBezTo>
                        <a:pt x="2253" y="495"/>
                        <a:pt x="2154" y="404"/>
                        <a:pt x="2101" y="396"/>
                      </a:cubicBezTo>
                      <a:cubicBezTo>
                        <a:pt x="2048" y="388"/>
                        <a:pt x="2003" y="471"/>
                        <a:pt x="1965" y="486"/>
                      </a:cubicBezTo>
                      <a:cubicBezTo>
                        <a:pt x="1927" y="501"/>
                        <a:pt x="1913" y="478"/>
                        <a:pt x="1875" y="486"/>
                      </a:cubicBezTo>
                      <a:cubicBezTo>
                        <a:pt x="1837" y="494"/>
                        <a:pt x="1781" y="538"/>
                        <a:pt x="1738" y="532"/>
                      </a:cubicBezTo>
                      <a:cubicBezTo>
                        <a:pt x="1695" y="526"/>
                        <a:pt x="1635" y="476"/>
                        <a:pt x="1614" y="449"/>
                      </a:cubicBezTo>
                      <a:cubicBezTo>
                        <a:pt x="1593" y="422"/>
                        <a:pt x="1598" y="402"/>
                        <a:pt x="1611" y="371"/>
                      </a:cubicBezTo>
                      <a:cubicBezTo>
                        <a:pt x="1624" y="340"/>
                        <a:pt x="1685" y="296"/>
                        <a:pt x="1693" y="260"/>
                      </a:cubicBezTo>
                      <a:cubicBezTo>
                        <a:pt x="1701" y="224"/>
                        <a:pt x="1690" y="177"/>
                        <a:pt x="1662" y="152"/>
                      </a:cubicBezTo>
                      <a:cubicBezTo>
                        <a:pt x="1634" y="127"/>
                        <a:pt x="1566" y="107"/>
                        <a:pt x="1527" y="107"/>
                      </a:cubicBezTo>
                      <a:cubicBezTo>
                        <a:pt x="1488" y="107"/>
                        <a:pt x="1456" y="144"/>
                        <a:pt x="1428" y="152"/>
                      </a:cubicBezTo>
                      <a:cubicBezTo>
                        <a:pt x="1400" y="160"/>
                        <a:pt x="1397" y="134"/>
                        <a:pt x="1359" y="155"/>
                      </a:cubicBezTo>
                      <a:cubicBezTo>
                        <a:pt x="1321" y="176"/>
                        <a:pt x="1248" y="253"/>
                        <a:pt x="1200" y="281"/>
                      </a:cubicBezTo>
                      <a:cubicBezTo>
                        <a:pt x="1152" y="309"/>
                        <a:pt x="1105" y="333"/>
                        <a:pt x="1071" y="323"/>
                      </a:cubicBezTo>
                      <a:cubicBezTo>
                        <a:pt x="1037" y="313"/>
                        <a:pt x="1044" y="244"/>
                        <a:pt x="996" y="221"/>
                      </a:cubicBezTo>
                      <a:cubicBezTo>
                        <a:pt x="948" y="198"/>
                        <a:pt x="813" y="205"/>
                        <a:pt x="780" y="185"/>
                      </a:cubicBezTo>
                      <a:cubicBezTo>
                        <a:pt x="747" y="165"/>
                        <a:pt x="802" y="131"/>
                        <a:pt x="795" y="101"/>
                      </a:cubicBezTo>
                      <a:cubicBezTo>
                        <a:pt x="788" y="71"/>
                        <a:pt x="764" y="4"/>
                        <a:pt x="735" y="2"/>
                      </a:cubicBezTo>
                      <a:cubicBezTo>
                        <a:pt x="706" y="0"/>
                        <a:pt x="699" y="84"/>
                        <a:pt x="618" y="89"/>
                      </a:cubicBezTo>
                      <a:cubicBezTo>
                        <a:pt x="537" y="94"/>
                        <a:pt x="323" y="26"/>
                        <a:pt x="246" y="35"/>
                      </a:cubicBezTo>
                      <a:cubicBezTo>
                        <a:pt x="169" y="44"/>
                        <a:pt x="175" y="118"/>
                        <a:pt x="156" y="140"/>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42" name="Group 42">
                  <a:extLst>
                    <a:ext uri="{FF2B5EF4-FFF2-40B4-BE49-F238E27FC236}">
                      <a16:creationId xmlns:a16="http://schemas.microsoft.com/office/drawing/2014/main" id="{00000000-0008-0000-0200-00002A000000}"/>
                    </a:ext>
                  </a:extLst>
                </xdr:cNvPr>
                <xdr:cNvGrpSpPr>
                  <a:grpSpLocks/>
                </xdr:cNvGrpSpPr>
              </xdr:nvGrpSpPr>
              <xdr:grpSpPr bwMode="auto">
                <a:xfrm>
                  <a:off x="1526" y="1162"/>
                  <a:ext cx="1672" cy="1141"/>
                  <a:chOff x="1526" y="1162"/>
                  <a:chExt cx="1672" cy="1141"/>
                </a:xfrm>
                <a:grpFill/>
              </xdr:grpSpPr>
              <xdr:sp macro="" textlink="">
                <xdr:nvSpPr>
                  <xdr:cNvPr id="43" name="Freeform 43">
                    <a:extLst>
                      <a:ext uri="{FF2B5EF4-FFF2-40B4-BE49-F238E27FC236}">
                        <a16:creationId xmlns:a16="http://schemas.microsoft.com/office/drawing/2014/main" id="{00000000-0008-0000-0200-00002B000000}"/>
                      </a:ext>
                    </a:extLst>
                  </xdr:cNvPr>
                  <xdr:cNvSpPr>
                    <a:spLocks/>
                  </xdr:cNvSpPr>
                </xdr:nvSpPr>
                <xdr:spPr bwMode="auto">
                  <a:xfrm>
                    <a:off x="1526" y="1797"/>
                    <a:ext cx="583" cy="454"/>
                  </a:xfrm>
                  <a:custGeom>
                    <a:avLst/>
                    <a:gdLst>
                      <a:gd name="T0" fmla="*/ 0 w 583"/>
                      <a:gd name="T1" fmla="*/ 57 h 454"/>
                      <a:gd name="T2" fmla="*/ 39 w 583"/>
                      <a:gd name="T3" fmla="*/ 91 h 454"/>
                      <a:gd name="T4" fmla="*/ 84 w 583"/>
                      <a:gd name="T5" fmla="*/ 91 h 454"/>
                      <a:gd name="T6" fmla="*/ 129 w 583"/>
                      <a:gd name="T7" fmla="*/ 45 h 454"/>
                      <a:gd name="T8" fmla="*/ 220 w 583"/>
                      <a:gd name="T9" fmla="*/ 0 h 454"/>
                      <a:gd name="T10" fmla="*/ 265 w 583"/>
                      <a:gd name="T11" fmla="*/ 45 h 454"/>
                      <a:gd name="T12" fmla="*/ 265 w 583"/>
                      <a:gd name="T13" fmla="*/ 91 h 454"/>
                      <a:gd name="T14" fmla="*/ 326 w 583"/>
                      <a:gd name="T15" fmla="*/ 71 h 454"/>
                      <a:gd name="T16" fmla="*/ 368 w 583"/>
                      <a:gd name="T17" fmla="*/ 109 h 454"/>
                      <a:gd name="T18" fmla="*/ 460 w 583"/>
                      <a:gd name="T19" fmla="*/ 105 h 454"/>
                      <a:gd name="T20" fmla="*/ 447 w 583"/>
                      <a:gd name="T21" fmla="*/ 227 h 454"/>
                      <a:gd name="T22" fmla="*/ 492 w 583"/>
                      <a:gd name="T23" fmla="*/ 318 h 454"/>
                      <a:gd name="T24" fmla="*/ 538 w 583"/>
                      <a:gd name="T25" fmla="*/ 408 h 454"/>
                      <a:gd name="T26" fmla="*/ 583 w 583"/>
                      <a:gd name="T27" fmla="*/ 454 h 45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3" h="454">
                        <a:moveTo>
                          <a:pt x="0" y="57"/>
                        </a:moveTo>
                        <a:cubicBezTo>
                          <a:pt x="7" y="63"/>
                          <a:pt x="25" y="85"/>
                          <a:pt x="39" y="91"/>
                        </a:cubicBezTo>
                        <a:cubicBezTo>
                          <a:pt x="53" y="97"/>
                          <a:pt x="69" y="99"/>
                          <a:pt x="84" y="91"/>
                        </a:cubicBezTo>
                        <a:cubicBezTo>
                          <a:pt x="99" y="83"/>
                          <a:pt x="106" y="60"/>
                          <a:pt x="129" y="45"/>
                        </a:cubicBezTo>
                        <a:cubicBezTo>
                          <a:pt x="152" y="30"/>
                          <a:pt x="197" y="0"/>
                          <a:pt x="220" y="0"/>
                        </a:cubicBezTo>
                        <a:cubicBezTo>
                          <a:pt x="243" y="0"/>
                          <a:pt x="258" y="30"/>
                          <a:pt x="265" y="45"/>
                        </a:cubicBezTo>
                        <a:cubicBezTo>
                          <a:pt x="272" y="60"/>
                          <a:pt x="255" y="87"/>
                          <a:pt x="265" y="91"/>
                        </a:cubicBezTo>
                        <a:cubicBezTo>
                          <a:pt x="275" y="95"/>
                          <a:pt x="309" y="68"/>
                          <a:pt x="326" y="71"/>
                        </a:cubicBezTo>
                        <a:cubicBezTo>
                          <a:pt x="343" y="74"/>
                          <a:pt x="346" y="103"/>
                          <a:pt x="368" y="109"/>
                        </a:cubicBezTo>
                        <a:cubicBezTo>
                          <a:pt x="390" y="115"/>
                          <a:pt x="447" y="85"/>
                          <a:pt x="460" y="105"/>
                        </a:cubicBezTo>
                        <a:cubicBezTo>
                          <a:pt x="473" y="125"/>
                          <a:pt x="442" y="192"/>
                          <a:pt x="447" y="227"/>
                        </a:cubicBezTo>
                        <a:cubicBezTo>
                          <a:pt x="452" y="262"/>
                          <a:pt x="477" y="288"/>
                          <a:pt x="492" y="318"/>
                        </a:cubicBezTo>
                        <a:cubicBezTo>
                          <a:pt x="507" y="348"/>
                          <a:pt x="523" y="385"/>
                          <a:pt x="538" y="408"/>
                        </a:cubicBezTo>
                        <a:cubicBezTo>
                          <a:pt x="553" y="431"/>
                          <a:pt x="568" y="442"/>
                          <a:pt x="583" y="454"/>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4" name="Freeform 44">
                    <a:extLst>
                      <a:ext uri="{FF2B5EF4-FFF2-40B4-BE49-F238E27FC236}">
                        <a16:creationId xmlns:a16="http://schemas.microsoft.com/office/drawing/2014/main" id="{00000000-0008-0000-0200-00002C000000}"/>
                      </a:ext>
                    </a:extLst>
                  </xdr:cNvPr>
                  <xdr:cNvSpPr>
                    <a:spLocks/>
                  </xdr:cNvSpPr>
                </xdr:nvSpPr>
                <xdr:spPr bwMode="auto">
                  <a:xfrm>
                    <a:off x="2146" y="2160"/>
                    <a:ext cx="605" cy="143"/>
                  </a:xfrm>
                  <a:custGeom>
                    <a:avLst/>
                    <a:gdLst>
                      <a:gd name="T0" fmla="*/ 8 w 605"/>
                      <a:gd name="T1" fmla="*/ 91 h 143"/>
                      <a:gd name="T2" fmla="*/ 8 w 605"/>
                      <a:gd name="T3" fmla="*/ 45 h 143"/>
                      <a:gd name="T4" fmla="*/ 54 w 605"/>
                      <a:gd name="T5" fmla="*/ 0 h 143"/>
                      <a:gd name="T6" fmla="*/ 144 w 605"/>
                      <a:gd name="T7" fmla="*/ 45 h 143"/>
                      <a:gd name="T8" fmla="*/ 190 w 605"/>
                      <a:gd name="T9" fmla="*/ 45 h 143"/>
                      <a:gd name="T10" fmla="*/ 190 w 605"/>
                      <a:gd name="T11" fmla="*/ 91 h 143"/>
                      <a:gd name="T12" fmla="*/ 235 w 605"/>
                      <a:gd name="T13" fmla="*/ 91 h 143"/>
                      <a:gd name="T14" fmla="*/ 280 w 605"/>
                      <a:gd name="T15" fmla="*/ 136 h 143"/>
                      <a:gd name="T16" fmla="*/ 371 w 605"/>
                      <a:gd name="T17" fmla="*/ 136 h 143"/>
                      <a:gd name="T18" fmla="*/ 416 w 605"/>
                      <a:gd name="T19" fmla="*/ 91 h 143"/>
                      <a:gd name="T20" fmla="*/ 507 w 605"/>
                      <a:gd name="T21" fmla="*/ 45 h 143"/>
                      <a:gd name="T22" fmla="*/ 553 w 605"/>
                      <a:gd name="T23" fmla="*/ 91 h 143"/>
                      <a:gd name="T24" fmla="*/ 598 w 605"/>
                      <a:gd name="T25" fmla="*/ 91 h 143"/>
                      <a:gd name="T26" fmla="*/ 598 w 605"/>
                      <a:gd name="T27" fmla="*/ 136 h 1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05" h="143">
                        <a:moveTo>
                          <a:pt x="8" y="91"/>
                        </a:moveTo>
                        <a:cubicBezTo>
                          <a:pt x="4" y="75"/>
                          <a:pt x="0" y="60"/>
                          <a:pt x="8" y="45"/>
                        </a:cubicBezTo>
                        <a:cubicBezTo>
                          <a:pt x="16" y="30"/>
                          <a:pt x="31" y="0"/>
                          <a:pt x="54" y="0"/>
                        </a:cubicBezTo>
                        <a:cubicBezTo>
                          <a:pt x="77" y="0"/>
                          <a:pt x="121" y="38"/>
                          <a:pt x="144" y="45"/>
                        </a:cubicBezTo>
                        <a:cubicBezTo>
                          <a:pt x="167" y="52"/>
                          <a:pt x="182" y="37"/>
                          <a:pt x="190" y="45"/>
                        </a:cubicBezTo>
                        <a:cubicBezTo>
                          <a:pt x="198" y="53"/>
                          <a:pt x="183" y="83"/>
                          <a:pt x="190" y="91"/>
                        </a:cubicBezTo>
                        <a:cubicBezTo>
                          <a:pt x="197" y="99"/>
                          <a:pt x="220" y="84"/>
                          <a:pt x="235" y="91"/>
                        </a:cubicBezTo>
                        <a:cubicBezTo>
                          <a:pt x="250" y="98"/>
                          <a:pt x="257" y="129"/>
                          <a:pt x="280" y="136"/>
                        </a:cubicBezTo>
                        <a:cubicBezTo>
                          <a:pt x="303" y="143"/>
                          <a:pt x="348" y="143"/>
                          <a:pt x="371" y="136"/>
                        </a:cubicBezTo>
                        <a:cubicBezTo>
                          <a:pt x="394" y="129"/>
                          <a:pt x="393" y="106"/>
                          <a:pt x="416" y="91"/>
                        </a:cubicBezTo>
                        <a:cubicBezTo>
                          <a:pt x="439" y="76"/>
                          <a:pt x="484" y="45"/>
                          <a:pt x="507" y="45"/>
                        </a:cubicBezTo>
                        <a:cubicBezTo>
                          <a:pt x="530" y="45"/>
                          <a:pt x="538" y="83"/>
                          <a:pt x="553" y="91"/>
                        </a:cubicBezTo>
                        <a:cubicBezTo>
                          <a:pt x="568" y="99"/>
                          <a:pt x="591" y="84"/>
                          <a:pt x="598" y="91"/>
                        </a:cubicBezTo>
                        <a:cubicBezTo>
                          <a:pt x="605" y="98"/>
                          <a:pt x="601" y="117"/>
                          <a:pt x="598"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5" name="Freeform 45">
                    <a:extLst>
                      <a:ext uri="{FF2B5EF4-FFF2-40B4-BE49-F238E27FC236}">
                        <a16:creationId xmlns:a16="http://schemas.microsoft.com/office/drawing/2014/main" id="{00000000-0008-0000-0200-00002D000000}"/>
                      </a:ext>
                    </a:extLst>
                  </xdr:cNvPr>
                  <xdr:cNvSpPr>
                    <a:spLocks/>
                  </xdr:cNvSpPr>
                </xdr:nvSpPr>
                <xdr:spPr bwMode="auto">
                  <a:xfrm>
                    <a:off x="1854" y="1562"/>
                    <a:ext cx="483" cy="469"/>
                  </a:xfrm>
                  <a:custGeom>
                    <a:avLst/>
                    <a:gdLst>
                      <a:gd name="T0" fmla="*/ 0 w 483"/>
                      <a:gd name="T1" fmla="*/ 306 h 469"/>
                      <a:gd name="T2" fmla="*/ 28 w 483"/>
                      <a:gd name="T3" fmla="*/ 280 h 469"/>
                      <a:gd name="T4" fmla="*/ 73 w 483"/>
                      <a:gd name="T5" fmla="*/ 280 h 469"/>
                      <a:gd name="T6" fmla="*/ 119 w 483"/>
                      <a:gd name="T7" fmla="*/ 144 h 469"/>
                      <a:gd name="T8" fmla="*/ 164 w 483"/>
                      <a:gd name="T9" fmla="*/ 144 h 469"/>
                      <a:gd name="T10" fmla="*/ 210 w 483"/>
                      <a:gd name="T11" fmla="*/ 54 h 469"/>
                      <a:gd name="T12" fmla="*/ 210 w 483"/>
                      <a:gd name="T13" fmla="*/ 8 h 469"/>
                      <a:gd name="T14" fmla="*/ 255 w 483"/>
                      <a:gd name="T15" fmla="*/ 8 h 469"/>
                      <a:gd name="T16" fmla="*/ 328 w 483"/>
                      <a:gd name="T17" fmla="*/ 20 h 469"/>
                      <a:gd name="T18" fmla="*/ 346 w 483"/>
                      <a:gd name="T19" fmla="*/ 54 h 469"/>
                      <a:gd name="T20" fmla="*/ 346 w 483"/>
                      <a:gd name="T21" fmla="*/ 99 h 469"/>
                      <a:gd name="T22" fmla="*/ 402 w 483"/>
                      <a:gd name="T23" fmla="*/ 158 h 469"/>
                      <a:gd name="T24" fmla="*/ 414 w 483"/>
                      <a:gd name="T25" fmla="*/ 188 h 469"/>
                      <a:gd name="T26" fmla="*/ 482 w 483"/>
                      <a:gd name="T27" fmla="*/ 190 h 469"/>
                      <a:gd name="T28" fmla="*/ 422 w 483"/>
                      <a:gd name="T29" fmla="*/ 242 h 469"/>
                      <a:gd name="T30" fmla="*/ 391 w 483"/>
                      <a:gd name="T31" fmla="*/ 326 h 469"/>
                      <a:gd name="T32" fmla="*/ 346 w 483"/>
                      <a:gd name="T33" fmla="*/ 371 h 469"/>
                      <a:gd name="T34" fmla="*/ 300 w 483"/>
                      <a:gd name="T35" fmla="*/ 326 h 469"/>
                      <a:gd name="T36" fmla="*/ 210 w 483"/>
                      <a:gd name="T37" fmla="*/ 417 h 469"/>
                      <a:gd name="T38" fmla="*/ 164 w 483"/>
                      <a:gd name="T39" fmla="*/ 462 h 469"/>
                      <a:gd name="T40" fmla="*/ 119 w 483"/>
                      <a:gd name="T41" fmla="*/ 462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83" h="469">
                        <a:moveTo>
                          <a:pt x="0" y="306"/>
                        </a:moveTo>
                        <a:cubicBezTo>
                          <a:pt x="5" y="302"/>
                          <a:pt x="16" y="284"/>
                          <a:pt x="28" y="280"/>
                        </a:cubicBezTo>
                        <a:cubicBezTo>
                          <a:pt x="40" y="276"/>
                          <a:pt x="58" y="303"/>
                          <a:pt x="73" y="280"/>
                        </a:cubicBezTo>
                        <a:cubicBezTo>
                          <a:pt x="88" y="257"/>
                          <a:pt x="104" y="167"/>
                          <a:pt x="119" y="144"/>
                        </a:cubicBezTo>
                        <a:cubicBezTo>
                          <a:pt x="134" y="121"/>
                          <a:pt x="149" y="159"/>
                          <a:pt x="164" y="144"/>
                        </a:cubicBezTo>
                        <a:cubicBezTo>
                          <a:pt x="179" y="129"/>
                          <a:pt x="202" y="77"/>
                          <a:pt x="210" y="54"/>
                        </a:cubicBezTo>
                        <a:cubicBezTo>
                          <a:pt x="218" y="31"/>
                          <a:pt x="203" y="16"/>
                          <a:pt x="210" y="8"/>
                        </a:cubicBezTo>
                        <a:cubicBezTo>
                          <a:pt x="217" y="0"/>
                          <a:pt x="235" y="6"/>
                          <a:pt x="255" y="8"/>
                        </a:cubicBezTo>
                        <a:cubicBezTo>
                          <a:pt x="275" y="10"/>
                          <a:pt x="313" y="12"/>
                          <a:pt x="328" y="20"/>
                        </a:cubicBezTo>
                        <a:cubicBezTo>
                          <a:pt x="343" y="28"/>
                          <a:pt x="343" y="41"/>
                          <a:pt x="346" y="54"/>
                        </a:cubicBezTo>
                        <a:cubicBezTo>
                          <a:pt x="349" y="67"/>
                          <a:pt x="337" y="82"/>
                          <a:pt x="346" y="99"/>
                        </a:cubicBezTo>
                        <a:cubicBezTo>
                          <a:pt x="355" y="116"/>
                          <a:pt x="391" y="143"/>
                          <a:pt x="402" y="158"/>
                        </a:cubicBezTo>
                        <a:cubicBezTo>
                          <a:pt x="413" y="173"/>
                          <a:pt x="401" y="183"/>
                          <a:pt x="414" y="188"/>
                        </a:cubicBezTo>
                        <a:cubicBezTo>
                          <a:pt x="427" y="193"/>
                          <a:pt x="481" y="181"/>
                          <a:pt x="482" y="190"/>
                        </a:cubicBezTo>
                        <a:cubicBezTo>
                          <a:pt x="483" y="199"/>
                          <a:pt x="437" y="219"/>
                          <a:pt x="422" y="242"/>
                        </a:cubicBezTo>
                        <a:cubicBezTo>
                          <a:pt x="407" y="265"/>
                          <a:pt x="404" y="305"/>
                          <a:pt x="391" y="326"/>
                        </a:cubicBezTo>
                        <a:cubicBezTo>
                          <a:pt x="378" y="347"/>
                          <a:pt x="361" y="371"/>
                          <a:pt x="346" y="371"/>
                        </a:cubicBezTo>
                        <a:cubicBezTo>
                          <a:pt x="331" y="371"/>
                          <a:pt x="323" y="318"/>
                          <a:pt x="300" y="326"/>
                        </a:cubicBezTo>
                        <a:cubicBezTo>
                          <a:pt x="277" y="334"/>
                          <a:pt x="233" y="394"/>
                          <a:pt x="210" y="417"/>
                        </a:cubicBezTo>
                        <a:cubicBezTo>
                          <a:pt x="187" y="440"/>
                          <a:pt x="179" y="455"/>
                          <a:pt x="164" y="462"/>
                        </a:cubicBezTo>
                        <a:cubicBezTo>
                          <a:pt x="149" y="469"/>
                          <a:pt x="134" y="465"/>
                          <a:pt x="119" y="46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6" name="Freeform 46">
                    <a:extLst>
                      <a:ext uri="{FF2B5EF4-FFF2-40B4-BE49-F238E27FC236}">
                        <a16:creationId xmlns:a16="http://schemas.microsoft.com/office/drawing/2014/main" id="{00000000-0008-0000-0200-00002E000000}"/>
                      </a:ext>
                    </a:extLst>
                  </xdr:cNvPr>
                  <xdr:cNvSpPr>
                    <a:spLocks/>
                  </xdr:cNvSpPr>
                </xdr:nvSpPr>
                <xdr:spPr bwMode="auto">
                  <a:xfrm>
                    <a:off x="2200" y="1562"/>
                    <a:ext cx="453" cy="469"/>
                  </a:xfrm>
                  <a:custGeom>
                    <a:avLst/>
                    <a:gdLst>
                      <a:gd name="T0" fmla="*/ 136 w 453"/>
                      <a:gd name="T1" fmla="*/ 190 h 469"/>
                      <a:gd name="T2" fmla="*/ 136 w 453"/>
                      <a:gd name="T3" fmla="*/ 144 h 469"/>
                      <a:gd name="T4" fmla="*/ 181 w 453"/>
                      <a:gd name="T5" fmla="*/ 144 h 469"/>
                      <a:gd name="T6" fmla="*/ 226 w 453"/>
                      <a:gd name="T7" fmla="*/ 54 h 469"/>
                      <a:gd name="T8" fmla="*/ 272 w 453"/>
                      <a:gd name="T9" fmla="*/ 8 h 469"/>
                      <a:gd name="T10" fmla="*/ 317 w 453"/>
                      <a:gd name="T11" fmla="*/ 8 h 469"/>
                      <a:gd name="T12" fmla="*/ 362 w 453"/>
                      <a:gd name="T13" fmla="*/ 54 h 469"/>
                      <a:gd name="T14" fmla="*/ 317 w 453"/>
                      <a:gd name="T15" fmla="*/ 99 h 469"/>
                      <a:gd name="T16" fmla="*/ 317 w 453"/>
                      <a:gd name="T17" fmla="*/ 144 h 469"/>
                      <a:gd name="T18" fmla="*/ 362 w 453"/>
                      <a:gd name="T19" fmla="*/ 190 h 469"/>
                      <a:gd name="T20" fmla="*/ 408 w 453"/>
                      <a:gd name="T21" fmla="*/ 235 h 469"/>
                      <a:gd name="T22" fmla="*/ 453 w 453"/>
                      <a:gd name="T23" fmla="*/ 326 h 469"/>
                      <a:gd name="T24" fmla="*/ 408 w 453"/>
                      <a:gd name="T25" fmla="*/ 326 h 469"/>
                      <a:gd name="T26" fmla="*/ 453 w 453"/>
                      <a:gd name="T27" fmla="*/ 417 h 469"/>
                      <a:gd name="T28" fmla="*/ 408 w 453"/>
                      <a:gd name="T29" fmla="*/ 462 h 469"/>
                      <a:gd name="T30" fmla="*/ 317 w 453"/>
                      <a:gd name="T31" fmla="*/ 462 h 469"/>
                      <a:gd name="T32" fmla="*/ 272 w 453"/>
                      <a:gd name="T33" fmla="*/ 417 h 469"/>
                      <a:gd name="T34" fmla="*/ 136 w 453"/>
                      <a:gd name="T35" fmla="*/ 417 h 469"/>
                      <a:gd name="T36" fmla="*/ 45 w 453"/>
                      <a:gd name="T37" fmla="*/ 417 h 469"/>
                      <a:gd name="T38" fmla="*/ 0 w 453"/>
                      <a:gd name="T39" fmla="*/ 371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453" h="469">
                        <a:moveTo>
                          <a:pt x="136" y="190"/>
                        </a:moveTo>
                        <a:cubicBezTo>
                          <a:pt x="132" y="171"/>
                          <a:pt x="129" y="152"/>
                          <a:pt x="136" y="144"/>
                        </a:cubicBezTo>
                        <a:cubicBezTo>
                          <a:pt x="143" y="136"/>
                          <a:pt x="166" y="159"/>
                          <a:pt x="181" y="144"/>
                        </a:cubicBezTo>
                        <a:cubicBezTo>
                          <a:pt x="196" y="129"/>
                          <a:pt x="211" y="77"/>
                          <a:pt x="226" y="54"/>
                        </a:cubicBezTo>
                        <a:cubicBezTo>
                          <a:pt x="241" y="31"/>
                          <a:pt x="257" y="16"/>
                          <a:pt x="272" y="8"/>
                        </a:cubicBezTo>
                        <a:cubicBezTo>
                          <a:pt x="287" y="0"/>
                          <a:pt x="302" y="0"/>
                          <a:pt x="317" y="8"/>
                        </a:cubicBezTo>
                        <a:cubicBezTo>
                          <a:pt x="332" y="16"/>
                          <a:pt x="362" y="39"/>
                          <a:pt x="362" y="54"/>
                        </a:cubicBezTo>
                        <a:cubicBezTo>
                          <a:pt x="362" y="69"/>
                          <a:pt x="324" y="84"/>
                          <a:pt x="317" y="99"/>
                        </a:cubicBezTo>
                        <a:cubicBezTo>
                          <a:pt x="310" y="114"/>
                          <a:pt x="310" y="129"/>
                          <a:pt x="317" y="144"/>
                        </a:cubicBezTo>
                        <a:cubicBezTo>
                          <a:pt x="324" y="159"/>
                          <a:pt x="347" y="175"/>
                          <a:pt x="362" y="190"/>
                        </a:cubicBezTo>
                        <a:cubicBezTo>
                          <a:pt x="377" y="205"/>
                          <a:pt x="393" y="212"/>
                          <a:pt x="408" y="235"/>
                        </a:cubicBezTo>
                        <a:cubicBezTo>
                          <a:pt x="423" y="258"/>
                          <a:pt x="453" y="311"/>
                          <a:pt x="453" y="326"/>
                        </a:cubicBezTo>
                        <a:cubicBezTo>
                          <a:pt x="453" y="341"/>
                          <a:pt x="408" y="311"/>
                          <a:pt x="408" y="326"/>
                        </a:cubicBezTo>
                        <a:cubicBezTo>
                          <a:pt x="408" y="341"/>
                          <a:pt x="453" y="394"/>
                          <a:pt x="453" y="417"/>
                        </a:cubicBezTo>
                        <a:cubicBezTo>
                          <a:pt x="453" y="440"/>
                          <a:pt x="431" y="455"/>
                          <a:pt x="408" y="462"/>
                        </a:cubicBezTo>
                        <a:cubicBezTo>
                          <a:pt x="385" y="469"/>
                          <a:pt x="340" y="469"/>
                          <a:pt x="317" y="462"/>
                        </a:cubicBezTo>
                        <a:cubicBezTo>
                          <a:pt x="294" y="455"/>
                          <a:pt x="302" y="424"/>
                          <a:pt x="272" y="417"/>
                        </a:cubicBezTo>
                        <a:cubicBezTo>
                          <a:pt x="242" y="410"/>
                          <a:pt x="174" y="417"/>
                          <a:pt x="136" y="417"/>
                        </a:cubicBezTo>
                        <a:cubicBezTo>
                          <a:pt x="98" y="417"/>
                          <a:pt x="68" y="425"/>
                          <a:pt x="45" y="417"/>
                        </a:cubicBezTo>
                        <a:cubicBezTo>
                          <a:pt x="22" y="409"/>
                          <a:pt x="11" y="390"/>
                          <a:pt x="0"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7" name="Freeform 47">
                    <a:extLst>
                      <a:ext uri="{FF2B5EF4-FFF2-40B4-BE49-F238E27FC236}">
                        <a16:creationId xmlns:a16="http://schemas.microsoft.com/office/drawing/2014/main" id="{00000000-0008-0000-0200-00002F000000}"/>
                      </a:ext>
                    </a:extLst>
                  </xdr:cNvPr>
                  <xdr:cNvSpPr>
                    <a:spLocks/>
                  </xdr:cNvSpPr>
                </xdr:nvSpPr>
                <xdr:spPr bwMode="auto">
                  <a:xfrm>
                    <a:off x="2608" y="2017"/>
                    <a:ext cx="99" cy="195"/>
                  </a:xfrm>
                  <a:custGeom>
                    <a:avLst/>
                    <a:gdLst>
                      <a:gd name="T0" fmla="*/ 45 w 99"/>
                      <a:gd name="T1" fmla="*/ 188 h 195"/>
                      <a:gd name="T2" fmla="*/ 91 w 99"/>
                      <a:gd name="T3" fmla="*/ 188 h 195"/>
                      <a:gd name="T4" fmla="*/ 91 w 99"/>
                      <a:gd name="T5" fmla="*/ 143 h 195"/>
                      <a:gd name="T6" fmla="*/ 45 w 99"/>
                      <a:gd name="T7" fmla="*/ 52 h 195"/>
                      <a:gd name="T8" fmla="*/ 45 w 99"/>
                      <a:gd name="T9" fmla="*/ 7 h 195"/>
                      <a:gd name="T10" fmla="*/ 0 w 99"/>
                      <a:gd name="T11" fmla="*/ 7 h 195"/>
                    </a:gdLst>
                    <a:ahLst/>
                    <a:cxnLst>
                      <a:cxn ang="0">
                        <a:pos x="T0" y="T1"/>
                      </a:cxn>
                      <a:cxn ang="0">
                        <a:pos x="T2" y="T3"/>
                      </a:cxn>
                      <a:cxn ang="0">
                        <a:pos x="T4" y="T5"/>
                      </a:cxn>
                      <a:cxn ang="0">
                        <a:pos x="T6" y="T7"/>
                      </a:cxn>
                      <a:cxn ang="0">
                        <a:pos x="T8" y="T9"/>
                      </a:cxn>
                      <a:cxn ang="0">
                        <a:pos x="T10" y="T11"/>
                      </a:cxn>
                    </a:cxnLst>
                    <a:rect l="0" t="0" r="r" b="b"/>
                    <a:pathLst>
                      <a:path w="99" h="195">
                        <a:moveTo>
                          <a:pt x="45" y="188"/>
                        </a:moveTo>
                        <a:cubicBezTo>
                          <a:pt x="64" y="191"/>
                          <a:pt x="83" y="195"/>
                          <a:pt x="91" y="188"/>
                        </a:cubicBezTo>
                        <a:cubicBezTo>
                          <a:pt x="99" y="181"/>
                          <a:pt x="99" y="166"/>
                          <a:pt x="91" y="143"/>
                        </a:cubicBezTo>
                        <a:cubicBezTo>
                          <a:pt x="83" y="120"/>
                          <a:pt x="53" y="75"/>
                          <a:pt x="45" y="52"/>
                        </a:cubicBezTo>
                        <a:cubicBezTo>
                          <a:pt x="37" y="29"/>
                          <a:pt x="52" y="14"/>
                          <a:pt x="45" y="7"/>
                        </a:cubicBezTo>
                        <a:cubicBezTo>
                          <a:pt x="38" y="0"/>
                          <a:pt x="19" y="3"/>
                          <a:pt x="0" y="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8" name="Freeform 48">
                    <a:extLst>
                      <a:ext uri="{FF2B5EF4-FFF2-40B4-BE49-F238E27FC236}">
                        <a16:creationId xmlns:a16="http://schemas.microsoft.com/office/drawing/2014/main" id="{00000000-0008-0000-0200-000030000000}"/>
                      </a:ext>
                    </a:extLst>
                  </xdr:cNvPr>
                  <xdr:cNvSpPr>
                    <a:spLocks/>
                  </xdr:cNvSpPr>
                </xdr:nvSpPr>
                <xdr:spPr bwMode="auto">
                  <a:xfrm>
                    <a:off x="2653" y="1737"/>
                    <a:ext cx="545" cy="287"/>
                  </a:xfrm>
                  <a:custGeom>
                    <a:avLst/>
                    <a:gdLst>
                      <a:gd name="T0" fmla="*/ 0 w 545"/>
                      <a:gd name="T1" fmla="*/ 151 h 287"/>
                      <a:gd name="T2" fmla="*/ 46 w 545"/>
                      <a:gd name="T3" fmla="*/ 196 h 287"/>
                      <a:gd name="T4" fmla="*/ 91 w 545"/>
                      <a:gd name="T5" fmla="*/ 196 h 287"/>
                      <a:gd name="T6" fmla="*/ 91 w 545"/>
                      <a:gd name="T7" fmla="*/ 105 h 287"/>
                      <a:gd name="T8" fmla="*/ 182 w 545"/>
                      <a:gd name="T9" fmla="*/ 105 h 287"/>
                      <a:gd name="T10" fmla="*/ 182 w 545"/>
                      <a:gd name="T11" fmla="*/ 60 h 287"/>
                      <a:gd name="T12" fmla="*/ 272 w 545"/>
                      <a:gd name="T13" fmla="*/ 15 h 287"/>
                      <a:gd name="T14" fmla="*/ 318 w 545"/>
                      <a:gd name="T15" fmla="*/ 15 h 287"/>
                      <a:gd name="T16" fmla="*/ 363 w 545"/>
                      <a:gd name="T17" fmla="*/ 105 h 287"/>
                      <a:gd name="T18" fmla="*/ 408 w 545"/>
                      <a:gd name="T19" fmla="*/ 151 h 287"/>
                      <a:gd name="T20" fmla="*/ 454 w 545"/>
                      <a:gd name="T21" fmla="*/ 196 h 287"/>
                      <a:gd name="T22" fmla="*/ 454 w 545"/>
                      <a:gd name="T23" fmla="*/ 242 h 287"/>
                      <a:gd name="T24" fmla="*/ 499 w 545"/>
                      <a:gd name="T25" fmla="*/ 242 h 287"/>
                      <a:gd name="T26" fmla="*/ 545 w 545"/>
                      <a:gd name="T27" fmla="*/ 287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45" h="287">
                        <a:moveTo>
                          <a:pt x="0" y="151"/>
                        </a:moveTo>
                        <a:cubicBezTo>
                          <a:pt x="15" y="170"/>
                          <a:pt x="31" y="189"/>
                          <a:pt x="46" y="196"/>
                        </a:cubicBezTo>
                        <a:cubicBezTo>
                          <a:pt x="61" y="203"/>
                          <a:pt x="84" y="211"/>
                          <a:pt x="91" y="196"/>
                        </a:cubicBezTo>
                        <a:cubicBezTo>
                          <a:pt x="98" y="181"/>
                          <a:pt x="76" y="120"/>
                          <a:pt x="91" y="105"/>
                        </a:cubicBezTo>
                        <a:cubicBezTo>
                          <a:pt x="106" y="90"/>
                          <a:pt x="167" y="112"/>
                          <a:pt x="182" y="105"/>
                        </a:cubicBezTo>
                        <a:cubicBezTo>
                          <a:pt x="197" y="98"/>
                          <a:pt x="167" y="75"/>
                          <a:pt x="182" y="60"/>
                        </a:cubicBezTo>
                        <a:cubicBezTo>
                          <a:pt x="197" y="45"/>
                          <a:pt x="249" y="22"/>
                          <a:pt x="272" y="15"/>
                        </a:cubicBezTo>
                        <a:cubicBezTo>
                          <a:pt x="295" y="8"/>
                          <a:pt x="303" y="0"/>
                          <a:pt x="318" y="15"/>
                        </a:cubicBezTo>
                        <a:cubicBezTo>
                          <a:pt x="333" y="30"/>
                          <a:pt x="348" y="82"/>
                          <a:pt x="363" y="105"/>
                        </a:cubicBezTo>
                        <a:cubicBezTo>
                          <a:pt x="378" y="128"/>
                          <a:pt x="393" y="136"/>
                          <a:pt x="408" y="151"/>
                        </a:cubicBezTo>
                        <a:cubicBezTo>
                          <a:pt x="423" y="166"/>
                          <a:pt x="446" y="181"/>
                          <a:pt x="454" y="196"/>
                        </a:cubicBezTo>
                        <a:cubicBezTo>
                          <a:pt x="462" y="211"/>
                          <a:pt x="447" y="234"/>
                          <a:pt x="454" y="242"/>
                        </a:cubicBezTo>
                        <a:cubicBezTo>
                          <a:pt x="461" y="250"/>
                          <a:pt x="484" y="235"/>
                          <a:pt x="499" y="242"/>
                        </a:cubicBezTo>
                        <a:cubicBezTo>
                          <a:pt x="514" y="249"/>
                          <a:pt x="529" y="268"/>
                          <a:pt x="545" y="28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9" name="Freeform 49">
                    <a:extLst>
                      <a:ext uri="{FF2B5EF4-FFF2-40B4-BE49-F238E27FC236}">
                        <a16:creationId xmlns:a16="http://schemas.microsoft.com/office/drawing/2014/main" id="{00000000-0008-0000-0200-000031000000}"/>
                      </a:ext>
                    </a:extLst>
                  </xdr:cNvPr>
                  <xdr:cNvSpPr>
                    <a:spLocks/>
                  </xdr:cNvSpPr>
                </xdr:nvSpPr>
                <xdr:spPr bwMode="auto">
                  <a:xfrm>
                    <a:off x="3016" y="1616"/>
                    <a:ext cx="99" cy="233"/>
                  </a:xfrm>
                  <a:custGeom>
                    <a:avLst/>
                    <a:gdLst>
                      <a:gd name="T0" fmla="*/ 45 w 99"/>
                      <a:gd name="T1" fmla="*/ 0 h 233"/>
                      <a:gd name="T2" fmla="*/ 91 w 99"/>
                      <a:gd name="T3" fmla="*/ 90 h 233"/>
                      <a:gd name="T4" fmla="*/ 91 w 99"/>
                      <a:gd name="T5" fmla="*/ 136 h 233"/>
                      <a:gd name="T6" fmla="*/ 91 w 99"/>
                      <a:gd name="T7" fmla="*/ 181 h 233"/>
                      <a:gd name="T8" fmla="*/ 45 w 99"/>
                      <a:gd name="T9" fmla="*/ 226 h 233"/>
                      <a:gd name="T10" fmla="*/ 0 w 99"/>
                      <a:gd name="T11" fmla="*/ 226 h 233"/>
                    </a:gdLst>
                    <a:ahLst/>
                    <a:cxnLst>
                      <a:cxn ang="0">
                        <a:pos x="T0" y="T1"/>
                      </a:cxn>
                      <a:cxn ang="0">
                        <a:pos x="T2" y="T3"/>
                      </a:cxn>
                      <a:cxn ang="0">
                        <a:pos x="T4" y="T5"/>
                      </a:cxn>
                      <a:cxn ang="0">
                        <a:pos x="T6" y="T7"/>
                      </a:cxn>
                      <a:cxn ang="0">
                        <a:pos x="T8" y="T9"/>
                      </a:cxn>
                      <a:cxn ang="0">
                        <a:pos x="T10" y="T11"/>
                      </a:cxn>
                    </a:cxnLst>
                    <a:rect l="0" t="0" r="r" b="b"/>
                    <a:pathLst>
                      <a:path w="99" h="233">
                        <a:moveTo>
                          <a:pt x="45" y="0"/>
                        </a:moveTo>
                        <a:cubicBezTo>
                          <a:pt x="64" y="33"/>
                          <a:pt x="83" y="67"/>
                          <a:pt x="91" y="90"/>
                        </a:cubicBezTo>
                        <a:cubicBezTo>
                          <a:pt x="99" y="113"/>
                          <a:pt x="91" y="121"/>
                          <a:pt x="91" y="136"/>
                        </a:cubicBezTo>
                        <a:cubicBezTo>
                          <a:pt x="91" y="151"/>
                          <a:pt x="99" y="166"/>
                          <a:pt x="91" y="181"/>
                        </a:cubicBezTo>
                        <a:cubicBezTo>
                          <a:pt x="83" y="196"/>
                          <a:pt x="60" y="219"/>
                          <a:pt x="45" y="226"/>
                        </a:cubicBezTo>
                        <a:cubicBezTo>
                          <a:pt x="30" y="233"/>
                          <a:pt x="15" y="229"/>
                          <a:pt x="0" y="22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0" name="Freeform 50">
                    <a:extLst>
                      <a:ext uri="{FF2B5EF4-FFF2-40B4-BE49-F238E27FC236}">
                        <a16:creationId xmlns:a16="http://schemas.microsoft.com/office/drawing/2014/main" id="{00000000-0008-0000-0200-000032000000}"/>
                      </a:ext>
                    </a:extLst>
                  </xdr:cNvPr>
                  <xdr:cNvSpPr>
                    <a:spLocks/>
                  </xdr:cNvSpPr>
                </xdr:nvSpPr>
                <xdr:spPr bwMode="auto">
                  <a:xfrm>
                    <a:off x="2517" y="1518"/>
                    <a:ext cx="454" cy="59"/>
                  </a:xfrm>
                  <a:custGeom>
                    <a:avLst/>
                    <a:gdLst>
                      <a:gd name="T0" fmla="*/ 0 w 454"/>
                      <a:gd name="T1" fmla="*/ 52 h 59"/>
                      <a:gd name="T2" fmla="*/ 45 w 454"/>
                      <a:gd name="T3" fmla="*/ 7 h 59"/>
                      <a:gd name="T4" fmla="*/ 136 w 454"/>
                      <a:gd name="T5" fmla="*/ 7 h 59"/>
                      <a:gd name="T6" fmla="*/ 227 w 454"/>
                      <a:gd name="T7" fmla="*/ 7 h 59"/>
                      <a:gd name="T8" fmla="*/ 318 w 454"/>
                      <a:gd name="T9" fmla="*/ 52 h 59"/>
                      <a:gd name="T10" fmla="*/ 408 w 454"/>
                      <a:gd name="T11" fmla="*/ 52 h 59"/>
                      <a:gd name="T12" fmla="*/ 454 w 454"/>
                      <a:gd name="T13" fmla="*/ 52 h 59"/>
                    </a:gdLst>
                    <a:ahLst/>
                    <a:cxnLst>
                      <a:cxn ang="0">
                        <a:pos x="T0" y="T1"/>
                      </a:cxn>
                      <a:cxn ang="0">
                        <a:pos x="T2" y="T3"/>
                      </a:cxn>
                      <a:cxn ang="0">
                        <a:pos x="T4" y="T5"/>
                      </a:cxn>
                      <a:cxn ang="0">
                        <a:pos x="T6" y="T7"/>
                      </a:cxn>
                      <a:cxn ang="0">
                        <a:pos x="T8" y="T9"/>
                      </a:cxn>
                      <a:cxn ang="0">
                        <a:pos x="T10" y="T11"/>
                      </a:cxn>
                      <a:cxn ang="0">
                        <a:pos x="T12" y="T13"/>
                      </a:cxn>
                    </a:cxnLst>
                    <a:rect l="0" t="0" r="r" b="b"/>
                    <a:pathLst>
                      <a:path w="454" h="59">
                        <a:moveTo>
                          <a:pt x="0" y="52"/>
                        </a:moveTo>
                        <a:cubicBezTo>
                          <a:pt x="11" y="33"/>
                          <a:pt x="22" y="14"/>
                          <a:pt x="45" y="7"/>
                        </a:cubicBezTo>
                        <a:cubicBezTo>
                          <a:pt x="68" y="0"/>
                          <a:pt x="106" y="7"/>
                          <a:pt x="136" y="7"/>
                        </a:cubicBezTo>
                        <a:cubicBezTo>
                          <a:pt x="166" y="7"/>
                          <a:pt x="197" y="0"/>
                          <a:pt x="227" y="7"/>
                        </a:cubicBezTo>
                        <a:cubicBezTo>
                          <a:pt x="257" y="14"/>
                          <a:pt x="288" y="45"/>
                          <a:pt x="318" y="52"/>
                        </a:cubicBezTo>
                        <a:cubicBezTo>
                          <a:pt x="348" y="59"/>
                          <a:pt x="385" y="52"/>
                          <a:pt x="408" y="52"/>
                        </a:cubicBezTo>
                        <a:cubicBezTo>
                          <a:pt x="431" y="52"/>
                          <a:pt x="442" y="52"/>
                          <a:pt x="454"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1" name="Freeform 51">
                    <a:extLst>
                      <a:ext uri="{FF2B5EF4-FFF2-40B4-BE49-F238E27FC236}">
                        <a16:creationId xmlns:a16="http://schemas.microsoft.com/office/drawing/2014/main" id="{00000000-0008-0000-0200-000033000000}"/>
                      </a:ext>
                    </a:extLst>
                  </xdr:cNvPr>
                  <xdr:cNvSpPr>
                    <a:spLocks/>
                  </xdr:cNvSpPr>
                </xdr:nvSpPr>
                <xdr:spPr bwMode="auto">
                  <a:xfrm>
                    <a:off x="2504" y="1372"/>
                    <a:ext cx="94" cy="150"/>
                  </a:xfrm>
                  <a:custGeom>
                    <a:avLst/>
                    <a:gdLst>
                      <a:gd name="T0" fmla="*/ 0 w 94"/>
                      <a:gd name="T1" fmla="*/ 0 h 150"/>
                      <a:gd name="T2" fmla="*/ 58 w 94"/>
                      <a:gd name="T3" fmla="*/ 62 h 150"/>
                      <a:gd name="T4" fmla="*/ 58 w 94"/>
                      <a:gd name="T5" fmla="*/ 108 h 150"/>
                      <a:gd name="T6" fmla="*/ 94 w 94"/>
                      <a:gd name="T7" fmla="*/ 150 h 150"/>
                    </a:gdLst>
                    <a:ahLst/>
                    <a:cxnLst>
                      <a:cxn ang="0">
                        <a:pos x="T0" y="T1"/>
                      </a:cxn>
                      <a:cxn ang="0">
                        <a:pos x="T2" y="T3"/>
                      </a:cxn>
                      <a:cxn ang="0">
                        <a:pos x="T4" y="T5"/>
                      </a:cxn>
                      <a:cxn ang="0">
                        <a:pos x="T6" y="T7"/>
                      </a:cxn>
                    </a:cxnLst>
                    <a:rect l="0" t="0" r="r" b="b"/>
                    <a:pathLst>
                      <a:path w="94" h="150">
                        <a:moveTo>
                          <a:pt x="0" y="0"/>
                        </a:moveTo>
                        <a:cubicBezTo>
                          <a:pt x="9" y="10"/>
                          <a:pt x="48" y="44"/>
                          <a:pt x="58" y="62"/>
                        </a:cubicBezTo>
                        <a:cubicBezTo>
                          <a:pt x="68" y="80"/>
                          <a:pt x="52" y="93"/>
                          <a:pt x="58" y="108"/>
                        </a:cubicBezTo>
                        <a:cubicBezTo>
                          <a:pt x="64" y="123"/>
                          <a:pt x="87" y="141"/>
                          <a:pt x="94" y="15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2" name="Freeform 52">
                    <a:extLst>
                      <a:ext uri="{FF2B5EF4-FFF2-40B4-BE49-F238E27FC236}">
                        <a16:creationId xmlns:a16="http://schemas.microsoft.com/office/drawing/2014/main" id="{00000000-0008-0000-0200-000034000000}"/>
                      </a:ext>
                    </a:extLst>
                  </xdr:cNvPr>
                  <xdr:cNvSpPr>
                    <a:spLocks/>
                  </xdr:cNvSpPr>
                </xdr:nvSpPr>
                <xdr:spPr bwMode="auto">
                  <a:xfrm>
                    <a:off x="2064" y="1404"/>
                    <a:ext cx="322" cy="166"/>
                  </a:xfrm>
                  <a:custGeom>
                    <a:avLst/>
                    <a:gdLst>
                      <a:gd name="T0" fmla="*/ 322 w 322"/>
                      <a:gd name="T1" fmla="*/ 0 h 166"/>
                      <a:gd name="T2" fmla="*/ 272 w 322"/>
                      <a:gd name="T3" fmla="*/ 30 h 166"/>
                      <a:gd name="T4" fmla="*/ 181 w 322"/>
                      <a:gd name="T5" fmla="*/ 30 h 166"/>
                      <a:gd name="T6" fmla="*/ 136 w 322"/>
                      <a:gd name="T7" fmla="*/ 76 h 166"/>
                      <a:gd name="T8" fmla="*/ 90 w 322"/>
                      <a:gd name="T9" fmla="*/ 76 h 166"/>
                      <a:gd name="T10" fmla="*/ 40 w 322"/>
                      <a:gd name="T11" fmla="*/ 144 h 166"/>
                      <a:gd name="T12" fmla="*/ 0 w 322"/>
                      <a:gd name="T13" fmla="*/ 166 h 166"/>
                    </a:gdLst>
                    <a:ahLst/>
                    <a:cxnLst>
                      <a:cxn ang="0">
                        <a:pos x="T0" y="T1"/>
                      </a:cxn>
                      <a:cxn ang="0">
                        <a:pos x="T2" y="T3"/>
                      </a:cxn>
                      <a:cxn ang="0">
                        <a:pos x="T4" y="T5"/>
                      </a:cxn>
                      <a:cxn ang="0">
                        <a:pos x="T6" y="T7"/>
                      </a:cxn>
                      <a:cxn ang="0">
                        <a:pos x="T8" y="T9"/>
                      </a:cxn>
                      <a:cxn ang="0">
                        <a:pos x="T10" y="T11"/>
                      </a:cxn>
                      <a:cxn ang="0">
                        <a:pos x="T12" y="T13"/>
                      </a:cxn>
                    </a:cxnLst>
                    <a:rect l="0" t="0" r="r" b="b"/>
                    <a:pathLst>
                      <a:path w="322" h="166">
                        <a:moveTo>
                          <a:pt x="322" y="0"/>
                        </a:moveTo>
                        <a:cubicBezTo>
                          <a:pt x="314" y="5"/>
                          <a:pt x="295" y="25"/>
                          <a:pt x="272" y="30"/>
                        </a:cubicBezTo>
                        <a:cubicBezTo>
                          <a:pt x="249" y="35"/>
                          <a:pt x="204" y="22"/>
                          <a:pt x="181" y="30"/>
                        </a:cubicBezTo>
                        <a:cubicBezTo>
                          <a:pt x="158" y="38"/>
                          <a:pt x="151" y="68"/>
                          <a:pt x="136" y="76"/>
                        </a:cubicBezTo>
                        <a:cubicBezTo>
                          <a:pt x="121" y="84"/>
                          <a:pt x="106" y="65"/>
                          <a:pt x="90" y="76"/>
                        </a:cubicBezTo>
                        <a:cubicBezTo>
                          <a:pt x="74" y="87"/>
                          <a:pt x="55" y="129"/>
                          <a:pt x="40" y="144"/>
                        </a:cubicBezTo>
                        <a:cubicBezTo>
                          <a:pt x="25" y="159"/>
                          <a:pt x="8" y="162"/>
                          <a:pt x="0" y="16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3" name="Freeform 53">
                    <a:extLst>
                      <a:ext uri="{FF2B5EF4-FFF2-40B4-BE49-F238E27FC236}">
                        <a16:creationId xmlns:a16="http://schemas.microsoft.com/office/drawing/2014/main" id="{00000000-0008-0000-0200-000035000000}"/>
                      </a:ext>
                    </a:extLst>
                  </xdr:cNvPr>
                  <xdr:cNvSpPr>
                    <a:spLocks/>
                  </xdr:cNvSpPr>
                </xdr:nvSpPr>
                <xdr:spPr bwMode="auto">
                  <a:xfrm>
                    <a:off x="1927" y="1162"/>
                    <a:ext cx="137" cy="408"/>
                  </a:xfrm>
                  <a:custGeom>
                    <a:avLst/>
                    <a:gdLst>
                      <a:gd name="T0" fmla="*/ 0 w 137"/>
                      <a:gd name="T1" fmla="*/ 0 h 408"/>
                      <a:gd name="T2" fmla="*/ 46 w 137"/>
                      <a:gd name="T3" fmla="*/ 45 h 408"/>
                      <a:gd name="T4" fmla="*/ 91 w 137"/>
                      <a:gd name="T5" fmla="*/ 91 h 408"/>
                      <a:gd name="T6" fmla="*/ 46 w 137"/>
                      <a:gd name="T7" fmla="*/ 136 h 408"/>
                      <a:gd name="T8" fmla="*/ 91 w 137"/>
                      <a:gd name="T9" fmla="*/ 182 h 408"/>
                      <a:gd name="T10" fmla="*/ 91 w 137"/>
                      <a:gd name="T11" fmla="*/ 272 h 408"/>
                      <a:gd name="T12" fmla="*/ 46 w 137"/>
                      <a:gd name="T13" fmla="*/ 272 h 408"/>
                      <a:gd name="T14" fmla="*/ 91 w 137"/>
                      <a:gd name="T15" fmla="*/ 363 h 408"/>
                      <a:gd name="T16" fmla="*/ 137 w 137"/>
                      <a:gd name="T17" fmla="*/ 408 h 4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37" h="408">
                        <a:moveTo>
                          <a:pt x="0" y="0"/>
                        </a:moveTo>
                        <a:cubicBezTo>
                          <a:pt x="15" y="15"/>
                          <a:pt x="31" y="30"/>
                          <a:pt x="46" y="45"/>
                        </a:cubicBezTo>
                        <a:cubicBezTo>
                          <a:pt x="61" y="60"/>
                          <a:pt x="91" y="76"/>
                          <a:pt x="91" y="91"/>
                        </a:cubicBezTo>
                        <a:cubicBezTo>
                          <a:pt x="91" y="106"/>
                          <a:pt x="46" y="121"/>
                          <a:pt x="46" y="136"/>
                        </a:cubicBezTo>
                        <a:cubicBezTo>
                          <a:pt x="46" y="151"/>
                          <a:pt x="84" y="159"/>
                          <a:pt x="91" y="182"/>
                        </a:cubicBezTo>
                        <a:cubicBezTo>
                          <a:pt x="98" y="205"/>
                          <a:pt x="98" y="257"/>
                          <a:pt x="91" y="272"/>
                        </a:cubicBezTo>
                        <a:cubicBezTo>
                          <a:pt x="84" y="287"/>
                          <a:pt x="46" y="257"/>
                          <a:pt x="46" y="272"/>
                        </a:cubicBezTo>
                        <a:cubicBezTo>
                          <a:pt x="46" y="287"/>
                          <a:pt x="76" y="340"/>
                          <a:pt x="91" y="363"/>
                        </a:cubicBezTo>
                        <a:cubicBezTo>
                          <a:pt x="106" y="386"/>
                          <a:pt x="121" y="397"/>
                          <a:pt x="137"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3" name="Group 54">
                <a:extLst>
                  <a:ext uri="{FF2B5EF4-FFF2-40B4-BE49-F238E27FC236}">
                    <a16:creationId xmlns:a16="http://schemas.microsoft.com/office/drawing/2014/main" id="{00000000-0008-0000-0200-000017000000}"/>
                  </a:ext>
                </a:extLst>
              </xdr:cNvPr>
              <xdr:cNvGrpSpPr>
                <a:grpSpLocks/>
              </xdr:cNvGrpSpPr>
            </xdr:nvGrpSpPr>
            <xdr:grpSpPr bwMode="auto">
              <a:xfrm>
                <a:off x="2700" y="1702"/>
                <a:ext cx="1002" cy="1327"/>
                <a:chOff x="2700" y="1702"/>
                <a:chExt cx="1002" cy="1327"/>
              </a:xfrm>
              <a:grpFill/>
            </xdr:grpSpPr>
            <xdr:sp macro="" textlink="">
              <xdr:nvSpPr>
                <xdr:cNvPr id="35" name="Freeform 55">
                  <a:extLst>
                    <a:ext uri="{FF2B5EF4-FFF2-40B4-BE49-F238E27FC236}">
                      <a16:creationId xmlns:a16="http://schemas.microsoft.com/office/drawing/2014/main" id="{00000000-0008-0000-0200-000023000000}"/>
                    </a:ext>
                  </a:extLst>
                </xdr:cNvPr>
                <xdr:cNvSpPr>
                  <a:spLocks/>
                </xdr:cNvSpPr>
              </xdr:nvSpPr>
              <xdr:spPr bwMode="auto">
                <a:xfrm>
                  <a:off x="2700" y="1702"/>
                  <a:ext cx="1002" cy="1327"/>
                </a:xfrm>
                <a:custGeom>
                  <a:avLst/>
                  <a:gdLst>
                    <a:gd name="T0" fmla="*/ 942 w 1002"/>
                    <a:gd name="T1" fmla="*/ 26 h 1327"/>
                    <a:gd name="T2" fmla="*/ 906 w 1002"/>
                    <a:gd name="T3" fmla="*/ 4 h 1327"/>
                    <a:gd name="T4" fmla="*/ 860 w 1002"/>
                    <a:gd name="T5" fmla="*/ 50 h 1327"/>
                    <a:gd name="T6" fmla="*/ 815 w 1002"/>
                    <a:gd name="T7" fmla="*/ 4 h 1327"/>
                    <a:gd name="T8" fmla="*/ 770 w 1002"/>
                    <a:gd name="T9" fmla="*/ 50 h 1327"/>
                    <a:gd name="T10" fmla="*/ 724 w 1002"/>
                    <a:gd name="T11" fmla="*/ 186 h 1327"/>
                    <a:gd name="T12" fmla="*/ 679 w 1002"/>
                    <a:gd name="T13" fmla="*/ 277 h 1327"/>
                    <a:gd name="T14" fmla="*/ 634 w 1002"/>
                    <a:gd name="T15" fmla="*/ 322 h 1327"/>
                    <a:gd name="T16" fmla="*/ 498 w 1002"/>
                    <a:gd name="T17" fmla="*/ 322 h 1327"/>
                    <a:gd name="T18" fmla="*/ 452 w 1002"/>
                    <a:gd name="T19" fmla="*/ 413 h 1327"/>
                    <a:gd name="T20" fmla="*/ 407 w 1002"/>
                    <a:gd name="T21" fmla="*/ 503 h 1327"/>
                    <a:gd name="T22" fmla="*/ 282 w 1002"/>
                    <a:gd name="T23" fmla="*/ 563 h 1327"/>
                    <a:gd name="T24" fmla="*/ 44 w 1002"/>
                    <a:gd name="T25" fmla="*/ 594 h 1327"/>
                    <a:gd name="T26" fmla="*/ 18 w 1002"/>
                    <a:gd name="T27" fmla="*/ 710 h 1327"/>
                    <a:gd name="T28" fmla="*/ 75 w 1002"/>
                    <a:gd name="T29" fmla="*/ 797 h 1327"/>
                    <a:gd name="T30" fmla="*/ 84 w 1002"/>
                    <a:gd name="T31" fmla="*/ 893 h 1327"/>
                    <a:gd name="T32" fmla="*/ 135 w 1002"/>
                    <a:gd name="T33" fmla="*/ 1048 h 1327"/>
                    <a:gd name="T34" fmla="*/ 271 w 1002"/>
                    <a:gd name="T35" fmla="*/ 1138 h 1327"/>
                    <a:gd name="T36" fmla="*/ 271 w 1002"/>
                    <a:gd name="T37" fmla="*/ 1229 h 1327"/>
                    <a:gd name="T38" fmla="*/ 407 w 1002"/>
                    <a:gd name="T39" fmla="*/ 1320 h 1327"/>
                    <a:gd name="T40" fmla="*/ 498 w 1002"/>
                    <a:gd name="T41" fmla="*/ 1274 h 1327"/>
                    <a:gd name="T42" fmla="*/ 679 w 1002"/>
                    <a:gd name="T43" fmla="*/ 1229 h 1327"/>
                    <a:gd name="T44" fmla="*/ 679 w 1002"/>
                    <a:gd name="T45" fmla="*/ 1048 h 1327"/>
                    <a:gd name="T46" fmla="*/ 770 w 1002"/>
                    <a:gd name="T47" fmla="*/ 912 h 1327"/>
                    <a:gd name="T48" fmla="*/ 951 w 1002"/>
                    <a:gd name="T49" fmla="*/ 776 h 1327"/>
                    <a:gd name="T50" fmla="*/ 815 w 1002"/>
                    <a:gd name="T51" fmla="*/ 685 h 1327"/>
                    <a:gd name="T52" fmla="*/ 770 w 1002"/>
                    <a:gd name="T53" fmla="*/ 503 h 1327"/>
                    <a:gd name="T54" fmla="*/ 815 w 1002"/>
                    <a:gd name="T55" fmla="*/ 413 h 1327"/>
                    <a:gd name="T56" fmla="*/ 906 w 1002"/>
                    <a:gd name="T57" fmla="*/ 231 h 1327"/>
                    <a:gd name="T58" fmla="*/ 996 w 1002"/>
                    <a:gd name="T59" fmla="*/ 95 h 1327"/>
                    <a:gd name="T60" fmla="*/ 942 w 1002"/>
                    <a:gd name="T61" fmla="*/ 26 h 13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002" h="1327">
                      <a:moveTo>
                        <a:pt x="942" y="26"/>
                      </a:moveTo>
                      <a:cubicBezTo>
                        <a:pt x="927" y="11"/>
                        <a:pt x="920" y="0"/>
                        <a:pt x="906" y="4"/>
                      </a:cubicBezTo>
                      <a:cubicBezTo>
                        <a:pt x="892" y="8"/>
                        <a:pt x="875" y="50"/>
                        <a:pt x="860" y="50"/>
                      </a:cubicBezTo>
                      <a:cubicBezTo>
                        <a:pt x="845" y="50"/>
                        <a:pt x="830" y="4"/>
                        <a:pt x="815" y="4"/>
                      </a:cubicBezTo>
                      <a:cubicBezTo>
                        <a:pt x="800" y="4"/>
                        <a:pt x="785" y="20"/>
                        <a:pt x="770" y="50"/>
                      </a:cubicBezTo>
                      <a:cubicBezTo>
                        <a:pt x="755" y="80"/>
                        <a:pt x="739" y="148"/>
                        <a:pt x="724" y="186"/>
                      </a:cubicBezTo>
                      <a:cubicBezTo>
                        <a:pt x="709" y="224"/>
                        <a:pt x="694" y="254"/>
                        <a:pt x="679" y="277"/>
                      </a:cubicBezTo>
                      <a:cubicBezTo>
                        <a:pt x="664" y="300"/>
                        <a:pt x="664" y="315"/>
                        <a:pt x="634" y="322"/>
                      </a:cubicBezTo>
                      <a:cubicBezTo>
                        <a:pt x="604" y="329"/>
                        <a:pt x="528" y="307"/>
                        <a:pt x="498" y="322"/>
                      </a:cubicBezTo>
                      <a:cubicBezTo>
                        <a:pt x="468" y="337"/>
                        <a:pt x="467" y="383"/>
                        <a:pt x="452" y="413"/>
                      </a:cubicBezTo>
                      <a:cubicBezTo>
                        <a:pt x="437" y="443"/>
                        <a:pt x="435" y="478"/>
                        <a:pt x="407" y="503"/>
                      </a:cubicBezTo>
                      <a:cubicBezTo>
                        <a:pt x="379" y="528"/>
                        <a:pt x="342" y="548"/>
                        <a:pt x="282" y="563"/>
                      </a:cubicBezTo>
                      <a:cubicBezTo>
                        <a:pt x="222" y="578"/>
                        <a:pt x="88" y="570"/>
                        <a:pt x="44" y="594"/>
                      </a:cubicBezTo>
                      <a:cubicBezTo>
                        <a:pt x="0" y="618"/>
                        <a:pt x="13" y="676"/>
                        <a:pt x="18" y="710"/>
                      </a:cubicBezTo>
                      <a:cubicBezTo>
                        <a:pt x="23" y="744"/>
                        <a:pt x="64" y="766"/>
                        <a:pt x="75" y="797"/>
                      </a:cubicBezTo>
                      <a:cubicBezTo>
                        <a:pt x="86" y="828"/>
                        <a:pt x="74" y="851"/>
                        <a:pt x="84" y="893"/>
                      </a:cubicBezTo>
                      <a:cubicBezTo>
                        <a:pt x="94" y="935"/>
                        <a:pt x="104" y="1007"/>
                        <a:pt x="135" y="1048"/>
                      </a:cubicBezTo>
                      <a:cubicBezTo>
                        <a:pt x="166" y="1089"/>
                        <a:pt x="248" y="1108"/>
                        <a:pt x="271" y="1138"/>
                      </a:cubicBezTo>
                      <a:cubicBezTo>
                        <a:pt x="294" y="1168"/>
                        <a:pt x="248" y="1199"/>
                        <a:pt x="271" y="1229"/>
                      </a:cubicBezTo>
                      <a:cubicBezTo>
                        <a:pt x="294" y="1259"/>
                        <a:pt x="369" y="1313"/>
                        <a:pt x="407" y="1320"/>
                      </a:cubicBezTo>
                      <a:cubicBezTo>
                        <a:pt x="445" y="1327"/>
                        <a:pt x="453" y="1289"/>
                        <a:pt x="498" y="1274"/>
                      </a:cubicBezTo>
                      <a:cubicBezTo>
                        <a:pt x="543" y="1259"/>
                        <a:pt x="649" y="1267"/>
                        <a:pt x="679" y="1229"/>
                      </a:cubicBezTo>
                      <a:cubicBezTo>
                        <a:pt x="709" y="1191"/>
                        <a:pt x="664" y="1101"/>
                        <a:pt x="679" y="1048"/>
                      </a:cubicBezTo>
                      <a:cubicBezTo>
                        <a:pt x="694" y="995"/>
                        <a:pt x="725" y="957"/>
                        <a:pt x="770" y="912"/>
                      </a:cubicBezTo>
                      <a:cubicBezTo>
                        <a:pt x="815" y="867"/>
                        <a:pt x="944" y="814"/>
                        <a:pt x="951" y="776"/>
                      </a:cubicBezTo>
                      <a:cubicBezTo>
                        <a:pt x="958" y="738"/>
                        <a:pt x="845" y="730"/>
                        <a:pt x="815" y="685"/>
                      </a:cubicBezTo>
                      <a:cubicBezTo>
                        <a:pt x="785" y="640"/>
                        <a:pt x="770" y="548"/>
                        <a:pt x="770" y="503"/>
                      </a:cubicBezTo>
                      <a:cubicBezTo>
                        <a:pt x="770" y="458"/>
                        <a:pt x="792" y="458"/>
                        <a:pt x="815" y="413"/>
                      </a:cubicBezTo>
                      <a:cubicBezTo>
                        <a:pt x="838" y="368"/>
                        <a:pt x="876" y="284"/>
                        <a:pt x="906" y="231"/>
                      </a:cubicBezTo>
                      <a:cubicBezTo>
                        <a:pt x="936" y="178"/>
                        <a:pt x="990" y="129"/>
                        <a:pt x="996" y="95"/>
                      </a:cubicBezTo>
                      <a:cubicBezTo>
                        <a:pt x="1002" y="61"/>
                        <a:pt x="957" y="41"/>
                        <a:pt x="942" y="2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36" name="Group 56">
                  <a:extLst>
                    <a:ext uri="{FF2B5EF4-FFF2-40B4-BE49-F238E27FC236}">
                      <a16:creationId xmlns:a16="http://schemas.microsoft.com/office/drawing/2014/main" id="{00000000-0008-0000-0200-000024000000}"/>
                    </a:ext>
                  </a:extLst>
                </xdr:cNvPr>
                <xdr:cNvGrpSpPr>
                  <a:grpSpLocks/>
                </xdr:cNvGrpSpPr>
              </xdr:nvGrpSpPr>
              <xdr:grpSpPr bwMode="auto">
                <a:xfrm>
                  <a:off x="2880" y="2024"/>
                  <a:ext cx="680" cy="831"/>
                  <a:chOff x="2880" y="2024"/>
                  <a:chExt cx="680" cy="831"/>
                </a:xfrm>
                <a:grpFill/>
              </xdr:grpSpPr>
              <xdr:sp macro="" textlink="">
                <xdr:nvSpPr>
                  <xdr:cNvPr id="37" name="Freeform 57">
                    <a:extLst>
                      <a:ext uri="{FF2B5EF4-FFF2-40B4-BE49-F238E27FC236}">
                        <a16:creationId xmlns:a16="http://schemas.microsoft.com/office/drawing/2014/main" id="{00000000-0008-0000-0200-000025000000}"/>
                      </a:ext>
                    </a:extLst>
                  </xdr:cNvPr>
                  <xdr:cNvSpPr>
                    <a:spLocks/>
                  </xdr:cNvSpPr>
                </xdr:nvSpPr>
                <xdr:spPr bwMode="auto">
                  <a:xfrm>
                    <a:off x="3334" y="2024"/>
                    <a:ext cx="181" cy="91"/>
                  </a:xfrm>
                  <a:custGeom>
                    <a:avLst/>
                    <a:gdLst>
                      <a:gd name="T0" fmla="*/ 0 w 181"/>
                      <a:gd name="T1" fmla="*/ 0 h 91"/>
                      <a:gd name="T2" fmla="*/ 45 w 181"/>
                      <a:gd name="T3" fmla="*/ 45 h 91"/>
                      <a:gd name="T4" fmla="*/ 90 w 181"/>
                      <a:gd name="T5" fmla="*/ 91 h 91"/>
                      <a:gd name="T6" fmla="*/ 136 w 181"/>
                      <a:gd name="T7" fmla="*/ 45 h 91"/>
                      <a:gd name="T8" fmla="*/ 181 w 181"/>
                      <a:gd name="T9" fmla="*/ 91 h 91"/>
                    </a:gdLst>
                    <a:ahLst/>
                    <a:cxnLst>
                      <a:cxn ang="0">
                        <a:pos x="T0" y="T1"/>
                      </a:cxn>
                      <a:cxn ang="0">
                        <a:pos x="T2" y="T3"/>
                      </a:cxn>
                      <a:cxn ang="0">
                        <a:pos x="T4" y="T5"/>
                      </a:cxn>
                      <a:cxn ang="0">
                        <a:pos x="T6" y="T7"/>
                      </a:cxn>
                      <a:cxn ang="0">
                        <a:pos x="T8" y="T9"/>
                      </a:cxn>
                    </a:cxnLst>
                    <a:rect l="0" t="0" r="r" b="b"/>
                    <a:pathLst>
                      <a:path w="181" h="91">
                        <a:moveTo>
                          <a:pt x="0" y="0"/>
                        </a:moveTo>
                        <a:cubicBezTo>
                          <a:pt x="15" y="15"/>
                          <a:pt x="30" y="30"/>
                          <a:pt x="45" y="45"/>
                        </a:cubicBezTo>
                        <a:cubicBezTo>
                          <a:pt x="60" y="60"/>
                          <a:pt x="75" y="91"/>
                          <a:pt x="90" y="91"/>
                        </a:cubicBezTo>
                        <a:cubicBezTo>
                          <a:pt x="105" y="91"/>
                          <a:pt x="121" y="45"/>
                          <a:pt x="136" y="45"/>
                        </a:cubicBezTo>
                        <a:cubicBezTo>
                          <a:pt x="151" y="45"/>
                          <a:pt x="166" y="68"/>
                          <a:pt x="181" y="9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8" name="Freeform 58">
                    <a:extLst>
                      <a:ext uri="{FF2B5EF4-FFF2-40B4-BE49-F238E27FC236}">
                        <a16:creationId xmlns:a16="http://schemas.microsoft.com/office/drawing/2014/main" id="{00000000-0008-0000-0200-000026000000}"/>
                      </a:ext>
                    </a:extLst>
                  </xdr:cNvPr>
                  <xdr:cNvSpPr>
                    <a:spLocks/>
                  </xdr:cNvSpPr>
                </xdr:nvSpPr>
                <xdr:spPr bwMode="auto">
                  <a:xfrm>
                    <a:off x="2880" y="2205"/>
                    <a:ext cx="371" cy="590"/>
                  </a:xfrm>
                  <a:custGeom>
                    <a:avLst/>
                    <a:gdLst>
                      <a:gd name="T0" fmla="*/ 227 w 371"/>
                      <a:gd name="T1" fmla="*/ 0 h 590"/>
                      <a:gd name="T2" fmla="*/ 272 w 371"/>
                      <a:gd name="T3" fmla="*/ 46 h 590"/>
                      <a:gd name="T4" fmla="*/ 318 w 371"/>
                      <a:gd name="T5" fmla="*/ 46 h 590"/>
                      <a:gd name="T6" fmla="*/ 318 w 371"/>
                      <a:gd name="T7" fmla="*/ 91 h 590"/>
                      <a:gd name="T8" fmla="*/ 318 w 371"/>
                      <a:gd name="T9" fmla="*/ 136 h 590"/>
                      <a:gd name="T10" fmla="*/ 363 w 371"/>
                      <a:gd name="T11" fmla="*/ 227 h 590"/>
                      <a:gd name="T12" fmla="*/ 272 w 371"/>
                      <a:gd name="T13" fmla="*/ 318 h 590"/>
                      <a:gd name="T14" fmla="*/ 256 w 371"/>
                      <a:gd name="T15" fmla="*/ 407 h 590"/>
                      <a:gd name="T16" fmla="*/ 228 w 371"/>
                      <a:gd name="T17" fmla="*/ 441 h 590"/>
                      <a:gd name="T18" fmla="*/ 178 w 371"/>
                      <a:gd name="T19" fmla="*/ 433 h 590"/>
                      <a:gd name="T20" fmla="*/ 136 w 371"/>
                      <a:gd name="T21" fmla="*/ 454 h 590"/>
                      <a:gd name="T22" fmla="*/ 66 w 371"/>
                      <a:gd name="T23" fmla="*/ 465 h 590"/>
                      <a:gd name="T24" fmla="*/ 0 w 371"/>
                      <a:gd name="T25" fmla="*/ 590 h 59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71" h="590">
                        <a:moveTo>
                          <a:pt x="227" y="0"/>
                        </a:moveTo>
                        <a:cubicBezTo>
                          <a:pt x="242" y="19"/>
                          <a:pt x="257" y="38"/>
                          <a:pt x="272" y="46"/>
                        </a:cubicBezTo>
                        <a:cubicBezTo>
                          <a:pt x="287" y="54"/>
                          <a:pt x="310" y="39"/>
                          <a:pt x="318" y="46"/>
                        </a:cubicBezTo>
                        <a:cubicBezTo>
                          <a:pt x="326" y="53"/>
                          <a:pt x="318" y="76"/>
                          <a:pt x="318" y="91"/>
                        </a:cubicBezTo>
                        <a:cubicBezTo>
                          <a:pt x="318" y="106"/>
                          <a:pt x="311" y="113"/>
                          <a:pt x="318" y="136"/>
                        </a:cubicBezTo>
                        <a:cubicBezTo>
                          <a:pt x="325" y="159"/>
                          <a:pt x="371" y="197"/>
                          <a:pt x="363" y="227"/>
                        </a:cubicBezTo>
                        <a:cubicBezTo>
                          <a:pt x="355" y="257"/>
                          <a:pt x="290" y="288"/>
                          <a:pt x="272" y="318"/>
                        </a:cubicBezTo>
                        <a:cubicBezTo>
                          <a:pt x="254" y="348"/>
                          <a:pt x="263" y="387"/>
                          <a:pt x="256" y="407"/>
                        </a:cubicBezTo>
                        <a:cubicBezTo>
                          <a:pt x="249" y="427"/>
                          <a:pt x="241" y="437"/>
                          <a:pt x="228" y="441"/>
                        </a:cubicBezTo>
                        <a:cubicBezTo>
                          <a:pt x="215" y="445"/>
                          <a:pt x="193" y="431"/>
                          <a:pt x="178" y="433"/>
                        </a:cubicBezTo>
                        <a:cubicBezTo>
                          <a:pt x="163" y="435"/>
                          <a:pt x="155" y="449"/>
                          <a:pt x="136" y="454"/>
                        </a:cubicBezTo>
                        <a:cubicBezTo>
                          <a:pt x="117" y="459"/>
                          <a:pt x="89" y="442"/>
                          <a:pt x="66" y="465"/>
                        </a:cubicBezTo>
                        <a:cubicBezTo>
                          <a:pt x="43" y="488"/>
                          <a:pt x="14" y="564"/>
                          <a:pt x="0" y="59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9" name="Freeform 59">
                    <a:extLst>
                      <a:ext uri="{FF2B5EF4-FFF2-40B4-BE49-F238E27FC236}">
                        <a16:creationId xmlns:a16="http://schemas.microsoft.com/office/drawing/2014/main" id="{00000000-0008-0000-0200-000027000000}"/>
                      </a:ext>
                    </a:extLst>
                  </xdr:cNvPr>
                  <xdr:cNvSpPr>
                    <a:spLocks/>
                  </xdr:cNvSpPr>
                </xdr:nvSpPr>
                <xdr:spPr bwMode="auto">
                  <a:xfrm>
                    <a:off x="3236" y="2432"/>
                    <a:ext cx="143" cy="423"/>
                  </a:xfrm>
                  <a:custGeom>
                    <a:avLst/>
                    <a:gdLst>
                      <a:gd name="T0" fmla="*/ 7 w 143"/>
                      <a:gd name="T1" fmla="*/ 0 h 423"/>
                      <a:gd name="T2" fmla="*/ 52 w 143"/>
                      <a:gd name="T3" fmla="*/ 91 h 423"/>
                      <a:gd name="T4" fmla="*/ 7 w 143"/>
                      <a:gd name="T5" fmla="*/ 91 h 423"/>
                      <a:gd name="T6" fmla="*/ 7 w 143"/>
                      <a:gd name="T7" fmla="*/ 182 h 423"/>
                      <a:gd name="T8" fmla="*/ 7 w 143"/>
                      <a:gd name="T9" fmla="*/ 227 h 423"/>
                      <a:gd name="T10" fmla="*/ 52 w 143"/>
                      <a:gd name="T11" fmla="*/ 227 h 423"/>
                      <a:gd name="T12" fmla="*/ 52 w 143"/>
                      <a:gd name="T13" fmla="*/ 318 h 423"/>
                      <a:gd name="T14" fmla="*/ 98 w 143"/>
                      <a:gd name="T15" fmla="*/ 408 h 423"/>
                      <a:gd name="T16" fmla="*/ 143 w 143"/>
                      <a:gd name="T17" fmla="*/ 408 h 4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43" h="423">
                        <a:moveTo>
                          <a:pt x="7" y="0"/>
                        </a:moveTo>
                        <a:cubicBezTo>
                          <a:pt x="29" y="38"/>
                          <a:pt x="52" y="76"/>
                          <a:pt x="52" y="91"/>
                        </a:cubicBezTo>
                        <a:cubicBezTo>
                          <a:pt x="52" y="106"/>
                          <a:pt x="14" y="76"/>
                          <a:pt x="7" y="91"/>
                        </a:cubicBezTo>
                        <a:cubicBezTo>
                          <a:pt x="0" y="106"/>
                          <a:pt x="7" y="159"/>
                          <a:pt x="7" y="182"/>
                        </a:cubicBezTo>
                        <a:cubicBezTo>
                          <a:pt x="7" y="205"/>
                          <a:pt x="0" y="220"/>
                          <a:pt x="7" y="227"/>
                        </a:cubicBezTo>
                        <a:cubicBezTo>
                          <a:pt x="14" y="234"/>
                          <a:pt x="45" y="212"/>
                          <a:pt x="52" y="227"/>
                        </a:cubicBezTo>
                        <a:cubicBezTo>
                          <a:pt x="59" y="242"/>
                          <a:pt x="44" y="288"/>
                          <a:pt x="52" y="318"/>
                        </a:cubicBezTo>
                        <a:cubicBezTo>
                          <a:pt x="60" y="348"/>
                          <a:pt x="83" y="393"/>
                          <a:pt x="98" y="408"/>
                        </a:cubicBezTo>
                        <a:cubicBezTo>
                          <a:pt x="113" y="423"/>
                          <a:pt x="128" y="415"/>
                          <a:pt x="143"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0" name="Freeform 60">
                    <a:extLst>
                      <a:ext uri="{FF2B5EF4-FFF2-40B4-BE49-F238E27FC236}">
                        <a16:creationId xmlns:a16="http://schemas.microsoft.com/office/drawing/2014/main" id="{00000000-0008-0000-0200-000028000000}"/>
                      </a:ext>
                    </a:extLst>
                  </xdr:cNvPr>
                  <xdr:cNvSpPr>
                    <a:spLocks/>
                  </xdr:cNvSpPr>
                </xdr:nvSpPr>
                <xdr:spPr bwMode="auto">
                  <a:xfrm>
                    <a:off x="3288" y="2424"/>
                    <a:ext cx="272" cy="99"/>
                  </a:xfrm>
                  <a:custGeom>
                    <a:avLst/>
                    <a:gdLst>
                      <a:gd name="T0" fmla="*/ 272 w 272"/>
                      <a:gd name="T1" fmla="*/ 8 h 99"/>
                      <a:gd name="T2" fmla="*/ 182 w 272"/>
                      <a:gd name="T3" fmla="*/ 8 h 99"/>
                      <a:gd name="T4" fmla="*/ 91 w 272"/>
                      <a:gd name="T5" fmla="*/ 54 h 99"/>
                      <a:gd name="T6" fmla="*/ 0 w 272"/>
                      <a:gd name="T7" fmla="*/ 99 h 99"/>
                    </a:gdLst>
                    <a:ahLst/>
                    <a:cxnLst>
                      <a:cxn ang="0">
                        <a:pos x="T0" y="T1"/>
                      </a:cxn>
                      <a:cxn ang="0">
                        <a:pos x="T2" y="T3"/>
                      </a:cxn>
                      <a:cxn ang="0">
                        <a:pos x="T4" y="T5"/>
                      </a:cxn>
                      <a:cxn ang="0">
                        <a:pos x="T6" y="T7"/>
                      </a:cxn>
                    </a:cxnLst>
                    <a:rect l="0" t="0" r="r" b="b"/>
                    <a:pathLst>
                      <a:path w="272" h="99">
                        <a:moveTo>
                          <a:pt x="272" y="8"/>
                        </a:moveTo>
                        <a:cubicBezTo>
                          <a:pt x="242" y="4"/>
                          <a:pt x="212" y="0"/>
                          <a:pt x="182" y="8"/>
                        </a:cubicBezTo>
                        <a:cubicBezTo>
                          <a:pt x="152" y="16"/>
                          <a:pt x="121" y="39"/>
                          <a:pt x="91" y="54"/>
                        </a:cubicBezTo>
                        <a:cubicBezTo>
                          <a:pt x="61" y="69"/>
                          <a:pt x="15" y="92"/>
                          <a:pt x="0" y="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4" name="Group 61">
                <a:extLst>
                  <a:ext uri="{FF2B5EF4-FFF2-40B4-BE49-F238E27FC236}">
                    <a16:creationId xmlns:a16="http://schemas.microsoft.com/office/drawing/2014/main" id="{00000000-0008-0000-0200-000018000000}"/>
                  </a:ext>
                </a:extLst>
              </xdr:cNvPr>
              <xdr:cNvGrpSpPr>
                <a:grpSpLocks/>
              </xdr:cNvGrpSpPr>
            </xdr:nvGrpSpPr>
            <xdr:grpSpPr bwMode="auto">
              <a:xfrm>
                <a:off x="1269" y="2205"/>
                <a:ext cx="1839" cy="1346"/>
                <a:chOff x="1269" y="2205"/>
                <a:chExt cx="1839" cy="1346"/>
              </a:xfrm>
              <a:grpFill/>
            </xdr:grpSpPr>
            <xdr:sp macro="" textlink="">
              <xdr:nvSpPr>
                <xdr:cNvPr id="25" name="Freeform 62">
                  <a:extLst>
                    <a:ext uri="{FF2B5EF4-FFF2-40B4-BE49-F238E27FC236}">
                      <a16:creationId xmlns:a16="http://schemas.microsoft.com/office/drawing/2014/main" id="{00000000-0008-0000-0200-000019000000}"/>
                    </a:ext>
                  </a:extLst>
                </xdr:cNvPr>
                <xdr:cNvSpPr>
                  <a:spLocks/>
                </xdr:cNvSpPr>
              </xdr:nvSpPr>
              <xdr:spPr bwMode="auto">
                <a:xfrm>
                  <a:off x="1269" y="2205"/>
                  <a:ext cx="1839" cy="1346"/>
                </a:xfrm>
                <a:custGeom>
                  <a:avLst/>
                  <a:gdLst>
                    <a:gd name="T0" fmla="*/ 114 w 1839"/>
                    <a:gd name="T1" fmla="*/ 46 h 1346"/>
                    <a:gd name="T2" fmla="*/ 160 w 1839"/>
                    <a:gd name="T3" fmla="*/ 91 h 1346"/>
                    <a:gd name="T4" fmla="*/ 160 w 1839"/>
                    <a:gd name="T5" fmla="*/ 136 h 1346"/>
                    <a:gd name="T6" fmla="*/ 205 w 1839"/>
                    <a:gd name="T7" fmla="*/ 136 h 1346"/>
                    <a:gd name="T8" fmla="*/ 205 w 1839"/>
                    <a:gd name="T9" fmla="*/ 182 h 1346"/>
                    <a:gd name="T10" fmla="*/ 114 w 1839"/>
                    <a:gd name="T11" fmla="*/ 273 h 1346"/>
                    <a:gd name="T12" fmla="*/ 114 w 1839"/>
                    <a:gd name="T13" fmla="*/ 363 h 1346"/>
                    <a:gd name="T14" fmla="*/ 160 w 1839"/>
                    <a:gd name="T15" fmla="*/ 454 h 1346"/>
                    <a:gd name="T16" fmla="*/ 205 w 1839"/>
                    <a:gd name="T17" fmla="*/ 499 h 1346"/>
                    <a:gd name="T18" fmla="*/ 160 w 1839"/>
                    <a:gd name="T19" fmla="*/ 590 h 1346"/>
                    <a:gd name="T20" fmla="*/ 114 w 1839"/>
                    <a:gd name="T21" fmla="*/ 590 h 1346"/>
                    <a:gd name="T22" fmla="*/ 23 w 1839"/>
                    <a:gd name="T23" fmla="*/ 681 h 1346"/>
                    <a:gd name="T24" fmla="*/ 23 w 1839"/>
                    <a:gd name="T25" fmla="*/ 862 h 1346"/>
                    <a:gd name="T26" fmla="*/ 160 w 1839"/>
                    <a:gd name="T27" fmla="*/ 862 h 1346"/>
                    <a:gd name="T28" fmla="*/ 341 w 1839"/>
                    <a:gd name="T29" fmla="*/ 953 h 1346"/>
                    <a:gd name="T30" fmla="*/ 386 w 1839"/>
                    <a:gd name="T31" fmla="*/ 998 h 1346"/>
                    <a:gd name="T32" fmla="*/ 386 w 1839"/>
                    <a:gd name="T33" fmla="*/ 1089 h 1346"/>
                    <a:gd name="T34" fmla="*/ 386 w 1839"/>
                    <a:gd name="T35" fmla="*/ 1134 h 1346"/>
                    <a:gd name="T36" fmla="*/ 477 w 1839"/>
                    <a:gd name="T37" fmla="*/ 1270 h 1346"/>
                    <a:gd name="T38" fmla="*/ 568 w 1839"/>
                    <a:gd name="T39" fmla="*/ 1316 h 1346"/>
                    <a:gd name="T40" fmla="*/ 658 w 1839"/>
                    <a:gd name="T41" fmla="*/ 1316 h 1346"/>
                    <a:gd name="T42" fmla="*/ 840 w 1839"/>
                    <a:gd name="T43" fmla="*/ 1134 h 1346"/>
                    <a:gd name="T44" fmla="*/ 976 w 1839"/>
                    <a:gd name="T45" fmla="*/ 1089 h 1346"/>
                    <a:gd name="T46" fmla="*/ 1293 w 1839"/>
                    <a:gd name="T47" fmla="*/ 1089 h 1346"/>
                    <a:gd name="T48" fmla="*/ 1384 w 1839"/>
                    <a:gd name="T49" fmla="*/ 1044 h 1346"/>
                    <a:gd name="T50" fmla="*/ 1475 w 1839"/>
                    <a:gd name="T51" fmla="*/ 1089 h 1346"/>
                    <a:gd name="T52" fmla="*/ 1566 w 1839"/>
                    <a:gd name="T53" fmla="*/ 1044 h 1346"/>
                    <a:gd name="T54" fmla="*/ 1611 w 1839"/>
                    <a:gd name="T55" fmla="*/ 1044 h 1346"/>
                    <a:gd name="T56" fmla="*/ 1656 w 1839"/>
                    <a:gd name="T57" fmla="*/ 1089 h 1346"/>
                    <a:gd name="T58" fmla="*/ 1747 w 1839"/>
                    <a:gd name="T59" fmla="*/ 1044 h 1346"/>
                    <a:gd name="T60" fmla="*/ 1792 w 1839"/>
                    <a:gd name="T61" fmla="*/ 908 h 1346"/>
                    <a:gd name="T62" fmla="*/ 1824 w 1839"/>
                    <a:gd name="T63" fmla="*/ 822 h 1346"/>
                    <a:gd name="T64" fmla="*/ 1702 w 1839"/>
                    <a:gd name="T65" fmla="*/ 726 h 1346"/>
                    <a:gd name="T66" fmla="*/ 1702 w 1839"/>
                    <a:gd name="T67" fmla="*/ 635 h 1346"/>
                    <a:gd name="T68" fmla="*/ 1566 w 1839"/>
                    <a:gd name="T69" fmla="*/ 545 h 1346"/>
                    <a:gd name="T70" fmla="*/ 1520 w 1839"/>
                    <a:gd name="T71" fmla="*/ 409 h 1346"/>
                    <a:gd name="T72" fmla="*/ 1384 w 1839"/>
                    <a:gd name="T73" fmla="*/ 409 h 1346"/>
                    <a:gd name="T74" fmla="*/ 1014 w 1839"/>
                    <a:gd name="T75" fmla="*/ 408 h 1346"/>
                    <a:gd name="T76" fmla="*/ 870 w 1839"/>
                    <a:gd name="T77" fmla="*/ 330 h 1346"/>
                    <a:gd name="T78" fmla="*/ 795 w 1839"/>
                    <a:gd name="T79" fmla="*/ 273 h 1346"/>
                    <a:gd name="T80" fmla="*/ 885 w 1839"/>
                    <a:gd name="T81" fmla="*/ 91 h 1346"/>
                    <a:gd name="T82" fmla="*/ 819 w 1839"/>
                    <a:gd name="T83" fmla="*/ 42 h 1346"/>
                    <a:gd name="T84" fmla="*/ 627 w 1839"/>
                    <a:gd name="T85" fmla="*/ 129 h 1346"/>
                    <a:gd name="T86" fmla="*/ 495 w 1839"/>
                    <a:gd name="T87" fmla="*/ 144 h 1346"/>
                    <a:gd name="T88" fmla="*/ 296 w 1839"/>
                    <a:gd name="T89" fmla="*/ 91 h 1346"/>
                    <a:gd name="T90" fmla="*/ 296 w 1839"/>
                    <a:gd name="T91" fmla="*/ 46 h 1346"/>
                    <a:gd name="T92" fmla="*/ 250 w 1839"/>
                    <a:gd name="T93" fmla="*/ 0 h 1346"/>
                    <a:gd name="T94" fmla="*/ 114 w 1839"/>
                    <a:gd name="T95" fmla="*/ 46 h 134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839" h="1346">
                      <a:moveTo>
                        <a:pt x="114" y="46"/>
                      </a:moveTo>
                      <a:cubicBezTo>
                        <a:pt x="99" y="61"/>
                        <a:pt x="152" y="76"/>
                        <a:pt x="160" y="91"/>
                      </a:cubicBezTo>
                      <a:cubicBezTo>
                        <a:pt x="168" y="106"/>
                        <a:pt x="153" y="129"/>
                        <a:pt x="160" y="136"/>
                      </a:cubicBezTo>
                      <a:cubicBezTo>
                        <a:pt x="167" y="143"/>
                        <a:pt x="198" y="128"/>
                        <a:pt x="205" y="136"/>
                      </a:cubicBezTo>
                      <a:cubicBezTo>
                        <a:pt x="212" y="144"/>
                        <a:pt x="220" y="159"/>
                        <a:pt x="205" y="182"/>
                      </a:cubicBezTo>
                      <a:cubicBezTo>
                        <a:pt x="190" y="205"/>
                        <a:pt x="129" y="243"/>
                        <a:pt x="114" y="273"/>
                      </a:cubicBezTo>
                      <a:cubicBezTo>
                        <a:pt x="99" y="303"/>
                        <a:pt x="106" y="333"/>
                        <a:pt x="114" y="363"/>
                      </a:cubicBezTo>
                      <a:cubicBezTo>
                        <a:pt x="122" y="393"/>
                        <a:pt x="145" y="431"/>
                        <a:pt x="160" y="454"/>
                      </a:cubicBezTo>
                      <a:cubicBezTo>
                        <a:pt x="175" y="477"/>
                        <a:pt x="205" y="476"/>
                        <a:pt x="205" y="499"/>
                      </a:cubicBezTo>
                      <a:cubicBezTo>
                        <a:pt x="205" y="522"/>
                        <a:pt x="175" y="575"/>
                        <a:pt x="160" y="590"/>
                      </a:cubicBezTo>
                      <a:cubicBezTo>
                        <a:pt x="145" y="605"/>
                        <a:pt x="137" y="575"/>
                        <a:pt x="114" y="590"/>
                      </a:cubicBezTo>
                      <a:cubicBezTo>
                        <a:pt x="91" y="605"/>
                        <a:pt x="38" y="636"/>
                        <a:pt x="23" y="681"/>
                      </a:cubicBezTo>
                      <a:cubicBezTo>
                        <a:pt x="8" y="726"/>
                        <a:pt x="0" y="832"/>
                        <a:pt x="23" y="862"/>
                      </a:cubicBezTo>
                      <a:cubicBezTo>
                        <a:pt x="46" y="892"/>
                        <a:pt x="107" y="847"/>
                        <a:pt x="160" y="862"/>
                      </a:cubicBezTo>
                      <a:cubicBezTo>
                        <a:pt x="213" y="877"/>
                        <a:pt x="304" y="930"/>
                        <a:pt x="341" y="953"/>
                      </a:cubicBezTo>
                      <a:cubicBezTo>
                        <a:pt x="378" y="976"/>
                        <a:pt x="379" y="975"/>
                        <a:pt x="386" y="998"/>
                      </a:cubicBezTo>
                      <a:cubicBezTo>
                        <a:pt x="393" y="1021"/>
                        <a:pt x="386" y="1066"/>
                        <a:pt x="386" y="1089"/>
                      </a:cubicBezTo>
                      <a:cubicBezTo>
                        <a:pt x="386" y="1112"/>
                        <a:pt x="371" y="1104"/>
                        <a:pt x="386" y="1134"/>
                      </a:cubicBezTo>
                      <a:cubicBezTo>
                        <a:pt x="401" y="1164"/>
                        <a:pt x="447" y="1240"/>
                        <a:pt x="477" y="1270"/>
                      </a:cubicBezTo>
                      <a:cubicBezTo>
                        <a:pt x="507" y="1300"/>
                        <a:pt x="538" y="1308"/>
                        <a:pt x="568" y="1316"/>
                      </a:cubicBezTo>
                      <a:cubicBezTo>
                        <a:pt x="598" y="1324"/>
                        <a:pt x="613" y="1346"/>
                        <a:pt x="658" y="1316"/>
                      </a:cubicBezTo>
                      <a:cubicBezTo>
                        <a:pt x="703" y="1286"/>
                        <a:pt x="787" y="1172"/>
                        <a:pt x="840" y="1134"/>
                      </a:cubicBezTo>
                      <a:cubicBezTo>
                        <a:pt x="893" y="1096"/>
                        <a:pt x="901" y="1096"/>
                        <a:pt x="976" y="1089"/>
                      </a:cubicBezTo>
                      <a:cubicBezTo>
                        <a:pt x="1051" y="1082"/>
                        <a:pt x="1225" y="1097"/>
                        <a:pt x="1293" y="1089"/>
                      </a:cubicBezTo>
                      <a:cubicBezTo>
                        <a:pt x="1361" y="1081"/>
                        <a:pt x="1354" y="1044"/>
                        <a:pt x="1384" y="1044"/>
                      </a:cubicBezTo>
                      <a:cubicBezTo>
                        <a:pt x="1414" y="1044"/>
                        <a:pt x="1445" y="1089"/>
                        <a:pt x="1475" y="1089"/>
                      </a:cubicBezTo>
                      <a:cubicBezTo>
                        <a:pt x="1505" y="1089"/>
                        <a:pt x="1543" y="1051"/>
                        <a:pt x="1566" y="1044"/>
                      </a:cubicBezTo>
                      <a:cubicBezTo>
                        <a:pt x="1589" y="1037"/>
                        <a:pt x="1596" y="1037"/>
                        <a:pt x="1611" y="1044"/>
                      </a:cubicBezTo>
                      <a:cubicBezTo>
                        <a:pt x="1626" y="1051"/>
                        <a:pt x="1633" y="1089"/>
                        <a:pt x="1656" y="1089"/>
                      </a:cubicBezTo>
                      <a:cubicBezTo>
                        <a:pt x="1679" y="1089"/>
                        <a:pt x="1724" y="1074"/>
                        <a:pt x="1747" y="1044"/>
                      </a:cubicBezTo>
                      <a:cubicBezTo>
                        <a:pt x="1770" y="1014"/>
                        <a:pt x="1779" y="945"/>
                        <a:pt x="1792" y="908"/>
                      </a:cubicBezTo>
                      <a:cubicBezTo>
                        <a:pt x="1805" y="871"/>
                        <a:pt x="1839" y="852"/>
                        <a:pt x="1824" y="822"/>
                      </a:cubicBezTo>
                      <a:cubicBezTo>
                        <a:pt x="1809" y="792"/>
                        <a:pt x="1722" y="757"/>
                        <a:pt x="1702" y="726"/>
                      </a:cubicBezTo>
                      <a:cubicBezTo>
                        <a:pt x="1682" y="695"/>
                        <a:pt x="1725" y="665"/>
                        <a:pt x="1702" y="635"/>
                      </a:cubicBezTo>
                      <a:cubicBezTo>
                        <a:pt x="1679" y="605"/>
                        <a:pt x="1596" y="582"/>
                        <a:pt x="1566" y="545"/>
                      </a:cubicBezTo>
                      <a:cubicBezTo>
                        <a:pt x="1536" y="508"/>
                        <a:pt x="1550" y="432"/>
                        <a:pt x="1520" y="409"/>
                      </a:cubicBezTo>
                      <a:cubicBezTo>
                        <a:pt x="1490" y="386"/>
                        <a:pt x="1468" y="409"/>
                        <a:pt x="1384" y="409"/>
                      </a:cubicBezTo>
                      <a:cubicBezTo>
                        <a:pt x="1300" y="409"/>
                        <a:pt x="1100" y="421"/>
                        <a:pt x="1014" y="408"/>
                      </a:cubicBezTo>
                      <a:cubicBezTo>
                        <a:pt x="928" y="395"/>
                        <a:pt x="906" y="352"/>
                        <a:pt x="870" y="330"/>
                      </a:cubicBezTo>
                      <a:cubicBezTo>
                        <a:pt x="834" y="308"/>
                        <a:pt x="793" y="313"/>
                        <a:pt x="795" y="273"/>
                      </a:cubicBezTo>
                      <a:cubicBezTo>
                        <a:pt x="797" y="233"/>
                        <a:pt x="881" y="129"/>
                        <a:pt x="885" y="91"/>
                      </a:cubicBezTo>
                      <a:cubicBezTo>
                        <a:pt x="889" y="53"/>
                        <a:pt x="862" y="36"/>
                        <a:pt x="819" y="42"/>
                      </a:cubicBezTo>
                      <a:cubicBezTo>
                        <a:pt x="776" y="48"/>
                        <a:pt x="681" y="112"/>
                        <a:pt x="627" y="129"/>
                      </a:cubicBezTo>
                      <a:cubicBezTo>
                        <a:pt x="573" y="146"/>
                        <a:pt x="550" y="150"/>
                        <a:pt x="495" y="144"/>
                      </a:cubicBezTo>
                      <a:cubicBezTo>
                        <a:pt x="440" y="138"/>
                        <a:pt x="329" y="107"/>
                        <a:pt x="296" y="91"/>
                      </a:cubicBezTo>
                      <a:cubicBezTo>
                        <a:pt x="263" y="75"/>
                        <a:pt x="304" y="61"/>
                        <a:pt x="296" y="46"/>
                      </a:cubicBezTo>
                      <a:cubicBezTo>
                        <a:pt x="288" y="31"/>
                        <a:pt x="280" y="0"/>
                        <a:pt x="250" y="0"/>
                      </a:cubicBezTo>
                      <a:cubicBezTo>
                        <a:pt x="220" y="0"/>
                        <a:pt x="129" y="31"/>
                        <a:pt x="114" y="4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26" name="Group 63">
                  <a:extLst>
                    <a:ext uri="{FF2B5EF4-FFF2-40B4-BE49-F238E27FC236}">
                      <a16:creationId xmlns:a16="http://schemas.microsoft.com/office/drawing/2014/main" id="{00000000-0008-0000-0200-00001A000000}"/>
                    </a:ext>
                  </a:extLst>
                </xdr:cNvPr>
                <xdr:cNvGrpSpPr>
                  <a:grpSpLocks/>
                </xdr:cNvGrpSpPr>
              </xdr:nvGrpSpPr>
              <xdr:grpSpPr bwMode="auto">
                <a:xfrm>
                  <a:off x="1460" y="2478"/>
                  <a:ext cx="1465" cy="952"/>
                  <a:chOff x="1460" y="2478"/>
                  <a:chExt cx="1465" cy="952"/>
                </a:xfrm>
                <a:grpFill/>
              </xdr:grpSpPr>
              <xdr:sp macro="" textlink="">
                <xdr:nvSpPr>
                  <xdr:cNvPr id="27" name="Freeform 64">
                    <a:extLst>
                      <a:ext uri="{FF2B5EF4-FFF2-40B4-BE49-F238E27FC236}">
                        <a16:creationId xmlns:a16="http://schemas.microsoft.com/office/drawing/2014/main" id="{00000000-0008-0000-0200-00001B000000}"/>
                      </a:ext>
                    </a:extLst>
                  </xdr:cNvPr>
                  <xdr:cNvSpPr>
                    <a:spLocks/>
                  </xdr:cNvSpPr>
                </xdr:nvSpPr>
                <xdr:spPr bwMode="auto">
                  <a:xfrm>
                    <a:off x="2653" y="2795"/>
                    <a:ext cx="272" cy="454"/>
                  </a:xfrm>
                  <a:custGeom>
                    <a:avLst/>
                    <a:gdLst>
                      <a:gd name="T0" fmla="*/ 0 w 272"/>
                      <a:gd name="T1" fmla="*/ 454 h 454"/>
                      <a:gd name="T2" fmla="*/ 46 w 272"/>
                      <a:gd name="T3" fmla="*/ 363 h 454"/>
                      <a:gd name="T4" fmla="*/ 46 w 272"/>
                      <a:gd name="T5" fmla="*/ 318 h 454"/>
                      <a:gd name="T6" fmla="*/ 91 w 272"/>
                      <a:gd name="T7" fmla="*/ 272 h 454"/>
                      <a:gd name="T8" fmla="*/ 136 w 272"/>
                      <a:gd name="T9" fmla="*/ 181 h 454"/>
                      <a:gd name="T10" fmla="*/ 227 w 272"/>
                      <a:gd name="T11" fmla="*/ 181 h 454"/>
                      <a:gd name="T12" fmla="*/ 227 w 272"/>
                      <a:gd name="T13" fmla="*/ 91 h 454"/>
                      <a:gd name="T14" fmla="*/ 272 w 272"/>
                      <a:gd name="T15" fmla="*/ 0 h 45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72" h="454">
                        <a:moveTo>
                          <a:pt x="0" y="454"/>
                        </a:moveTo>
                        <a:cubicBezTo>
                          <a:pt x="19" y="420"/>
                          <a:pt x="38" y="386"/>
                          <a:pt x="46" y="363"/>
                        </a:cubicBezTo>
                        <a:cubicBezTo>
                          <a:pt x="54" y="340"/>
                          <a:pt x="39" y="333"/>
                          <a:pt x="46" y="318"/>
                        </a:cubicBezTo>
                        <a:cubicBezTo>
                          <a:pt x="53" y="303"/>
                          <a:pt x="76" y="295"/>
                          <a:pt x="91" y="272"/>
                        </a:cubicBezTo>
                        <a:cubicBezTo>
                          <a:pt x="106" y="249"/>
                          <a:pt x="113" y="196"/>
                          <a:pt x="136" y="181"/>
                        </a:cubicBezTo>
                        <a:cubicBezTo>
                          <a:pt x="159" y="166"/>
                          <a:pt x="212" y="196"/>
                          <a:pt x="227" y="181"/>
                        </a:cubicBezTo>
                        <a:cubicBezTo>
                          <a:pt x="242" y="166"/>
                          <a:pt x="220" y="121"/>
                          <a:pt x="227" y="91"/>
                        </a:cubicBezTo>
                        <a:cubicBezTo>
                          <a:pt x="234" y="61"/>
                          <a:pt x="253" y="30"/>
                          <a:pt x="272"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8" name="Freeform 65">
                    <a:extLst>
                      <a:ext uri="{FF2B5EF4-FFF2-40B4-BE49-F238E27FC236}">
                        <a16:creationId xmlns:a16="http://schemas.microsoft.com/office/drawing/2014/main" id="{00000000-0008-0000-0200-00001C000000}"/>
                      </a:ext>
                    </a:extLst>
                  </xdr:cNvPr>
                  <xdr:cNvSpPr>
                    <a:spLocks/>
                  </xdr:cNvSpPr>
                </xdr:nvSpPr>
                <xdr:spPr bwMode="auto">
                  <a:xfrm>
                    <a:off x="2290" y="2750"/>
                    <a:ext cx="545" cy="544"/>
                  </a:xfrm>
                  <a:custGeom>
                    <a:avLst/>
                    <a:gdLst>
                      <a:gd name="T0" fmla="*/ 227 w 545"/>
                      <a:gd name="T1" fmla="*/ 544 h 544"/>
                      <a:gd name="T2" fmla="*/ 136 w 545"/>
                      <a:gd name="T3" fmla="*/ 499 h 544"/>
                      <a:gd name="T4" fmla="*/ 46 w 545"/>
                      <a:gd name="T5" fmla="*/ 408 h 544"/>
                      <a:gd name="T6" fmla="*/ 0 w 545"/>
                      <a:gd name="T7" fmla="*/ 317 h 544"/>
                      <a:gd name="T8" fmla="*/ 46 w 545"/>
                      <a:gd name="T9" fmla="*/ 272 h 544"/>
                      <a:gd name="T10" fmla="*/ 136 w 545"/>
                      <a:gd name="T11" fmla="*/ 272 h 544"/>
                      <a:gd name="T12" fmla="*/ 227 w 545"/>
                      <a:gd name="T13" fmla="*/ 181 h 544"/>
                      <a:gd name="T14" fmla="*/ 318 w 545"/>
                      <a:gd name="T15" fmla="*/ 181 h 544"/>
                      <a:gd name="T16" fmla="*/ 363 w 545"/>
                      <a:gd name="T17" fmla="*/ 181 h 544"/>
                      <a:gd name="T18" fmla="*/ 409 w 545"/>
                      <a:gd name="T19" fmla="*/ 136 h 544"/>
                      <a:gd name="T20" fmla="*/ 454 w 545"/>
                      <a:gd name="T21" fmla="*/ 45 h 544"/>
                      <a:gd name="T22" fmla="*/ 545 w 545"/>
                      <a:gd name="T23" fmla="*/ 0 h 5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45" h="544">
                        <a:moveTo>
                          <a:pt x="227" y="544"/>
                        </a:moveTo>
                        <a:cubicBezTo>
                          <a:pt x="196" y="533"/>
                          <a:pt x="166" y="522"/>
                          <a:pt x="136" y="499"/>
                        </a:cubicBezTo>
                        <a:cubicBezTo>
                          <a:pt x="106" y="476"/>
                          <a:pt x="69" y="438"/>
                          <a:pt x="46" y="408"/>
                        </a:cubicBezTo>
                        <a:cubicBezTo>
                          <a:pt x="23" y="378"/>
                          <a:pt x="0" y="340"/>
                          <a:pt x="0" y="317"/>
                        </a:cubicBezTo>
                        <a:cubicBezTo>
                          <a:pt x="0" y="294"/>
                          <a:pt x="23" y="279"/>
                          <a:pt x="46" y="272"/>
                        </a:cubicBezTo>
                        <a:cubicBezTo>
                          <a:pt x="69" y="265"/>
                          <a:pt x="106" y="287"/>
                          <a:pt x="136" y="272"/>
                        </a:cubicBezTo>
                        <a:cubicBezTo>
                          <a:pt x="166" y="257"/>
                          <a:pt x="197" y="196"/>
                          <a:pt x="227" y="181"/>
                        </a:cubicBezTo>
                        <a:cubicBezTo>
                          <a:pt x="257" y="166"/>
                          <a:pt x="295" y="181"/>
                          <a:pt x="318" y="181"/>
                        </a:cubicBezTo>
                        <a:cubicBezTo>
                          <a:pt x="341" y="181"/>
                          <a:pt x="348" y="188"/>
                          <a:pt x="363" y="181"/>
                        </a:cubicBezTo>
                        <a:cubicBezTo>
                          <a:pt x="378" y="174"/>
                          <a:pt x="394" y="159"/>
                          <a:pt x="409" y="136"/>
                        </a:cubicBezTo>
                        <a:cubicBezTo>
                          <a:pt x="424" y="113"/>
                          <a:pt x="431" y="68"/>
                          <a:pt x="454" y="45"/>
                        </a:cubicBezTo>
                        <a:cubicBezTo>
                          <a:pt x="477" y="22"/>
                          <a:pt x="511" y="11"/>
                          <a:pt x="545"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9" name="Freeform 66">
                    <a:extLst>
                      <a:ext uri="{FF2B5EF4-FFF2-40B4-BE49-F238E27FC236}">
                        <a16:creationId xmlns:a16="http://schemas.microsoft.com/office/drawing/2014/main" id="{00000000-0008-0000-0200-00001D000000}"/>
                      </a:ext>
                    </a:extLst>
                  </xdr:cNvPr>
                  <xdr:cNvSpPr>
                    <a:spLocks/>
                  </xdr:cNvSpPr>
                </xdr:nvSpPr>
                <xdr:spPr bwMode="auto">
                  <a:xfrm>
                    <a:off x="2282" y="2614"/>
                    <a:ext cx="144" cy="408"/>
                  </a:xfrm>
                  <a:custGeom>
                    <a:avLst/>
                    <a:gdLst>
                      <a:gd name="T0" fmla="*/ 8 w 144"/>
                      <a:gd name="T1" fmla="*/ 0 h 408"/>
                      <a:gd name="T2" fmla="*/ 8 w 144"/>
                      <a:gd name="T3" fmla="*/ 45 h 408"/>
                      <a:gd name="T4" fmla="*/ 54 w 144"/>
                      <a:gd name="T5" fmla="*/ 90 h 408"/>
                      <a:gd name="T6" fmla="*/ 8 w 144"/>
                      <a:gd name="T7" fmla="*/ 136 h 408"/>
                      <a:gd name="T8" fmla="*/ 8 w 144"/>
                      <a:gd name="T9" fmla="*/ 226 h 408"/>
                      <a:gd name="T10" fmla="*/ 54 w 144"/>
                      <a:gd name="T11" fmla="*/ 272 h 408"/>
                      <a:gd name="T12" fmla="*/ 144 w 144"/>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144" h="408">
                        <a:moveTo>
                          <a:pt x="8" y="0"/>
                        </a:moveTo>
                        <a:cubicBezTo>
                          <a:pt x="4" y="15"/>
                          <a:pt x="0" y="30"/>
                          <a:pt x="8" y="45"/>
                        </a:cubicBezTo>
                        <a:cubicBezTo>
                          <a:pt x="16" y="60"/>
                          <a:pt x="54" y="75"/>
                          <a:pt x="54" y="90"/>
                        </a:cubicBezTo>
                        <a:cubicBezTo>
                          <a:pt x="54" y="105"/>
                          <a:pt x="16" y="113"/>
                          <a:pt x="8" y="136"/>
                        </a:cubicBezTo>
                        <a:cubicBezTo>
                          <a:pt x="0" y="159"/>
                          <a:pt x="0" y="203"/>
                          <a:pt x="8" y="226"/>
                        </a:cubicBezTo>
                        <a:cubicBezTo>
                          <a:pt x="16" y="249"/>
                          <a:pt x="31" y="242"/>
                          <a:pt x="54" y="272"/>
                        </a:cubicBezTo>
                        <a:cubicBezTo>
                          <a:pt x="77" y="302"/>
                          <a:pt x="110" y="355"/>
                          <a:pt x="144"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0" name="Freeform 67">
                    <a:extLst>
                      <a:ext uri="{FF2B5EF4-FFF2-40B4-BE49-F238E27FC236}">
                        <a16:creationId xmlns:a16="http://schemas.microsoft.com/office/drawing/2014/main" id="{00000000-0008-0000-0200-00001E000000}"/>
                      </a:ext>
                    </a:extLst>
                  </xdr:cNvPr>
                  <xdr:cNvSpPr>
                    <a:spLocks/>
                  </xdr:cNvSpPr>
                </xdr:nvSpPr>
                <xdr:spPr bwMode="auto">
                  <a:xfrm>
                    <a:off x="1655" y="3153"/>
                    <a:ext cx="363" cy="277"/>
                  </a:xfrm>
                  <a:custGeom>
                    <a:avLst/>
                    <a:gdLst>
                      <a:gd name="T0" fmla="*/ 0 w 363"/>
                      <a:gd name="T1" fmla="*/ 50 h 277"/>
                      <a:gd name="T2" fmla="*/ 46 w 363"/>
                      <a:gd name="T3" fmla="*/ 50 h 277"/>
                      <a:gd name="T4" fmla="*/ 136 w 363"/>
                      <a:gd name="T5" fmla="*/ 50 h 277"/>
                      <a:gd name="T6" fmla="*/ 182 w 363"/>
                      <a:gd name="T7" fmla="*/ 5 h 277"/>
                      <a:gd name="T8" fmla="*/ 237 w 363"/>
                      <a:gd name="T9" fmla="*/ 17 h 277"/>
                      <a:gd name="T10" fmla="*/ 318 w 363"/>
                      <a:gd name="T11" fmla="*/ 5 h 277"/>
                      <a:gd name="T12" fmla="*/ 329 w 363"/>
                      <a:gd name="T13" fmla="*/ 45 h 277"/>
                      <a:gd name="T14" fmla="*/ 318 w 363"/>
                      <a:gd name="T15" fmla="*/ 96 h 277"/>
                      <a:gd name="T16" fmla="*/ 272 w 363"/>
                      <a:gd name="T17" fmla="*/ 141 h 277"/>
                      <a:gd name="T18" fmla="*/ 227 w 363"/>
                      <a:gd name="T19" fmla="*/ 141 h 277"/>
                      <a:gd name="T20" fmla="*/ 227 w 363"/>
                      <a:gd name="T21" fmla="*/ 186 h 277"/>
                      <a:gd name="T22" fmla="*/ 303 w 363"/>
                      <a:gd name="T23" fmla="*/ 225 h 277"/>
                      <a:gd name="T24" fmla="*/ 309 w 363"/>
                      <a:gd name="T25" fmla="*/ 261 h 277"/>
                      <a:gd name="T26" fmla="*/ 363 w 363"/>
                      <a:gd name="T27" fmla="*/ 277 h 2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363" h="277">
                        <a:moveTo>
                          <a:pt x="0" y="50"/>
                        </a:moveTo>
                        <a:cubicBezTo>
                          <a:pt x="11" y="50"/>
                          <a:pt x="23" y="50"/>
                          <a:pt x="46" y="50"/>
                        </a:cubicBezTo>
                        <a:cubicBezTo>
                          <a:pt x="69" y="50"/>
                          <a:pt x="113" y="57"/>
                          <a:pt x="136" y="50"/>
                        </a:cubicBezTo>
                        <a:cubicBezTo>
                          <a:pt x="159" y="43"/>
                          <a:pt x="165" y="10"/>
                          <a:pt x="182" y="5"/>
                        </a:cubicBezTo>
                        <a:cubicBezTo>
                          <a:pt x="199" y="0"/>
                          <a:pt x="214" y="17"/>
                          <a:pt x="237" y="17"/>
                        </a:cubicBezTo>
                        <a:cubicBezTo>
                          <a:pt x="260" y="17"/>
                          <a:pt x="303" y="0"/>
                          <a:pt x="318" y="5"/>
                        </a:cubicBezTo>
                        <a:cubicBezTo>
                          <a:pt x="333" y="10"/>
                          <a:pt x="329" y="30"/>
                          <a:pt x="329" y="45"/>
                        </a:cubicBezTo>
                        <a:cubicBezTo>
                          <a:pt x="329" y="60"/>
                          <a:pt x="327" y="80"/>
                          <a:pt x="318" y="96"/>
                        </a:cubicBezTo>
                        <a:cubicBezTo>
                          <a:pt x="309" y="112"/>
                          <a:pt x="287" y="134"/>
                          <a:pt x="272" y="141"/>
                        </a:cubicBezTo>
                        <a:cubicBezTo>
                          <a:pt x="257" y="148"/>
                          <a:pt x="234" y="134"/>
                          <a:pt x="227" y="141"/>
                        </a:cubicBezTo>
                        <a:cubicBezTo>
                          <a:pt x="220" y="148"/>
                          <a:pt x="214" y="172"/>
                          <a:pt x="227" y="186"/>
                        </a:cubicBezTo>
                        <a:cubicBezTo>
                          <a:pt x="240" y="200"/>
                          <a:pt x="289" y="213"/>
                          <a:pt x="303" y="225"/>
                        </a:cubicBezTo>
                        <a:cubicBezTo>
                          <a:pt x="317" y="237"/>
                          <a:pt x="299" y="252"/>
                          <a:pt x="309" y="261"/>
                        </a:cubicBezTo>
                        <a:cubicBezTo>
                          <a:pt x="319" y="270"/>
                          <a:pt x="352" y="274"/>
                          <a:pt x="363" y="27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1" name="Freeform 68">
                    <a:extLst>
                      <a:ext uri="{FF2B5EF4-FFF2-40B4-BE49-F238E27FC236}">
                        <a16:creationId xmlns:a16="http://schemas.microsoft.com/office/drawing/2014/main" id="{00000000-0008-0000-0200-00001F000000}"/>
                      </a:ext>
                    </a:extLst>
                  </xdr:cNvPr>
                  <xdr:cNvSpPr>
                    <a:spLocks/>
                  </xdr:cNvSpPr>
                </xdr:nvSpPr>
                <xdr:spPr bwMode="auto">
                  <a:xfrm>
                    <a:off x="1973" y="3059"/>
                    <a:ext cx="317" cy="106"/>
                  </a:xfrm>
                  <a:custGeom>
                    <a:avLst/>
                    <a:gdLst>
                      <a:gd name="T0" fmla="*/ 0 w 317"/>
                      <a:gd name="T1" fmla="*/ 99 h 106"/>
                      <a:gd name="T2" fmla="*/ 45 w 317"/>
                      <a:gd name="T3" fmla="*/ 99 h 106"/>
                      <a:gd name="T4" fmla="*/ 91 w 317"/>
                      <a:gd name="T5" fmla="*/ 54 h 106"/>
                      <a:gd name="T6" fmla="*/ 136 w 317"/>
                      <a:gd name="T7" fmla="*/ 54 h 106"/>
                      <a:gd name="T8" fmla="*/ 181 w 317"/>
                      <a:gd name="T9" fmla="*/ 8 h 106"/>
                      <a:gd name="T10" fmla="*/ 272 w 317"/>
                      <a:gd name="T11" fmla="*/ 8 h 106"/>
                      <a:gd name="T12" fmla="*/ 317 w 317"/>
                      <a:gd name="T13" fmla="*/ 8 h 106"/>
                    </a:gdLst>
                    <a:ahLst/>
                    <a:cxnLst>
                      <a:cxn ang="0">
                        <a:pos x="T0" y="T1"/>
                      </a:cxn>
                      <a:cxn ang="0">
                        <a:pos x="T2" y="T3"/>
                      </a:cxn>
                      <a:cxn ang="0">
                        <a:pos x="T4" y="T5"/>
                      </a:cxn>
                      <a:cxn ang="0">
                        <a:pos x="T6" y="T7"/>
                      </a:cxn>
                      <a:cxn ang="0">
                        <a:pos x="T8" y="T9"/>
                      </a:cxn>
                      <a:cxn ang="0">
                        <a:pos x="T10" y="T11"/>
                      </a:cxn>
                      <a:cxn ang="0">
                        <a:pos x="T12" y="T13"/>
                      </a:cxn>
                    </a:cxnLst>
                    <a:rect l="0" t="0" r="r" b="b"/>
                    <a:pathLst>
                      <a:path w="317" h="106">
                        <a:moveTo>
                          <a:pt x="0" y="99"/>
                        </a:moveTo>
                        <a:cubicBezTo>
                          <a:pt x="15" y="102"/>
                          <a:pt x="30" y="106"/>
                          <a:pt x="45" y="99"/>
                        </a:cubicBezTo>
                        <a:cubicBezTo>
                          <a:pt x="60" y="92"/>
                          <a:pt x="76" y="61"/>
                          <a:pt x="91" y="54"/>
                        </a:cubicBezTo>
                        <a:cubicBezTo>
                          <a:pt x="106" y="47"/>
                          <a:pt x="121" y="62"/>
                          <a:pt x="136" y="54"/>
                        </a:cubicBezTo>
                        <a:cubicBezTo>
                          <a:pt x="151" y="46"/>
                          <a:pt x="158" y="16"/>
                          <a:pt x="181" y="8"/>
                        </a:cubicBezTo>
                        <a:cubicBezTo>
                          <a:pt x="204" y="0"/>
                          <a:pt x="249" y="8"/>
                          <a:pt x="272" y="8"/>
                        </a:cubicBezTo>
                        <a:cubicBezTo>
                          <a:pt x="295" y="8"/>
                          <a:pt x="306" y="8"/>
                          <a:pt x="317"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2" name="Freeform 69">
                    <a:extLst>
                      <a:ext uri="{FF2B5EF4-FFF2-40B4-BE49-F238E27FC236}">
                        <a16:creationId xmlns:a16="http://schemas.microsoft.com/office/drawing/2014/main" id="{00000000-0008-0000-0200-000020000000}"/>
                      </a:ext>
                    </a:extLst>
                  </xdr:cNvPr>
                  <xdr:cNvSpPr>
                    <a:spLocks/>
                  </xdr:cNvSpPr>
                </xdr:nvSpPr>
                <xdr:spPr bwMode="auto">
                  <a:xfrm>
                    <a:off x="1591" y="2697"/>
                    <a:ext cx="578" cy="461"/>
                  </a:xfrm>
                  <a:custGeom>
                    <a:avLst/>
                    <a:gdLst>
                      <a:gd name="T0" fmla="*/ 19 w 578"/>
                      <a:gd name="T1" fmla="*/ 461 h 461"/>
                      <a:gd name="T2" fmla="*/ 49 w 578"/>
                      <a:gd name="T3" fmla="*/ 407 h 461"/>
                      <a:gd name="T4" fmla="*/ 47 w 578"/>
                      <a:gd name="T5" fmla="*/ 321 h 461"/>
                      <a:gd name="T6" fmla="*/ 41 w 578"/>
                      <a:gd name="T7" fmla="*/ 237 h 461"/>
                      <a:gd name="T8" fmla="*/ 1 w 578"/>
                      <a:gd name="T9" fmla="*/ 205 h 461"/>
                      <a:gd name="T10" fmla="*/ 33 w 578"/>
                      <a:gd name="T11" fmla="*/ 149 h 461"/>
                      <a:gd name="T12" fmla="*/ 87 w 578"/>
                      <a:gd name="T13" fmla="*/ 161 h 461"/>
                      <a:gd name="T14" fmla="*/ 110 w 578"/>
                      <a:gd name="T15" fmla="*/ 143 h 461"/>
                      <a:gd name="T16" fmla="*/ 131 w 578"/>
                      <a:gd name="T17" fmla="*/ 79 h 461"/>
                      <a:gd name="T18" fmla="*/ 189 w 578"/>
                      <a:gd name="T19" fmla="*/ 65 h 461"/>
                      <a:gd name="T20" fmla="*/ 200 w 578"/>
                      <a:gd name="T21" fmla="*/ 7 h 461"/>
                      <a:gd name="T22" fmla="*/ 267 w 578"/>
                      <a:gd name="T23" fmla="*/ 23 h 461"/>
                      <a:gd name="T24" fmla="*/ 315 w 578"/>
                      <a:gd name="T25" fmla="*/ 39 h 461"/>
                      <a:gd name="T26" fmla="*/ 336 w 578"/>
                      <a:gd name="T27" fmla="*/ 98 h 461"/>
                      <a:gd name="T28" fmla="*/ 381 w 578"/>
                      <a:gd name="T29" fmla="*/ 145 h 461"/>
                      <a:gd name="T30" fmla="*/ 382 w 578"/>
                      <a:gd name="T31" fmla="*/ 234 h 461"/>
                      <a:gd name="T32" fmla="*/ 473 w 578"/>
                      <a:gd name="T33" fmla="*/ 279 h 461"/>
                      <a:gd name="T34" fmla="*/ 563 w 578"/>
                      <a:gd name="T35" fmla="*/ 325 h 461"/>
                      <a:gd name="T36" fmla="*/ 563 w 578"/>
                      <a:gd name="T37" fmla="*/ 370 h 46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578" h="461">
                        <a:moveTo>
                          <a:pt x="19" y="461"/>
                        </a:moveTo>
                        <a:cubicBezTo>
                          <a:pt x="24" y="452"/>
                          <a:pt x="44" y="430"/>
                          <a:pt x="49" y="407"/>
                        </a:cubicBezTo>
                        <a:cubicBezTo>
                          <a:pt x="54" y="384"/>
                          <a:pt x="48" y="349"/>
                          <a:pt x="47" y="321"/>
                        </a:cubicBezTo>
                        <a:cubicBezTo>
                          <a:pt x="46" y="293"/>
                          <a:pt x="49" y="256"/>
                          <a:pt x="41" y="237"/>
                        </a:cubicBezTo>
                        <a:cubicBezTo>
                          <a:pt x="33" y="218"/>
                          <a:pt x="2" y="220"/>
                          <a:pt x="1" y="205"/>
                        </a:cubicBezTo>
                        <a:cubicBezTo>
                          <a:pt x="0" y="190"/>
                          <a:pt x="19" y="156"/>
                          <a:pt x="33" y="149"/>
                        </a:cubicBezTo>
                        <a:cubicBezTo>
                          <a:pt x="47" y="142"/>
                          <a:pt x="74" y="162"/>
                          <a:pt x="87" y="161"/>
                        </a:cubicBezTo>
                        <a:cubicBezTo>
                          <a:pt x="100" y="160"/>
                          <a:pt x="103" y="157"/>
                          <a:pt x="110" y="143"/>
                        </a:cubicBezTo>
                        <a:cubicBezTo>
                          <a:pt x="117" y="129"/>
                          <a:pt x="118" y="92"/>
                          <a:pt x="131" y="79"/>
                        </a:cubicBezTo>
                        <a:cubicBezTo>
                          <a:pt x="144" y="66"/>
                          <a:pt x="178" y="77"/>
                          <a:pt x="189" y="65"/>
                        </a:cubicBezTo>
                        <a:cubicBezTo>
                          <a:pt x="200" y="53"/>
                          <a:pt x="187" y="14"/>
                          <a:pt x="200" y="7"/>
                        </a:cubicBezTo>
                        <a:cubicBezTo>
                          <a:pt x="213" y="0"/>
                          <a:pt x="248" y="18"/>
                          <a:pt x="267" y="23"/>
                        </a:cubicBezTo>
                        <a:cubicBezTo>
                          <a:pt x="286" y="28"/>
                          <a:pt x="304" y="27"/>
                          <a:pt x="315" y="39"/>
                        </a:cubicBezTo>
                        <a:cubicBezTo>
                          <a:pt x="326" y="51"/>
                          <a:pt x="325" y="80"/>
                          <a:pt x="336" y="98"/>
                        </a:cubicBezTo>
                        <a:cubicBezTo>
                          <a:pt x="347" y="116"/>
                          <a:pt x="373" y="122"/>
                          <a:pt x="381" y="145"/>
                        </a:cubicBezTo>
                        <a:cubicBezTo>
                          <a:pt x="389" y="168"/>
                          <a:pt x="367" y="212"/>
                          <a:pt x="382" y="234"/>
                        </a:cubicBezTo>
                        <a:cubicBezTo>
                          <a:pt x="397" y="256"/>
                          <a:pt x="443" y="264"/>
                          <a:pt x="473" y="279"/>
                        </a:cubicBezTo>
                        <a:cubicBezTo>
                          <a:pt x="503" y="294"/>
                          <a:pt x="548" y="310"/>
                          <a:pt x="563" y="325"/>
                        </a:cubicBezTo>
                        <a:cubicBezTo>
                          <a:pt x="578" y="340"/>
                          <a:pt x="570" y="355"/>
                          <a:pt x="563" y="37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3" name="Freeform 70">
                    <a:extLst>
                      <a:ext uri="{FF2B5EF4-FFF2-40B4-BE49-F238E27FC236}">
                        <a16:creationId xmlns:a16="http://schemas.microsoft.com/office/drawing/2014/main" id="{00000000-0008-0000-0200-000021000000}"/>
                      </a:ext>
                    </a:extLst>
                  </xdr:cNvPr>
                  <xdr:cNvSpPr>
                    <a:spLocks/>
                  </xdr:cNvSpPr>
                </xdr:nvSpPr>
                <xdr:spPr bwMode="auto">
                  <a:xfrm>
                    <a:off x="1878" y="2478"/>
                    <a:ext cx="186" cy="242"/>
                  </a:xfrm>
                  <a:custGeom>
                    <a:avLst/>
                    <a:gdLst>
                      <a:gd name="T0" fmla="*/ 0 w 186"/>
                      <a:gd name="T1" fmla="*/ 242 h 242"/>
                      <a:gd name="T2" fmla="*/ 49 w 186"/>
                      <a:gd name="T3" fmla="*/ 181 h 242"/>
                      <a:gd name="T4" fmla="*/ 4 w 186"/>
                      <a:gd name="T5" fmla="*/ 136 h 242"/>
                      <a:gd name="T6" fmla="*/ 49 w 186"/>
                      <a:gd name="T7" fmla="*/ 90 h 242"/>
                      <a:gd name="T8" fmla="*/ 140 w 186"/>
                      <a:gd name="T9" fmla="*/ 45 h 242"/>
                      <a:gd name="T10" fmla="*/ 186 w 186"/>
                      <a:gd name="T11" fmla="*/ 0 h 242"/>
                    </a:gdLst>
                    <a:ahLst/>
                    <a:cxnLst>
                      <a:cxn ang="0">
                        <a:pos x="T0" y="T1"/>
                      </a:cxn>
                      <a:cxn ang="0">
                        <a:pos x="T2" y="T3"/>
                      </a:cxn>
                      <a:cxn ang="0">
                        <a:pos x="T4" y="T5"/>
                      </a:cxn>
                      <a:cxn ang="0">
                        <a:pos x="T6" y="T7"/>
                      </a:cxn>
                      <a:cxn ang="0">
                        <a:pos x="T8" y="T9"/>
                      </a:cxn>
                      <a:cxn ang="0">
                        <a:pos x="T10" y="T11"/>
                      </a:cxn>
                    </a:cxnLst>
                    <a:rect l="0" t="0" r="r" b="b"/>
                    <a:pathLst>
                      <a:path w="186" h="242">
                        <a:moveTo>
                          <a:pt x="0" y="242"/>
                        </a:moveTo>
                        <a:cubicBezTo>
                          <a:pt x="8" y="232"/>
                          <a:pt x="48" y="199"/>
                          <a:pt x="49" y="181"/>
                        </a:cubicBezTo>
                        <a:cubicBezTo>
                          <a:pt x="50" y="163"/>
                          <a:pt x="4" y="151"/>
                          <a:pt x="4" y="136"/>
                        </a:cubicBezTo>
                        <a:cubicBezTo>
                          <a:pt x="4" y="121"/>
                          <a:pt x="26" y="105"/>
                          <a:pt x="49" y="90"/>
                        </a:cubicBezTo>
                        <a:cubicBezTo>
                          <a:pt x="72" y="75"/>
                          <a:pt x="117" y="60"/>
                          <a:pt x="140" y="45"/>
                        </a:cubicBezTo>
                        <a:cubicBezTo>
                          <a:pt x="163" y="30"/>
                          <a:pt x="174" y="15"/>
                          <a:pt x="18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4" name="Freeform 71">
                    <a:extLst>
                      <a:ext uri="{FF2B5EF4-FFF2-40B4-BE49-F238E27FC236}">
                        <a16:creationId xmlns:a16="http://schemas.microsoft.com/office/drawing/2014/main" id="{00000000-0008-0000-0200-000022000000}"/>
                      </a:ext>
                    </a:extLst>
                  </xdr:cNvPr>
                  <xdr:cNvSpPr>
                    <a:spLocks/>
                  </xdr:cNvSpPr>
                </xdr:nvSpPr>
                <xdr:spPr bwMode="auto">
                  <a:xfrm>
                    <a:off x="1460" y="2668"/>
                    <a:ext cx="252" cy="132"/>
                  </a:xfrm>
                  <a:custGeom>
                    <a:avLst/>
                    <a:gdLst>
                      <a:gd name="T0" fmla="*/ 0 w 252"/>
                      <a:gd name="T1" fmla="*/ 10 h 132"/>
                      <a:gd name="T2" fmla="*/ 32 w 252"/>
                      <a:gd name="T3" fmla="*/ 6 h 132"/>
                      <a:gd name="T4" fmla="*/ 70 w 252"/>
                      <a:gd name="T5" fmla="*/ 46 h 132"/>
                      <a:gd name="T6" fmla="*/ 108 w 252"/>
                      <a:gd name="T7" fmla="*/ 46 h 132"/>
                      <a:gd name="T8" fmla="*/ 140 w 252"/>
                      <a:gd name="T9" fmla="*/ 82 h 132"/>
                      <a:gd name="T10" fmla="*/ 186 w 252"/>
                      <a:gd name="T11" fmla="*/ 74 h 132"/>
                      <a:gd name="T12" fmla="*/ 252 w 252"/>
                      <a:gd name="T13" fmla="*/ 132 h 132"/>
                    </a:gdLst>
                    <a:ahLst/>
                    <a:cxnLst>
                      <a:cxn ang="0">
                        <a:pos x="T0" y="T1"/>
                      </a:cxn>
                      <a:cxn ang="0">
                        <a:pos x="T2" y="T3"/>
                      </a:cxn>
                      <a:cxn ang="0">
                        <a:pos x="T4" y="T5"/>
                      </a:cxn>
                      <a:cxn ang="0">
                        <a:pos x="T6" y="T7"/>
                      </a:cxn>
                      <a:cxn ang="0">
                        <a:pos x="T8" y="T9"/>
                      </a:cxn>
                      <a:cxn ang="0">
                        <a:pos x="T10" y="T11"/>
                      </a:cxn>
                      <a:cxn ang="0">
                        <a:pos x="T12" y="T13"/>
                      </a:cxn>
                    </a:cxnLst>
                    <a:rect l="0" t="0" r="r" b="b"/>
                    <a:pathLst>
                      <a:path w="252" h="132">
                        <a:moveTo>
                          <a:pt x="0" y="10"/>
                        </a:moveTo>
                        <a:cubicBezTo>
                          <a:pt x="5" y="9"/>
                          <a:pt x="20" y="0"/>
                          <a:pt x="32" y="6"/>
                        </a:cubicBezTo>
                        <a:cubicBezTo>
                          <a:pt x="44" y="12"/>
                          <a:pt x="57" y="39"/>
                          <a:pt x="70" y="46"/>
                        </a:cubicBezTo>
                        <a:cubicBezTo>
                          <a:pt x="83" y="53"/>
                          <a:pt x="96" y="40"/>
                          <a:pt x="108" y="46"/>
                        </a:cubicBezTo>
                        <a:cubicBezTo>
                          <a:pt x="120" y="52"/>
                          <a:pt x="127" y="77"/>
                          <a:pt x="140" y="82"/>
                        </a:cubicBezTo>
                        <a:cubicBezTo>
                          <a:pt x="153" y="87"/>
                          <a:pt x="167" y="66"/>
                          <a:pt x="186" y="74"/>
                        </a:cubicBezTo>
                        <a:cubicBezTo>
                          <a:pt x="205" y="82"/>
                          <a:pt x="238" y="120"/>
                          <a:pt x="252" y="13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grpSp>
      <xdr:sp macro="" textlink="">
        <xdr:nvSpPr>
          <xdr:cNvPr id="4" name="Text Box 250">
            <a:extLst>
              <a:ext uri="{FF2B5EF4-FFF2-40B4-BE49-F238E27FC236}">
                <a16:creationId xmlns:a16="http://schemas.microsoft.com/office/drawing/2014/main" id="{00000000-0008-0000-0200-000004000000}"/>
              </a:ext>
            </a:extLst>
          </xdr:cNvPr>
          <xdr:cNvSpPr txBox="1">
            <a:spLocks noChangeArrowheads="1"/>
          </xdr:cNvSpPr>
        </xdr:nvSpPr>
        <xdr:spPr bwMode="auto">
          <a:xfrm>
            <a:off x="2836240" y="1341709"/>
            <a:ext cx="131200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NOROESTE</a:t>
            </a:r>
          </a:p>
        </xdr:txBody>
      </xdr:sp>
      <xdr:sp macro="" textlink="">
        <xdr:nvSpPr>
          <xdr:cNvPr id="5" name="Text Box 270">
            <a:extLst>
              <a:ext uri="{FF2B5EF4-FFF2-40B4-BE49-F238E27FC236}">
                <a16:creationId xmlns:a16="http://schemas.microsoft.com/office/drawing/2014/main" id="{00000000-0008-0000-0200-000005000000}"/>
              </a:ext>
            </a:extLst>
          </xdr:cNvPr>
          <xdr:cNvSpPr txBox="1">
            <a:spLocks noChangeArrowheads="1"/>
          </xdr:cNvSpPr>
        </xdr:nvSpPr>
        <xdr:spPr bwMode="auto">
          <a:xfrm>
            <a:off x="3469414" y="2444179"/>
            <a:ext cx="1682231"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RESTO CENTRO</a:t>
            </a:r>
          </a:p>
        </xdr:txBody>
      </xdr:sp>
      <xdr:sp macro="" textlink="">
        <xdr:nvSpPr>
          <xdr:cNvPr id="6" name="Text Box 280">
            <a:extLst>
              <a:ext uri="{FF2B5EF4-FFF2-40B4-BE49-F238E27FC236}">
                <a16:creationId xmlns:a16="http://schemas.microsoft.com/office/drawing/2014/main" id="{00000000-0008-0000-0200-000006000000}"/>
              </a:ext>
            </a:extLst>
          </xdr:cNvPr>
          <xdr:cNvSpPr txBox="1">
            <a:spLocks noChangeArrowheads="1"/>
          </xdr:cNvSpPr>
        </xdr:nvSpPr>
        <xdr:spPr bwMode="auto">
          <a:xfrm>
            <a:off x="3926395" y="4478185"/>
            <a:ext cx="152112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ANDALUCÍA</a:t>
            </a:r>
          </a:p>
        </xdr:txBody>
      </xdr:sp>
      <xdr:sp macro="" textlink="">
        <xdr:nvSpPr>
          <xdr:cNvPr id="7" name="Text Box 290">
            <a:extLst>
              <a:ext uri="{FF2B5EF4-FFF2-40B4-BE49-F238E27FC236}">
                <a16:creationId xmlns:a16="http://schemas.microsoft.com/office/drawing/2014/main" id="{00000000-0008-0000-0200-000007000000}"/>
              </a:ext>
            </a:extLst>
          </xdr:cNvPr>
          <xdr:cNvSpPr txBox="1">
            <a:spLocks noChangeArrowheads="1"/>
          </xdr:cNvSpPr>
        </xdr:nvSpPr>
        <xdr:spPr bwMode="auto">
          <a:xfrm>
            <a:off x="5640399" y="3770515"/>
            <a:ext cx="1220303"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LEVANTE</a:t>
            </a:r>
          </a:p>
        </xdr:txBody>
      </xdr:sp>
      <xdr:sp macro="" textlink="">
        <xdr:nvSpPr>
          <xdr:cNvPr id="8" name="Oval 297">
            <a:extLst>
              <a:ext uri="{FF2B5EF4-FFF2-40B4-BE49-F238E27FC236}">
                <a16:creationId xmlns:a16="http://schemas.microsoft.com/office/drawing/2014/main" id="{00000000-0008-0000-0200-000008000000}"/>
              </a:ext>
            </a:extLst>
          </xdr:cNvPr>
          <xdr:cNvSpPr>
            <a:spLocks/>
          </xdr:cNvSpPr>
        </xdr:nvSpPr>
        <xdr:spPr bwMode="auto">
          <a:xfrm>
            <a:off x="4925033" y="2799944"/>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9" name="Text Box 311">
            <a:extLst>
              <a:ext uri="{FF2B5EF4-FFF2-40B4-BE49-F238E27FC236}">
                <a16:creationId xmlns:a16="http://schemas.microsoft.com/office/drawing/2014/main" id="{00000000-0008-0000-0200-000009000000}"/>
              </a:ext>
            </a:extLst>
          </xdr:cNvPr>
          <xdr:cNvSpPr txBox="1">
            <a:spLocks noChangeArrowheads="1"/>
          </xdr:cNvSpPr>
        </xdr:nvSpPr>
        <xdr:spPr bwMode="auto">
          <a:xfrm>
            <a:off x="6286366" y="1700840"/>
            <a:ext cx="2365906"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 CAT/ARAGÓN</a:t>
            </a:r>
          </a:p>
        </xdr:txBody>
      </xdr:sp>
      <xdr:sp macro="" textlink="">
        <xdr:nvSpPr>
          <xdr:cNvPr id="10" name="Oval 335">
            <a:extLst>
              <a:ext uri="{FF2B5EF4-FFF2-40B4-BE49-F238E27FC236}">
                <a16:creationId xmlns:a16="http://schemas.microsoft.com/office/drawing/2014/main" id="{00000000-0008-0000-0200-00000A000000}"/>
              </a:ext>
            </a:extLst>
          </xdr:cNvPr>
          <xdr:cNvSpPr>
            <a:spLocks/>
          </xdr:cNvSpPr>
        </xdr:nvSpPr>
        <xdr:spPr bwMode="auto">
          <a:xfrm>
            <a:off x="7584843" y="2091473"/>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11" name="Group 353">
            <a:extLst>
              <a:ext uri="{FF2B5EF4-FFF2-40B4-BE49-F238E27FC236}">
                <a16:creationId xmlns:a16="http://schemas.microsoft.com/office/drawing/2014/main" id="{00000000-0008-0000-0200-00000B000000}"/>
              </a:ext>
            </a:extLst>
          </xdr:cNvPr>
          <xdr:cNvGrpSpPr>
            <a:grpSpLocks/>
          </xdr:cNvGrpSpPr>
        </xdr:nvGrpSpPr>
        <xdr:grpSpPr bwMode="auto">
          <a:xfrm>
            <a:off x="4516467" y="2835048"/>
            <a:ext cx="1194267" cy="329803"/>
            <a:chOff x="2128" y="1750"/>
            <a:chExt cx="722" cy="216"/>
          </a:xfrm>
          <a:grpFill/>
        </xdr:grpSpPr>
        <xdr:sp macro="" textlink="">
          <xdr:nvSpPr>
            <xdr:cNvPr id="15" name="Rectangle 354">
              <a:extLst>
                <a:ext uri="{FF2B5EF4-FFF2-40B4-BE49-F238E27FC236}">
                  <a16:creationId xmlns:a16="http://schemas.microsoft.com/office/drawing/2014/main" id="{00000000-0008-0000-0200-00000F000000}"/>
                </a:ext>
              </a:extLst>
            </xdr:cNvPr>
            <xdr:cNvSpPr>
              <a:spLocks/>
            </xdr:cNvSpPr>
          </xdr:nvSpPr>
          <xdr:spPr bwMode="auto">
            <a:xfrm>
              <a:off x="2128" y="1780"/>
              <a:ext cx="722" cy="186"/>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AMM</a:t>
              </a:r>
            </a:p>
          </xdr:txBody>
        </xdr:sp>
        <xdr:sp macro="" textlink="">
          <xdr:nvSpPr>
            <xdr:cNvPr id="16" name="Oval 355">
              <a:extLst>
                <a:ext uri="{FF2B5EF4-FFF2-40B4-BE49-F238E27FC236}">
                  <a16:creationId xmlns:a16="http://schemas.microsoft.com/office/drawing/2014/main" id="{00000000-0008-0000-0200-000010000000}"/>
                </a:ext>
              </a:extLst>
            </xdr:cNvPr>
            <xdr:cNvSpPr>
              <a:spLocks/>
            </xdr:cNvSpPr>
          </xdr:nvSpPr>
          <xdr:spPr bwMode="auto">
            <a:xfrm>
              <a:off x="2403" y="1750"/>
              <a:ext cx="105" cy="111"/>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sp macro="" textlink="">
        <xdr:nvSpPr>
          <xdr:cNvPr id="12" name="Rectangle 357">
            <a:extLst>
              <a:ext uri="{FF2B5EF4-FFF2-40B4-BE49-F238E27FC236}">
                <a16:creationId xmlns:a16="http://schemas.microsoft.com/office/drawing/2014/main" id="{00000000-0008-0000-0200-00000C000000}"/>
              </a:ext>
            </a:extLst>
          </xdr:cNvPr>
          <xdr:cNvSpPr>
            <a:spLocks/>
          </xdr:cNvSpPr>
        </xdr:nvSpPr>
        <xdr:spPr bwMode="auto">
          <a:xfrm>
            <a:off x="7323000" y="2053508"/>
            <a:ext cx="676415" cy="313010"/>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AMB</a:t>
            </a:r>
          </a:p>
        </xdr:txBody>
      </xdr:sp>
      <xdr:sp macro="" textlink="">
        <xdr:nvSpPr>
          <xdr:cNvPr id="13" name="Oval 358">
            <a:extLst>
              <a:ext uri="{FF2B5EF4-FFF2-40B4-BE49-F238E27FC236}">
                <a16:creationId xmlns:a16="http://schemas.microsoft.com/office/drawing/2014/main" id="{00000000-0008-0000-0200-00000D000000}"/>
              </a:ext>
            </a:extLst>
          </xdr:cNvPr>
          <xdr:cNvSpPr>
            <a:spLocks/>
          </xdr:cNvSpPr>
        </xdr:nvSpPr>
        <xdr:spPr bwMode="auto">
          <a:xfrm>
            <a:off x="7634465" y="2141860"/>
            <a:ext cx="173683" cy="169483"/>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14" name="Text Box 373">
            <a:extLst>
              <a:ext uri="{FF2B5EF4-FFF2-40B4-BE49-F238E27FC236}">
                <a16:creationId xmlns:a16="http://schemas.microsoft.com/office/drawing/2014/main" id="{00000000-0008-0000-0200-00000E000000}"/>
              </a:ext>
            </a:extLst>
          </xdr:cNvPr>
          <xdr:cNvSpPr txBox="1">
            <a:spLocks noChangeArrowheads="1"/>
          </xdr:cNvSpPr>
        </xdr:nvSpPr>
        <xdr:spPr bwMode="auto">
          <a:xfrm>
            <a:off x="4813943" y="1389649"/>
            <a:ext cx="1470504"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NORTE CENTRO</a:t>
            </a:r>
          </a:p>
        </xdr:txBody>
      </xdr:sp>
    </xdr:grpSp>
    <xdr:clientData/>
  </xdr:twoCellAnchor>
  <xdr:twoCellAnchor editAs="oneCell">
    <xdr:from>
      <xdr:col>0</xdr:col>
      <xdr:colOff>76199</xdr:colOff>
      <xdr:row>0</xdr:row>
      <xdr:rowOff>66676</xdr:rowOff>
    </xdr:from>
    <xdr:to>
      <xdr:col>1</xdr:col>
      <xdr:colOff>617006</xdr:colOff>
      <xdr:row>0</xdr:row>
      <xdr:rowOff>482600</xdr:rowOff>
    </xdr:to>
    <xdr:pic>
      <xdr:nvPicPr>
        <xdr:cNvPr id="82" name="Imagen 81">
          <a:hlinkClick xmlns:r="http://schemas.openxmlformats.org/officeDocument/2006/relationships" r:id="rId1"/>
          <a:extLst>
            <a:ext uri="{FF2B5EF4-FFF2-40B4-BE49-F238E27FC236}">
              <a16:creationId xmlns:a16="http://schemas.microsoft.com/office/drawing/2014/main" id="{00000000-0008-0000-0200-000052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76199" y="66676"/>
          <a:ext cx="629707" cy="419099"/>
        </a:xfrm>
        <a:prstGeom prst="rect">
          <a:avLst/>
        </a:prstGeom>
      </xdr:spPr>
    </xdr:pic>
    <xdr:clientData/>
  </xdr:twoCellAnchor>
  <xdr:twoCellAnchor editAs="oneCell">
    <xdr:from>
      <xdr:col>1</xdr:col>
      <xdr:colOff>6779560</xdr:colOff>
      <xdr:row>0</xdr:row>
      <xdr:rowOff>22412</xdr:rowOff>
    </xdr:from>
    <xdr:to>
      <xdr:col>1</xdr:col>
      <xdr:colOff>8390377</xdr:colOff>
      <xdr:row>0</xdr:row>
      <xdr:rowOff>528677</xdr:rowOff>
    </xdr:to>
    <xdr:pic>
      <xdr:nvPicPr>
        <xdr:cNvPr id="83" name="Imagen 82">
          <a:extLst>
            <a:ext uri="{FF2B5EF4-FFF2-40B4-BE49-F238E27FC236}">
              <a16:creationId xmlns:a16="http://schemas.microsoft.com/office/drawing/2014/main" id="{00000000-0008-0000-0200-000053000000}"/>
            </a:ext>
          </a:extLst>
        </xdr:cNvPr>
        <xdr:cNvPicPr>
          <a:picLocks noChangeAspect="1"/>
        </xdr:cNvPicPr>
      </xdr:nvPicPr>
      <xdr:blipFill>
        <a:blip xmlns:r="http://schemas.openxmlformats.org/officeDocument/2006/relationships" r:embed="rId4"/>
        <a:stretch>
          <a:fillRect/>
        </a:stretch>
      </xdr:blipFill>
      <xdr:spPr>
        <a:xfrm>
          <a:off x="6869207" y="22412"/>
          <a:ext cx="1810842" cy="506265"/>
        </a:xfrm>
        <a:prstGeom prst="rect">
          <a:avLst/>
        </a:prstGeom>
      </xdr:spPr>
    </xdr:pic>
    <xdr:clientData/>
  </xdr:twoCellAnchor>
  <xdr:twoCellAnchor editAs="oneCell">
    <xdr:from>
      <xdr:col>1</xdr:col>
      <xdr:colOff>736414</xdr:colOff>
      <xdr:row>0</xdr:row>
      <xdr:rowOff>136153</xdr:rowOff>
    </xdr:from>
    <xdr:to>
      <xdr:col>1</xdr:col>
      <xdr:colOff>2412442</xdr:colOff>
      <xdr:row>0</xdr:row>
      <xdr:rowOff>505759</xdr:rowOff>
    </xdr:to>
    <xdr:pic>
      <xdr:nvPicPr>
        <xdr:cNvPr id="84" name="Imagen 83">
          <a:extLst>
            <a:ext uri="{FF2B5EF4-FFF2-40B4-BE49-F238E27FC236}">
              <a16:creationId xmlns:a16="http://schemas.microsoft.com/office/drawing/2014/main" id="{00000000-0008-0000-0200-000054000000}"/>
            </a:ext>
          </a:extLst>
        </xdr:cNvPr>
        <xdr:cNvPicPr>
          <a:picLocks noChangeAspect="1"/>
        </xdr:cNvPicPr>
      </xdr:nvPicPr>
      <xdr:blipFill>
        <a:blip xmlns:r="http://schemas.openxmlformats.org/officeDocument/2006/relationships" r:embed="rId5"/>
        <a:stretch>
          <a:fillRect/>
        </a:stretch>
      </xdr:blipFill>
      <xdr:spPr>
        <a:xfrm>
          <a:off x="826061" y="136153"/>
          <a:ext cx="1676028" cy="3696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0</xdr:row>
      <xdr:rowOff>66676</xdr:rowOff>
    </xdr:from>
    <xdr:to>
      <xdr:col>1</xdr:col>
      <xdr:colOff>296332</xdr:colOff>
      <xdr:row>0</xdr:row>
      <xdr:rowOff>392206</xdr:rowOff>
    </xdr:to>
    <xdr:pic>
      <xdr:nvPicPr>
        <xdr:cNvPr id="2" name="Imagen 1">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76200" y="66676"/>
          <a:ext cx="629707" cy="325530"/>
        </a:xfrm>
        <a:prstGeom prst="rect">
          <a:avLst/>
        </a:prstGeom>
      </xdr:spPr>
    </xdr:pic>
    <xdr:clientData/>
  </xdr:twoCellAnchor>
  <xdr:twoCellAnchor editAs="oneCell">
    <xdr:from>
      <xdr:col>8</xdr:col>
      <xdr:colOff>1559108</xdr:colOff>
      <xdr:row>0</xdr:row>
      <xdr:rowOff>40822</xdr:rowOff>
    </xdr:from>
    <xdr:to>
      <xdr:col>9</xdr:col>
      <xdr:colOff>618933</xdr:colOff>
      <xdr:row>0</xdr:row>
      <xdr:rowOff>540737</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4"/>
        <a:stretch>
          <a:fillRect/>
        </a:stretch>
      </xdr:blipFill>
      <xdr:spPr>
        <a:xfrm>
          <a:off x="7318932" y="40822"/>
          <a:ext cx="1872501" cy="499915"/>
        </a:xfrm>
        <a:prstGeom prst="rect">
          <a:avLst/>
        </a:prstGeom>
      </xdr:spPr>
    </xdr:pic>
    <xdr:clientData/>
  </xdr:twoCellAnchor>
  <xdr:twoCellAnchor editAs="oneCell">
    <xdr:from>
      <xdr:col>1</xdr:col>
      <xdr:colOff>353785</xdr:colOff>
      <xdr:row>0</xdr:row>
      <xdr:rowOff>68036</xdr:rowOff>
    </xdr:from>
    <xdr:to>
      <xdr:col>3</xdr:col>
      <xdr:colOff>618117</xdr:colOff>
      <xdr:row>0</xdr:row>
      <xdr:rowOff>606426</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5"/>
        <a:stretch>
          <a:fillRect/>
        </a:stretch>
      </xdr:blipFill>
      <xdr:spPr>
        <a:xfrm>
          <a:off x="789214" y="68036"/>
          <a:ext cx="1791507" cy="5383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184150</xdr:colOff>
          <xdr:row>5</xdr:row>
          <xdr:rowOff>6350</xdr:rowOff>
        </xdr:from>
        <xdr:to>
          <xdr:col>1</xdr:col>
          <xdr:colOff>400050</xdr:colOff>
          <xdr:row>6</xdr:row>
          <xdr:rowOff>234950</xdr:rowOff>
        </xdr:to>
        <xdr:sp macro="" textlink="">
          <xdr:nvSpPr>
            <xdr:cNvPr id="7170" name="Drop Down 2" hidden="1">
              <a:extLst>
                <a:ext uri="{63B3BB69-23CF-44E3-9099-C40C66FF867C}">
                  <a14:compatExt spid="_x0000_s7170"/>
                </a:ext>
                <a:ext uri="{FF2B5EF4-FFF2-40B4-BE49-F238E27FC236}">
                  <a16:creationId xmlns:a16="http://schemas.microsoft.com/office/drawing/2014/main" id="{00000000-0008-0000-08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254000</xdr:colOff>
      <xdr:row>0</xdr:row>
      <xdr:rowOff>188557</xdr:rowOff>
    </xdr:from>
    <xdr:to>
      <xdr:col>0</xdr:col>
      <xdr:colOff>885728</xdr:colOff>
      <xdr:row>1</xdr:row>
      <xdr:rowOff>256583</xdr:rowOff>
    </xdr:to>
    <xdr:pic>
      <xdr:nvPicPr>
        <xdr:cNvPr id="5" name="Imagen 4">
          <a:hlinkClick xmlns:r="http://schemas.openxmlformats.org/officeDocument/2006/relationships" r:id="rId1"/>
          <a:extLst>
            <a:ext uri="{FF2B5EF4-FFF2-40B4-BE49-F238E27FC236}">
              <a16:creationId xmlns:a16="http://schemas.microsoft.com/office/drawing/2014/main" id="{4EF7D5F0-4F91-4A9F-AC57-856169A52763}"/>
            </a:ext>
          </a:extLst>
        </xdr:cNvPr>
        <xdr:cNvPicPr>
          <a:picLocks noChangeAspect="1"/>
        </xdr:cNvPicPr>
      </xdr:nvPicPr>
      <xdr:blipFill>
        <a:blip xmlns:r="http://schemas.openxmlformats.org/officeDocument/2006/relationships" r:embed="rId2"/>
        <a:stretch>
          <a:fillRect/>
        </a:stretch>
      </xdr:blipFill>
      <xdr:spPr>
        <a:xfrm>
          <a:off x="254000" y="188557"/>
          <a:ext cx="634903" cy="690326"/>
        </a:xfrm>
        <a:prstGeom prst="rect">
          <a:avLst/>
        </a:prstGeom>
      </xdr:spPr>
    </xdr:pic>
    <xdr:clientData/>
  </xdr:twoCellAnchor>
  <xdr:twoCellAnchor>
    <xdr:from>
      <xdr:col>0</xdr:col>
      <xdr:colOff>904875</xdr:colOff>
      <xdr:row>0</xdr:row>
      <xdr:rowOff>240033</xdr:rowOff>
    </xdr:from>
    <xdr:to>
      <xdr:col>0</xdr:col>
      <xdr:colOff>2317750</xdr:colOff>
      <xdr:row>1</xdr:row>
      <xdr:rowOff>208283</xdr:rowOff>
    </xdr:to>
    <xdr:sp macro="" textlink="">
      <xdr:nvSpPr>
        <xdr:cNvPr id="6" name="Freeform 2">
          <a:extLst>
            <a:ext uri="{FF2B5EF4-FFF2-40B4-BE49-F238E27FC236}">
              <a16:creationId xmlns:a16="http://schemas.microsoft.com/office/drawing/2014/main" id="{4DB2EF60-CFF9-4E56-9399-D9A7ED4ED9FF}"/>
            </a:ext>
          </a:extLst>
        </xdr:cNvPr>
        <xdr:cNvSpPr/>
      </xdr:nvSpPr>
      <xdr:spPr>
        <a:xfrm>
          <a:off x="904875" y="240033"/>
          <a:ext cx="1412875" cy="587375"/>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4</xdr:col>
      <xdr:colOff>877155</xdr:colOff>
      <xdr:row>0</xdr:row>
      <xdr:rowOff>272446</xdr:rowOff>
    </xdr:from>
    <xdr:to>
      <xdr:col>6</xdr:col>
      <xdr:colOff>1190625</xdr:colOff>
      <xdr:row>1</xdr:row>
      <xdr:rowOff>175869</xdr:rowOff>
    </xdr:to>
    <xdr:sp macro="" textlink="">
      <xdr:nvSpPr>
        <xdr:cNvPr id="7" name="Freeform 11">
          <a:extLst>
            <a:ext uri="{FF2B5EF4-FFF2-40B4-BE49-F238E27FC236}">
              <a16:creationId xmlns:a16="http://schemas.microsoft.com/office/drawing/2014/main" id="{9833BA32-150E-4B9F-B9D3-60F0AA3E68E7}"/>
            </a:ext>
          </a:extLst>
        </xdr:cNvPr>
        <xdr:cNvSpPr/>
      </xdr:nvSpPr>
      <xdr:spPr>
        <a:xfrm>
          <a:off x="7893905" y="272446"/>
          <a:ext cx="1853345" cy="522548"/>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196850</xdr:colOff>
          <xdr:row>5</xdr:row>
          <xdr:rowOff>146050</xdr:rowOff>
        </xdr:from>
        <xdr:to>
          <xdr:col>1</xdr:col>
          <xdr:colOff>266700</xdr:colOff>
          <xdr:row>6</xdr:row>
          <xdr:rowOff>457200</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9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5</xdr:row>
          <xdr:rowOff>146050</xdr:rowOff>
        </xdr:from>
        <xdr:to>
          <xdr:col>6</xdr:col>
          <xdr:colOff>76200</xdr:colOff>
          <xdr:row>6</xdr:row>
          <xdr:rowOff>476250</xdr:rowOff>
        </xdr:to>
        <xdr:sp macro="" textlink="">
          <xdr:nvSpPr>
            <xdr:cNvPr id="8194" name="Drop Down 2" hidden="1">
              <a:extLst>
                <a:ext uri="{63B3BB69-23CF-44E3-9099-C40C66FF867C}">
                  <a14:compatExt spid="_x0000_s8194"/>
                </a:ext>
                <a:ext uri="{FF2B5EF4-FFF2-40B4-BE49-F238E27FC236}">
                  <a16:creationId xmlns:a16="http://schemas.microsoft.com/office/drawing/2014/main" id="{00000000-0008-0000-09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334819</xdr:colOff>
      <xdr:row>0</xdr:row>
      <xdr:rowOff>138546</xdr:rowOff>
    </xdr:from>
    <xdr:to>
      <xdr:col>0</xdr:col>
      <xdr:colOff>902411</xdr:colOff>
      <xdr:row>1</xdr:row>
      <xdr:rowOff>153551</xdr:rowOff>
    </xdr:to>
    <xdr:pic>
      <xdr:nvPicPr>
        <xdr:cNvPr id="4" name="Imagen 3">
          <a:hlinkClick xmlns:r="http://schemas.openxmlformats.org/officeDocument/2006/relationships" r:id="rId1"/>
          <a:extLst>
            <a:ext uri="{FF2B5EF4-FFF2-40B4-BE49-F238E27FC236}">
              <a16:creationId xmlns:a16="http://schemas.microsoft.com/office/drawing/2014/main" id="{761F9DC0-6E76-4B92-89C7-02271A8BBFB5}"/>
            </a:ext>
          </a:extLst>
        </xdr:cNvPr>
        <xdr:cNvPicPr>
          <a:picLocks noChangeAspect="1"/>
        </xdr:cNvPicPr>
      </xdr:nvPicPr>
      <xdr:blipFill>
        <a:blip xmlns:r="http://schemas.openxmlformats.org/officeDocument/2006/relationships" r:embed="rId2"/>
        <a:stretch>
          <a:fillRect/>
        </a:stretch>
      </xdr:blipFill>
      <xdr:spPr>
        <a:xfrm>
          <a:off x="334819" y="138546"/>
          <a:ext cx="573942" cy="626914"/>
        </a:xfrm>
        <a:prstGeom prst="rect">
          <a:avLst/>
        </a:prstGeom>
      </xdr:spPr>
    </xdr:pic>
    <xdr:clientData/>
  </xdr:twoCellAnchor>
  <xdr:twoCellAnchor>
    <xdr:from>
      <xdr:col>0</xdr:col>
      <xdr:colOff>985694</xdr:colOff>
      <xdr:row>0</xdr:row>
      <xdr:rowOff>120749</xdr:rowOff>
    </xdr:from>
    <xdr:to>
      <xdr:col>0</xdr:col>
      <xdr:colOff>2262910</xdr:colOff>
      <xdr:row>1</xdr:row>
      <xdr:rowOff>34637</xdr:rowOff>
    </xdr:to>
    <xdr:sp macro="" textlink="">
      <xdr:nvSpPr>
        <xdr:cNvPr id="6" name="Freeform 2">
          <a:extLst>
            <a:ext uri="{FF2B5EF4-FFF2-40B4-BE49-F238E27FC236}">
              <a16:creationId xmlns:a16="http://schemas.microsoft.com/office/drawing/2014/main" id="{E2E63D69-41E9-4219-94A1-3401DBA56F3B}"/>
            </a:ext>
          </a:extLst>
        </xdr:cNvPr>
        <xdr:cNvSpPr/>
      </xdr:nvSpPr>
      <xdr:spPr>
        <a:xfrm>
          <a:off x="985694" y="120749"/>
          <a:ext cx="1277216" cy="525797"/>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4</xdr:col>
      <xdr:colOff>738908</xdr:colOff>
      <xdr:row>0</xdr:row>
      <xdr:rowOff>130072</xdr:rowOff>
    </xdr:from>
    <xdr:to>
      <xdr:col>7</xdr:col>
      <xdr:colOff>225424</xdr:colOff>
      <xdr:row>1</xdr:row>
      <xdr:rowOff>1</xdr:rowOff>
    </xdr:to>
    <xdr:sp macro="" textlink="">
      <xdr:nvSpPr>
        <xdr:cNvPr id="7" name="Freeform 11">
          <a:extLst>
            <a:ext uri="{FF2B5EF4-FFF2-40B4-BE49-F238E27FC236}">
              <a16:creationId xmlns:a16="http://schemas.microsoft.com/office/drawing/2014/main" id="{B19F77E1-24B4-4219-8CB0-5415D25EFBC9}"/>
            </a:ext>
          </a:extLst>
        </xdr:cNvPr>
        <xdr:cNvSpPr/>
      </xdr:nvSpPr>
      <xdr:spPr>
        <a:xfrm>
          <a:off x="6580908" y="130072"/>
          <a:ext cx="1714789" cy="481838"/>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88900</xdr:colOff>
          <xdr:row>5</xdr:row>
          <xdr:rowOff>336550</xdr:rowOff>
        </xdr:from>
        <xdr:to>
          <xdr:col>1</xdr:col>
          <xdr:colOff>400050</xdr:colOff>
          <xdr:row>6</xdr:row>
          <xdr:rowOff>215900</xdr:rowOff>
        </xdr:to>
        <xdr:sp macro="" textlink="">
          <xdr:nvSpPr>
            <xdr:cNvPr id="9217" name="Drop Down 1" hidden="1">
              <a:extLst>
                <a:ext uri="{63B3BB69-23CF-44E3-9099-C40C66FF867C}">
                  <a14:compatExt spid="_x0000_s9217"/>
                </a:ext>
                <a:ext uri="{FF2B5EF4-FFF2-40B4-BE49-F238E27FC236}">
                  <a16:creationId xmlns:a16="http://schemas.microsoft.com/office/drawing/2014/main" id="{00000000-0008-0000-0A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161637</xdr:colOff>
      <xdr:row>0</xdr:row>
      <xdr:rowOff>87069</xdr:rowOff>
    </xdr:from>
    <xdr:to>
      <xdr:col>0</xdr:col>
      <xdr:colOff>735579</xdr:colOff>
      <xdr:row>1</xdr:row>
      <xdr:rowOff>102074</xdr:rowOff>
    </xdr:to>
    <xdr:pic>
      <xdr:nvPicPr>
        <xdr:cNvPr id="5" name="Imagen 4">
          <a:hlinkClick xmlns:r="http://schemas.openxmlformats.org/officeDocument/2006/relationships" r:id="rId1"/>
          <a:extLst>
            <a:ext uri="{FF2B5EF4-FFF2-40B4-BE49-F238E27FC236}">
              <a16:creationId xmlns:a16="http://schemas.microsoft.com/office/drawing/2014/main" id="{745F47A9-76E6-4E49-8C5D-D3C50170E1A0}"/>
            </a:ext>
          </a:extLst>
        </xdr:cNvPr>
        <xdr:cNvPicPr>
          <a:picLocks noChangeAspect="1"/>
        </xdr:cNvPicPr>
      </xdr:nvPicPr>
      <xdr:blipFill>
        <a:blip xmlns:r="http://schemas.openxmlformats.org/officeDocument/2006/relationships" r:embed="rId2"/>
        <a:stretch>
          <a:fillRect/>
        </a:stretch>
      </xdr:blipFill>
      <xdr:spPr>
        <a:xfrm>
          <a:off x="161637" y="87069"/>
          <a:ext cx="573942" cy="626914"/>
        </a:xfrm>
        <a:prstGeom prst="rect">
          <a:avLst/>
        </a:prstGeom>
      </xdr:spPr>
    </xdr:pic>
    <xdr:clientData/>
  </xdr:twoCellAnchor>
  <xdr:twoCellAnchor>
    <xdr:from>
      <xdr:col>0</xdr:col>
      <xdr:colOff>743242</xdr:colOff>
      <xdr:row>0</xdr:row>
      <xdr:rowOff>57727</xdr:rowOff>
    </xdr:from>
    <xdr:to>
      <xdr:col>0</xdr:col>
      <xdr:colOff>2020458</xdr:colOff>
      <xdr:row>0</xdr:row>
      <xdr:rowOff>583524</xdr:rowOff>
    </xdr:to>
    <xdr:sp macro="" textlink="">
      <xdr:nvSpPr>
        <xdr:cNvPr id="6" name="Freeform 2">
          <a:extLst>
            <a:ext uri="{FF2B5EF4-FFF2-40B4-BE49-F238E27FC236}">
              <a16:creationId xmlns:a16="http://schemas.microsoft.com/office/drawing/2014/main" id="{2324D644-5089-4755-BBF7-0232BD799988}"/>
            </a:ext>
          </a:extLst>
        </xdr:cNvPr>
        <xdr:cNvSpPr/>
      </xdr:nvSpPr>
      <xdr:spPr>
        <a:xfrm>
          <a:off x="743242" y="57727"/>
          <a:ext cx="1277216" cy="525797"/>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3</xdr:col>
      <xdr:colOff>935185</xdr:colOff>
      <xdr:row>0</xdr:row>
      <xdr:rowOff>78595</xdr:rowOff>
    </xdr:from>
    <xdr:to>
      <xdr:col>5</xdr:col>
      <xdr:colOff>410156</xdr:colOff>
      <xdr:row>0</xdr:row>
      <xdr:rowOff>560433</xdr:rowOff>
    </xdr:to>
    <xdr:sp macro="" textlink="">
      <xdr:nvSpPr>
        <xdr:cNvPr id="7" name="Freeform 11">
          <a:extLst>
            <a:ext uri="{FF2B5EF4-FFF2-40B4-BE49-F238E27FC236}">
              <a16:creationId xmlns:a16="http://schemas.microsoft.com/office/drawing/2014/main" id="{6BB93A41-FDE5-4BD8-A637-62BD0F144068}"/>
            </a:ext>
          </a:extLst>
        </xdr:cNvPr>
        <xdr:cNvSpPr/>
      </xdr:nvSpPr>
      <xdr:spPr>
        <a:xfrm>
          <a:off x="6096003" y="78595"/>
          <a:ext cx="1714789" cy="481838"/>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persons/person.xml><?xml version="1.0" encoding="utf-8"?>
<personList xmlns="http://schemas.microsoft.com/office/spreadsheetml/2018/threadedcomments" xmlns:x="http://schemas.openxmlformats.org/spreadsheetml/2006/main">
  <person displayName="Cubillo, Gema (KWMAT)" id="{C1216DA8-2471-4576-864B-324779A37D8C}" userId="S::gema.cubillo@kantar.com::6c6a77e2-7c38-4a87-a090-0e5d01c4fde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7" dT="2020-11-12T13:39:13.04" personId="{C1216DA8-2471-4576-864B-324779A37D8C}" id="{FEB69596-88EA-4D55-A9CF-558EAE56A09D}">
    <text>Dato expresado en % a excepción de cuando se selecciona la variable penetracion que está expresado en puntos.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8CF8-2241-4FE6-A776-29CEA2332B87}">
  <sheetPr codeName="Hoja14"/>
  <dimension ref="A1:P36"/>
  <sheetViews>
    <sheetView showGridLines="0" showRowColHeaders="0" tabSelected="1" zoomScale="55" zoomScaleNormal="55" workbookViewId="0"/>
  </sheetViews>
  <sheetFormatPr defaultColWidth="11.42578125" defaultRowHeight="14.45"/>
  <sheetData>
    <row r="1" spans="1:16" ht="57" customHeight="1">
      <c r="A1" s="91" t="s">
        <v>0</v>
      </c>
      <c r="B1" s="91"/>
      <c r="C1" s="91"/>
      <c r="D1" s="91"/>
      <c r="E1" s="91"/>
      <c r="F1" s="91"/>
      <c r="G1" s="91"/>
      <c r="H1" s="91"/>
      <c r="I1" s="91"/>
      <c r="J1" s="91"/>
      <c r="K1" s="91"/>
      <c r="L1" s="91"/>
      <c r="M1" s="91"/>
      <c r="N1" s="91"/>
      <c r="O1" s="91"/>
      <c r="P1" s="91"/>
    </row>
    <row r="4" spans="1:16">
      <c r="B4" s="6"/>
    </row>
    <row r="5" spans="1:16" ht="54.95" customHeight="1">
      <c r="B5" s="39" t="s">
        <v>1</v>
      </c>
    </row>
    <row r="6" spans="1:16" ht="54.95" customHeight="1">
      <c r="B6" s="39" t="s">
        <v>2</v>
      </c>
    </row>
    <row r="7" spans="1:16" ht="54.95" customHeight="1">
      <c r="B7" s="39" t="s">
        <v>3</v>
      </c>
    </row>
    <row r="8" spans="1:16">
      <c r="B8" s="6"/>
    </row>
    <row r="9" spans="1:16" ht="26.1">
      <c r="B9" s="39" t="s">
        <v>4</v>
      </c>
    </row>
    <row r="10" spans="1:16">
      <c r="B10" s="6"/>
    </row>
    <row r="11" spans="1:16" ht="26.1">
      <c r="B11" s="39" t="s">
        <v>5</v>
      </c>
    </row>
    <row r="12" spans="1:16">
      <c r="B12" s="6"/>
    </row>
    <row r="13" spans="1:16" ht="26.1">
      <c r="B13" s="39" t="s">
        <v>6</v>
      </c>
    </row>
    <row r="14" spans="1:16">
      <c r="B14" s="6"/>
    </row>
    <row r="36" customFormat="1" ht="57" customHeight="1"/>
  </sheetData>
  <mergeCells count="1">
    <mergeCell ref="A1:P1"/>
  </mergeCells>
  <hyperlinks>
    <hyperlink ref="B5" location="KPI!A1" display="Principales variables" xr:uid="{B4BA023D-ECB8-4245-B231-D1097865BE67}"/>
    <hyperlink ref="B6" location="PERFIL!A1" display="Perfil sociodemografico" xr:uid="{DF361758-BF48-42E6-AA0D-6E8487AAFD59}"/>
    <hyperlink ref="B7" location="MOTIVOS!A1" display="Lugares y motivos de consumo" xr:uid="{08DEB8AF-24ED-497E-B2AB-E982488E6FE8}"/>
    <hyperlink ref="B9" location="METODOLOGÍA!A1" display="Metodología" xr:uid="{2BE43B95-C2CC-488C-B425-FF4488A50A43}"/>
    <hyperlink ref="B11" location="VARIABLES!A1" display="Glosario Variables" xr:uid="{AE8ADF03-EA39-4BC3-B27F-19F34698BC0B}"/>
    <hyperlink ref="B13" location="Conclusiones!A1" display="Conclusiones" xr:uid="{E0B826F8-AFE0-4592-A186-E47DC2E3B8FB}"/>
  </hyperlinks>
  <pageMargins left="0.25" right="0.25" top="0.75" bottom="0.75" header="0.3" footer="0.3"/>
  <pageSetup paperSize="9" scale="51"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7">
    <tabColor rgb="FF92D050"/>
  </sheetPr>
  <dimension ref="A1:H501"/>
  <sheetViews>
    <sheetView showGridLines="0" showRowColHeaders="0" zoomScale="55" zoomScaleNormal="55" workbookViewId="0">
      <selection activeCell="H10" sqref="H10:I31"/>
    </sheetView>
  </sheetViews>
  <sheetFormatPr defaultColWidth="10.85546875" defaultRowHeight="14.45"/>
  <cols>
    <col min="1" max="1" width="46.140625" style="3" customWidth="1"/>
    <col min="2" max="2" width="5.42578125" style="3" customWidth="1"/>
    <col min="3" max="5" width="16" style="3" customWidth="1"/>
    <col min="6" max="6" width="2.140625" style="3" customWidth="1"/>
    <col min="7" max="7" width="13.7109375" style="3" customWidth="1"/>
    <col min="8" max="8" width="13.28515625" style="3" customWidth="1"/>
    <col min="9" max="9" width="14.28515625" style="3" customWidth="1"/>
    <col min="10" max="10" width="19.5703125" style="3" customWidth="1"/>
    <col min="11" max="16384" width="10.85546875" style="3"/>
  </cols>
  <sheetData>
    <row r="1" spans="1:8" ht="48.75" customHeight="1">
      <c r="A1" s="86"/>
      <c r="B1" s="86"/>
      <c r="C1" s="86"/>
      <c r="D1" s="86"/>
      <c r="E1" s="86"/>
      <c r="F1" s="86"/>
      <c r="G1" s="86"/>
      <c r="H1" s="86"/>
    </row>
    <row r="2" spans="1:8" ht="24.6" customHeight="1">
      <c r="A2" s="101" t="s">
        <v>0</v>
      </c>
      <c r="B2" s="101"/>
      <c r="C2" s="101"/>
      <c r="D2" s="101"/>
      <c r="E2" s="101"/>
      <c r="F2" s="101"/>
      <c r="G2" s="101"/>
    </row>
    <row r="3" spans="1:8" ht="20.100000000000001" customHeight="1">
      <c r="A3" s="101"/>
      <c r="B3" s="101"/>
      <c r="C3" s="101"/>
      <c r="D3" s="101"/>
      <c r="E3" s="101"/>
      <c r="F3" s="101"/>
      <c r="G3" s="101"/>
    </row>
    <row r="4" spans="1:8" ht="18.95" thickBot="1">
      <c r="A4" s="22" t="s">
        <v>158</v>
      </c>
      <c r="B4" s="23"/>
    </row>
    <row r="5" spans="1:8" ht="15" thickTop="1">
      <c r="A5" s="2" t="s">
        <v>159</v>
      </c>
      <c r="B5" s="12"/>
    </row>
    <row r="6" spans="1:8" s="5" customFormat="1">
      <c r="A6" s="4"/>
      <c r="B6" s="10"/>
      <c r="C6" s="4"/>
      <c r="D6" s="4"/>
      <c r="E6" s="4"/>
    </row>
    <row r="7" spans="1:8" s="5" customFormat="1" ht="39.75" customHeight="1">
      <c r="A7" s="40">
        <v>2</v>
      </c>
      <c r="B7" s="10"/>
      <c r="C7" s="41" t="str">
        <f>VLOOKUP(A7,DESPLEGABLES!$L$3:$M$5,2,0)</f>
        <v>DISTRIBUCION VOLUMEN X CRITERIO (kg ó litros)</v>
      </c>
      <c r="D7" s="10">
        <v>1</v>
      </c>
      <c r="E7" s="10" t="str">
        <f>VLOOKUP(D7,DESPLEGABLES!$G$3:$H$11,2,0)</f>
        <v>Total Aperitivos</v>
      </c>
      <c r="F7" s="13"/>
      <c r="G7" s="13"/>
    </row>
    <row r="8" spans="1:8" s="5" customFormat="1" ht="16.5" customHeight="1">
      <c r="B8" s="13"/>
      <c r="C8" s="13">
        <v>5</v>
      </c>
      <c r="D8" s="13">
        <v>6</v>
      </c>
      <c r="E8" s="13">
        <v>7</v>
      </c>
      <c r="F8" s="13"/>
      <c r="G8" s="13"/>
    </row>
    <row r="9" spans="1:8" ht="24" customHeight="1">
      <c r="A9" s="11"/>
      <c r="B9" s="11"/>
      <c r="C9" s="15" t="str">
        <f>KPI!C7</f>
        <v>AÑO 2023</v>
      </c>
      <c r="D9" s="15" t="str">
        <f>KPI!D7</f>
        <v>AÑO 2024</v>
      </c>
      <c r="E9" s="15" t="str">
        <f>KPI!E7</f>
        <v>AÑO 2025</v>
      </c>
      <c r="G9" s="42" t="s">
        <v>160</v>
      </c>
    </row>
    <row r="10" spans="1:8">
      <c r="A10" s="43" t="s">
        <v>65</v>
      </c>
      <c r="B10" s="44" t="s">
        <v>161</v>
      </c>
      <c r="C10" s="45">
        <f>VLOOKUP($C$7&amp;$E$7&amp;$A10,PERFIL_DATOS!$A$2:$M$785,C$8,0)</f>
        <v>100</v>
      </c>
      <c r="D10" s="45">
        <f>VLOOKUP($C$7&amp;$E$7&amp;$A10,PERFIL_DATOS!$A$2:$M$785,D$8,0)</f>
        <v>100</v>
      </c>
      <c r="E10" s="45">
        <f>VLOOKUP($C$7&amp;$E$7&amp;$A10,PERFIL_DATOS!$A$2:$M$785,E$8,0)</f>
        <v>100</v>
      </c>
      <c r="F10" s="29"/>
      <c r="G10" s="46">
        <f>DESPLEGABLES!U3</f>
        <v>100</v>
      </c>
    </row>
    <row r="11" spans="1:8">
      <c r="A11" s="47" t="s">
        <v>66</v>
      </c>
      <c r="B11" s="48" t="s">
        <v>66</v>
      </c>
      <c r="C11" s="49">
        <f>VLOOKUP($C$7&amp;$E$7&amp;$A11,PERFIL_DATOS!$A$2:$M$785,C$8,0)</f>
        <v>10.674459271760139</v>
      </c>
      <c r="D11" s="49">
        <f>VLOOKUP($C$7&amp;$E$7&amp;$A11,PERFIL_DATOS!$A$2:$M$785,D$8,0)</f>
        <v>10.053124897888779</v>
      </c>
      <c r="E11" s="49">
        <f>VLOOKUP($C$7&amp;$E$7&amp;$A11,PERFIL_DATOS!$A$2:$M$785,E$8,0)</f>
        <v>10.171854265584299</v>
      </c>
      <c r="F11" s="29"/>
      <c r="G11" s="50">
        <f>DESPLEGABLES!U4</f>
        <v>9.5199144789663865</v>
      </c>
      <c r="H11" s="89"/>
    </row>
    <row r="12" spans="1:8">
      <c r="A12" s="51" t="s">
        <v>67</v>
      </c>
      <c r="B12" s="13" t="s">
        <v>67</v>
      </c>
      <c r="C12" s="52">
        <f>VLOOKUP($C$7&amp;$E$7&amp;$A12,PERFIL_DATOS!$A$2:$M$785,C$8,0)</f>
        <v>14.519920975197465</v>
      </c>
      <c r="D12" s="52">
        <f>VLOOKUP($C$7&amp;$E$7&amp;$A12,PERFIL_DATOS!$A$2:$M$785,D$8,0)</f>
        <v>17.26896645401834</v>
      </c>
      <c r="E12" s="53">
        <f>VLOOKUP($C$7&amp;$E$7&amp;$A12,PERFIL_DATOS!$A$2:$M$785,E$8,0)</f>
        <v>17.859410426010577</v>
      </c>
      <c r="F12" s="29"/>
      <c r="G12" s="54">
        <f>DESPLEGABLES!U5</f>
        <v>13.21996272914115</v>
      </c>
      <c r="H12" s="89"/>
    </row>
    <row r="13" spans="1:8">
      <c r="A13" s="51" t="s">
        <v>68</v>
      </c>
      <c r="B13" s="13" t="s">
        <v>68</v>
      </c>
      <c r="C13" s="52">
        <f>VLOOKUP($C$7&amp;$E$7&amp;$A13,PERFIL_DATOS!$A$2:$M$785,C$8,0)</f>
        <v>14.068827942207948</v>
      </c>
      <c r="D13" s="52">
        <f>VLOOKUP($C$7&amp;$E$7&amp;$A13,PERFIL_DATOS!$A$2:$M$785,D$8,0)</f>
        <v>12.036003323665842</v>
      </c>
      <c r="E13" s="53">
        <f>VLOOKUP($C$7&amp;$E$7&amp;$A13,PERFIL_DATOS!$A$2:$M$785,E$8,0)</f>
        <v>10.583112601652097</v>
      </c>
      <c r="F13" s="29"/>
      <c r="G13" s="54">
        <f>DESPLEGABLES!U6</f>
        <v>15.840041324188878</v>
      </c>
      <c r="H13" s="89"/>
    </row>
    <row r="14" spans="1:8">
      <c r="A14" s="51" t="s">
        <v>69</v>
      </c>
      <c r="B14" s="13" t="s">
        <v>69</v>
      </c>
      <c r="C14" s="52">
        <f>VLOOKUP($C$7&amp;$E$7&amp;$A14,PERFIL_DATOS!$A$2:$M$785,C$8,0)</f>
        <v>19.568092356515841</v>
      </c>
      <c r="D14" s="52">
        <f>VLOOKUP($C$7&amp;$E$7&amp;$A14,PERFIL_DATOS!$A$2:$M$785,D$8,0)</f>
        <v>19.775080905110347</v>
      </c>
      <c r="E14" s="53">
        <f>VLOOKUP($C$7&amp;$E$7&amp;$A14,PERFIL_DATOS!$A$2:$M$785,E$8,0)</f>
        <v>20.793742062803172</v>
      </c>
      <c r="F14" s="29"/>
      <c r="G14" s="54">
        <f>DESPLEGABLES!U7</f>
        <v>20.220034862972575</v>
      </c>
      <c r="H14" s="89"/>
    </row>
    <row r="15" spans="1:8">
      <c r="A15" s="51" t="s">
        <v>70</v>
      </c>
      <c r="B15" s="13" t="s">
        <v>70</v>
      </c>
      <c r="C15" s="52">
        <f>VLOOKUP($C$7&amp;$E$7&amp;$A15,PERFIL_DATOS!$A$2:$M$785,C$8,0)</f>
        <v>10.68426475560636</v>
      </c>
      <c r="D15" s="52">
        <f>VLOOKUP($C$7&amp;$E$7&amp;$A15,PERFIL_DATOS!$A$2:$M$785,D$8,0)</f>
        <v>11.437018948239938</v>
      </c>
      <c r="E15" s="53">
        <f>VLOOKUP($C$7&amp;$E$7&amp;$A15,PERFIL_DATOS!$A$2:$M$785,E$8,0)</f>
        <v>10.143314987979236</v>
      </c>
      <c r="F15" s="29"/>
      <c r="G15" s="54">
        <f>DESPLEGABLES!U8</f>
        <v>13.559841058734879</v>
      </c>
      <c r="H15" s="89"/>
    </row>
    <row r="16" spans="1:8">
      <c r="A16" s="51" t="s">
        <v>71</v>
      </c>
      <c r="B16" s="13" t="s">
        <v>71</v>
      </c>
      <c r="C16" s="52">
        <f>VLOOKUP($C$7&amp;$E$7&amp;$A16,PERFIL_DATOS!$A$2:$M$785,C$8,0)</f>
        <v>11.210258251359997</v>
      </c>
      <c r="D16" s="52">
        <f>VLOOKUP($C$7&amp;$E$7&amp;$A16,PERFIL_DATOS!$A$2:$M$785,D$8,0)</f>
        <v>11.017911204939754</v>
      </c>
      <c r="E16" s="53">
        <f>VLOOKUP($C$7&amp;$E$7&amp;$A16,PERFIL_DATOS!$A$2:$M$785,E$8,0)</f>
        <v>15.328008079018776</v>
      </c>
      <c r="F16" s="29"/>
      <c r="G16" s="54">
        <f>DESPLEGABLES!U9</f>
        <v>9.5201659055629602</v>
      </c>
      <c r="H16" s="89"/>
    </row>
    <row r="17" spans="1:8">
      <c r="A17" s="51" t="s">
        <v>72</v>
      </c>
      <c r="B17" s="13" t="s">
        <v>72</v>
      </c>
      <c r="C17" s="52">
        <f>VLOOKUP($C$7&amp;$E$7&amp;$A17,PERFIL_DATOS!$A$2:$M$785,C$8,0)</f>
        <v>11.380561781846188</v>
      </c>
      <c r="D17" s="52">
        <f>VLOOKUP($C$7&amp;$E$7&amp;$A17,PERFIL_DATOS!$A$2:$M$785,D$8,0)</f>
        <v>10.779993144648694</v>
      </c>
      <c r="E17" s="53">
        <f>VLOOKUP($C$7&amp;$E$7&amp;$A17,PERFIL_DATOS!$A$2:$M$785,E$8,0)</f>
        <v>9.4400263085656988</v>
      </c>
      <c r="F17" s="29"/>
      <c r="G17" s="54">
        <f>DESPLEGABLES!U10</f>
        <v>9.2800339187332597</v>
      </c>
      <c r="H17" s="89"/>
    </row>
    <row r="18" spans="1:8">
      <c r="A18" s="55" t="s">
        <v>73</v>
      </c>
      <c r="B18" s="56" t="s">
        <v>73</v>
      </c>
      <c r="C18" s="57">
        <f>VLOOKUP($C$7&amp;$E$7&amp;$A18,PERFIL_DATOS!$A$2:$M$785,C$8,0)</f>
        <v>7.8936196737160556</v>
      </c>
      <c r="D18" s="57">
        <f>VLOOKUP($C$7&amp;$E$7&amp;$A18,PERFIL_DATOS!$A$2:$M$785,D$8,0)</f>
        <v>7.6318983166886927</v>
      </c>
      <c r="E18" s="57">
        <f>VLOOKUP($C$7&amp;$E$7&amp;$A18,PERFIL_DATOS!$A$2:$M$785,E$8,0)</f>
        <v>5.6805330709930191</v>
      </c>
      <c r="F18" s="29"/>
      <c r="G18" s="58">
        <f>DESPLEGABLES!U11</f>
        <v>8.839998746734377</v>
      </c>
      <c r="H18" s="89"/>
    </row>
    <row r="19" spans="1:8">
      <c r="A19" s="47" t="s">
        <v>74</v>
      </c>
      <c r="B19" s="48" t="s">
        <v>74</v>
      </c>
      <c r="C19" s="49">
        <f>VLOOKUP($C$7&amp;$E$7&amp;$A19,PERFIL_DATOS!$A$2:$M$785,C$8,0)</f>
        <v>5.7227410528985629</v>
      </c>
      <c r="D19" s="59">
        <f>VLOOKUP($C$7&amp;$E$7&amp;$A19,PERFIL_DATOS!$A$2:$M$785,D$8,0)</f>
        <v>5.5524102328911233</v>
      </c>
      <c r="E19" s="49">
        <f>VLOOKUP($C$7&amp;$E$7&amp;$A19,PERFIL_DATOS!$A$2:$M$785,E$8,0)</f>
        <v>6.2640263508257688</v>
      </c>
      <c r="F19" s="29"/>
      <c r="G19" s="50">
        <f>DESPLEGABLES!U12</f>
        <v>5.8053698945062751</v>
      </c>
    </row>
    <row r="20" spans="1:8">
      <c r="A20" s="51" t="s">
        <v>75</v>
      </c>
      <c r="B20" s="13" t="s">
        <v>75</v>
      </c>
      <c r="C20" s="52">
        <f>VLOOKUP($C$7&amp;$E$7&amp;$A20,PERFIL_DATOS!$A$2:$M$785,C$8,0)</f>
        <v>5.0562904395941448</v>
      </c>
      <c r="D20" s="52">
        <f>VLOOKUP($C$7&amp;$E$7&amp;$A20,PERFIL_DATOS!$A$2:$M$785,D$8,0)</f>
        <v>5.2120082402046801</v>
      </c>
      <c r="E20" s="52">
        <f>VLOOKUP($C$7&amp;$E$7&amp;$A20,PERFIL_DATOS!$A$2:$M$785,E$8,0)</f>
        <v>4.0277626544242837</v>
      </c>
      <c r="F20" s="29"/>
      <c r="G20" s="54">
        <f>DESPLEGABLES!U13</f>
        <v>6.4884604045944148</v>
      </c>
    </row>
    <row r="21" spans="1:8">
      <c r="A21" s="51" t="s">
        <v>76</v>
      </c>
      <c r="B21" s="13" t="s">
        <v>76</v>
      </c>
      <c r="C21" s="52">
        <f>VLOOKUP($C$7&amp;$E$7&amp;$A21,PERFIL_DATOS!$A$2:$M$785,C$8,0)</f>
        <v>7.781275608470323</v>
      </c>
      <c r="D21" s="52">
        <f>VLOOKUP($C$7&amp;$E$7&amp;$A21,PERFIL_DATOS!$A$2:$M$785,D$8,0)</f>
        <v>5.0767898977063597</v>
      </c>
      <c r="E21" s="52">
        <f>VLOOKUP($C$7&amp;$E$7&amp;$A21,PERFIL_DATOS!$A$2:$M$785,E$8,0)</f>
        <v>4.907569159398248</v>
      </c>
      <c r="F21" s="29"/>
      <c r="G21" s="54">
        <f>DESPLEGABLES!U14</f>
        <v>8.160102101028583</v>
      </c>
    </row>
    <row r="22" spans="1:8">
      <c r="A22" s="51" t="s">
        <v>77</v>
      </c>
      <c r="B22" s="13" t="s">
        <v>77</v>
      </c>
      <c r="C22" s="52">
        <f>VLOOKUP($C$7&amp;$E$7&amp;$A22,PERFIL_DATOS!$A$2:$M$785,C$8,0)</f>
        <v>21.703427333211632</v>
      </c>
      <c r="D22" s="52">
        <f>VLOOKUP($C$7&amp;$E$7&amp;$A22,PERFIL_DATOS!$A$2:$M$785,D$8,0)</f>
        <v>21.325464529203426</v>
      </c>
      <c r="E22" s="52">
        <f>VLOOKUP($C$7&amp;$E$7&amp;$A22,PERFIL_DATOS!$A$2:$M$785,E$8,0)</f>
        <v>21.686840881872889</v>
      </c>
      <c r="F22" s="29"/>
      <c r="G22" s="54">
        <f>DESPLEGABLES!U15</f>
        <v>18.258744844407452</v>
      </c>
    </row>
    <row r="23" spans="1:8">
      <c r="A23" s="51" t="s">
        <v>78</v>
      </c>
      <c r="B23" s="13" t="s">
        <v>78</v>
      </c>
      <c r="C23" s="52">
        <f>VLOOKUP($C$7&amp;$E$7&amp;$A23,PERFIL_DATOS!$A$2:$M$785,C$8,0)</f>
        <v>20.724728040142125</v>
      </c>
      <c r="D23" s="52">
        <f>VLOOKUP($C$7&amp;$E$7&amp;$A23,PERFIL_DATOS!$A$2:$M$785,D$8,0)</f>
        <v>22.633984844654346</v>
      </c>
      <c r="E23" s="52">
        <f>VLOOKUP($C$7&amp;$E$7&amp;$A23,PERFIL_DATOS!$A$2:$M$785,E$8,0)</f>
        <v>24.47212591581933</v>
      </c>
      <c r="F23" s="29"/>
      <c r="G23" s="54">
        <f>DESPLEGABLES!U16</f>
        <v>20.839513278200659</v>
      </c>
    </row>
    <row r="24" spans="1:8">
      <c r="A24" s="51" t="s">
        <v>79</v>
      </c>
      <c r="B24" s="13" t="s">
        <v>79</v>
      </c>
      <c r="C24" s="52">
        <f>VLOOKUP($C$7&amp;$E$7&amp;$A24,PERFIL_DATOS!$A$2:$M$785,C$8,0)</f>
        <v>7.380797030185299</v>
      </c>
      <c r="D24" s="52">
        <f>VLOOKUP($C$7&amp;$E$7&amp;$A24,PERFIL_DATOS!$A$2:$M$785,D$8,0)</f>
        <v>9.3417676126599822</v>
      </c>
      <c r="E24" s="52">
        <f>VLOOKUP($C$7&amp;$E$7&amp;$A24,PERFIL_DATOS!$A$2:$M$785,E$8,0)</f>
        <v>9.5295225658506855</v>
      </c>
      <c r="F24" s="29"/>
      <c r="G24" s="54">
        <f>DESPLEGABLES!U17</f>
        <v>10.350232595633384</v>
      </c>
    </row>
    <row r="25" spans="1:8">
      <c r="A25" s="51" t="s">
        <v>80</v>
      </c>
      <c r="B25" s="13" t="s">
        <v>80</v>
      </c>
      <c r="C25" s="52">
        <f>VLOOKUP($C$7&amp;$E$7&amp;$A25,PERFIL_DATOS!$A$2:$M$785,C$8,0)</f>
        <v>16.860922911276745</v>
      </c>
      <c r="D25" s="52">
        <f>VLOOKUP($C$7&amp;$E$7&amp;$A25,PERFIL_DATOS!$A$2:$M$785,D$8,0)</f>
        <v>14.598367742416658</v>
      </c>
      <c r="E25" s="52">
        <f>VLOOKUP($C$7&amp;$E$7&amp;$A25,PERFIL_DATOS!$A$2:$M$785,E$8,0)</f>
        <v>13.820413047811025</v>
      </c>
      <c r="F25" s="29"/>
      <c r="G25" s="54">
        <f>DESPLEGABLES!U18</f>
        <v>13.05822740269423</v>
      </c>
    </row>
    <row r="26" spans="1:8">
      <c r="A26" s="55" t="s">
        <v>81</v>
      </c>
      <c r="B26" s="56" t="s">
        <v>81</v>
      </c>
      <c r="C26" s="57">
        <f>VLOOKUP($C$7&amp;$E$7&amp;$A26,PERFIL_DATOS!$A$2:$M$785,C$8,0)</f>
        <v>14.769820694799563</v>
      </c>
      <c r="D26" s="57">
        <f>VLOOKUP($C$7&amp;$E$7&amp;$A26,PERFIL_DATOS!$A$2:$M$785,D$8,0)</f>
        <v>16.259202799776336</v>
      </c>
      <c r="E26" s="57">
        <f>VLOOKUP($C$7&amp;$E$7&amp;$A26,PERFIL_DATOS!$A$2:$M$785,E$8,0)</f>
        <v>15.291741537548265</v>
      </c>
      <c r="F26" s="29"/>
      <c r="G26" s="58">
        <f>DESPLEGABLES!U19</f>
        <v>17.039352556432984</v>
      </c>
    </row>
    <row r="27" spans="1:8">
      <c r="A27" s="47" t="s">
        <v>82</v>
      </c>
      <c r="B27" s="48" t="s">
        <v>82</v>
      </c>
      <c r="C27" s="49">
        <f>VLOOKUP($C$7&amp;$E$7&amp;$A27,PERFIL_DATOS!$A$2:$M$785,C$8,0)</f>
        <v>6.7799873273756539</v>
      </c>
      <c r="D27" s="49">
        <f>VLOOKUP($C$7&amp;$E$7&amp;$A27,PERFIL_DATOS!$A$2:$M$785,D$8,0)</f>
        <v>6.2127311107695755</v>
      </c>
      <c r="E27" s="49">
        <f>VLOOKUP($C$7&amp;$E$7&amp;$A27,PERFIL_DATOS!$A$2:$M$785,E$8,0)</f>
        <v>8.2763770958503891</v>
      </c>
      <c r="F27" s="29"/>
      <c r="G27" s="50">
        <f>DESPLEGABLES!U20</f>
        <v>6.9880563250604872</v>
      </c>
    </row>
    <row r="28" spans="1:8">
      <c r="A28" s="51" t="s">
        <v>83</v>
      </c>
      <c r="B28" s="13" t="s">
        <v>83</v>
      </c>
      <c r="C28" s="52">
        <f>VLOOKUP($C$7&amp;$E$7&amp;$A28,PERFIL_DATOS!$A$2:$M$785,C$8,0)</f>
        <v>3.253919201429571</v>
      </c>
      <c r="D28" s="52">
        <f>VLOOKUP($C$7&amp;$E$7&amp;$A28,PERFIL_DATOS!$A$2:$M$785,D$8,0)</f>
        <v>4.0804737859618454</v>
      </c>
      <c r="E28" s="52">
        <f>VLOOKUP($C$7&amp;$E$7&amp;$A28,PERFIL_DATOS!$A$2:$M$785,E$8,0)</f>
        <v>3.9334472797900935</v>
      </c>
      <c r="F28" s="29"/>
      <c r="G28" s="54">
        <f>DESPLEGABLES!U21</f>
        <v>6.9653378347213373</v>
      </c>
    </row>
    <row r="29" spans="1:8">
      <c r="A29" s="51" t="s">
        <v>84</v>
      </c>
      <c r="B29" s="13" t="s">
        <v>84</v>
      </c>
      <c r="C29" s="52">
        <f>VLOOKUP($C$7&amp;$E$7&amp;$A29,PERFIL_DATOS!$A$2:$M$785,C$8,0)</f>
        <v>9.9980646740655406</v>
      </c>
      <c r="D29" s="52">
        <f>VLOOKUP($C$7&amp;$E$7&amp;$A29,PERFIL_DATOS!$A$2:$M$785,D$8,0)</f>
        <v>9.4952334889996859</v>
      </c>
      <c r="E29" s="52">
        <f>VLOOKUP($C$7&amp;$E$7&amp;$A29,PERFIL_DATOS!$A$2:$M$785,E$8,0)</f>
        <v>6.3854942180842933</v>
      </c>
      <c r="F29" s="29"/>
      <c r="G29" s="54">
        <f>DESPLEGABLES!U22</f>
        <v>14.48784184816212</v>
      </c>
    </row>
    <row r="30" spans="1:8">
      <c r="A30" s="51" t="s">
        <v>85</v>
      </c>
      <c r="B30" s="13" t="s">
        <v>85</v>
      </c>
      <c r="C30" s="52">
        <f>VLOOKUP($C$7&amp;$E$7&amp;$A30,PERFIL_DATOS!$A$2:$M$785,C$8,0)</f>
        <v>28.678646673838092</v>
      </c>
      <c r="D30" s="52">
        <f>VLOOKUP($C$7&amp;$E$7&amp;$A30,PERFIL_DATOS!$A$2:$M$785,D$8,0)</f>
        <v>22.740948748019392</v>
      </c>
      <c r="E30" s="52">
        <f>VLOOKUP($C$7&amp;$E$7&amp;$A30,PERFIL_DATOS!$A$2:$M$785,E$8,0)</f>
        <v>21.65442449401052</v>
      </c>
      <c r="F30" s="29"/>
      <c r="G30" s="54">
        <f>DESPLEGABLES!U23</f>
        <v>28.34570003936215</v>
      </c>
    </row>
    <row r="31" spans="1:8">
      <c r="A31" s="51" t="s">
        <v>86</v>
      </c>
      <c r="B31" s="13" t="s">
        <v>86</v>
      </c>
      <c r="C31" s="52">
        <f>VLOOKUP($C$7&amp;$E$7&amp;$A31,PERFIL_DATOS!$A$2:$M$785,C$8,0)</f>
        <v>21.137661589823647</v>
      </c>
      <c r="D31" s="52">
        <f>VLOOKUP($C$7&amp;$E$7&amp;$A31,PERFIL_DATOS!$A$2:$M$785,D$8,0)</f>
        <v>21.280402209922009</v>
      </c>
      <c r="E31" s="52">
        <f>VLOOKUP($C$7&amp;$E$7&amp;$A31,PERFIL_DATOS!$A$2:$M$785,E$8,0)</f>
        <v>19.308670295048259</v>
      </c>
      <c r="F31" s="29"/>
      <c r="G31" s="54">
        <f>DESPLEGABLES!U24</f>
        <v>19.947936872957271</v>
      </c>
    </row>
    <row r="32" spans="1:8">
      <c r="A32" s="55" t="s">
        <v>87</v>
      </c>
      <c r="B32" s="56" t="s">
        <v>87</v>
      </c>
      <c r="C32" s="57">
        <f>VLOOKUP($C$7&amp;$E$7&amp;$A32,PERFIL_DATOS!$A$2:$M$785,C$8,0)</f>
        <v>30.151727575249112</v>
      </c>
      <c r="D32" s="57">
        <f>VLOOKUP($C$7&amp;$E$7&amp;$A32,PERFIL_DATOS!$A$2:$M$785,D$8,0)</f>
        <v>36.190207016996403</v>
      </c>
      <c r="E32" s="57">
        <f>VLOOKUP($C$7&amp;$E$7&amp;$A32,PERFIL_DATOS!$A$2:$M$785,E$8,0)</f>
        <v>40.441588179551822</v>
      </c>
      <c r="F32" s="29"/>
      <c r="G32" s="58">
        <f>DESPLEGABLES!U25</f>
        <v>23.265120362682563</v>
      </c>
    </row>
    <row r="33" spans="1:7">
      <c r="A33" s="47" t="s">
        <v>88</v>
      </c>
      <c r="B33" s="48" t="s">
        <v>162</v>
      </c>
      <c r="C33" s="49">
        <f>VLOOKUP($C$7&amp;$E$7&amp;$A33,PERFIL_DATOS!$A$2:$M$785,C$8,0)</f>
        <v>19.588499020149154</v>
      </c>
      <c r="D33" s="49">
        <f>VLOOKUP($C$7&amp;$E$7&amp;$A33,PERFIL_DATOS!$A$2:$M$785,D$8,0)</f>
        <v>20.675087325272397</v>
      </c>
      <c r="E33" s="49">
        <f>VLOOKUP($C$7&amp;$E$7&amp;$A33,PERFIL_DATOS!$A$2:$M$785,E$8,0)</f>
        <v>17.753842133912823</v>
      </c>
      <c r="F33" s="29"/>
      <c r="G33" s="50">
        <f>DESPLEGABLES!U26</f>
        <v>22.300258797138383</v>
      </c>
    </row>
    <row r="34" spans="1:7">
      <c r="A34" s="51" t="s">
        <v>89</v>
      </c>
      <c r="B34" s="13" t="s">
        <v>163</v>
      </c>
      <c r="C34" s="52">
        <f>VLOOKUP($C$7&amp;$E$7&amp;$A34,PERFIL_DATOS!$A$2:$M$785,C$8,0)</f>
        <v>12.193901919825402</v>
      </c>
      <c r="D34" s="52">
        <f>VLOOKUP($C$7&amp;$E$7&amp;$A34,PERFIL_DATOS!$A$2:$M$785,D$8,0)</f>
        <v>10.457817043368445</v>
      </c>
      <c r="E34" s="52">
        <f>VLOOKUP($C$7&amp;$E$7&amp;$A34,PERFIL_DATOS!$A$2:$M$785,E$8,0)</f>
        <v>11.423008104625977</v>
      </c>
      <c r="F34" s="29"/>
      <c r="G34" s="54">
        <f>DESPLEGABLES!U27</f>
        <v>15.088274278338243</v>
      </c>
    </row>
    <row r="35" spans="1:7">
      <c r="A35" s="51" t="s">
        <v>90</v>
      </c>
      <c r="B35" s="13" t="s">
        <v>164</v>
      </c>
      <c r="C35" s="52">
        <f>VLOOKUP($C$7&amp;$E$7&amp;$A35,PERFIL_DATOS!$A$2:$M$785,C$8,0)</f>
        <v>31.217694497367159</v>
      </c>
      <c r="D35" s="52">
        <f>VLOOKUP($C$7&amp;$E$7&amp;$A35,PERFIL_DATOS!$A$2:$M$785,D$8,0)</f>
        <v>29.052334130203622</v>
      </c>
      <c r="E35" s="52">
        <f>VLOOKUP($C$7&amp;$E$7&amp;$A35,PERFIL_DATOS!$A$2:$M$785,E$8,0)</f>
        <v>29.911582235366868</v>
      </c>
      <c r="F35" s="29"/>
      <c r="G35" s="54">
        <f>DESPLEGABLES!U28</f>
        <v>25.374158216018085</v>
      </c>
    </row>
    <row r="36" spans="1:7">
      <c r="A36" s="51" t="s">
        <v>91</v>
      </c>
      <c r="B36" s="13"/>
      <c r="C36" s="52">
        <f>VLOOKUP($C$7&amp;$E$7&amp;$A36,PERFIL_DATOS!$A$2:$M$785,C$8,0)</f>
        <v>12.216824171899972</v>
      </c>
      <c r="D36" s="52">
        <f>VLOOKUP($C$7&amp;$E$7&amp;$A36,PERFIL_DATOS!$A$2:$M$785,D$8,0)</f>
        <v>14.030533972773076</v>
      </c>
      <c r="E36" s="52">
        <f>VLOOKUP($C$7&amp;$E$7&amp;$A36,PERFIL_DATOS!$A$2:$M$785,E$8,0)</f>
        <v>16.76389374490504</v>
      </c>
      <c r="F36" s="29"/>
      <c r="G36" s="54">
        <f>DESPLEGABLES!U29</f>
        <v>15.194570519430306</v>
      </c>
    </row>
    <row r="37" spans="1:7">
      <c r="A37" s="55" t="s">
        <v>92</v>
      </c>
      <c r="B37" s="56" t="s">
        <v>165</v>
      </c>
      <c r="C37" s="57">
        <f>VLOOKUP($C$7&amp;$E$7&amp;$A37,PERFIL_DATOS!$A$2:$M$785,C$8,0)</f>
        <v>24.783085699665136</v>
      </c>
      <c r="D37" s="57">
        <f>VLOOKUP($C$7&amp;$E$7&amp;$A37,PERFIL_DATOS!$A$2:$M$785,D$8,0)</f>
        <v>25.784225027990825</v>
      </c>
      <c r="E37" s="57">
        <f>VLOOKUP($C$7&amp;$E$7&amp;$A37,PERFIL_DATOS!$A$2:$M$785,E$8,0)</f>
        <v>24.147674320179686</v>
      </c>
      <c r="F37" s="29"/>
      <c r="G37" s="58">
        <f>DESPLEGABLES!U29</f>
        <v>15.194570519430306</v>
      </c>
    </row>
    <row r="38" spans="1:7">
      <c r="A38" s="47" t="s">
        <v>93</v>
      </c>
      <c r="B38" s="48" t="s">
        <v>93</v>
      </c>
      <c r="C38" s="49">
        <f>VLOOKUP($C$7&amp;$E$7&amp;$A38,PERFIL_DATOS!$A$2:$M$785,C$8,0)</f>
        <v>39.506886808388749</v>
      </c>
      <c r="D38" s="49">
        <f>VLOOKUP($C$7&amp;$E$7&amp;$A38,PERFIL_DATOS!$A$2:$M$785,D$8,0)</f>
        <v>41.873769160212582</v>
      </c>
      <c r="E38" s="49">
        <f>VLOOKUP($C$7&amp;$E$7&amp;$A38,PERFIL_DATOS!$A$2:$M$785,E$8,0)</f>
        <v>48.907136042654784</v>
      </c>
      <c r="F38" s="29"/>
      <c r="G38" s="50">
        <f>DESPLEGABLES!U30</f>
        <v>100</v>
      </c>
    </row>
    <row r="39" spans="1:7">
      <c r="A39" s="55" t="s">
        <v>94</v>
      </c>
      <c r="B39" s="56" t="s">
        <v>94</v>
      </c>
      <c r="C39" s="57">
        <f>VLOOKUP($C$7&amp;$E$7&amp;$A39,PERFIL_DATOS!$A$2:$M$785,C$8,0)</f>
        <v>60.493113044062561</v>
      </c>
      <c r="D39" s="57">
        <f>VLOOKUP($C$7&amp;$E$7&amp;$A39,PERFIL_DATOS!$A$2:$M$785,D$8,0)</f>
        <v>58.126221733832615</v>
      </c>
      <c r="E39" s="57">
        <f>VLOOKUP($C$7&amp;$E$7&amp;$A39,PERFIL_DATOS!$A$2:$M$785,E$8,0)</f>
        <v>51.092859443635</v>
      </c>
      <c r="F39" s="29"/>
      <c r="G39" s="58">
        <f>DESPLEGABLES!U31</f>
        <v>49.742561705572655</v>
      </c>
    </row>
    <row r="40" spans="1:7" ht="15.6">
      <c r="B40" s="61"/>
      <c r="C40" s="62"/>
      <c r="D40" s="62"/>
      <c r="E40" s="62"/>
      <c r="F40" s="63"/>
    </row>
    <row r="41" spans="1:7">
      <c r="B41" s="64"/>
      <c r="C41" s="65"/>
      <c r="D41" s="65"/>
      <c r="E41" s="65"/>
      <c r="F41" s="65"/>
    </row>
    <row r="42" spans="1:7">
      <c r="A42" s="66"/>
      <c r="B42" s="64"/>
    </row>
    <row r="43" spans="1:7">
      <c r="B43" s="13"/>
    </row>
    <row r="44" spans="1:7">
      <c r="B44" s="13"/>
    </row>
    <row r="45" spans="1:7">
      <c r="B45" s="13"/>
    </row>
    <row r="46" spans="1:7">
      <c r="B46" s="13"/>
    </row>
    <row r="47" spans="1:7">
      <c r="B47" s="13"/>
    </row>
    <row r="48" spans="1:7">
      <c r="B48" s="13"/>
    </row>
    <row r="49" spans="2:2">
      <c r="B49" s="13"/>
    </row>
    <row r="50" spans="2:2">
      <c r="B50" s="13"/>
    </row>
    <row r="51" spans="2:2">
      <c r="B51" s="13"/>
    </row>
    <row r="52" spans="2:2">
      <c r="B52" s="13"/>
    </row>
    <row r="53" spans="2:2">
      <c r="B53" s="13"/>
    </row>
    <row r="54" spans="2:2">
      <c r="B54" s="13"/>
    </row>
    <row r="55" spans="2:2">
      <c r="B55" s="13"/>
    </row>
    <row r="56" spans="2:2">
      <c r="B56" s="13"/>
    </row>
    <row r="57" spans="2:2">
      <c r="B57" s="13"/>
    </row>
    <row r="58" spans="2:2">
      <c r="B58" s="13"/>
    </row>
    <row r="59" spans="2:2">
      <c r="B59" s="13"/>
    </row>
    <row r="60" spans="2:2">
      <c r="B60" s="13"/>
    </row>
    <row r="61" spans="2:2">
      <c r="B61" s="13"/>
    </row>
    <row r="62" spans="2:2">
      <c r="B62" s="13"/>
    </row>
    <row r="63" spans="2:2">
      <c r="B63" s="13"/>
    </row>
    <row r="64" spans="2:2">
      <c r="B64" s="13"/>
    </row>
    <row r="65" spans="2:2">
      <c r="B65" s="13"/>
    </row>
    <row r="66" spans="2:2">
      <c r="B66" s="13"/>
    </row>
    <row r="67" spans="2:2">
      <c r="B67" s="13"/>
    </row>
    <row r="68" spans="2:2">
      <c r="B68" s="13"/>
    </row>
    <row r="69" spans="2:2">
      <c r="B69" s="13"/>
    </row>
    <row r="70" spans="2:2">
      <c r="B70" s="13"/>
    </row>
    <row r="71" spans="2:2">
      <c r="B71" s="13"/>
    </row>
    <row r="72" spans="2:2">
      <c r="B72" s="13"/>
    </row>
    <row r="73" spans="2:2">
      <c r="B73" s="13"/>
    </row>
    <row r="74" spans="2:2">
      <c r="B74" s="13"/>
    </row>
    <row r="75" spans="2:2">
      <c r="B75" s="13"/>
    </row>
    <row r="76" spans="2:2">
      <c r="B76" s="13"/>
    </row>
    <row r="77" spans="2:2">
      <c r="B77" s="13"/>
    </row>
    <row r="78" spans="2:2">
      <c r="B78" s="13"/>
    </row>
    <row r="79" spans="2:2">
      <c r="B79" s="13"/>
    </row>
    <row r="80" spans="2:2">
      <c r="B80" s="13"/>
    </row>
    <row r="81" spans="2:2">
      <c r="B81" s="13"/>
    </row>
    <row r="82" spans="2:2">
      <c r="B82" s="13"/>
    </row>
    <row r="83" spans="2:2">
      <c r="B83" s="13"/>
    </row>
    <row r="84" spans="2:2">
      <c r="B84" s="13"/>
    </row>
    <row r="85" spans="2:2">
      <c r="B85" s="13"/>
    </row>
    <row r="86" spans="2:2">
      <c r="B86" s="13"/>
    </row>
    <row r="87" spans="2:2">
      <c r="B87" s="13"/>
    </row>
    <row r="88" spans="2:2">
      <c r="B88" s="13"/>
    </row>
    <row r="89" spans="2:2">
      <c r="B89" s="13"/>
    </row>
    <row r="90" spans="2:2">
      <c r="B90" s="13"/>
    </row>
    <row r="91" spans="2:2">
      <c r="B91" s="13"/>
    </row>
    <row r="92" spans="2:2">
      <c r="B92" s="13"/>
    </row>
    <row r="93" spans="2:2">
      <c r="B93" s="13"/>
    </row>
    <row r="94" spans="2:2">
      <c r="B94" s="13"/>
    </row>
    <row r="95" spans="2:2">
      <c r="B95" s="13"/>
    </row>
    <row r="96" spans="2:2">
      <c r="B96" s="13"/>
    </row>
    <row r="97" spans="2:2">
      <c r="B97" s="13"/>
    </row>
    <row r="98" spans="2:2">
      <c r="B98" s="13"/>
    </row>
    <row r="99" spans="2:2">
      <c r="B99" s="13"/>
    </row>
    <row r="100" spans="2:2">
      <c r="B100" s="13"/>
    </row>
    <row r="101" spans="2:2">
      <c r="B101" s="13"/>
    </row>
    <row r="102" spans="2:2">
      <c r="B102" s="13"/>
    </row>
    <row r="103" spans="2:2">
      <c r="B103" s="13"/>
    </row>
    <row r="104" spans="2:2">
      <c r="B104" s="13"/>
    </row>
    <row r="105" spans="2:2">
      <c r="B105" s="13"/>
    </row>
    <row r="106" spans="2:2">
      <c r="B106" s="13"/>
    </row>
    <row r="107" spans="2:2">
      <c r="B107" s="13"/>
    </row>
    <row r="108" spans="2:2">
      <c r="B108" s="13"/>
    </row>
    <row r="109" spans="2:2">
      <c r="B109" s="13"/>
    </row>
    <row r="110" spans="2:2">
      <c r="B110" s="13"/>
    </row>
    <row r="111" spans="2:2">
      <c r="B111" s="13"/>
    </row>
    <row r="112" spans="2:2">
      <c r="B112" s="13"/>
    </row>
    <row r="113" spans="2:2">
      <c r="B113" s="13"/>
    </row>
    <row r="114" spans="2:2">
      <c r="B114" s="13"/>
    </row>
    <row r="115" spans="2:2">
      <c r="B115" s="13"/>
    </row>
    <row r="116" spans="2:2">
      <c r="B116" s="13"/>
    </row>
    <row r="117" spans="2:2">
      <c r="B117" s="13"/>
    </row>
    <row r="118" spans="2:2">
      <c r="B118" s="13"/>
    </row>
    <row r="119" spans="2:2">
      <c r="B119" s="13"/>
    </row>
    <row r="120" spans="2:2">
      <c r="B120" s="13"/>
    </row>
    <row r="121" spans="2:2">
      <c r="B121" s="13"/>
    </row>
    <row r="122" spans="2:2">
      <c r="B122" s="13"/>
    </row>
    <row r="123" spans="2:2">
      <c r="B123" s="13"/>
    </row>
    <row r="124" spans="2:2">
      <c r="B124" s="13"/>
    </row>
    <row r="125" spans="2:2">
      <c r="B125" s="13"/>
    </row>
    <row r="126" spans="2:2">
      <c r="B126" s="13"/>
    </row>
    <row r="127" spans="2:2">
      <c r="B127" s="13"/>
    </row>
    <row r="128" spans="2:2">
      <c r="B128" s="13"/>
    </row>
    <row r="129" spans="2:2">
      <c r="B129" s="13"/>
    </row>
    <row r="130" spans="2:2">
      <c r="B130" s="13"/>
    </row>
    <row r="131" spans="2:2">
      <c r="B131" s="13"/>
    </row>
    <row r="132" spans="2:2">
      <c r="B132" s="13"/>
    </row>
    <row r="133" spans="2:2">
      <c r="B133" s="13"/>
    </row>
    <row r="134" spans="2:2">
      <c r="B134" s="13"/>
    </row>
    <row r="135" spans="2:2">
      <c r="B135" s="13"/>
    </row>
    <row r="136" spans="2:2">
      <c r="B136" s="13"/>
    </row>
    <row r="137" spans="2:2">
      <c r="B137" s="13"/>
    </row>
    <row r="138" spans="2:2">
      <c r="B138" s="13"/>
    </row>
    <row r="139" spans="2:2">
      <c r="B139" s="13"/>
    </row>
    <row r="140" spans="2:2">
      <c r="B140" s="13"/>
    </row>
    <row r="141" spans="2:2">
      <c r="B141" s="13"/>
    </row>
    <row r="142" spans="2:2">
      <c r="B142" s="13"/>
    </row>
    <row r="143" spans="2:2">
      <c r="B143" s="13"/>
    </row>
    <row r="144" spans="2:2">
      <c r="B144" s="13"/>
    </row>
    <row r="145" spans="2:2">
      <c r="B145" s="13"/>
    </row>
    <row r="146" spans="2:2">
      <c r="B146" s="13"/>
    </row>
    <row r="147" spans="2:2">
      <c r="B147" s="13"/>
    </row>
    <row r="148" spans="2:2">
      <c r="B148" s="13"/>
    </row>
    <row r="149" spans="2:2">
      <c r="B149" s="13"/>
    </row>
    <row r="150" spans="2:2">
      <c r="B150" s="13"/>
    </row>
    <row r="151" spans="2:2">
      <c r="B151" s="13"/>
    </row>
    <row r="152" spans="2:2">
      <c r="B152" s="13"/>
    </row>
    <row r="153" spans="2:2">
      <c r="B153" s="13"/>
    </row>
    <row r="154" spans="2:2">
      <c r="B154" s="13"/>
    </row>
    <row r="155" spans="2:2">
      <c r="B155" s="13"/>
    </row>
    <row r="156" spans="2:2">
      <c r="B156" s="13"/>
    </row>
    <row r="157" spans="2:2">
      <c r="B157" s="13"/>
    </row>
    <row r="158" spans="2:2">
      <c r="B158" s="13"/>
    </row>
    <row r="159" spans="2:2">
      <c r="B159" s="13"/>
    </row>
    <row r="160" spans="2:2">
      <c r="B160" s="13"/>
    </row>
    <row r="161" spans="2:2">
      <c r="B161" s="13"/>
    </row>
    <row r="162" spans="2:2">
      <c r="B162" s="13"/>
    </row>
    <row r="163" spans="2:2">
      <c r="B163" s="13"/>
    </row>
    <row r="164" spans="2:2">
      <c r="B164" s="13"/>
    </row>
    <row r="165" spans="2:2">
      <c r="B165" s="13"/>
    </row>
    <row r="166" spans="2:2">
      <c r="B166" s="13"/>
    </row>
    <row r="167" spans="2:2">
      <c r="B167" s="13"/>
    </row>
    <row r="168" spans="2:2">
      <c r="B168" s="13"/>
    </row>
    <row r="169" spans="2:2">
      <c r="B169" s="13"/>
    </row>
    <row r="170" spans="2:2">
      <c r="B170" s="13"/>
    </row>
    <row r="171" spans="2:2">
      <c r="B171" s="13"/>
    </row>
    <row r="172" spans="2:2">
      <c r="B172" s="13"/>
    </row>
    <row r="173" spans="2:2">
      <c r="B173" s="13"/>
    </row>
    <row r="174" spans="2:2">
      <c r="B174" s="13"/>
    </row>
    <row r="175" spans="2:2">
      <c r="B175" s="13"/>
    </row>
    <row r="176" spans="2:2">
      <c r="B176" s="13"/>
    </row>
    <row r="177" spans="2:2">
      <c r="B177" s="13"/>
    </row>
    <row r="178" spans="2:2">
      <c r="B178" s="13"/>
    </row>
    <row r="179" spans="2:2">
      <c r="B179" s="13"/>
    </row>
    <row r="180" spans="2:2">
      <c r="B180" s="13"/>
    </row>
    <row r="181" spans="2:2">
      <c r="B181" s="13"/>
    </row>
    <row r="182" spans="2:2">
      <c r="B182" s="13"/>
    </row>
    <row r="183" spans="2:2">
      <c r="B183" s="13"/>
    </row>
    <row r="184" spans="2:2">
      <c r="B184" s="13"/>
    </row>
    <row r="185" spans="2:2">
      <c r="B185" s="13"/>
    </row>
    <row r="186" spans="2:2">
      <c r="B186" s="13"/>
    </row>
    <row r="187" spans="2:2">
      <c r="B187" s="13"/>
    </row>
    <row r="188" spans="2:2">
      <c r="B188" s="13"/>
    </row>
    <row r="189" spans="2:2">
      <c r="B189" s="13"/>
    </row>
    <row r="190" spans="2:2">
      <c r="B190" s="13"/>
    </row>
    <row r="191" spans="2:2">
      <c r="B191" s="13"/>
    </row>
    <row r="192" spans="2:2">
      <c r="B192" s="13"/>
    </row>
    <row r="193" spans="2:2">
      <c r="B193" s="13"/>
    </row>
    <row r="194" spans="2:2">
      <c r="B194" s="13"/>
    </row>
    <row r="195" spans="2:2">
      <c r="B195" s="13"/>
    </row>
    <row r="196" spans="2:2">
      <c r="B196" s="13"/>
    </row>
    <row r="197" spans="2:2">
      <c r="B197" s="13"/>
    </row>
    <row r="198" spans="2:2">
      <c r="B198" s="13"/>
    </row>
    <row r="199" spans="2:2">
      <c r="B199" s="13"/>
    </row>
    <row r="200" spans="2:2">
      <c r="B200" s="13"/>
    </row>
    <row r="201" spans="2:2">
      <c r="B201" s="13"/>
    </row>
    <row r="202" spans="2:2">
      <c r="B202" s="13"/>
    </row>
    <row r="203" spans="2:2">
      <c r="B203" s="13"/>
    </row>
    <row r="204" spans="2:2">
      <c r="B204" s="13"/>
    </row>
    <row r="205" spans="2:2">
      <c r="B205" s="13"/>
    </row>
    <row r="206" spans="2:2">
      <c r="B206" s="13"/>
    </row>
    <row r="207" spans="2:2">
      <c r="B207" s="13"/>
    </row>
    <row r="208" spans="2:2">
      <c r="B208" s="13"/>
    </row>
    <row r="209" spans="2:2">
      <c r="B209" s="13"/>
    </row>
    <row r="210" spans="2:2">
      <c r="B210" s="13"/>
    </row>
    <row r="211" spans="2:2">
      <c r="B211" s="13"/>
    </row>
    <row r="212" spans="2:2">
      <c r="B212" s="13"/>
    </row>
    <row r="213" spans="2:2">
      <c r="B213" s="13"/>
    </row>
    <row r="214" spans="2:2">
      <c r="B214" s="13"/>
    </row>
    <row r="215" spans="2:2">
      <c r="B215" s="13"/>
    </row>
    <row r="216" spans="2:2">
      <c r="B216" s="13"/>
    </row>
    <row r="217" spans="2:2">
      <c r="B217" s="13"/>
    </row>
    <row r="218" spans="2:2">
      <c r="B218" s="13"/>
    </row>
    <row r="219" spans="2:2">
      <c r="B219" s="13"/>
    </row>
    <row r="220" spans="2:2">
      <c r="B220" s="13"/>
    </row>
    <row r="221" spans="2:2">
      <c r="B221" s="13"/>
    </row>
    <row r="222" spans="2:2">
      <c r="B222" s="13"/>
    </row>
    <row r="223" spans="2:2">
      <c r="B223" s="13"/>
    </row>
    <row r="224" spans="2:2">
      <c r="B224" s="13"/>
    </row>
    <row r="225" spans="2:2">
      <c r="B225" s="13"/>
    </row>
    <row r="226" spans="2:2">
      <c r="B226" s="13"/>
    </row>
    <row r="227" spans="2:2">
      <c r="B227" s="13"/>
    </row>
    <row r="228" spans="2:2">
      <c r="B228" s="13"/>
    </row>
    <row r="229" spans="2:2">
      <c r="B229" s="13"/>
    </row>
    <row r="230" spans="2:2">
      <c r="B230" s="13"/>
    </row>
    <row r="231" spans="2:2">
      <c r="B231" s="13"/>
    </row>
    <row r="232" spans="2:2">
      <c r="B232" s="13"/>
    </row>
    <row r="233" spans="2:2">
      <c r="B233" s="13"/>
    </row>
    <row r="234" spans="2:2">
      <c r="B234" s="13"/>
    </row>
    <row r="235" spans="2:2">
      <c r="B235" s="13"/>
    </row>
    <row r="236" spans="2:2">
      <c r="B236" s="13"/>
    </row>
    <row r="237" spans="2:2">
      <c r="B237" s="13"/>
    </row>
    <row r="238" spans="2:2">
      <c r="B238" s="13"/>
    </row>
    <row r="239" spans="2:2">
      <c r="B239" s="13"/>
    </row>
    <row r="240" spans="2:2">
      <c r="B240" s="13"/>
    </row>
    <row r="241" spans="2:2">
      <c r="B241" s="13"/>
    </row>
    <row r="242" spans="2:2">
      <c r="B242" s="13"/>
    </row>
    <row r="243" spans="2:2">
      <c r="B243" s="13"/>
    </row>
    <row r="244" spans="2:2">
      <c r="B244" s="13"/>
    </row>
    <row r="245" spans="2:2">
      <c r="B245" s="13"/>
    </row>
    <row r="246" spans="2:2">
      <c r="B246" s="13"/>
    </row>
    <row r="247" spans="2:2">
      <c r="B247" s="13"/>
    </row>
    <row r="248" spans="2:2">
      <c r="B248" s="13"/>
    </row>
    <row r="249" spans="2:2">
      <c r="B249" s="13"/>
    </row>
    <row r="250" spans="2:2">
      <c r="B250" s="13"/>
    </row>
    <row r="251" spans="2:2">
      <c r="B251" s="13"/>
    </row>
    <row r="252" spans="2:2">
      <c r="B252" s="13"/>
    </row>
    <row r="253" spans="2:2">
      <c r="B253" s="13"/>
    </row>
    <row r="254" spans="2:2">
      <c r="B254" s="13"/>
    </row>
    <row r="255" spans="2:2">
      <c r="B255" s="13"/>
    </row>
    <row r="256" spans="2:2">
      <c r="B256" s="13"/>
    </row>
    <row r="257" spans="2:2">
      <c r="B257" s="13"/>
    </row>
    <row r="258" spans="2:2">
      <c r="B258" s="13"/>
    </row>
    <row r="259" spans="2:2">
      <c r="B259" s="13"/>
    </row>
    <row r="260" spans="2:2">
      <c r="B260" s="13"/>
    </row>
    <row r="261" spans="2:2">
      <c r="B261" s="13"/>
    </row>
    <row r="262" spans="2:2">
      <c r="B262" s="13"/>
    </row>
    <row r="263" spans="2:2">
      <c r="B263" s="13"/>
    </row>
    <row r="264" spans="2:2">
      <c r="B264" s="13"/>
    </row>
    <row r="265" spans="2:2">
      <c r="B265" s="13"/>
    </row>
    <row r="266" spans="2:2">
      <c r="B266" s="13"/>
    </row>
    <row r="267" spans="2:2">
      <c r="B267" s="13"/>
    </row>
    <row r="268" spans="2:2">
      <c r="B268" s="13"/>
    </row>
    <row r="269" spans="2:2">
      <c r="B269" s="13"/>
    </row>
    <row r="270" spans="2:2">
      <c r="B270" s="13"/>
    </row>
    <row r="271" spans="2:2">
      <c r="B271" s="13"/>
    </row>
    <row r="272" spans="2:2">
      <c r="B272" s="13"/>
    </row>
    <row r="273" spans="2:2">
      <c r="B273" s="13"/>
    </row>
    <row r="274" spans="2:2">
      <c r="B274" s="13"/>
    </row>
    <row r="275" spans="2:2">
      <c r="B275" s="13"/>
    </row>
    <row r="276" spans="2:2">
      <c r="B276" s="13"/>
    </row>
    <row r="277" spans="2:2">
      <c r="B277" s="13"/>
    </row>
    <row r="278" spans="2:2">
      <c r="B278" s="13"/>
    </row>
    <row r="279" spans="2:2">
      <c r="B279" s="13"/>
    </row>
    <row r="280" spans="2:2">
      <c r="B280" s="13"/>
    </row>
    <row r="281" spans="2:2">
      <c r="B281" s="13"/>
    </row>
    <row r="282" spans="2:2">
      <c r="B282" s="13"/>
    </row>
    <row r="283" spans="2:2">
      <c r="B283" s="13"/>
    </row>
    <row r="284" spans="2:2">
      <c r="B284" s="13"/>
    </row>
    <row r="285" spans="2:2">
      <c r="B285" s="13"/>
    </row>
    <row r="286" spans="2:2">
      <c r="B286" s="13"/>
    </row>
    <row r="287" spans="2:2">
      <c r="B287" s="13"/>
    </row>
    <row r="288" spans="2:2">
      <c r="B288" s="13"/>
    </row>
    <row r="289" spans="2:2">
      <c r="B289" s="13"/>
    </row>
    <row r="290" spans="2:2">
      <c r="B290" s="13"/>
    </row>
    <row r="291" spans="2:2">
      <c r="B291" s="13"/>
    </row>
    <row r="292" spans="2:2">
      <c r="B292" s="13"/>
    </row>
    <row r="293" spans="2:2">
      <c r="B293" s="13"/>
    </row>
    <row r="294" spans="2:2">
      <c r="B294" s="13"/>
    </row>
    <row r="295" spans="2:2">
      <c r="B295" s="13"/>
    </row>
    <row r="296" spans="2:2">
      <c r="B296" s="13"/>
    </row>
    <row r="297" spans="2:2">
      <c r="B297" s="13"/>
    </row>
    <row r="298" spans="2:2">
      <c r="B298" s="13"/>
    </row>
    <row r="299" spans="2:2">
      <c r="B299" s="13"/>
    </row>
    <row r="300" spans="2:2">
      <c r="B300" s="13"/>
    </row>
    <row r="301" spans="2:2">
      <c r="B301" s="13"/>
    </row>
    <row r="302" spans="2:2">
      <c r="B302" s="13"/>
    </row>
    <row r="303" spans="2:2">
      <c r="B303" s="13"/>
    </row>
    <row r="304" spans="2:2">
      <c r="B304" s="13"/>
    </row>
    <row r="305" spans="2:2">
      <c r="B305" s="13"/>
    </row>
    <row r="306" spans="2:2">
      <c r="B306" s="13"/>
    </row>
    <row r="307" spans="2:2">
      <c r="B307" s="13"/>
    </row>
    <row r="308" spans="2:2">
      <c r="B308" s="13"/>
    </row>
    <row r="309" spans="2:2">
      <c r="B309" s="13"/>
    </row>
    <row r="310" spans="2:2">
      <c r="B310" s="13"/>
    </row>
    <row r="311" spans="2:2">
      <c r="B311" s="13"/>
    </row>
    <row r="312" spans="2:2">
      <c r="B312" s="13"/>
    </row>
    <row r="313" spans="2:2">
      <c r="B313" s="13"/>
    </row>
    <row r="314" spans="2:2">
      <c r="B314" s="13"/>
    </row>
    <row r="315" spans="2:2">
      <c r="B315" s="13"/>
    </row>
    <row r="316" spans="2:2">
      <c r="B316" s="13"/>
    </row>
    <row r="317" spans="2:2">
      <c r="B317" s="13"/>
    </row>
    <row r="318" spans="2:2">
      <c r="B318" s="13"/>
    </row>
    <row r="319" spans="2:2">
      <c r="B319" s="13"/>
    </row>
    <row r="320" spans="2:2">
      <c r="B320" s="13"/>
    </row>
    <row r="321" spans="2:2">
      <c r="B321" s="13"/>
    </row>
    <row r="322" spans="2:2">
      <c r="B322" s="13"/>
    </row>
    <row r="323" spans="2:2">
      <c r="B323" s="13"/>
    </row>
    <row r="324" spans="2:2">
      <c r="B324" s="13"/>
    </row>
    <row r="325" spans="2:2">
      <c r="B325" s="13"/>
    </row>
    <row r="326" spans="2:2">
      <c r="B326" s="13"/>
    </row>
    <row r="327" spans="2:2">
      <c r="B327" s="13"/>
    </row>
    <row r="328" spans="2:2">
      <c r="B328" s="13"/>
    </row>
    <row r="329" spans="2:2">
      <c r="B329" s="13"/>
    </row>
    <row r="330" spans="2:2">
      <c r="B330" s="13"/>
    </row>
    <row r="331" spans="2:2">
      <c r="B331" s="13"/>
    </row>
    <row r="332" spans="2:2">
      <c r="B332" s="13"/>
    </row>
    <row r="333" spans="2:2">
      <c r="B333" s="13"/>
    </row>
    <row r="334" spans="2:2">
      <c r="B334" s="13"/>
    </row>
    <row r="335" spans="2:2">
      <c r="B335" s="13"/>
    </row>
    <row r="336" spans="2:2">
      <c r="B336" s="13"/>
    </row>
    <row r="337" spans="2:2">
      <c r="B337" s="13"/>
    </row>
    <row r="338" spans="2:2">
      <c r="B338" s="13"/>
    </row>
    <row r="339" spans="2:2">
      <c r="B339" s="13"/>
    </row>
    <row r="340" spans="2:2">
      <c r="B340" s="13"/>
    </row>
    <row r="341" spans="2:2">
      <c r="B341" s="13"/>
    </row>
    <row r="342" spans="2:2">
      <c r="B342" s="13"/>
    </row>
    <row r="343" spans="2:2">
      <c r="B343" s="13"/>
    </row>
    <row r="344" spans="2:2">
      <c r="B344" s="13"/>
    </row>
    <row r="345" spans="2:2">
      <c r="B345" s="13"/>
    </row>
    <row r="346" spans="2:2">
      <c r="B346" s="13"/>
    </row>
    <row r="347" spans="2:2">
      <c r="B347" s="13"/>
    </row>
    <row r="348" spans="2:2">
      <c r="B348" s="13"/>
    </row>
    <row r="349" spans="2:2">
      <c r="B349" s="13"/>
    </row>
    <row r="350" spans="2:2">
      <c r="B350" s="13"/>
    </row>
    <row r="351" spans="2:2">
      <c r="B351" s="13"/>
    </row>
    <row r="352" spans="2:2">
      <c r="B352" s="13"/>
    </row>
    <row r="353" spans="2:2">
      <c r="B353" s="13"/>
    </row>
    <row r="354" spans="2:2">
      <c r="B354" s="13"/>
    </row>
    <row r="355" spans="2:2">
      <c r="B355" s="13"/>
    </row>
    <row r="356" spans="2:2">
      <c r="B356" s="13"/>
    </row>
    <row r="357" spans="2:2">
      <c r="B357" s="13"/>
    </row>
    <row r="358" spans="2:2">
      <c r="B358" s="13"/>
    </row>
    <row r="359" spans="2:2">
      <c r="B359" s="13"/>
    </row>
    <row r="360" spans="2:2">
      <c r="B360" s="13"/>
    </row>
    <row r="361" spans="2:2">
      <c r="B361" s="13"/>
    </row>
    <row r="362" spans="2:2">
      <c r="B362" s="13"/>
    </row>
    <row r="363" spans="2:2">
      <c r="B363" s="13"/>
    </row>
    <row r="364" spans="2:2">
      <c r="B364" s="13"/>
    </row>
    <row r="365" spans="2:2">
      <c r="B365" s="13"/>
    </row>
    <row r="366" spans="2:2">
      <c r="B366" s="13"/>
    </row>
    <row r="367" spans="2:2">
      <c r="B367" s="13"/>
    </row>
    <row r="368" spans="2:2">
      <c r="B368" s="13"/>
    </row>
    <row r="369" spans="2:2">
      <c r="B369" s="13"/>
    </row>
    <row r="370" spans="2:2">
      <c r="B370" s="13"/>
    </row>
    <row r="371" spans="2:2">
      <c r="B371" s="13"/>
    </row>
    <row r="372" spans="2:2">
      <c r="B372" s="13"/>
    </row>
    <row r="373" spans="2:2">
      <c r="B373" s="13"/>
    </row>
    <row r="374" spans="2:2">
      <c r="B374" s="13"/>
    </row>
    <row r="375" spans="2:2">
      <c r="B375" s="13"/>
    </row>
    <row r="376" spans="2:2">
      <c r="B376" s="13"/>
    </row>
    <row r="377" spans="2:2">
      <c r="B377" s="13"/>
    </row>
    <row r="378" spans="2:2">
      <c r="B378" s="13"/>
    </row>
    <row r="379" spans="2:2">
      <c r="B379" s="13"/>
    </row>
    <row r="380" spans="2:2">
      <c r="B380" s="13"/>
    </row>
    <row r="381" spans="2:2">
      <c r="B381" s="13"/>
    </row>
    <row r="382" spans="2:2">
      <c r="B382" s="13"/>
    </row>
    <row r="383" spans="2:2">
      <c r="B383" s="13"/>
    </row>
    <row r="384" spans="2:2">
      <c r="B384" s="13"/>
    </row>
    <row r="385" spans="2:2">
      <c r="B385" s="13"/>
    </row>
    <row r="386" spans="2:2">
      <c r="B386" s="13"/>
    </row>
    <row r="387" spans="2:2">
      <c r="B387" s="13"/>
    </row>
    <row r="388" spans="2:2">
      <c r="B388" s="13"/>
    </row>
    <row r="389" spans="2:2">
      <c r="B389" s="13"/>
    </row>
    <row r="390" spans="2:2">
      <c r="B390" s="13"/>
    </row>
    <row r="391" spans="2:2">
      <c r="B391" s="13"/>
    </row>
    <row r="392" spans="2:2">
      <c r="B392" s="13"/>
    </row>
    <row r="393" spans="2:2">
      <c r="B393" s="13"/>
    </row>
    <row r="394" spans="2:2">
      <c r="B394" s="13"/>
    </row>
    <row r="395" spans="2:2">
      <c r="B395" s="13"/>
    </row>
    <row r="396" spans="2:2">
      <c r="B396" s="13"/>
    </row>
    <row r="397" spans="2:2">
      <c r="B397" s="13"/>
    </row>
    <row r="398" spans="2:2">
      <c r="B398" s="13"/>
    </row>
    <row r="399" spans="2:2">
      <c r="B399" s="13"/>
    </row>
    <row r="400" spans="2:2">
      <c r="B400" s="13"/>
    </row>
    <row r="401" spans="2:2">
      <c r="B401" s="13"/>
    </row>
    <row r="402" spans="2:2">
      <c r="B402" s="13"/>
    </row>
    <row r="403" spans="2:2">
      <c r="B403" s="13"/>
    </row>
    <row r="404" spans="2:2">
      <c r="B404" s="13"/>
    </row>
    <row r="405" spans="2:2">
      <c r="B405" s="13"/>
    </row>
    <row r="406" spans="2:2">
      <c r="B406" s="13"/>
    </row>
    <row r="407" spans="2:2">
      <c r="B407" s="13"/>
    </row>
    <row r="408" spans="2:2">
      <c r="B408" s="13"/>
    </row>
    <row r="409" spans="2:2">
      <c r="B409" s="13"/>
    </row>
    <row r="410" spans="2:2">
      <c r="B410" s="13"/>
    </row>
    <row r="411" spans="2:2">
      <c r="B411" s="13"/>
    </row>
    <row r="412" spans="2:2">
      <c r="B412" s="13"/>
    </row>
    <row r="413" spans="2:2">
      <c r="B413" s="13"/>
    </row>
    <row r="414" spans="2:2">
      <c r="B414" s="13"/>
    </row>
    <row r="415" spans="2:2">
      <c r="B415" s="13"/>
    </row>
    <row r="416" spans="2:2">
      <c r="B416" s="13"/>
    </row>
    <row r="417" spans="2:2">
      <c r="B417" s="13"/>
    </row>
    <row r="418" spans="2:2">
      <c r="B418" s="13"/>
    </row>
    <row r="419" spans="2:2">
      <c r="B419" s="13"/>
    </row>
    <row r="420" spans="2:2">
      <c r="B420" s="13"/>
    </row>
    <row r="421" spans="2:2">
      <c r="B421" s="13"/>
    </row>
    <row r="422" spans="2:2">
      <c r="B422" s="13"/>
    </row>
    <row r="423" spans="2:2">
      <c r="B423" s="13"/>
    </row>
    <row r="424" spans="2:2">
      <c r="B424" s="13"/>
    </row>
    <row r="425" spans="2:2">
      <c r="B425" s="13"/>
    </row>
    <row r="426" spans="2:2">
      <c r="B426" s="13"/>
    </row>
    <row r="427" spans="2:2">
      <c r="B427" s="13"/>
    </row>
    <row r="428" spans="2:2">
      <c r="B428" s="13"/>
    </row>
    <row r="429" spans="2:2">
      <c r="B429" s="13"/>
    </row>
    <row r="430" spans="2:2">
      <c r="B430" s="13"/>
    </row>
    <row r="431" spans="2:2">
      <c r="B431" s="13"/>
    </row>
    <row r="432" spans="2:2">
      <c r="B432" s="13"/>
    </row>
    <row r="433" spans="2:2">
      <c r="B433" s="13"/>
    </row>
    <row r="434" spans="2:2">
      <c r="B434" s="13"/>
    </row>
    <row r="435" spans="2:2">
      <c r="B435" s="13"/>
    </row>
    <row r="436" spans="2:2">
      <c r="B436" s="13"/>
    </row>
    <row r="437" spans="2:2">
      <c r="B437" s="13"/>
    </row>
    <row r="438" spans="2:2">
      <c r="B438" s="13"/>
    </row>
    <row r="439" spans="2:2">
      <c r="B439" s="13"/>
    </row>
    <row r="440" spans="2:2">
      <c r="B440" s="13"/>
    </row>
    <row r="441" spans="2:2">
      <c r="B441" s="13"/>
    </row>
    <row r="442" spans="2:2">
      <c r="B442" s="13"/>
    </row>
    <row r="443" spans="2:2">
      <c r="B443" s="13"/>
    </row>
    <row r="444" spans="2:2">
      <c r="B444" s="13"/>
    </row>
    <row r="445" spans="2:2">
      <c r="B445" s="13"/>
    </row>
    <row r="446" spans="2:2">
      <c r="B446" s="13"/>
    </row>
    <row r="447" spans="2:2">
      <c r="B447" s="13"/>
    </row>
    <row r="448" spans="2:2">
      <c r="B448" s="13"/>
    </row>
    <row r="449" spans="2:2">
      <c r="B449" s="13"/>
    </row>
    <row r="450" spans="2:2">
      <c r="B450" s="13"/>
    </row>
    <row r="451" spans="2:2">
      <c r="B451" s="13"/>
    </row>
    <row r="452" spans="2:2">
      <c r="B452" s="13"/>
    </row>
    <row r="453" spans="2:2">
      <c r="B453" s="13"/>
    </row>
    <row r="454" spans="2:2">
      <c r="B454" s="13"/>
    </row>
    <row r="455" spans="2:2">
      <c r="B455" s="13"/>
    </row>
    <row r="456" spans="2:2">
      <c r="B456" s="13"/>
    </row>
    <row r="457" spans="2:2">
      <c r="B457" s="13"/>
    </row>
    <row r="458" spans="2:2">
      <c r="B458" s="13"/>
    </row>
    <row r="459" spans="2:2">
      <c r="B459" s="13"/>
    </row>
    <row r="460" spans="2:2">
      <c r="B460" s="13"/>
    </row>
    <row r="461" spans="2:2">
      <c r="B461" s="13"/>
    </row>
    <row r="462" spans="2:2">
      <c r="B462" s="13"/>
    </row>
    <row r="463" spans="2:2">
      <c r="B463" s="13"/>
    </row>
    <row r="464" spans="2:2">
      <c r="B464" s="13"/>
    </row>
    <row r="465" spans="2:2">
      <c r="B465" s="13"/>
    </row>
    <row r="466" spans="2:2">
      <c r="B466" s="13"/>
    </row>
    <row r="467" spans="2:2">
      <c r="B467" s="13"/>
    </row>
    <row r="468" spans="2:2">
      <c r="B468" s="13"/>
    </row>
    <row r="469" spans="2:2">
      <c r="B469" s="13"/>
    </row>
    <row r="470" spans="2:2">
      <c r="B470" s="13"/>
    </row>
    <row r="471" spans="2:2">
      <c r="B471" s="13"/>
    </row>
    <row r="472" spans="2:2">
      <c r="B472" s="13"/>
    </row>
    <row r="473" spans="2:2">
      <c r="B473" s="13"/>
    </row>
    <row r="474" spans="2:2">
      <c r="B474" s="13"/>
    </row>
    <row r="475" spans="2:2">
      <c r="B475" s="13"/>
    </row>
    <row r="476" spans="2:2">
      <c r="B476" s="13"/>
    </row>
    <row r="477" spans="2:2">
      <c r="B477" s="13"/>
    </row>
    <row r="478" spans="2:2">
      <c r="B478" s="13"/>
    </row>
    <row r="479" spans="2:2">
      <c r="B479" s="13"/>
    </row>
    <row r="480" spans="2:2">
      <c r="B480" s="13"/>
    </row>
    <row r="481" spans="2:2">
      <c r="B481" s="13"/>
    </row>
    <row r="482" spans="2:2">
      <c r="B482" s="13"/>
    </row>
    <row r="483" spans="2:2">
      <c r="B483" s="13"/>
    </row>
    <row r="484" spans="2:2">
      <c r="B484" s="13"/>
    </row>
    <row r="485" spans="2:2">
      <c r="B485" s="13"/>
    </row>
    <row r="486" spans="2:2">
      <c r="B486" s="13"/>
    </row>
    <row r="487" spans="2:2">
      <c r="B487" s="13"/>
    </row>
    <row r="488" spans="2:2">
      <c r="B488" s="13"/>
    </row>
    <row r="489" spans="2:2">
      <c r="B489" s="13"/>
    </row>
    <row r="490" spans="2:2">
      <c r="B490" s="13"/>
    </row>
    <row r="491" spans="2:2">
      <c r="B491" s="13"/>
    </row>
    <row r="492" spans="2:2">
      <c r="B492" s="13"/>
    </row>
    <row r="493" spans="2:2">
      <c r="B493" s="13"/>
    </row>
    <row r="494" spans="2:2">
      <c r="B494" s="13"/>
    </row>
    <row r="495" spans="2:2">
      <c r="B495" s="13"/>
    </row>
    <row r="496" spans="2:2">
      <c r="B496" s="13"/>
    </row>
    <row r="497" spans="2:2">
      <c r="B497" s="13"/>
    </row>
    <row r="498" spans="2:2">
      <c r="B498" s="13"/>
    </row>
    <row r="499" spans="2:2">
      <c r="B499" s="13"/>
    </row>
    <row r="500" spans="2:2">
      <c r="B500" s="13"/>
    </row>
    <row r="501" spans="2:2">
      <c r="B501" s="13"/>
    </row>
  </sheetData>
  <sheetProtection sheet="1" objects="1" scenarios="1"/>
  <mergeCells count="1">
    <mergeCell ref="A2:G3"/>
  </mergeCells>
  <pageMargins left="0.70866141732283472" right="0.70866141732283472" top="0.74803149606299213" bottom="0.74803149606299213" header="0.31496062992125984" footer="0.31496062992125984"/>
  <pageSetup paperSize="9" scale="72" orientation="landscape" r:id="rId1"/>
  <ignoredErrors>
    <ignoredError sqref="E7 C7 C9:E9"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0</xdr:col>
                    <xdr:colOff>196850</xdr:colOff>
                    <xdr:row>5</xdr:row>
                    <xdr:rowOff>146050</xdr:rowOff>
                  </from>
                  <to>
                    <xdr:col>1</xdr:col>
                    <xdr:colOff>266700</xdr:colOff>
                    <xdr:row>6</xdr:row>
                    <xdr:rowOff>457200</xdr:rowOff>
                  </to>
                </anchor>
              </controlPr>
            </control>
          </mc:Choice>
        </mc:AlternateContent>
        <mc:AlternateContent xmlns:mc="http://schemas.openxmlformats.org/markup-compatibility/2006">
          <mc:Choice Requires="x14">
            <control shapeId="8194" r:id="rId5" name="Drop Down 2">
              <controlPr defaultSize="0" autoLine="0" autoPict="0">
                <anchor moveWithCells="1">
                  <from>
                    <xdr:col>2</xdr:col>
                    <xdr:colOff>101600</xdr:colOff>
                    <xdr:row>5</xdr:row>
                    <xdr:rowOff>146050</xdr:rowOff>
                  </from>
                  <to>
                    <xdr:col>6</xdr:col>
                    <xdr:colOff>76200</xdr:colOff>
                    <xdr:row>6</xdr:row>
                    <xdr:rowOff>476250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8">
    <tabColor rgb="FF92D050"/>
  </sheetPr>
  <dimension ref="A1:G510"/>
  <sheetViews>
    <sheetView showGridLines="0" showRowColHeaders="0" zoomScale="55" zoomScaleNormal="55" workbookViewId="0"/>
  </sheetViews>
  <sheetFormatPr defaultColWidth="10.85546875" defaultRowHeight="14.45"/>
  <cols>
    <col min="1" max="1" width="50.28515625" style="3" customWidth="1"/>
    <col min="2" max="2" width="7.5703125" style="3" customWidth="1"/>
    <col min="3" max="5" width="16" style="3" customWidth="1"/>
    <col min="6" max="16384" width="10.85546875" style="3"/>
  </cols>
  <sheetData>
    <row r="1" spans="1:7" ht="48.75" customHeight="1">
      <c r="A1" s="86"/>
      <c r="B1" s="86"/>
      <c r="C1" s="86"/>
      <c r="D1" s="86"/>
      <c r="E1" s="86"/>
      <c r="F1" s="86"/>
      <c r="G1" s="86"/>
    </row>
    <row r="2" spans="1:7">
      <c r="A2" s="101" t="s">
        <v>0</v>
      </c>
      <c r="B2" s="101"/>
      <c r="C2" s="101"/>
      <c r="D2" s="101"/>
      <c r="E2" s="101"/>
    </row>
    <row r="3" spans="1:7" ht="14.1" customHeight="1">
      <c r="A3" s="101"/>
      <c r="B3" s="101"/>
      <c r="C3" s="101"/>
      <c r="D3" s="101"/>
      <c r="E3" s="101"/>
    </row>
    <row r="4" spans="1:7" ht="30.95" customHeight="1" thickBot="1">
      <c r="A4" s="22" t="s">
        <v>166</v>
      </c>
      <c r="B4" s="23"/>
    </row>
    <row r="5" spans="1:7" ht="18.95" thickTop="1">
      <c r="A5" s="2" t="s">
        <v>159</v>
      </c>
      <c r="B5" s="12"/>
      <c r="C5" s="67">
        <v>5</v>
      </c>
      <c r="D5" s="67">
        <v>6</v>
      </c>
      <c r="E5" s="67">
        <v>7</v>
      </c>
    </row>
    <row r="6" spans="1:7" ht="23.1" customHeight="1">
      <c r="A6" s="13">
        <v>2</v>
      </c>
      <c r="B6" s="13"/>
      <c r="C6" s="102" t="s">
        <v>45</v>
      </c>
      <c r="D6" s="102"/>
      <c r="E6" s="102"/>
    </row>
    <row r="7" spans="1:7" ht="27.6" customHeight="1">
      <c r="A7" s="11" t="str">
        <f>VLOOKUP(A6,DESPLEGABLES!L3:M5,2,0)</f>
        <v>DISTRIBUCION VOLUMEN X CRITERIO (kg ó litros)</v>
      </c>
      <c r="B7" s="11"/>
      <c r="C7" s="15" t="str">
        <f>KPI!C7</f>
        <v>AÑO 2023</v>
      </c>
      <c r="D7" s="15" t="str">
        <f>KPI!D7</f>
        <v>AÑO 2024</v>
      </c>
      <c r="E7" s="78" t="str">
        <f>KPI!E7</f>
        <v>AÑO 2025</v>
      </c>
    </row>
    <row r="8" spans="1:7">
      <c r="A8" s="60" t="s">
        <v>65</v>
      </c>
      <c r="B8" s="13" t="s">
        <v>65</v>
      </c>
      <c r="C8" s="68">
        <f>VLOOKUP($A$7&amp;$C$6&amp;$A8,MOTIVOS_DATOS!$A:$M,C$5,0)</f>
        <v>100</v>
      </c>
      <c r="D8" s="68">
        <f>VLOOKUP($A$7&amp;$C$6&amp;$A8,MOTIVOS_DATOS!$A:$M,D$5,0)</f>
        <v>100</v>
      </c>
      <c r="E8" s="68">
        <f>VLOOKUP($A$7&amp;$C$6&amp;$A8,MOTIVOS_DATOS!$A:$M,E$5,0)</f>
        <v>100</v>
      </c>
      <c r="F8" s="69"/>
    </row>
    <row r="9" spans="1:7">
      <c r="A9" s="60" t="s">
        <v>96</v>
      </c>
      <c r="B9" s="13" t="s">
        <v>96</v>
      </c>
      <c r="C9" s="68">
        <f>VLOOKUP($A$7&amp;$C$6&amp;$A9,MOTIVOS_DATOS!$A:$M,C$5,0)</f>
        <v>49.627046087883571</v>
      </c>
      <c r="D9" s="68">
        <f>VLOOKUP($A$7&amp;$C$6&amp;$A9,MOTIVOS_DATOS!$A:$M,D$5,0)</f>
        <v>52.504091402196217</v>
      </c>
      <c r="E9" s="68">
        <f>VLOOKUP($A$7&amp;$C$6&amp;$A9,MOTIVOS_DATOS!$A:$M,E$5,0)</f>
        <v>55.73226589150476</v>
      </c>
      <c r="F9" s="69"/>
    </row>
    <row r="10" spans="1:7">
      <c r="A10" s="70" t="s">
        <v>97</v>
      </c>
      <c r="B10" s="13" t="s">
        <v>97</v>
      </c>
      <c r="C10" s="68">
        <f>VLOOKUP($A$7&amp;$C$6&amp;$A10,MOTIVOS_DATOS!$A:$M,C$5,0)</f>
        <v>1.5318329307580769</v>
      </c>
      <c r="D10" s="68">
        <f>VLOOKUP($A$7&amp;$C$6&amp;$A10,MOTIVOS_DATOS!$A:$M,D$5,0)</f>
        <v>2.0467106173448952</v>
      </c>
      <c r="E10" s="68">
        <f>VLOOKUP($A$7&amp;$C$6&amp;$A10,MOTIVOS_DATOS!$A:$M,E$5,0)</f>
        <v>1.6024580361951635</v>
      </c>
      <c r="F10" s="69"/>
    </row>
    <row r="11" spans="1:7">
      <c r="A11" s="70" t="s">
        <v>98</v>
      </c>
      <c r="B11" s="13" t="s">
        <v>98</v>
      </c>
      <c r="C11" s="68">
        <f>VLOOKUP($A$7&amp;$C$6&amp;$A11,MOTIVOS_DATOS!$A:$M,C$5,0)</f>
        <v>1.9794477381777205</v>
      </c>
      <c r="D11" s="68">
        <f>VLOOKUP($A$7&amp;$C$6&amp;$A11,MOTIVOS_DATOS!$A:$M,D$5,0)</f>
        <v>1.8410527054293129</v>
      </c>
      <c r="E11" s="68">
        <f>VLOOKUP($A$7&amp;$C$6&amp;$A11,MOTIVOS_DATOS!$A:$M,E$5,0)</f>
        <v>1.8419284587905709</v>
      </c>
      <c r="F11" s="69"/>
    </row>
    <row r="12" spans="1:7">
      <c r="A12" s="70" t="s">
        <v>99</v>
      </c>
      <c r="B12" s="13" t="s">
        <v>99</v>
      </c>
      <c r="C12" s="68">
        <f>VLOOKUP($A$7&amp;$C$6&amp;$A12,MOTIVOS_DATOS!$A:$M,C$5,0)</f>
        <v>8.180824010157572</v>
      </c>
      <c r="D12" s="68">
        <f>VLOOKUP($A$7&amp;$C$6&amp;$A12,MOTIVOS_DATOS!$A:$M,D$5,0)</f>
        <v>7.966990692201402</v>
      </c>
      <c r="E12" s="68">
        <f>VLOOKUP($A$7&amp;$C$6&amp;$A12,MOTIVOS_DATOS!$A:$M,E$5,0)</f>
        <v>8.0286218658698356</v>
      </c>
      <c r="F12" s="69"/>
    </row>
    <row r="13" spans="1:7">
      <c r="A13" s="70" t="s">
        <v>100</v>
      </c>
      <c r="B13" s="13" t="s">
        <v>100</v>
      </c>
      <c r="C13" s="68">
        <f>VLOOKUP($A$7&amp;$C$6&amp;$A13,MOTIVOS_DATOS!$A:$M,C$5,0)</f>
        <v>1.390129838727026</v>
      </c>
      <c r="D13" s="68">
        <f>VLOOKUP($A$7&amp;$C$6&amp;$A13,MOTIVOS_DATOS!$A:$M,D$5,0)</f>
        <v>1.1675582962285669</v>
      </c>
      <c r="E13" s="68">
        <f>VLOOKUP($A$7&amp;$C$6&amp;$A13,MOTIVOS_DATOS!$A:$M,E$5,0)</f>
        <v>1.0029390806961391</v>
      </c>
      <c r="F13" s="69"/>
    </row>
    <row r="14" spans="1:7">
      <c r="A14" s="70" t="s">
        <v>101</v>
      </c>
      <c r="B14" s="13" t="s">
        <v>167</v>
      </c>
      <c r="C14" s="68">
        <f>VLOOKUP($A$7&amp;$C$6&amp;$A14,MOTIVOS_DATOS!$A:$M,C$5,0)</f>
        <v>7.3690015762344938</v>
      </c>
      <c r="D14" s="68">
        <f>VLOOKUP($A$7&amp;$C$6&amp;$A14,MOTIVOS_DATOS!$A:$M,D$5,0)</f>
        <v>6.4805117234523602</v>
      </c>
      <c r="E14" s="68">
        <f>VLOOKUP($A$7&amp;$C$6&amp;$A14,MOTIVOS_DATOS!$A:$M,E$5,0)</f>
        <v>6.1765076764255786</v>
      </c>
      <c r="F14" s="69"/>
    </row>
    <row r="15" spans="1:7">
      <c r="A15" s="70" t="s">
        <v>102</v>
      </c>
      <c r="B15" s="13" t="s">
        <v>103</v>
      </c>
      <c r="C15" s="68">
        <f>VLOOKUP($A$7&amp;$C$6&amp;$A15,MOTIVOS_DATOS!$A:$M,C$5,0)</f>
        <v>15.533608352321405</v>
      </c>
      <c r="D15" s="68">
        <f>VLOOKUP($A$7&amp;$C$6&amp;$A15,MOTIVOS_DATOS!$A:$M,D$5,0)</f>
        <v>14.447510255032899</v>
      </c>
      <c r="E15" s="68">
        <f>VLOOKUP($A$7&amp;$C$6&amp;$A15,MOTIVOS_DATOS!$A:$M,E$5,0)</f>
        <v>11.949871964541952</v>
      </c>
      <c r="F15" s="69"/>
    </row>
    <row r="16" spans="1:7">
      <c r="A16" s="70" t="s">
        <v>103</v>
      </c>
      <c r="B16" s="13" t="s">
        <v>104</v>
      </c>
      <c r="C16" s="68">
        <f>VLOOKUP($A$7&amp;$C$6&amp;$A16,MOTIVOS_DATOS!$A:$M,C$5,0)</f>
        <v>0.15610136083545686</v>
      </c>
      <c r="D16" s="68">
        <f>VLOOKUP($A$7&amp;$C$6&amp;$A16,MOTIVOS_DATOS!$A:$M,D$5,0)</f>
        <v>0.21780121551762407</v>
      </c>
      <c r="E16" s="68">
        <f>VLOOKUP($A$7&amp;$C$6&amp;$A16,MOTIVOS_DATOS!$A:$M,E$5,0)</f>
        <v>0.12406472387960922</v>
      </c>
      <c r="F16" s="69"/>
    </row>
    <row r="17" spans="1:6">
      <c r="A17" s="70" t="s">
        <v>104</v>
      </c>
      <c r="B17" s="13" t="s">
        <v>105</v>
      </c>
      <c r="C17" s="68">
        <f>VLOOKUP($A$7&amp;$C$6&amp;$A17,MOTIVOS_DATOS!$A:$M,C$5,0)</f>
        <v>3.1584601638651435</v>
      </c>
      <c r="D17" s="68">
        <f>VLOOKUP($A$7&amp;$C$6&amp;$A17,MOTIVOS_DATOS!$A:$M,D$5,0)</f>
        <v>2.9329670341006762</v>
      </c>
      <c r="E17" s="68">
        <f>VLOOKUP($A$7&amp;$C$6&amp;$A17,MOTIVOS_DATOS!$A:$M,E$5,0)</f>
        <v>2.2101365929534329</v>
      </c>
      <c r="F17" s="69"/>
    </row>
    <row r="18" spans="1:6">
      <c r="A18" s="70" t="s">
        <v>105</v>
      </c>
      <c r="B18" s="13" t="s">
        <v>106</v>
      </c>
      <c r="C18" s="68">
        <f>VLOOKUP($A$7&amp;$C$6&amp;$A18,MOTIVOS_DATOS!$A:$M,C$5,0)</f>
        <v>3.6666656971824696</v>
      </c>
      <c r="D18" s="68">
        <f>VLOOKUP($A$7&amp;$C$6&amp;$A18,MOTIVOS_DATOS!$A:$M,D$5,0)</f>
        <v>3.8710354792152195</v>
      </c>
      <c r="E18" s="68">
        <f>VLOOKUP($A$7&amp;$C$6&amp;$A18,MOTIVOS_DATOS!$A:$M,E$5,0)</f>
        <v>3.6434496969208467</v>
      </c>
      <c r="F18" s="69"/>
    </row>
    <row r="19" spans="1:6" s="5" customFormat="1">
      <c r="A19" s="70" t="s">
        <v>106</v>
      </c>
      <c r="B19" s="13" t="s">
        <v>107</v>
      </c>
      <c r="C19" s="68">
        <f>VLOOKUP($A$7&amp;$C$6&amp;$A19,MOTIVOS_DATOS!$A:$M,C$5,0)</f>
        <v>0.50078657744874355</v>
      </c>
      <c r="D19" s="68">
        <f>VLOOKUP($A$7&amp;$C$6&amp;$A19,MOTIVOS_DATOS!$A:$M,D$5,0)</f>
        <v>0.48119156008812586</v>
      </c>
      <c r="E19" s="68">
        <f>VLOOKUP($A$7&amp;$C$6&amp;$A19,MOTIVOS_DATOS!$A:$M,E$5,0)</f>
        <v>0.43064098581277716</v>
      </c>
      <c r="F19" s="69"/>
    </row>
    <row r="20" spans="1:6">
      <c r="A20" s="70" t="s">
        <v>107</v>
      </c>
      <c r="B20" s="13" t="s">
        <v>168</v>
      </c>
      <c r="C20" s="68">
        <f>VLOOKUP($A$7&amp;$C$6&amp;$A20,MOTIVOS_DATOS!$A:$M,C$5,0)</f>
        <v>6.9060981988849202</v>
      </c>
      <c r="D20" s="68">
        <f>VLOOKUP($A$7&amp;$C$6&amp;$A20,MOTIVOS_DATOS!$A:$M,D$5,0)</f>
        <v>6.0425767919607454</v>
      </c>
      <c r="E20" s="68">
        <f>VLOOKUP($A$7&amp;$C$6&amp;$A20,MOTIVOS_DATOS!$A:$M,E$5,0)</f>
        <v>7.2571127874143881</v>
      </c>
      <c r="F20" s="69"/>
    </row>
    <row r="21" spans="1:6" ht="6.95" customHeight="1">
      <c r="A21" s="70"/>
      <c r="B21" s="13"/>
      <c r="C21" s="29"/>
      <c r="D21" s="29"/>
      <c r="E21" s="29"/>
      <c r="F21" s="69"/>
    </row>
    <row r="22" spans="1:6">
      <c r="A22" s="70" t="s">
        <v>168</v>
      </c>
      <c r="B22" s="13" t="s">
        <v>169</v>
      </c>
      <c r="C22" s="68">
        <f>VLOOKUP($A$7&amp;$C$6&amp;$A22,MOTIVOS_DATOS!$A:$M,C$5,0)</f>
        <v>35.635422845800484</v>
      </c>
      <c r="D22" s="68">
        <f>VLOOKUP($A$7&amp;$C$6&amp;$A22,MOTIVOS_DATOS!$A:$M,D$5,0)</f>
        <v>32.686354168185019</v>
      </c>
      <c r="E22" s="68">
        <f>VLOOKUP($A$7&amp;$C$6&amp;$A22,MOTIVOS_DATOS!$A:$M,E$5,0)</f>
        <v>35.555234237780873</v>
      </c>
      <c r="F22" s="69"/>
    </row>
    <row r="23" spans="1:6">
      <c r="A23" s="70" t="s">
        <v>169</v>
      </c>
      <c r="B23" s="13" t="s">
        <v>170</v>
      </c>
      <c r="C23" s="68">
        <f>VLOOKUP($A$7&amp;$C$6&amp;$A23,MOTIVOS_DATOS!$A:$M,C$5,0)</f>
        <v>19.608202191322409</v>
      </c>
      <c r="D23" s="68">
        <f>VLOOKUP($A$7&amp;$C$6&amp;$A23,MOTIVOS_DATOS!$A:$M,D$5,0)</f>
        <v>22.120829968315324</v>
      </c>
      <c r="E23" s="68">
        <f>VLOOKUP($A$7&amp;$C$6&amp;$A23,MOTIVOS_DATOS!$A:$M,E$5,0)</f>
        <v>19.478450324524328</v>
      </c>
      <c r="F23" s="69"/>
    </row>
    <row r="24" spans="1:6">
      <c r="A24" s="70" t="s">
        <v>170</v>
      </c>
      <c r="B24" s="13" t="s">
        <v>171</v>
      </c>
      <c r="C24" s="68">
        <f>VLOOKUP($A$7&amp;$C$6&amp;$A24,MOTIVOS_DATOS!$A:$M,C$5,0)</f>
        <v>15.165350770225771</v>
      </c>
      <c r="D24" s="68">
        <f>VLOOKUP($A$7&amp;$C$6&amp;$A24,MOTIVOS_DATOS!$A:$M,D$5,0)</f>
        <v>14.266843517775381</v>
      </c>
      <c r="E24" s="68">
        <f>VLOOKUP($A$7&amp;$C$6&amp;$A24,MOTIVOS_DATOS!$A:$M,E$5,0)</f>
        <v>13.904686926053511</v>
      </c>
      <c r="F24" s="69"/>
    </row>
    <row r="25" spans="1:6" s="5" customFormat="1">
      <c r="A25" s="70" t="s">
        <v>171</v>
      </c>
      <c r="B25" s="13" t="s">
        <v>172</v>
      </c>
      <c r="C25" s="68">
        <f>VLOOKUP($A$7&amp;$C$6&amp;$A25,MOTIVOS_DATOS!$A:$M,C$5,0)</f>
        <v>8.7686457712592905</v>
      </c>
      <c r="D25" s="68">
        <f>VLOOKUP($A$7&amp;$C$6&amp;$A25,MOTIVOS_DATOS!$A:$M,D$5,0)</f>
        <v>9.0289152390767704</v>
      </c>
      <c r="E25" s="68">
        <f>VLOOKUP($A$7&amp;$C$6&amp;$A25,MOTIVOS_DATOS!$A:$M,E$5,0)</f>
        <v>7.1652651008036816</v>
      </c>
      <c r="F25" s="69"/>
    </row>
    <row r="26" spans="1:6">
      <c r="A26" s="70" t="s">
        <v>172</v>
      </c>
      <c r="B26" s="13" t="s">
        <v>173</v>
      </c>
      <c r="C26" s="68">
        <f>VLOOKUP($A$7&amp;$C$6&amp;$A26,MOTIVOS_DATOS!$A:$M,C$5,0)</f>
        <v>1.4073913015133184</v>
      </c>
      <c r="D26" s="68">
        <f>VLOOKUP($A$7&amp;$C$6&amp;$A26,MOTIVOS_DATOS!$A:$M,D$5,0)</f>
        <v>1.122586590567564</v>
      </c>
      <c r="E26" s="68">
        <f>VLOOKUP($A$7&amp;$C$6&amp;$A26,MOTIVOS_DATOS!$A:$M,E$5,0)</f>
        <v>0.82080294279309518</v>
      </c>
      <c r="F26" s="69"/>
    </row>
    <row r="27" spans="1:6">
      <c r="A27" s="70" t="s">
        <v>173</v>
      </c>
      <c r="B27" s="13" t="s">
        <v>174</v>
      </c>
      <c r="C27" s="68">
        <f>VLOOKUP($A$7&amp;$C$6&amp;$A27,MOTIVOS_DATOS!$A:$M,C$5,0)</f>
        <v>6.1164530771917125</v>
      </c>
      <c r="D27" s="68">
        <f>VLOOKUP($A$7&amp;$C$6&amp;$A27,MOTIVOS_DATOS!$A:$M,D$5,0)</f>
        <v>7.1340155691716882</v>
      </c>
      <c r="E27" s="68">
        <f>VLOOKUP($A$7&amp;$C$6&amp;$A27,MOTIVOS_DATOS!$A:$M,E$5,0)</f>
        <v>8.6938482663566781</v>
      </c>
      <c r="F27" s="69"/>
    </row>
    <row r="28" spans="1:6">
      <c r="A28" s="70" t="s">
        <v>175</v>
      </c>
      <c r="B28" s="13" t="s">
        <v>176</v>
      </c>
      <c r="C28" s="68">
        <f>VLOOKUP($A$7&amp;$C$6&amp;$A28,MOTIVOS_DATOS!$A:$M,C$5,0)</f>
        <v>0.43277217961928971</v>
      </c>
      <c r="D28" s="68">
        <f>VLOOKUP($A$7&amp;$C$6&amp;$A28,MOTIVOS_DATOS!$A:$M,D$5,0)</f>
        <v>0.4216934002702899</v>
      </c>
      <c r="E28" s="68">
        <f>VLOOKUP($A$7&amp;$C$6&amp;$A28,MOTIVOS_DATOS!$A:$M,E$5,0)</f>
        <v>0.59202316289466117</v>
      </c>
      <c r="F28" s="69"/>
    </row>
    <row r="29" spans="1:6">
      <c r="A29" s="70" t="s">
        <v>174</v>
      </c>
      <c r="B29" s="13" t="s">
        <v>177</v>
      </c>
      <c r="C29" s="68">
        <f>VLOOKUP($A$7&amp;$C$6&amp;$A29,MOTIVOS_DATOS!$A:$M,C$5,0)</f>
        <v>12.865763746507014</v>
      </c>
      <c r="D29" s="68">
        <f>VLOOKUP($A$7&amp;$C$6&amp;$A29,MOTIVOS_DATOS!$A:$M,D$5,0)</f>
        <v>13.218757250544243</v>
      </c>
      <c r="E29" s="68">
        <f>VLOOKUP($A$7&amp;$C$6&amp;$A29,MOTIVOS_DATOS!$A:$M,E$5,0)</f>
        <v>13.789691789789307</v>
      </c>
      <c r="F29" s="69"/>
    </row>
    <row r="30" spans="1:6" ht="6.95" customHeight="1">
      <c r="A30" s="70"/>
      <c r="B30" s="13"/>
      <c r="C30" s="29"/>
      <c r="D30" s="29"/>
      <c r="E30" s="29"/>
      <c r="F30" s="69"/>
    </row>
    <row r="31" spans="1:6">
      <c r="A31" s="70" t="s">
        <v>176</v>
      </c>
      <c r="B31" s="13" t="s">
        <v>178</v>
      </c>
      <c r="C31" s="68">
        <f>VLOOKUP($A$7&amp;$C$6&amp;$A31,MOTIVOS_DATOS!$A:$M,C$5,0)</f>
        <v>5.514681437766086</v>
      </c>
      <c r="D31" s="68">
        <f>VLOOKUP($A$7&amp;$C$6&amp;$A31,MOTIVOS_DATOS!$A:$M,D$5,0)</f>
        <v>3.8108075899359837</v>
      </c>
      <c r="E31" s="68">
        <f>VLOOKUP($A$7&amp;$C$6&amp;$A31,MOTIVOS_DATOS!$A:$M,E$5,0)</f>
        <v>2.826722629338303</v>
      </c>
      <c r="F31" s="69"/>
    </row>
    <row r="32" spans="1:6" s="5" customFormat="1">
      <c r="A32" s="70" t="s">
        <v>179</v>
      </c>
      <c r="B32" s="13" t="s">
        <v>180</v>
      </c>
      <c r="C32" s="68">
        <f>VLOOKUP($A$7&amp;$C$6&amp;$A32,MOTIVOS_DATOS!$A:$M,C$5,0)</f>
        <v>19.996577365705111</v>
      </c>
      <c r="D32" s="68">
        <f>VLOOKUP($A$7&amp;$C$6&amp;$A32,MOTIVOS_DATOS!$A:$M,D$5,0)</f>
        <v>20.810630422549924</v>
      </c>
      <c r="E32" s="68">
        <f>VLOOKUP($A$7&amp;$C$6&amp;$A32,MOTIVOS_DATOS!$A:$M,E$5,0)</f>
        <v>25.967346210560223</v>
      </c>
      <c r="F32" s="69"/>
    </row>
    <row r="33" spans="1:6" s="5" customFormat="1">
      <c r="A33" s="70" t="s">
        <v>178</v>
      </c>
      <c r="B33" s="13" t="s">
        <v>181</v>
      </c>
      <c r="C33" s="68">
        <f>VLOOKUP($A$7&amp;$C$6&amp;$A33,MOTIVOS_DATOS!$A:$M,C$5,0)</f>
        <v>9.3398987655253389</v>
      </c>
      <c r="D33" s="68">
        <f>VLOOKUP($A$7&amp;$C$6&amp;$A33,MOTIVOS_DATOS!$A:$M,D$5,0)</f>
        <v>10.437471417620605</v>
      </c>
      <c r="E33" s="68">
        <f>VLOOKUP($A$7&amp;$C$6&amp;$A33,MOTIVOS_DATOS!$A:$M,E$5,0)</f>
        <v>10.582660002108824</v>
      </c>
      <c r="F33" s="69"/>
    </row>
    <row r="34" spans="1:6">
      <c r="A34" s="70" t="s">
        <v>182</v>
      </c>
      <c r="B34" s="13" t="s">
        <v>183</v>
      </c>
      <c r="C34" s="68">
        <f>VLOOKUP($A$7&amp;$C$6&amp;$A34,MOTIVOS_DATOS!$A:$M,C$5,0)</f>
        <v>33.175653944088559</v>
      </c>
      <c r="D34" s="68">
        <f>VLOOKUP($A$7&amp;$C$6&amp;$A34,MOTIVOS_DATOS!$A:$M,D$5,0)</f>
        <v>32.796396235172104</v>
      </c>
      <c r="E34" s="68">
        <f>VLOOKUP($A$7&amp;$C$6&amp;$A34,MOTIVOS_DATOS!$A:$M,E$5,0)</f>
        <v>29.017259591617073</v>
      </c>
      <c r="F34" s="69"/>
    </row>
    <row r="35" spans="1:6">
      <c r="A35" s="70" t="s">
        <v>181</v>
      </c>
      <c r="B35" s="13" t="s">
        <v>184</v>
      </c>
      <c r="C35" s="68">
        <f>VLOOKUP($A$7&amp;$C$6&amp;$A35,MOTIVOS_DATOS!$A:$M,C$5,0)</f>
        <v>6.6184810645236025</v>
      </c>
      <c r="D35" s="68">
        <f>VLOOKUP($A$7&amp;$C$6&amp;$A35,MOTIVOS_DATOS!$A:$M,D$5,0)</f>
        <v>7.4141680153860214</v>
      </c>
      <c r="E35" s="68">
        <f>VLOOKUP($A$7&amp;$C$6&amp;$A35,MOTIVOS_DATOS!$A:$M,E$5,0)</f>
        <v>7.5881034589623519</v>
      </c>
      <c r="F35" s="69"/>
    </row>
    <row r="36" spans="1:6">
      <c r="A36" s="70" t="s">
        <v>183</v>
      </c>
      <c r="B36" s="13" t="s">
        <v>185</v>
      </c>
      <c r="C36" s="68">
        <f>VLOOKUP($A$7&amp;$C$6&amp;$A36,MOTIVOS_DATOS!$A:$M,C$5,0)</f>
        <v>5.3970050254940016</v>
      </c>
      <c r="D36" s="68">
        <f>VLOOKUP($A$7&amp;$C$6&amp;$A36,MOTIVOS_DATOS!$A:$M,D$5,0)</f>
        <v>5.1505743715040211</v>
      </c>
      <c r="E36" s="68">
        <f>VLOOKUP($A$7&amp;$C$6&amp;$A36,MOTIVOS_DATOS!$A:$M,E$5,0)</f>
        <v>5.2208992919610555</v>
      </c>
      <c r="F36" s="69"/>
    </row>
    <row r="37" spans="1:6">
      <c r="A37" s="70" t="s">
        <v>184</v>
      </c>
      <c r="B37" s="13" t="s">
        <v>186</v>
      </c>
      <c r="C37" s="68">
        <f>VLOOKUP($A$7&amp;$C$6&amp;$A37,MOTIVOS_DATOS!$A:$M,C$5,0)</f>
        <v>1.8112058265065285</v>
      </c>
      <c r="D37" s="68">
        <f>VLOOKUP($A$7&amp;$C$6&amp;$A37,MOTIVOS_DATOS!$A:$M,D$5,0)</f>
        <v>2.521688732365357</v>
      </c>
      <c r="E37" s="68">
        <f>VLOOKUP($A$7&amp;$C$6&amp;$A37,MOTIVOS_DATOS!$A:$M,E$5,0)</f>
        <v>1.7444216220919844</v>
      </c>
      <c r="F37" s="69"/>
    </row>
    <row r="38" spans="1:6" s="5" customFormat="1">
      <c r="A38" s="70" t="s">
        <v>185</v>
      </c>
      <c r="B38" s="13" t="s">
        <v>187</v>
      </c>
      <c r="C38" s="68">
        <f>VLOOKUP($A$7&amp;$C$6&amp;$A38,MOTIVOS_DATOS!$A:$M,C$5,0)</f>
        <v>18.14650075547425</v>
      </c>
      <c r="D38" s="68">
        <f>VLOOKUP($A$7&amp;$C$6&amp;$A38,MOTIVOS_DATOS!$A:$M,D$5,0)</f>
        <v>17.058260391687117</v>
      </c>
      <c r="E38" s="68">
        <f>VLOOKUP($A$7&amp;$C$6&amp;$A38,MOTIVOS_DATOS!$A:$M,E$5,0)</f>
        <v>17.052590619537298</v>
      </c>
      <c r="F38" s="69"/>
    </row>
    <row r="39" spans="1:6" s="5" customFormat="1" ht="6.95" customHeight="1">
      <c r="A39" s="70"/>
      <c r="B39" s="13"/>
      <c r="C39" s="29"/>
      <c r="D39" s="29"/>
      <c r="E39" s="29"/>
      <c r="F39" s="69"/>
    </row>
    <row r="40" spans="1:6">
      <c r="A40" s="70" t="s">
        <v>186</v>
      </c>
      <c r="B40" s="13" t="s">
        <v>188</v>
      </c>
      <c r="C40" s="68">
        <f>VLOOKUP($A$7&amp;$C$6&amp;$A40,MOTIVOS_DATOS!$A:$M,C$5,0)</f>
        <v>21.371273140442458</v>
      </c>
      <c r="D40" s="68">
        <f>VLOOKUP($A$7&amp;$C$6&amp;$A40,MOTIVOS_DATOS!$A:$M,D$5,0)</f>
        <v>20.420356936650226</v>
      </c>
      <c r="E40" s="68">
        <f>VLOOKUP($A$7&amp;$C$6&amp;$A40,MOTIVOS_DATOS!$A:$M,E$5,0)</f>
        <v>26.384921855107557</v>
      </c>
      <c r="F40" s="69"/>
    </row>
    <row r="41" spans="1:6">
      <c r="A41" s="70" t="s">
        <v>187</v>
      </c>
      <c r="B41" s="13" t="s">
        <v>189</v>
      </c>
      <c r="C41" s="68">
        <f>VLOOKUP($A$7&amp;$C$6&amp;$A41,MOTIVOS_DATOS!$A:$M,C$5,0)</f>
        <v>0.4354950802446198</v>
      </c>
      <c r="D41" s="68">
        <f>VLOOKUP($A$7&amp;$C$6&amp;$A41,MOTIVOS_DATOS!$A:$M,D$5,0)</f>
        <v>0.16881708721724883</v>
      </c>
      <c r="E41" s="68">
        <f>VLOOKUP($A$7&amp;$C$6&amp;$A41,MOTIVOS_DATOS!$A:$M,E$5,0)</f>
        <v>0.1967819419533329</v>
      </c>
      <c r="F41" s="69"/>
    </row>
    <row r="42" spans="1:6">
      <c r="A42" s="70" t="s">
        <v>188</v>
      </c>
      <c r="B42" s="13" t="s">
        <v>190</v>
      </c>
      <c r="C42" s="68">
        <f>VLOOKUP($A$7&amp;$C$6&amp;$A42,MOTIVOS_DATOS!$A:$M,C$5,0)</f>
        <v>5.0992983004388277</v>
      </c>
      <c r="D42" s="68">
        <f>VLOOKUP($A$7&amp;$C$6&amp;$A42,MOTIVOS_DATOS!$A:$M,D$5,0)</f>
        <v>4.275913679879908</v>
      </c>
      <c r="E42" s="68">
        <f>VLOOKUP($A$7&amp;$C$6&amp;$A42,MOTIVOS_DATOS!$A:$M,E$5,0)</f>
        <v>3.0838148293067005</v>
      </c>
      <c r="F42" s="69"/>
    </row>
    <row r="43" spans="1:6">
      <c r="A43" s="70" t="s">
        <v>189</v>
      </c>
      <c r="B43" s="13" t="s">
        <v>191</v>
      </c>
      <c r="C43" s="68">
        <f>VLOOKUP($A$7&amp;$C$6&amp;$A43,MOTIVOS_DATOS!$A:$M,C$5,0)</f>
        <v>0.8427617191458604</v>
      </c>
      <c r="D43" s="68">
        <f>VLOOKUP($A$7&amp;$C$6&amp;$A43,MOTIVOS_DATOS!$A:$M,D$5,0)</f>
        <v>0.94178121797115799</v>
      </c>
      <c r="E43" s="68">
        <f>VLOOKUP($A$7&amp;$C$6&amp;$A43,MOTIVOS_DATOS!$A:$M,E$5,0)</f>
        <v>0.46517708032615013</v>
      </c>
      <c r="F43" s="69"/>
    </row>
    <row r="44" spans="1:6">
      <c r="A44" s="70" t="s">
        <v>190</v>
      </c>
      <c r="B44" s="13" t="s">
        <v>192</v>
      </c>
      <c r="C44" s="68">
        <f>VLOOKUP($A$7&amp;$C$6&amp;$A44,MOTIVOS_DATOS!$A:$M,C$5,0)</f>
        <v>38.706141478221731</v>
      </c>
      <c r="D44" s="68">
        <f>VLOOKUP($A$7&amp;$C$6&amp;$A44,MOTIVOS_DATOS!$A:$M,D$5,0)</f>
        <v>39.110886616796485</v>
      </c>
      <c r="E44" s="68">
        <f>VLOOKUP($A$7&amp;$C$6&amp;$A44,MOTIVOS_DATOS!$A:$M,E$5,0)</f>
        <v>33.360943780179333</v>
      </c>
      <c r="F44" s="69"/>
    </row>
    <row r="45" spans="1:6">
      <c r="A45" s="70" t="s">
        <v>191</v>
      </c>
      <c r="B45" s="13" t="s">
        <v>193</v>
      </c>
      <c r="C45" s="68">
        <f>VLOOKUP($A$7&amp;$C$6&amp;$A45,MOTIVOS_DATOS!$A:$M,C$5,0)</f>
        <v>9.1114218834437342</v>
      </c>
      <c r="D45" s="68">
        <f>VLOOKUP($A$7&amp;$C$6&amp;$A45,MOTIVOS_DATOS!$A:$M,D$5,0)</f>
        <v>9.3208076928268095</v>
      </c>
      <c r="E45" s="68">
        <f>VLOOKUP($A$7&amp;$C$6&amp;$A45,MOTIVOS_DATOS!$A:$M,E$5,0)</f>
        <v>9.0433963918906866</v>
      </c>
      <c r="F45" s="69"/>
    </row>
    <row r="46" spans="1:6">
      <c r="A46" s="70" t="s">
        <v>192</v>
      </c>
      <c r="B46" s="13" t="s">
        <v>194</v>
      </c>
      <c r="C46" s="68">
        <f>VLOOKUP($A$7&amp;$C$6&amp;$A46,MOTIVOS_DATOS!$A:$M,C$5,0)</f>
        <v>22.711595111802069</v>
      </c>
      <c r="D46" s="68">
        <f>VLOOKUP($A$7&amp;$C$6&amp;$A46,MOTIVOS_DATOS!$A:$M,D$5,0)</f>
        <v>24.541467388871663</v>
      </c>
      <c r="E46" s="68">
        <f>VLOOKUP($A$7&amp;$C$6&amp;$A46,MOTIVOS_DATOS!$A:$M,E$5,0)</f>
        <v>25.03601783996745</v>
      </c>
      <c r="F46" s="69"/>
    </row>
    <row r="47" spans="1:6">
      <c r="A47" s="70" t="s">
        <v>193</v>
      </c>
      <c r="B47" s="13" t="s">
        <v>195</v>
      </c>
      <c r="C47" s="68">
        <f>VLOOKUP($A$7&amp;$C$6&amp;$A47,MOTIVOS_DATOS!$A:$M,C$5,0)</f>
        <v>1.7220133092638492</v>
      </c>
      <c r="D47" s="68">
        <f>VLOOKUP($A$7&amp;$C$6&amp;$A47,MOTIVOS_DATOS!$A:$M,D$5,0)</f>
        <v>1.2199659038898976</v>
      </c>
      <c r="E47" s="68">
        <f>VLOOKUP($A$7&amp;$C$6&amp;$A47,MOTIVOS_DATOS!$A:$M,E$5,0)</f>
        <v>2.4289482163268636</v>
      </c>
      <c r="F47" s="69"/>
    </row>
    <row r="48" spans="1:6">
      <c r="A48" s="70"/>
      <c r="B48" s="13"/>
      <c r="C48" s="29"/>
      <c r="D48" s="29"/>
      <c r="E48" s="29"/>
      <c r="F48" s="69"/>
    </row>
    <row r="49" spans="1:7">
      <c r="A49" s="70" t="s">
        <v>194</v>
      </c>
      <c r="B49" s="13" t="s">
        <v>196</v>
      </c>
      <c r="C49" s="68">
        <f>VLOOKUP($A$7&amp;$C$6&amp;$A49,MOTIVOS_DATOS!$A:$M,C$5,0)</f>
        <v>7.3687330800036355</v>
      </c>
      <c r="D49" s="68">
        <f>VLOOKUP($A$7&amp;$C$6&amp;$A49,MOTIVOS_DATOS!$A:$M,D$5,0)</f>
        <v>7.0171460993031491</v>
      </c>
      <c r="E49" s="68">
        <f>VLOOKUP($A$7&amp;$C$6&amp;$A49,MOTIVOS_DATOS!$A:$M,E$5,0)</f>
        <v>5.3254992244150383</v>
      </c>
      <c r="F49" s="69"/>
    </row>
    <row r="50" spans="1:7">
      <c r="A50" s="70" t="s">
        <v>195</v>
      </c>
      <c r="B50" s="13" t="s">
        <v>197</v>
      </c>
      <c r="C50" s="68">
        <f>VLOOKUP($A$7&amp;$C$6&amp;$A50,MOTIVOS_DATOS!$A:$M,C$5,0)</f>
        <v>0.21692048163848926</v>
      </c>
      <c r="D50" s="68">
        <f>VLOOKUP($A$7&amp;$C$6&amp;$A50,MOTIVOS_DATOS!$A:$M,D$5,0)</f>
        <v>0.36833047356881132</v>
      </c>
      <c r="E50" s="68">
        <f>VLOOKUP($A$7&amp;$C$6&amp;$A50,MOTIVOS_DATOS!$A:$M,E$5,0)</f>
        <v>0.10366567302831317</v>
      </c>
      <c r="F50" s="69"/>
    </row>
    <row r="51" spans="1:7">
      <c r="A51" s="70" t="s">
        <v>196</v>
      </c>
      <c r="B51" s="13" t="s">
        <v>198</v>
      </c>
      <c r="C51" s="68">
        <f>VLOOKUP($A$7&amp;$C$6&amp;$A51,MOTIVOS_DATOS!$A:$M,C$5,0)</f>
        <v>19.717213093154427</v>
      </c>
      <c r="D51" s="68">
        <f>VLOOKUP($A$7&amp;$C$6&amp;$A51,MOTIVOS_DATOS!$A:$M,D$5,0)</f>
        <v>20.894215496688105</v>
      </c>
      <c r="E51" s="68">
        <f>VLOOKUP($A$7&amp;$C$6&amp;$A51,MOTIVOS_DATOS!$A:$M,E$5,0)</f>
        <v>19.927830552416257</v>
      </c>
      <c r="F51" s="69"/>
    </row>
    <row r="52" spans="1:7">
      <c r="A52" s="70" t="s">
        <v>197</v>
      </c>
      <c r="B52" s="13" t="s">
        <v>199</v>
      </c>
      <c r="C52" s="68">
        <f>VLOOKUP($A$7&amp;$C$6&amp;$A52,MOTIVOS_DATOS!$A:$M,C$5,0)</f>
        <v>38.29570953676383</v>
      </c>
      <c r="D52" s="68">
        <f>VLOOKUP($A$7&amp;$C$6&amp;$A52,MOTIVOS_DATOS!$A:$M,D$5,0)</f>
        <v>39.090916681626027</v>
      </c>
      <c r="E52" s="68">
        <f>VLOOKUP($A$7&amp;$C$6&amp;$A52,MOTIVOS_DATOS!$A:$M,E$5,0)</f>
        <v>41.951613842723098</v>
      </c>
      <c r="F52" s="69"/>
    </row>
    <row r="53" spans="1:7">
      <c r="A53" s="70" t="s">
        <v>198</v>
      </c>
      <c r="B53" s="13" t="s">
        <v>200</v>
      </c>
      <c r="C53" s="68">
        <f>VLOOKUP($A$7&amp;$C$6&amp;$A53,MOTIVOS_DATOS!$A:$M,C$5,0)</f>
        <v>3.0394486195318362</v>
      </c>
      <c r="D53" s="68">
        <f>VLOOKUP($A$7&amp;$C$6&amp;$A53,MOTIVOS_DATOS!$A:$M,D$5,0)</f>
        <v>2.1936281291750603</v>
      </c>
      <c r="E53" s="68">
        <f>VLOOKUP($A$7&amp;$C$6&amp;$A53,MOTIVOS_DATOS!$A:$M,E$5,0)</f>
        <v>2.1532046819728996</v>
      </c>
      <c r="F53" s="69"/>
    </row>
    <row r="54" spans="1:7">
      <c r="A54" s="70" t="s">
        <v>199</v>
      </c>
      <c r="B54" s="13" t="s">
        <v>201</v>
      </c>
      <c r="C54" s="68">
        <f>VLOOKUP($A$7&amp;$C$6&amp;$A54,MOTIVOS_DATOS!$A:$M,C$5,0)</f>
        <v>3.0443406085497871</v>
      </c>
      <c r="D54" s="68">
        <f>VLOOKUP($A$7&amp;$C$6&amp;$A54,MOTIVOS_DATOS!$A:$M,D$5,0)</f>
        <v>3.3836492763754666</v>
      </c>
      <c r="E54" s="68">
        <f>VLOOKUP($A$7&amp;$C$6&amp;$A54,MOTIVOS_DATOS!$A:$M,E$5,0)</f>
        <v>2.5851444747303702</v>
      </c>
      <c r="F54" s="69"/>
    </row>
    <row r="55" spans="1:7">
      <c r="A55" s="70" t="s">
        <v>200</v>
      </c>
      <c r="B55" s="13" t="s">
        <v>202</v>
      </c>
      <c r="C55" s="68">
        <f>VLOOKUP($A$7&amp;$C$6&amp;$A55,MOTIVOS_DATOS!$A:$M,C$5,0)</f>
        <v>18.29194962342034</v>
      </c>
      <c r="D55" s="68">
        <f>VLOOKUP($A$7&amp;$C$6&amp;$A55,MOTIVOS_DATOS!$A:$M,D$5,0)</f>
        <v>16.637683629765807</v>
      </c>
      <c r="E55" s="68">
        <f>VLOOKUP($A$7&amp;$C$6&amp;$A55,MOTIVOS_DATOS!$A:$M,E$5,0)</f>
        <v>17.388913417326219</v>
      </c>
      <c r="F55" s="69"/>
    </row>
    <row r="56" spans="1:7">
      <c r="A56" s="70" t="s">
        <v>201</v>
      </c>
      <c r="B56" s="13"/>
      <c r="C56" s="68">
        <f>VLOOKUP($A$7&amp;$C$6&amp;$A56,MOTIVOS_DATOS!$A:$M,C$5,0)</f>
        <v>2.8237630157373634</v>
      </c>
      <c r="D56" s="68">
        <f>VLOOKUP($A$7&amp;$C$6&amp;$A56,MOTIVOS_DATOS!$A:$M,D$5,0)</f>
        <v>2.6087759471893923</v>
      </c>
      <c r="E56" s="68">
        <f>VLOOKUP($A$7&amp;$C$6&amp;$A56,MOTIVOS_DATOS!$A:$M,E$5,0)</f>
        <v>2.6290676444074284</v>
      </c>
      <c r="F56" s="69"/>
    </row>
    <row r="57" spans="1:7">
      <c r="A57" s="70" t="s">
        <v>202</v>
      </c>
      <c r="B57" s="13"/>
      <c r="C57" s="68">
        <f>VLOOKUP($A$7&amp;$C$6&amp;$A57,MOTIVOS_DATOS!$A:$M,C$5,0)</f>
        <v>7.2019250878006078</v>
      </c>
      <c r="D57" s="68">
        <f>VLOOKUP($A$7&amp;$C$6&amp;$A57,MOTIVOS_DATOS!$A:$M,D$5,0)</f>
        <v>7.8056490427075884</v>
      </c>
      <c r="E57" s="68">
        <f>VLOOKUP($A$7&amp;$C$6&amp;$A57,MOTIVOS_DATOS!$A:$M,E$5,0)</f>
        <v>7.9350620496420898</v>
      </c>
      <c r="F57" s="69"/>
    </row>
    <row r="58" spans="1:7">
      <c r="A58" s="70"/>
      <c r="B58" s="13"/>
      <c r="C58" s="70"/>
      <c r="D58" s="70"/>
      <c r="E58" s="70"/>
      <c r="F58" s="70"/>
      <c r="G58" s="70"/>
    </row>
    <row r="59" spans="1:7">
      <c r="A59" s="70"/>
      <c r="B59" s="13"/>
      <c r="C59" s="70"/>
      <c r="D59" s="70"/>
      <c r="E59" s="70"/>
      <c r="F59" s="70"/>
      <c r="G59" s="70"/>
    </row>
    <row r="60" spans="1:7">
      <c r="A60" s="70"/>
      <c r="B60" s="13"/>
      <c r="C60" s="70"/>
      <c r="D60" s="70"/>
      <c r="E60" s="70"/>
      <c r="F60" s="70"/>
      <c r="G60" s="70"/>
    </row>
    <row r="61" spans="1:7">
      <c r="A61" s="71"/>
      <c r="B61" s="13"/>
      <c r="C61" s="70"/>
      <c r="D61" s="70"/>
      <c r="E61" s="70"/>
      <c r="F61" s="70"/>
      <c r="G61" s="70"/>
    </row>
    <row r="62" spans="1:7">
      <c r="A62" s="71"/>
      <c r="B62" s="13"/>
      <c r="C62" s="70"/>
      <c r="D62" s="70"/>
      <c r="E62" s="70"/>
      <c r="F62" s="70"/>
      <c r="G62" s="70"/>
    </row>
    <row r="63" spans="1:7">
      <c r="B63" s="13"/>
      <c r="C63" s="70"/>
      <c r="D63" s="70"/>
      <c r="E63" s="70"/>
      <c r="F63" s="70"/>
      <c r="G63" s="70"/>
    </row>
    <row r="64" spans="1:7">
      <c r="B64" s="13"/>
    </row>
    <row r="65" spans="2:2">
      <c r="B65" s="13"/>
    </row>
    <row r="66" spans="2:2">
      <c r="B66" s="13"/>
    </row>
    <row r="67" spans="2:2">
      <c r="B67" s="13"/>
    </row>
    <row r="68" spans="2:2">
      <c r="B68" s="13"/>
    </row>
    <row r="69" spans="2:2">
      <c r="B69" s="13"/>
    </row>
    <row r="70" spans="2:2">
      <c r="B70" s="13"/>
    </row>
    <row r="71" spans="2:2">
      <c r="B71" s="13"/>
    </row>
    <row r="72" spans="2:2">
      <c r="B72" s="13"/>
    </row>
    <row r="73" spans="2:2">
      <c r="B73" s="13"/>
    </row>
    <row r="74" spans="2:2">
      <c r="B74" s="13"/>
    </row>
    <row r="75" spans="2:2">
      <c r="B75" s="13"/>
    </row>
    <row r="76" spans="2:2">
      <c r="B76" s="13"/>
    </row>
    <row r="77" spans="2:2">
      <c r="B77" s="13"/>
    </row>
    <row r="78" spans="2:2">
      <c r="B78" s="13"/>
    </row>
    <row r="79" spans="2:2">
      <c r="B79" s="13"/>
    </row>
    <row r="80" spans="2:2">
      <c r="B80" s="13"/>
    </row>
    <row r="81" spans="2:2">
      <c r="B81" s="13"/>
    </row>
    <row r="82" spans="2:2">
      <c r="B82" s="13"/>
    </row>
    <row r="83" spans="2:2">
      <c r="B83" s="13"/>
    </row>
    <row r="84" spans="2:2">
      <c r="B84" s="13"/>
    </row>
    <row r="85" spans="2:2">
      <c r="B85" s="13"/>
    </row>
    <row r="86" spans="2:2">
      <c r="B86" s="13"/>
    </row>
    <row r="87" spans="2:2">
      <c r="B87" s="13"/>
    </row>
    <row r="88" spans="2:2">
      <c r="B88" s="13"/>
    </row>
    <row r="89" spans="2:2">
      <c r="B89" s="13"/>
    </row>
    <row r="90" spans="2:2">
      <c r="B90" s="13"/>
    </row>
    <row r="91" spans="2:2">
      <c r="B91" s="13"/>
    </row>
    <row r="92" spans="2:2">
      <c r="B92" s="13"/>
    </row>
    <row r="93" spans="2:2">
      <c r="B93" s="13"/>
    </row>
    <row r="94" spans="2:2">
      <c r="B94" s="13"/>
    </row>
    <row r="95" spans="2:2">
      <c r="B95" s="13"/>
    </row>
    <row r="96" spans="2:2">
      <c r="B96" s="13"/>
    </row>
    <row r="97" spans="2:2">
      <c r="B97" s="13"/>
    </row>
    <row r="98" spans="2:2">
      <c r="B98" s="13"/>
    </row>
    <row r="99" spans="2:2">
      <c r="B99" s="13"/>
    </row>
    <row r="100" spans="2:2">
      <c r="B100" s="13"/>
    </row>
    <row r="101" spans="2:2">
      <c r="B101" s="13"/>
    </row>
    <row r="102" spans="2:2">
      <c r="B102" s="13"/>
    </row>
    <row r="103" spans="2:2">
      <c r="B103" s="13"/>
    </row>
    <row r="104" spans="2:2">
      <c r="B104" s="13"/>
    </row>
    <row r="105" spans="2:2">
      <c r="B105" s="13"/>
    </row>
    <row r="106" spans="2:2">
      <c r="B106" s="13"/>
    </row>
    <row r="107" spans="2:2">
      <c r="B107" s="13"/>
    </row>
    <row r="108" spans="2:2">
      <c r="B108" s="13"/>
    </row>
    <row r="109" spans="2:2">
      <c r="B109" s="13"/>
    </row>
    <row r="110" spans="2:2">
      <c r="B110" s="13"/>
    </row>
    <row r="111" spans="2:2">
      <c r="B111" s="13"/>
    </row>
    <row r="112" spans="2:2">
      <c r="B112" s="13"/>
    </row>
    <row r="113" spans="2:2">
      <c r="B113" s="13"/>
    </row>
    <row r="114" spans="2:2">
      <c r="B114" s="13"/>
    </row>
    <row r="115" spans="2:2">
      <c r="B115" s="13"/>
    </row>
    <row r="116" spans="2:2">
      <c r="B116" s="13"/>
    </row>
    <row r="117" spans="2:2">
      <c r="B117" s="13"/>
    </row>
    <row r="118" spans="2:2">
      <c r="B118" s="13"/>
    </row>
    <row r="119" spans="2:2">
      <c r="B119" s="13"/>
    </row>
    <row r="120" spans="2:2">
      <c r="B120" s="13"/>
    </row>
    <row r="121" spans="2:2">
      <c r="B121" s="13"/>
    </row>
    <row r="122" spans="2:2">
      <c r="B122" s="13"/>
    </row>
    <row r="123" spans="2:2">
      <c r="B123" s="13"/>
    </row>
    <row r="124" spans="2:2">
      <c r="B124" s="13"/>
    </row>
    <row r="125" spans="2:2">
      <c r="B125" s="13"/>
    </row>
    <row r="126" spans="2:2">
      <c r="B126" s="13"/>
    </row>
    <row r="127" spans="2:2">
      <c r="B127" s="13"/>
    </row>
    <row r="128" spans="2:2">
      <c r="B128" s="13"/>
    </row>
    <row r="129" spans="2:2">
      <c r="B129" s="13"/>
    </row>
    <row r="130" spans="2:2">
      <c r="B130" s="13"/>
    </row>
    <row r="131" spans="2:2">
      <c r="B131" s="13"/>
    </row>
    <row r="132" spans="2:2">
      <c r="B132" s="13"/>
    </row>
    <row r="133" spans="2:2">
      <c r="B133" s="13"/>
    </row>
    <row r="134" spans="2:2">
      <c r="B134" s="13"/>
    </row>
    <row r="135" spans="2:2">
      <c r="B135" s="13"/>
    </row>
    <row r="136" spans="2:2">
      <c r="B136" s="13"/>
    </row>
    <row r="137" spans="2:2">
      <c r="B137" s="13"/>
    </row>
    <row r="138" spans="2:2">
      <c r="B138" s="13"/>
    </row>
    <row r="139" spans="2:2">
      <c r="B139" s="13"/>
    </row>
    <row r="140" spans="2:2">
      <c r="B140" s="13"/>
    </row>
    <row r="141" spans="2:2">
      <c r="B141" s="13"/>
    </row>
    <row r="142" spans="2:2">
      <c r="B142" s="13"/>
    </row>
    <row r="143" spans="2:2">
      <c r="B143" s="13"/>
    </row>
    <row r="144" spans="2:2">
      <c r="B144" s="13"/>
    </row>
    <row r="145" spans="2:2">
      <c r="B145" s="13"/>
    </row>
    <row r="146" spans="2:2">
      <c r="B146" s="13"/>
    </row>
    <row r="147" spans="2:2">
      <c r="B147" s="13"/>
    </row>
    <row r="148" spans="2:2">
      <c r="B148" s="13"/>
    </row>
    <row r="149" spans="2:2">
      <c r="B149" s="13"/>
    </row>
    <row r="150" spans="2:2">
      <c r="B150" s="13"/>
    </row>
    <row r="151" spans="2:2">
      <c r="B151" s="13"/>
    </row>
    <row r="152" spans="2:2">
      <c r="B152" s="13"/>
    </row>
    <row r="153" spans="2:2">
      <c r="B153" s="13"/>
    </row>
    <row r="154" spans="2:2">
      <c r="B154" s="13"/>
    </row>
    <row r="155" spans="2:2">
      <c r="B155" s="13"/>
    </row>
    <row r="156" spans="2:2">
      <c r="B156" s="13"/>
    </row>
    <row r="157" spans="2:2">
      <c r="B157" s="13"/>
    </row>
    <row r="158" spans="2:2">
      <c r="B158" s="13"/>
    </row>
    <row r="159" spans="2:2">
      <c r="B159" s="13"/>
    </row>
    <row r="160" spans="2:2">
      <c r="B160" s="13"/>
    </row>
    <row r="161" spans="2:2">
      <c r="B161" s="13"/>
    </row>
    <row r="162" spans="2:2">
      <c r="B162" s="13"/>
    </row>
    <row r="163" spans="2:2">
      <c r="B163" s="13"/>
    </row>
    <row r="164" spans="2:2">
      <c r="B164" s="13"/>
    </row>
    <row r="165" spans="2:2">
      <c r="B165" s="13"/>
    </row>
    <row r="166" spans="2:2">
      <c r="B166" s="13"/>
    </row>
    <row r="167" spans="2:2">
      <c r="B167" s="13"/>
    </row>
    <row r="168" spans="2:2">
      <c r="B168" s="13"/>
    </row>
    <row r="169" spans="2:2">
      <c r="B169" s="13"/>
    </row>
    <row r="170" spans="2:2">
      <c r="B170" s="13"/>
    </row>
    <row r="171" spans="2:2">
      <c r="B171" s="13"/>
    </row>
    <row r="172" spans="2:2">
      <c r="B172" s="13"/>
    </row>
    <row r="173" spans="2:2">
      <c r="B173" s="13"/>
    </row>
    <row r="174" spans="2:2">
      <c r="B174" s="13"/>
    </row>
    <row r="175" spans="2:2">
      <c r="B175" s="13"/>
    </row>
    <row r="176" spans="2:2">
      <c r="B176" s="13"/>
    </row>
    <row r="177" spans="2:2">
      <c r="B177" s="13"/>
    </row>
    <row r="178" spans="2:2">
      <c r="B178" s="13"/>
    </row>
    <row r="179" spans="2:2">
      <c r="B179" s="13"/>
    </row>
    <row r="180" spans="2:2">
      <c r="B180" s="13"/>
    </row>
    <row r="181" spans="2:2">
      <c r="B181" s="13"/>
    </row>
    <row r="182" spans="2:2">
      <c r="B182" s="13"/>
    </row>
    <row r="183" spans="2:2">
      <c r="B183" s="13"/>
    </row>
    <row r="184" spans="2:2">
      <c r="B184" s="13"/>
    </row>
    <row r="185" spans="2:2">
      <c r="B185" s="13"/>
    </row>
    <row r="186" spans="2:2">
      <c r="B186" s="13"/>
    </row>
    <row r="187" spans="2:2">
      <c r="B187" s="13"/>
    </row>
    <row r="188" spans="2:2">
      <c r="B188" s="13"/>
    </row>
    <row r="189" spans="2:2">
      <c r="B189" s="13"/>
    </row>
    <row r="190" spans="2:2">
      <c r="B190" s="13"/>
    </row>
    <row r="191" spans="2:2">
      <c r="B191" s="13"/>
    </row>
    <row r="192" spans="2:2">
      <c r="B192" s="13"/>
    </row>
    <row r="193" spans="2:2">
      <c r="B193" s="13"/>
    </row>
    <row r="194" spans="2:2">
      <c r="B194" s="13"/>
    </row>
    <row r="195" spans="2:2">
      <c r="B195" s="13"/>
    </row>
    <row r="196" spans="2:2">
      <c r="B196" s="13"/>
    </row>
    <row r="197" spans="2:2">
      <c r="B197" s="13"/>
    </row>
    <row r="198" spans="2:2">
      <c r="B198" s="13"/>
    </row>
    <row r="199" spans="2:2">
      <c r="B199" s="13"/>
    </row>
    <row r="200" spans="2:2">
      <c r="B200" s="13"/>
    </row>
    <row r="201" spans="2:2">
      <c r="B201" s="13"/>
    </row>
    <row r="202" spans="2:2">
      <c r="B202" s="13"/>
    </row>
    <row r="203" spans="2:2">
      <c r="B203" s="13"/>
    </row>
    <row r="204" spans="2:2">
      <c r="B204" s="13"/>
    </row>
    <row r="205" spans="2:2">
      <c r="B205" s="13"/>
    </row>
    <row r="206" spans="2:2">
      <c r="B206" s="13"/>
    </row>
    <row r="207" spans="2:2">
      <c r="B207" s="13"/>
    </row>
    <row r="208" spans="2:2">
      <c r="B208" s="13"/>
    </row>
    <row r="209" spans="2:2">
      <c r="B209" s="13"/>
    </row>
    <row r="210" spans="2:2">
      <c r="B210" s="13"/>
    </row>
    <row r="211" spans="2:2">
      <c r="B211" s="13"/>
    </row>
    <row r="212" spans="2:2">
      <c r="B212" s="13"/>
    </row>
    <row r="213" spans="2:2">
      <c r="B213" s="13"/>
    </row>
    <row r="214" spans="2:2">
      <c r="B214" s="13"/>
    </row>
    <row r="215" spans="2:2">
      <c r="B215" s="13"/>
    </row>
    <row r="216" spans="2:2">
      <c r="B216" s="13"/>
    </row>
    <row r="217" spans="2:2">
      <c r="B217" s="13"/>
    </row>
    <row r="218" spans="2:2">
      <c r="B218" s="13"/>
    </row>
    <row r="219" spans="2:2">
      <c r="B219" s="13"/>
    </row>
    <row r="220" spans="2:2">
      <c r="B220" s="13"/>
    </row>
    <row r="221" spans="2:2">
      <c r="B221" s="13"/>
    </row>
    <row r="222" spans="2:2">
      <c r="B222" s="13"/>
    </row>
    <row r="223" spans="2:2">
      <c r="B223" s="13"/>
    </row>
    <row r="224" spans="2:2">
      <c r="B224" s="13"/>
    </row>
    <row r="225" spans="2:2">
      <c r="B225" s="13"/>
    </row>
    <row r="226" spans="2:2">
      <c r="B226" s="13"/>
    </row>
    <row r="227" spans="2:2">
      <c r="B227" s="13"/>
    </row>
    <row r="228" spans="2:2">
      <c r="B228" s="13"/>
    </row>
    <row r="229" spans="2:2">
      <c r="B229" s="13"/>
    </row>
    <row r="230" spans="2:2">
      <c r="B230" s="13"/>
    </row>
    <row r="231" spans="2:2">
      <c r="B231" s="13"/>
    </row>
    <row r="232" spans="2:2">
      <c r="B232" s="13"/>
    </row>
    <row r="233" spans="2:2">
      <c r="B233" s="13"/>
    </row>
    <row r="234" spans="2:2">
      <c r="B234" s="13"/>
    </row>
    <row r="235" spans="2:2">
      <c r="B235" s="13"/>
    </row>
    <row r="236" spans="2:2">
      <c r="B236" s="13"/>
    </row>
    <row r="237" spans="2:2">
      <c r="B237" s="13"/>
    </row>
    <row r="238" spans="2:2">
      <c r="B238" s="13"/>
    </row>
    <row r="239" spans="2:2">
      <c r="B239" s="13"/>
    </row>
    <row r="240" spans="2:2">
      <c r="B240" s="13"/>
    </row>
    <row r="241" spans="2:2">
      <c r="B241" s="13"/>
    </row>
    <row r="242" spans="2:2">
      <c r="B242" s="13"/>
    </row>
    <row r="243" spans="2:2">
      <c r="B243" s="13"/>
    </row>
    <row r="244" spans="2:2">
      <c r="B244" s="13"/>
    </row>
    <row r="245" spans="2:2">
      <c r="B245" s="13"/>
    </row>
    <row r="246" spans="2:2">
      <c r="B246" s="13"/>
    </row>
    <row r="247" spans="2:2">
      <c r="B247" s="13"/>
    </row>
    <row r="248" spans="2:2">
      <c r="B248" s="13"/>
    </row>
    <row r="249" spans="2:2">
      <c r="B249" s="13"/>
    </row>
    <row r="250" spans="2:2">
      <c r="B250" s="13"/>
    </row>
    <row r="251" spans="2:2">
      <c r="B251" s="13"/>
    </row>
    <row r="252" spans="2:2">
      <c r="B252" s="13"/>
    </row>
    <row r="253" spans="2:2">
      <c r="B253" s="13"/>
    </row>
    <row r="254" spans="2:2">
      <c r="B254" s="13"/>
    </row>
    <row r="255" spans="2:2">
      <c r="B255" s="13"/>
    </row>
    <row r="256" spans="2:2">
      <c r="B256" s="13"/>
    </row>
    <row r="257" spans="2:2">
      <c r="B257" s="13"/>
    </row>
    <row r="258" spans="2:2">
      <c r="B258" s="13"/>
    </row>
    <row r="259" spans="2:2">
      <c r="B259" s="13"/>
    </row>
    <row r="260" spans="2:2">
      <c r="B260" s="13"/>
    </row>
    <row r="261" spans="2:2">
      <c r="B261" s="13"/>
    </row>
    <row r="262" spans="2:2">
      <c r="B262" s="13"/>
    </row>
    <row r="263" spans="2:2">
      <c r="B263" s="13"/>
    </row>
    <row r="264" spans="2:2">
      <c r="B264" s="13"/>
    </row>
    <row r="265" spans="2:2">
      <c r="B265" s="13"/>
    </row>
    <row r="266" spans="2:2">
      <c r="B266" s="13"/>
    </row>
    <row r="267" spans="2:2">
      <c r="B267" s="13"/>
    </row>
    <row r="268" spans="2:2">
      <c r="B268" s="13"/>
    </row>
    <row r="269" spans="2:2">
      <c r="B269" s="13"/>
    </row>
    <row r="270" spans="2:2">
      <c r="B270" s="13"/>
    </row>
    <row r="271" spans="2:2">
      <c r="B271" s="13"/>
    </row>
    <row r="272" spans="2:2">
      <c r="B272" s="13"/>
    </row>
    <row r="273" spans="2:2">
      <c r="B273" s="13"/>
    </row>
    <row r="274" spans="2:2">
      <c r="B274" s="13"/>
    </row>
    <row r="275" spans="2:2">
      <c r="B275" s="13"/>
    </row>
    <row r="276" spans="2:2">
      <c r="B276" s="13"/>
    </row>
    <row r="277" spans="2:2">
      <c r="B277" s="13"/>
    </row>
    <row r="278" spans="2:2">
      <c r="B278" s="13"/>
    </row>
    <row r="279" spans="2:2">
      <c r="B279" s="13"/>
    </row>
    <row r="280" spans="2:2">
      <c r="B280" s="13"/>
    </row>
    <row r="281" spans="2:2">
      <c r="B281" s="13"/>
    </row>
    <row r="282" spans="2:2">
      <c r="B282" s="13"/>
    </row>
    <row r="283" spans="2:2">
      <c r="B283" s="13"/>
    </row>
    <row r="284" spans="2:2">
      <c r="B284" s="13"/>
    </row>
    <row r="285" spans="2:2">
      <c r="B285" s="13"/>
    </row>
    <row r="286" spans="2:2">
      <c r="B286" s="13"/>
    </row>
    <row r="287" spans="2:2">
      <c r="B287" s="13"/>
    </row>
    <row r="288" spans="2:2">
      <c r="B288" s="13"/>
    </row>
    <row r="289" spans="2:2">
      <c r="B289" s="13"/>
    </row>
    <row r="290" spans="2:2">
      <c r="B290" s="13"/>
    </row>
    <row r="291" spans="2:2">
      <c r="B291" s="13"/>
    </row>
    <row r="292" spans="2:2">
      <c r="B292" s="13"/>
    </row>
    <row r="293" spans="2:2">
      <c r="B293" s="13"/>
    </row>
    <row r="294" spans="2:2">
      <c r="B294" s="13"/>
    </row>
    <row r="295" spans="2:2">
      <c r="B295" s="13"/>
    </row>
    <row r="296" spans="2:2">
      <c r="B296" s="13"/>
    </row>
    <row r="297" spans="2:2">
      <c r="B297" s="13"/>
    </row>
    <row r="298" spans="2:2">
      <c r="B298" s="13"/>
    </row>
    <row r="299" spans="2:2">
      <c r="B299" s="13"/>
    </row>
    <row r="300" spans="2:2">
      <c r="B300" s="13"/>
    </row>
    <row r="301" spans="2:2">
      <c r="B301" s="13"/>
    </row>
    <row r="302" spans="2:2">
      <c r="B302" s="13"/>
    </row>
    <row r="303" spans="2:2">
      <c r="B303" s="13"/>
    </row>
    <row r="304" spans="2:2">
      <c r="B304" s="13"/>
    </row>
    <row r="305" spans="2:2">
      <c r="B305" s="13"/>
    </row>
    <row r="306" spans="2:2">
      <c r="B306" s="13"/>
    </row>
    <row r="307" spans="2:2">
      <c r="B307" s="13"/>
    </row>
    <row r="308" spans="2:2">
      <c r="B308" s="13"/>
    </row>
    <row r="309" spans="2:2">
      <c r="B309" s="13"/>
    </row>
    <row r="310" spans="2:2">
      <c r="B310" s="13"/>
    </row>
    <row r="311" spans="2:2">
      <c r="B311" s="13"/>
    </row>
    <row r="312" spans="2:2">
      <c r="B312" s="13"/>
    </row>
    <row r="313" spans="2:2">
      <c r="B313" s="13"/>
    </row>
    <row r="314" spans="2:2">
      <c r="B314" s="13"/>
    </row>
    <row r="315" spans="2:2">
      <c r="B315" s="13"/>
    </row>
    <row r="316" spans="2:2">
      <c r="B316" s="13"/>
    </row>
    <row r="317" spans="2:2">
      <c r="B317" s="13"/>
    </row>
    <row r="318" spans="2:2">
      <c r="B318" s="13"/>
    </row>
    <row r="319" spans="2:2">
      <c r="B319" s="13"/>
    </row>
    <row r="320" spans="2:2">
      <c r="B320" s="13"/>
    </row>
    <row r="321" spans="2:2">
      <c r="B321" s="13"/>
    </row>
    <row r="322" spans="2:2">
      <c r="B322" s="13"/>
    </row>
    <row r="323" spans="2:2">
      <c r="B323" s="13"/>
    </row>
    <row r="324" spans="2:2">
      <c r="B324" s="13"/>
    </row>
    <row r="325" spans="2:2">
      <c r="B325" s="13"/>
    </row>
    <row r="326" spans="2:2">
      <c r="B326" s="13"/>
    </row>
    <row r="327" spans="2:2">
      <c r="B327" s="13"/>
    </row>
    <row r="328" spans="2:2">
      <c r="B328" s="13"/>
    </row>
    <row r="329" spans="2:2">
      <c r="B329" s="13"/>
    </row>
    <row r="330" spans="2:2">
      <c r="B330" s="13"/>
    </row>
    <row r="331" spans="2:2">
      <c r="B331" s="13"/>
    </row>
    <row r="332" spans="2:2">
      <c r="B332" s="13"/>
    </row>
    <row r="333" spans="2:2">
      <c r="B333" s="13"/>
    </row>
    <row r="334" spans="2:2">
      <c r="B334" s="13"/>
    </row>
    <row r="335" spans="2:2">
      <c r="B335" s="13"/>
    </row>
    <row r="336" spans="2:2">
      <c r="B336" s="13"/>
    </row>
    <row r="337" spans="2:2">
      <c r="B337" s="13"/>
    </row>
    <row r="338" spans="2:2">
      <c r="B338" s="13"/>
    </row>
    <row r="339" spans="2:2">
      <c r="B339" s="13"/>
    </row>
    <row r="340" spans="2:2">
      <c r="B340" s="13"/>
    </row>
    <row r="341" spans="2:2">
      <c r="B341" s="13"/>
    </row>
    <row r="342" spans="2:2">
      <c r="B342" s="13"/>
    </row>
    <row r="343" spans="2:2">
      <c r="B343" s="13"/>
    </row>
    <row r="344" spans="2:2">
      <c r="B344" s="13"/>
    </row>
    <row r="345" spans="2:2">
      <c r="B345" s="13"/>
    </row>
    <row r="346" spans="2:2">
      <c r="B346" s="13"/>
    </row>
    <row r="347" spans="2:2">
      <c r="B347" s="13"/>
    </row>
    <row r="348" spans="2:2">
      <c r="B348" s="13"/>
    </row>
    <row r="349" spans="2:2">
      <c r="B349" s="13"/>
    </row>
    <row r="350" spans="2:2">
      <c r="B350" s="13"/>
    </row>
    <row r="351" spans="2:2">
      <c r="B351" s="13"/>
    </row>
    <row r="352" spans="2:2">
      <c r="B352" s="13"/>
    </row>
    <row r="353" spans="2:2">
      <c r="B353" s="13"/>
    </row>
    <row r="354" spans="2:2">
      <c r="B354" s="13"/>
    </row>
    <row r="355" spans="2:2">
      <c r="B355" s="13"/>
    </row>
    <row r="356" spans="2:2">
      <c r="B356" s="13"/>
    </row>
    <row r="357" spans="2:2">
      <c r="B357" s="13"/>
    </row>
    <row r="358" spans="2:2">
      <c r="B358" s="13"/>
    </row>
    <row r="359" spans="2:2">
      <c r="B359" s="13"/>
    </row>
    <row r="360" spans="2:2">
      <c r="B360" s="13"/>
    </row>
    <row r="361" spans="2:2">
      <c r="B361" s="13"/>
    </row>
    <row r="362" spans="2:2">
      <c r="B362" s="13"/>
    </row>
    <row r="363" spans="2:2">
      <c r="B363" s="13"/>
    </row>
    <row r="364" spans="2:2">
      <c r="B364" s="13"/>
    </row>
    <row r="365" spans="2:2">
      <c r="B365" s="13"/>
    </row>
    <row r="366" spans="2:2">
      <c r="B366" s="13"/>
    </row>
    <row r="367" spans="2:2">
      <c r="B367" s="13"/>
    </row>
    <row r="368" spans="2:2">
      <c r="B368" s="13"/>
    </row>
    <row r="369" spans="2:2">
      <c r="B369" s="13"/>
    </row>
    <row r="370" spans="2:2">
      <c r="B370" s="13"/>
    </row>
    <row r="371" spans="2:2">
      <c r="B371" s="13"/>
    </row>
    <row r="372" spans="2:2">
      <c r="B372" s="13"/>
    </row>
    <row r="373" spans="2:2">
      <c r="B373" s="13"/>
    </row>
    <row r="374" spans="2:2">
      <c r="B374" s="13"/>
    </row>
    <row r="375" spans="2:2">
      <c r="B375" s="13"/>
    </row>
    <row r="376" spans="2:2">
      <c r="B376" s="13"/>
    </row>
    <row r="377" spans="2:2">
      <c r="B377" s="13"/>
    </row>
    <row r="378" spans="2:2">
      <c r="B378" s="13"/>
    </row>
    <row r="379" spans="2:2">
      <c r="B379" s="13"/>
    </row>
    <row r="380" spans="2:2">
      <c r="B380" s="13"/>
    </row>
    <row r="381" spans="2:2">
      <c r="B381" s="13"/>
    </row>
    <row r="382" spans="2:2">
      <c r="B382" s="13"/>
    </row>
    <row r="383" spans="2:2">
      <c r="B383" s="13"/>
    </row>
    <row r="384" spans="2:2">
      <c r="B384" s="13"/>
    </row>
    <row r="385" spans="2:2">
      <c r="B385" s="13"/>
    </row>
    <row r="386" spans="2:2">
      <c r="B386" s="13"/>
    </row>
    <row r="387" spans="2:2">
      <c r="B387" s="13"/>
    </row>
    <row r="388" spans="2:2">
      <c r="B388" s="13"/>
    </row>
    <row r="389" spans="2:2">
      <c r="B389" s="13"/>
    </row>
    <row r="390" spans="2:2">
      <c r="B390" s="13"/>
    </row>
    <row r="391" spans="2:2">
      <c r="B391" s="13"/>
    </row>
    <row r="392" spans="2:2">
      <c r="B392" s="13"/>
    </row>
    <row r="393" spans="2:2">
      <c r="B393" s="13"/>
    </row>
    <row r="394" spans="2:2">
      <c r="B394" s="13"/>
    </row>
    <row r="395" spans="2:2">
      <c r="B395" s="13"/>
    </row>
    <row r="396" spans="2:2">
      <c r="B396" s="13"/>
    </row>
    <row r="397" spans="2:2">
      <c r="B397" s="13"/>
    </row>
    <row r="398" spans="2:2">
      <c r="B398" s="13"/>
    </row>
    <row r="399" spans="2:2">
      <c r="B399" s="13"/>
    </row>
    <row r="400" spans="2:2">
      <c r="B400" s="13"/>
    </row>
    <row r="401" spans="2:2">
      <c r="B401" s="13"/>
    </row>
    <row r="402" spans="2:2">
      <c r="B402" s="13"/>
    </row>
    <row r="403" spans="2:2">
      <c r="B403" s="13"/>
    </row>
    <row r="404" spans="2:2">
      <c r="B404" s="13"/>
    </row>
    <row r="405" spans="2:2">
      <c r="B405" s="13"/>
    </row>
    <row r="406" spans="2:2">
      <c r="B406" s="13"/>
    </row>
    <row r="407" spans="2:2">
      <c r="B407" s="13"/>
    </row>
    <row r="408" spans="2:2">
      <c r="B408" s="13"/>
    </row>
    <row r="409" spans="2:2">
      <c r="B409" s="13"/>
    </row>
    <row r="410" spans="2:2">
      <c r="B410" s="13"/>
    </row>
    <row r="411" spans="2:2">
      <c r="B411" s="13"/>
    </row>
    <row r="412" spans="2:2">
      <c r="B412" s="13"/>
    </row>
    <row r="413" spans="2:2">
      <c r="B413" s="13"/>
    </row>
    <row r="414" spans="2:2">
      <c r="B414" s="13"/>
    </row>
    <row r="415" spans="2:2">
      <c r="B415" s="13"/>
    </row>
    <row r="416" spans="2:2">
      <c r="B416" s="13"/>
    </row>
    <row r="417" spans="2:2">
      <c r="B417" s="13"/>
    </row>
    <row r="418" spans="2:2">
      <c r="B418" s="13"/>
    </row>
    <row r="419" spans="2:2">
      <c r="B419" s="13"/>
    </row>
    <row r="420" spans="2:2">
      <c r="B420" s="13"/>
    </row>
    <row r="421" spans="2:2">
      <c r="B421" s="13"/>
    </row>
    <row r="422" spans="2:2">
      <c r="B422" s="13"/>
    </row>
    <row r="423" spans="2:2">
      <c r="B423" s="13"/>
    </row>
    <row r="424" spans="2:2">
      <c r="B424" s="13"/>
    </row>
    <row r="425" spans="2:2">
      <c r="B425" s="13"/>
    </row>
    <row r="426" spans="2:2">
      <c r="B426" s="13"/>
    </row>
    <row r="427" spans="2:2">
      <c r="B427" s="13"/>
    </row>
    <row r="428" spans="2:2">
      <c r="B428" s="13"/>
    </row>
    <row r="429" spans="2:2">
      <c r="B429" s="13"/>
    </row>
    <row r="430" spans="2:2">
      <c r="B430" s="13"/>
    </row>
    <row r="431" spans="2:2">
      <c r="B431" s="13"/>
    </row>
    <row r="432" spans="2:2">
      <c r="B432" s="13"/>
    </row>
    <row r="433" spans="2:2">
      <c r="B433" s="13"/>
    </row>
    <row r="434" spans="2:2">
      <c r="B434" s="13"/>
    </row>
    <row r="435" spans="2:2">
      <c r="B435" s="13"/>
    </row>
    <row r="436" spans="2:2">
      <c r="B436" s="13"/>
    </row>
    <row r="437" spans="2:2">
      <c r="B437" s="13"/>
    </row>
    <row r="438" spans="2:2">
      <c r="B438" s="13"/>
    </row>
    <row r="439" spans="2:2">
      <c r="B439" s="13"/>
    </row>
    <row r="440" spans="2:2">
      <c r="B440" s="13"/>
    </row>
    <row r="441" spans="2:2">
      <c r="B441" s="13"/>
    </row>
    <row r="442" spans="2:2">
      <c r="B442" s="13"/>
    </row>
    <row r="443" spans="2:2">
      <c r="B443" s="13"/>
    </row>
    <row r="444" spans="2:2">
      <c r="B444" s="13"/>
    </row>
    <row r="445" spans="2:2">
      <c r="B445" s="13"/>
    </row>
    <row r="446" spans="2:2">
      <c r="B446" s="13"/>
    </row>
    <row r="447" spans="2:2">
      <c r="B447" s="13"/>
    </row>
    <row r="448" spans="2:2">
      <c r="B448" s="13"/>
    </row>
    <row r="449" spans="2:2">
      <c r="B449" s="13"/>
    </row>
    <row r="450" spans="2:2">
      <c r="B450" s="13"/>
    </row>
    <row r="451" spans="2:2">
      <c r="B451" s="13"/>
    </row>
    <row r="452" spans="2:2">
      <c r="B452" s="13"/>
    </row>
    <row r="453" spans="2:2">
      <c r="B453" s="13"/>
    </row>
    <row r="454" spans="2:2">
      <c r="B454" s="13"/>
    </row>
    <row r="455" spans="2:2">
      <c r="B455" s="13"/>
    </row>
    <row r="456" spans="2:2">
      <c r="B456" s="13"/>
    </row>
    <row r="457" spans="2:2">
      <c r="B457" s="13"/>
    </row>
    <row r="458" spans="2:2">
      <c r="B458" s="13"/>
    </row>
    <row r="459" spans="2:2">
      <c r="B459" s="13"/>
    </row>
    <row r="460" spans="2:2">
      <c r="B460" s="13"/>
    </row>
    <row r="461" spans="2:2">
      <c r="B461" s="13"/>
    </row>
    <row r="462" spans="2:2">
      <c r="B462" s="13"/>
    </row>
    <row r="463" spans="2:2">
      <c r="B463" s="13"/>
    </row>
    <row r="464" spans="2:2">
      <c r="B464" s="13"/>
    </row>
    <row r="465" spans="2:2">
      <c r="B465" s="13"/>
    </row>
    <row r="466" spans="2:2">
      <c r="B466" s="13"/>
    </row>
    <row r="467" spans="2:2">
      <c r="B467" s="13"/>
    </row>
    <row r="468" spans="2:2">
      <c r="B468" s="13"/>
    </row>
    <row r="469" spans="2:2">
      <c r="B469" s="13"/>
    </row>
    <row r="470" spans="2:2">
      <c r="B470" s="13"/>
    </row>
    <row r="471" spans="2:2">
      <c r="B471" s="13"/>
    </row>
    <row r="472" spans="2:2">
      <c r="B472" s="13"/>
    </row>
    <row r="473" spans="2:2">
      <c r="B473" s="13"/>
    </row>
    <row r="474" spans="2:2">
      <c r="B474" s="13"/>
    </row>
    <row r="475" spans="2:2">
      <c r="B475" s="13"/>
    </row>
    <row r="476" spans="2:2">
      <c r="B476" s="13"/>
    </row>
    <row r="477" spans="2:2">
      <c r="B477" s="13"/>
    </row>
    <row r="478" spans="2:2">
      <c r="B478" s="13"/>
    </row>
    <row r="479" spans="2:2">
      <c r="B479" s="13"/>
    </row>
    <row r="480" spans="2:2">
      <c r="B480" s="13"/>
    </row>
    <row r="481" spans="2:2">
      <c r="B481" s="13"/>
    </row>
    <row r="482" spans="2:2">
      <c r="B482" s="13"/>
    </row>
    <row r="483" spans="2:2">
      <c r="B483" s="13"/>
    </row>
    <row r="484" spans="2:2">
      <c r="B484" s="13"/>
    </row>
    <row r="485" spans="2:2">
      <c r="B485" s="13"/>
    </row>
    <row r="486" spans="2:2">
      <c r="B486" s="13"/>
    </row>
    <row r="487" spans="2:2">
      <c r="B487" s="13"/>
    </row>
    <row r="488" spans="2:2">
      <c r="B488" s="13"/>
    </row>
    <row r="489" spans="2:2">
      <c r="B489" s="13"/>
    </row>
    <row r="490" spans="2:2">
      <c r="B490" s="13"/>
    </row>
    <row r="491" spans="2:2">
      <c r="B491" s="13"/>
    </row>
    <row r="492" spans="2:2">
      <c r="B492" s="13"/>
    </row>
    <row r="493" spans="2:2">
      <c r="B493" s="13"/>
    </row>
    <row r="494" spans="2:2">
      <c r="B494" s="13"/>
    </row>
    <row r="495" spans="2:2">
      <c r="B495" s="13"/>
    </row>
    <row r="496" spans="2:2">
      <c r="B496" s="13"/>
    </row>
    <row r="497" spans="2:2">
      <c r="B497" s="13"/>
    </row>
    <row r="498" spans="2:2">
      <c r="B498" s="13"/>
    </row>
    <row r="499" spans="2:2">
      <c r="B499" s="13"/>
    </row>
    <row r="500" spans="2:2">
      <c r="B500" s="13"/>
    </row>
    <row r="501" spans="2:2">
      <c r="B501" s="13"/>
    </row>
    <row r="502" spans="2:2">
      <c r="B502" s="13"/>
    </row>
    <row r="503" spans="2:2">
      <c r="B503" s="13"/>
    </row>
    <row r="504" spans="2:2">
      <c r="B504" s="13"/>
    </row>
    <row r="505" spans="2:2">
      <c r="B505" s="13"/>
    </row>
    <row r="506" spans="2:2">
      <c r="B506" s="13"/>
    </row>
    <row r="507" spans="2:2">
      <c r="B507" s="13"/>
    </row>
    <row r="508" spans="2:2">
      <c r="B508" s="13"/>
    </row>
    <row r="509" spans="2:2">
      <c r="B509" s="13"/>
    </row>
    <row r="510" spans="2:2">
      <c r="B510" s="13"/>
    </row>
  </sheetData>
  <sheetProtection sheet="1" objects="1" scenarios="1"/>
  <mergeCells count="2">
    <mergeCell ref="C6:E6"/>
    <mergeCell ref="A2:E3"/>
  </mergeCells>
  <pageMargins left="0.70866141732283472" right="0.70866141732283472" top="0.74803149606299213" bottom="0.74803149606299213" header="0.31496062992125984" footer="0.31496062992125984"/>
  <pageSetup paperSize="9" scale="53" orientation="landscape" r:id="rId1"/>
  <rowBreaks count="1" manualBreakCount="1">
    <brk id="59" max="16383" man="1"/>
  </rowBreaks>
  <ignoredErrors>
    <ignoredError sqref="C7:D7"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
              <controlPr defaultSize="0" autoLine="0" autoPict="0">
                <anchor moveWithCells="1">
                  <from>
                    <xdr:col>0</xdr:col>
                    <xdr:colOff>88900</xdr:colOff>
                    <xdr:row>5</xdr:row>
                    <xdr:rowOff>336550</xdr:rowOff>
                  </from>
                  <to>
                    <xdr:col>1</xdr:col>
                    <xdr:colOff>400050</xdr:colOff>
                    <xdr:row>6</xdr:row>
                    <xdr:rowOff>215900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1B3A1-E0AF-4DEB-8720-157319A7A1DE}">
  <sheetPr>
    <pageSetUpPr fitToPage="1"/>
  </sheetPr>
  <dimension ref="A1:F26"/>
  <sheetViews>
    <sheetView showGridLines="0" showRowColHeaders="0" zoomScale="77" zoomScaleNormal="55" zoomScaleSheetLayoutView="40" workbookViewId="0">
      <selection activeCell="A9" sqref="A9:A10"/>
    </sheetView>
  </sheetViews>
  <sheetFormatPr defaultColWidth="11.42578125" defaultRowHeight="14.45"/>
  <cols>
    <col min="1" max="1" width="113.5703125" customWidth="1"/>
    <col min="2" max="2" width="4.140625" customWidth="1"/>
  </cols>
  <sheetData>
    <row r="1" spans="1:6" ht="48.75" customHeight="1">
      <c r="A1" s="87"/>
      <c r="B1" s="9"/>
      <c r="C1" s="9"/>
      <c r="D1" s="9"/>
      <c r="E1" s="9"/>
      <c r="F1" s="9"/>
    </row>
    <row r="2" spans="1:6" ht="15" thickBot="1">
      <c r="A2" s="72"/>
    </row>
    <row r="3" spans="1:6" ht="18.75" customHeight="1" thickBot="1">
      <c r="A3" s="88" t="s">
        <v>6</v>
      </c>
      <c r="B3" s="17"/>
      <c r="C3" s="17"/>
      <c r="D3" s="17"/>
      <c r="E3" s="17"/>
      <c r="F3" s="18"/>
    </row>
    <row r="4" spans="1:6" ht="3" customHeight="1"/>
    <row r="5" spans="1:6" s="19" customFormat="1" ht="18.75" customHeight="1" thickBot="1">
      <c r="A5" s="73"/>
    </row>
    <row r="6" spans="1:6" ht="5.25" customHeight="1" thickTop="1"/>
    <row r="7" spans="1:6" s="20" customFormat="1" ht="30" customHeight="1">
      <c r="A7" s="90" t="s">
        <v>7</v>
      </c>
    </row>
    <row r="8" spans="1:6" s="20" customFormat="1">
      <c r="A8" s="21"/>
    </row>
    <row r="9" spans="1:6" s="20" customFormat="1" ht="409.5" customHeight="1">
      <c r="A9" s="92" t="s">
        <v>8</v>
      </c>
    </row>
    <row r="10" spans="1:6" s="20" customFormat="1" ht="39" customHeight="1">
      <c r="A10" s="92"/>
    </row>
    <row r="11" spans="1:6" s="20" customFormat="1" ht="68.25" customHeight="1">
      <c r="A11" s="21"/>
    </row>
    <row r="12" spans="1:6" s="20" customFormat="1">
      <c r="A12" s="21"/>
    </row>
    <row r="13" spans="1:6" s="20" customFormat="1" ht="33" customHeight="1">
      <c r="A13" s="21"/>
    </row>
    <row r="14" spans="1:6">
      <c r="A14" s="21"/>
    </row>
    <row r="15" spans="1:6">
      <c r="A15" s="21"/>
    </row>
    <row r="16" spans="1:6">
      <c r="A16" s="21"/>
    </row>
    <row r="17" spans="1:1">
      <c r="A17" s="21"/>
    </row>
    <row r="18" spans="1:1">
      <c r="A18" s="21"/>
    </row>
    <row r="19" spans="1:1">
      <c r="A19" s="21"/>
    </row>
    <row r="20" spans="1:1">
      <c r="A20" s="21"/>
    </row>
    <row r="21" spans="1:1">
      <c r="A21" s="21"/>
    </row>
    <row r="22" spans="1:1">
      <c r="A22" s="21"/>
    </row>
    <row r="23" spans="1:1">
      <c r="A23" s="21"/>
    </row>
    <row r="24" spans="1:1">
      <c r="A24" s="21"/>
    </row>
    <row r="25" spans="1:1" s="19" customFormat="1" ht="18.75" customHeight="1">
      <c r="A25" s="21"/>
    </row>
    <row r="26" spans="1:1">
      <c r="A26" s="21"/>
    </row>
  </sheetData>
  <mergeCells count="1">
    <mergeCell ref="A9:A10"/>
  </mergeCells>
  <pageMargins left="0.7" right="0.7" top="0.75" bottom="0.75" header="0.3" footer="0.3"/>
  <pageSetup paperSize="9"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B5185-89E9-40AA-9003-A0B51CD4C672}">
  <sheetPr codeName="Hoja15">
    <pageSetUpPr fitToPage="1"/>
  </sheetPr>
  <dimension ref="A1:G36"/>
  <sheetViews>
    <sheetView showGridLines="0" showRowColHeaders="0" zoomScale="85" zoomScaleNormal="85" zoomScaleSheetLayoutView="100" workbookViewId="0">
      <selection sqref="A1:B1"/>
    </sheetView>
  </sheetViews>
  <sheetFormatPr defaultColWidth="11.42578125" defaultRowHeight="14.45"/>
  <cols>
    <col min="1" max="1" width="1.28515625" customWidth="1"/>
    <col min="2" max="2" width="125.85546875" customWidth="1"/>
    <col min="3" max="3" width="4.140625" customWidth="1"/>
  </cols>
  <sheetData>
    <row r="1" spans="1:7" ht="48.75" customHeight="1">
      <c r="A1" s="93" t="s">
        <v>0</v>
      </c>
      <c r="B1" s="93"/>
      <c r="C1" s="9"/>
      <c r="D1" s="9"/>
      <c r="E1" s="9"/>
      <c r="F1" s="9"/>
      <c r="G1" s="9"/>
    </row>
    <row r="2" spans="1:7" ht="15" thickBot="1">
      <c r="B2" s="72"/>
    </row>
    <row r="3" spans="1:7" ht="18.75" customHeight="1" thickTop="1" thickBot="1">
      <c r="A3" s="94" t="s">
        <v>9</v>
      </c>
      <c r="B3" s="95"/>
      <c r="C3" s="17"/>
      <c r="D3" s="17"/>
      <c r="E3" s="17"/>
      <c r="F3" s="17"/>
      <c r="G3" s="18"/>
    </row>
    <row r="4" spans="1:7" ht="3" customHeight="1"/>
    <row r="5" spans="1:7" s="19" customFormat="1" ht="18.75" customHeight="1" thickBot="1">
      <c r="B5" s="73" t="s">
        <v>10</v>
      </c>
    </row>
    <row r="6" spans="1:7" ht="5.25" customHeight="1" thickTop="1"/>
    <row r="7" spans="1:7" s="20" customFormat="1">
      <c r="B7" s="74" t="s">
        <v>11</v>
      </c>
    </row>
    <row r="8" spans="1:7" s="20" customFormat="1">
      <c r="B8" s="74" t="s">
        <v>12</v>
      </c>
    </row>
    <row r="9" spans="1:7" s="20" customFormat="1">
      <c r="B9" s="74" t="s">
        <v>13</v>
      </c>
    </row>
    <row r="10" spans="1:7" s="20" customFormat="1">
      <c r="B10" s="74" t="s">
        <v>14</v>
      </c>
    </row>
    <row r="11" spans="1:7" s="20" customFormat="1">
      <c r="B11" s="74" t="s">
        <v>15</v>
      </c>
    </row>
    <row r="12" spans="1:7" s="20" customFormat="1">
      <c r="B12" s="74"/>
    </row>
    <row r="13" spans="1:7" s="19" customFormat="1" ht="18.75" customHeight="1" thickBot="1">
      <c r="B13" s="73" t="s">
        <v>16</v>
      </c>
    </row>
    <row r="14" spans="1:7" ht="5.25" customHeight="1" thickTop="1"/>
    <row r="15" spans="1:7" s="75" customFormat="1" ht="32.25" customHeight="1">
      <c r="B15" s="76" t="s">
        <v>17</v>
      </c>
    </row>
    <row r="16" spans="1:7" s="75" customFormat="1" ht="32.25" customHeight="1">
      <c r="B16" s="76" t="s">
        <v>18</v>
      </c>
    </row>
    <row r="17" spans="2:2" s="75" customFormat="1" ht="32.25" customHeight="1">
      <c r="B17" s="76" t="s">
        <v>19</v>
      </c>
    </row>
    <row r="18" spans="2:2" s="75" customFormat="1" ht="32.25" customHeight="1">
      <c r="B18" s="76" t="s">
        <v>20</v>
      </c>
    </row>
    <row r="19" spans="2:2" s="75" customFormat="1" ht="32.25" customHeight="1">
      <c r="B19" s="76" t="s">
        <v>21</v>
      </c>
    </row>
    <row r="20" spans="2:2" s="75" customFormat="1" ht="32.25" customHeight="1">
      <c r="B20" s="76" t="s">
        <v>22</v>
      </c>
    </row>
    <row r="21" spans="2:2" s="75" customFormat="1" ht="32.25" customHeight="1">
      <c r="B21" s="76" t="s">
        <v>23</v>
      </c>
    </row>
    <row r="22" spans="2:2" s="75" customFormat="1" ht="32.25" customHeight="1">
      <c r="B22" s="76" t="s">
        <v>24</v>
      </c>
    </row>
    <row r="23" spans="2:2" s="75" customFormat="1" ht="32.25" customHeight="1">
      <c r="B23" s="76" t="s">
        <v>25</v>
      </c>
    </row>
    <row r="24" spans="2:2" s="75" customFormat="1" ht="32.25" customHeight="1">
      <c r="B24" s="76" t="s">
        <v>26</v>
      </c>
    </row>
    <row r="25" spans="2:2" s="75" customFormat="1" ht="32.25" customHeight="1">
      <c r="B25" s="76" t="s">
        <v>27</v>
      </c>
    </row>
    <row r="26" spans="2:2" s="19" customFormat="1" ht="18.75" customHeight="1" thickBot="1">
      <c r="B26" s="73" t="s">
        <v>28</v>
      </c>
    </row>
    <row r="27" spans="2:2" ht="5.25" customHeight="1" thickTop="1"/>
    <row r="28" spans="2:2" s="20" customFormat="1" ht="25.5" customHeight="1">
      <c r="B28" s="74" t="s">
        <v>29</v>
      </c>
    </row>
    <row r="29" spans="2:2" s="20" customFormat="1" ht="25.5" customHeight="1">
      <c r="B29" s="74" t="s">
        <v>30</v>
      </c>
    </row>
    <row r="30" spans="2:2" s="20" customFormat="1" ht="25.5" customHeight="1">
      <c r="B30" s="74" t="s">
        <v>31</v>
      </c>
    </row>
    <row r="31" spans="2:2" s="20" customFormat="1" ht="25.5" customHeight="1">
      <c r="B31" s="74" t="s">
        <v>32</v>
      </c>
    </row>
    <row r="32" spans="2:2" s="20" customFormat="1" ht="25.5" customHeight="1">
      <c r="B32" s="74" t="s">
        <v>33</v>
      </c>
    </row>
    <row r="33" spans="2:2" s="20" customFormat="1" ht="34.5" customHeight="1">
      <c r="B33" s="74" t="s">
        <v>34</v>
      </c>
    </row>
    <row r="34" spans="2:2" s="20" customFormat="1" ht="25.5" customHeight="1">
      <c r="B34" s="74" t="s">
        <v>35</v>
      </c>
    </row>
    <row r="35" spans="2:2" s="20" customFormat="1" ht="25.5" customHeight="1">
      <c r="B35" s="74" t="s">
        <v>36</v>
      </c>
    </row>
    <row r="36" spans="2:2" ht="21" customHeight="1">
      <c r="B36" s="77" t="s">
        <v>37</v>
      </c>
    </row>
  </sheetData>
  <mergeCells count="2">
    <mergeCell ref="A1:B1"/>
    <mergeCell ref="A3:B3"/>
  </mergeCells>
  <pageMargins left="0.7" right="0.7" top="0.75" bottom="0.75" header="0.3" footer="0.3"/>
  <pageSetup paperSize="9" scale="73"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D4EB3-A1C5-4425-9C8C-13597FB0DD12}">
  <sheetPr codeName="Hoja16"/>
  <dimension ref="A1:L40"/>
  <sheetViews>
    <sheetView showGridLines="0" showRowColHeaders="0" zoomScale="70" zoomScaleNormal="70" zoomScaleSheetLayoutView="74" workbookViewId="0">
      <selection activeCell="P35" sqref="P35"/>
    </sheetView>
  </sheetViews>
  <sheetFormatPr defaultColWidth="11.42578125" defaultRowHeight="14.45"/>
  <cols>
    <col min="1" max="1" width="6.140625" customWidth="1"/>
    <col min="9" max="9" width="40.28515625" customWidth="1"/>
  </cols>
  <sheetData>
    <row r="1" spans="1:12" ht="48.75" customHeight="1">
      <c r="A1" s="96" t="s">
        <v>38</v>
      </c>
      <c r="B1" s="96"/>
      <c r="C1" s="96"/>
      <c r="D1" s="96"/>
      <c r="E1" s="96"/>
      <c r="F1" s="96"/>
      <c r="G1" s="96"/>
      <c r="H1" s="96"/>
      <c r="I1" s="96"/>
      <c r="J1" s="96"/>
      <c r="K1" s="9"/>
      <c r="L1" s="9"/>
    </row>
    <row r="3" spans="1:12" ht="18.75" customHeight="1" thickBot="1">
      <c r="A3" s="97" t="s">
        <v>39</v>
      </c>
      <c r="B3" s="98"/>
      <c r="C3" s="98"/>
      <c r="D3" s="98"/>
      <c r="E3" s="98"/>
      <c r="F3" s="98"/>
      <c r="G3" s="98"/>
      <c r="H3" s="98"/>
      <c r="I3" s="98"/>
      <c r="J3" s="98"/>
      <c r="K3" s="18"/>
      <c r="L3" s="18"/>
    </row>
    <row r="4" spans="1:12" ht="15" thickTop="1"/>
    <row r="5" spans="1:12" ht="15" customHeight="1">
      <c r="B5" s="99" t="s">
        <v>40</v>
      </c>
      <c r="C5" s="99"/>
      <c r="D5" s="99"/>
      <c r="E5" s="99"/>
      <c r="F5" s="99"/>
      <c r="G5" s="99"/>
      <c r="H5" s="99"/>
      <c r="I5" s="99"/>
    </row>
    <row r="6" spans="1:12" ht="14.45" customHeight="1">
      <c r="B6" s="99"/>
      <c r="C6" s="99"/>
      <c r="D6" s="99"/>
      <c r="E6" s="99"/>
      <c r="F6" s="99"/>
      <c r="G6" s="99"/>
      <c r="H6" s="99"/>
      <c r="I6" s="99"/>
    </row>
    <row r="7" spans="1:12" ht="14.45" customHeight="1">
      <c r="B7" s="99"/>
      <c r="C7" s="99"/>
      <c r="D7" s="99"/>
      <c r="E7" s="99"/>
      <c r="F7" s="99"/>
      <c r="G7" s="99"/>
      <c r="H7" s="99"/>
      <c r="I7" s="99"/>
    </row>
    <row r="8" spans="1:12" ht="14.45" customHeight="1">
      <c r="B8" s="99"/>
      <c r="C8" s="99"/>
      <c r="D8" s="99"/>
      <c r="E8" s="99"/>
      <c r="F8" s="99"/>
      <c r="G8" s="99"/>
      <c r="H8" s="99"/>
      <c r="I8" s="99"/>
    </row>
    <row r="9" spans="1:12" ht="14.45" customHeight="1">
      <c r="B9" s="99"/>
      <c r="C9" s="99"/>
      <c r="D9" s="99"/>
      <c r="E9" s="99"/>
      <c r="F9" s="99"/>
      <c r="G9" s="99"/>
      <c r="H9" s="99"/>
      <c r="I9" s="99"/>
    </row>
    <row r="10" spans="1:12" ht="14.45" customHeight="1">
      <c r="B10" s="99"/>
      <c r="C10" s="99"/>
      <c r="D10" s="99"/>
      <c r="E10" s="99"/>
      <c r="F10" s="99"/>
      <c r="G10" s="99"/>
      <c r="H10" s="99"/>
      <c r="I10" s="99"/>
    </row>
    <row r="11" spans="1:12" ht="14.45" customHeight="1">
      <c r="B11" s="99"/>
      <c r="C11" s="99"/>
      <c r="D11" s="99"/>
      <c r="E11" s="99"/>
      <c r="F11" s="99"/>
      <c r="G11" s="99"/>
      <c r="H11" s="99"/>
      <c r="I11" s="99"/>
    </row>
    <row r="12" spans="1:12" ht="14.45" customHeight="1">
      <c r="B12" s="99"/>
      <c r="C12" s="99"/>
      <c r="D12" s="99"/>
      <c r="E12" s="99"/>
      <c r="F12" s="99"/>
      <c r="G12" s="99"/>
      <c r="H12" s="99"/>
      <c r="I12" s="99"/>
    </row>
    <row r="13" spans="1:12" ht="14.45" customHeight="1">
      <c r="B13" s="99"/>
      <c r="C13" s="99"/>
      <c r="D13" s="99"/>
      <c r="E13" s="99"/>
      <c r="F13" s="99"/>
      <c r="G13" s="99"/>
      <c r="H13" s="99"/>
      <c r="I13" s="99"/>
    </row>
    <row r="14" spans="1:12" ht="14.45" customHeight="1">
      <c r="B14" s="99"/>
      <c r="C14" s="99"/>
      <c r="D14" s="99"/>
      <c r="E14" s="99"/>
      <c r="F14" s="99"/>
      <c r="G14" s="99"/>
      <c r="H14" s="99"/>
      <c r="I14" s="99"/>
    </row>
    <row r="15" spans="1:12" ht="14.45" customHeight="1">
      <c r="B15" s="99"/>
      <c r="C15" s="99"/>
      <c r="D15" s="99"/>
      <c r="E15" s="99"/>
      <c r="F15" s="99"/>
      <c r="G15" s="99"/>
      <c r="H15" s="99"/>
      <c r="I15" s="99"/>
    </row>
    <row r="16" spans="1:12" ht="14.45" customHeight="1">
      <c r="B16" s="99"/>
      <c r="C16" s="99"/>
      <c r="D16" s="99"/>
      <c r="E16" s="99"/>
      <c r="F16" s="99"/>
      <c r="G16" s="99"/>
      <c r="H16" s="99"/>
      <c r="I16" s="99"/>
    </row>
    <row r="17" spans="2:9" ht="14.45" customHeight="1">
      <c r="B17" s="99"/>
      <c r="C17" s="99"/>
      <c r="D17" s="99"/>
      <c r="E17" s="99"/>
      <c r="F17" s="99"/>
      <c r="G17" s="99"/>
      <c r="H17" s="99"/>
      <c r="I17" s="99"/>
    </row>
    <row r="18" spans="2:9" ht="14.45" customHeight="1">
      <c r="B18" s="99"/>
      <c r="C18" s="99"/>
      <c r="D18" s="99"/>
      <c r="E18" s="99"/>
      <c r="F18" s="99"/>
      <c r="G18" s="99"/>
      <c r="H18" s="99"/>
      <c r="I18" s="99"/>
    </row>
    <row r="19" spans="2:9" ht="14.45" customHeight="1">
      <c r="B19" s="99"/>
      <c r="C19" s="99"/>
      <c r="D19" s="99"/>
      <c r="E19" s="99"/>
      <c r="F19" s="99"/>
      <c r="G19" s="99"/>
      <c r="H19" s="99"/>
      <c r="I19" s="99"/>
    </row>
    <row r="20" spans="2:9" ht="14.45" customHeight="1">
      <c r="B20" s="99"/>
      <c r="C20" s="99"/>
      <c r="D20" s="99"/>
      <c r="E20" s="99"/>
      <c r="F20" s="99"/>
      <c r="G20" s="99"/>
      <c r="H20" s="99"/>
      <c r="I20" s="99"/>
    </row>
    <row r="21" spans="2:9" ht="14.45" customHeight="1">
      <c r="B21" s="99"/>
      <c r="C21" s="99"/>
      <c r="D21" s="99"/>
      <c r="E21" s="99"/>
      <c r="F21" s="99"/>
      <c r="G21" s="99"/>
      <c r="H21" s="99"/>
      <c r="I21" s="99"/>
    </row>
    <row r="22" spans="2:9" ht="14.45" customHeight="1">
      <c r="B22" s="99"/>
      <c r="C22" s="99"/>
      <c r="D22" s="99"/>
      <c r="E22" s="99"/>
      <c r="F22" s="99"/>
      <c r="G22" s="99"/>
      <c r="H22" s="99"/>
      <c r="I22" s="99"/>
    </row>
    <row r="23" spans="2:9" ht="14.45" customHeight="1">
      <c r="B23" s="99"/>
      <c r="C23" s="99"/>
      <c r="D23" s="99"/>
      <c r="E23" s="99"/>
      <c r="F23" s="99"/>
      <c r="G23" s="99"/>
      <c r="H23" s="99"/>
      <c r="I23" s="99"/>
    </row>
    <row r="24" spans="2:9" ht="14.45" customHeight="1">
      <c r="B24" s="99"/>
      <c r="C24" s="99"/>
      <c r="D24" s="99"/>
      <c r="E24" s="99"/>
      <c r="F24" s="99"/>
      <c r="G24" s="99"/>
      <c r="H24" s="99"/>
      <c r="I24" s="99"/>
    </row>
    <row r="25" spans="2:9" ht="14.45" customHeight="1">
      <c r="B25" s="99"/>
      <c r="C25" s="99"/>
      <c r="D25" s="99"/>
      <c r="E25" s="99"/>
      <c r="F25" s="99"/>
      <c r="G25" s="99"/>
      <c r="H25" s="99"/>
      <c r="I25" s="99"/>
    </row>
    <row r="26" spans="2:9" ht="14.45" customHeight="1">
      <c r="B26" s="99"/>
      <c r="C26" s="99"/>
      <c r="D26" s="99"/>
      <c r="E26" s="99"/>
      <c r="F26" s="99"/>
      <c r="G26" s="99"/>
      <c r="H26" s="99"/>
      <c r="I26" s="99"/>
    </row>
    <row r="27" spans="2:9" ht="14.45" customHeight="1">
      <c r="B27" s="99"/>
      <c r="C27" s="99"/>
      <c r="D27" s="99"/>
      <c r="E27" s="99"/>
      <c r="F27" s="99"/>
      <c r="G27" s="99"/>
      <c r="H27" s="99"/>
      <c r="I27" s="99"/>
    </row>
    <row r="28" spans="2:9" ht="14.45" customHeight="1">
      <c r="B28" s="99"/>
      <c r="C28" s="99"/>
      <c r="D28" s="99"/>
      <c r="E28" s="99"/>
      <c r="F28" s="99"/>
      <c r="G28" s="99"/>
      <c r="H28" s="99"/>
      <c r="I28" s="99"/>
    </row>
    <row r="29" spans="2:9" ht="14.45" customHeight="1">
      <c r="B29" s="99"/>
      <c r="C29" s="99"/>
      <c r="D29" s="99"/>
      <c r="E29" s="99"/>
      <c r="F29" s="99"/>
      <c r="G29" s="99"/>
      <c r="H29" s="99"/>
      <c r="I29" s="99"/>
    </row>
    <row r="30" spans="2:9" ht="14.45" customHeight="1">
      <c r="B30" s="99"/>
      <c r="C30" s="99"/>
      <c r="D30" s="99"/>
      <c r="E30" s="99"/>
      <c r="F30" s="99"/>
      <c r="G30" s="99"/>
      <c r="H30" s="99"/>
      <c r="I30" s="99"/>
    </row>
    <row r="31" spans="2:9" ht="14.45" customHeight="1">
      <c r="B31" s="99"/>
      <c r="C31" s="99"/>
      <c r="D31" s="99"/>
      <c r="E31" s="99"/>
      <c r="F31" s="99"/>
      <c r="G31" s="99"/>
      <c r="H31" s="99"/>
      <c r="I31" s="99"/>
    </row>
    <row r="32" spans="2:9" ht="14.45" customHeight="1">
      <c r="B32" s="99"/>
      <c r="C32" s="99"/>
      <c r="D32" s="99"/>
      <c r="E32" s="99"/>
      <c r="F32" s="99"/>
      <c r="G32" s="99"/>
      <c r="H32" s="99"/>
      <c r="I32" s="99"/>
    </row>
    <row r="33" spans="2:9" ht="14.45" customHeight="1">
      <c r="B33" s="99"/>
      <c r="C33" s="99"/>
      <c r="D33" s="99"/>
      <c r="E33" s="99"/>
      <c r="F33" s="99"/>
      <c r="G33" s="99"/>
      <c r="H33" s="99"/>
      <c r="I33" s="99"/>
    </row>
    <row r="34" spans="2:9" ht="14.45" customHeight="1">
      <c r="B34" s="99"/>
      <c r="C34" s="99"/>
      <c r="D34" s="99"/>
      <c r="E34" s="99"/>
      <c r="F34" s="99"/>
      <c r="G34" s="99"/>
      <c r="H34" s="99"/>
      <c r="I34" s="99"/>
    </row>
    <row r="35" spans="2:9" ht="14.45" customHeight="1">
      <c r="B35" s="99"/>
      <c r="C35" s="99"/>
      <c r="D35" s="99"/>
      <c r="E35" s="99"/>
      <c r="F35" s="99"/>
      <c r="G35" s="99"/>
      <c r="H35" s="99"/>
      <c r="I35" s="99"/>
    </row>
    <row r="36" spans="2:9" ht="14.45" customHeight="1">
      <c r="B36" s="99"/>
      <c r="C36" s="99"/>
      <c r="D36" s="99"/>
      <c r="E36" s="99"/>
      <c r="F36" s="99"/>
      <c r="G36" s="99"/>
      <c r="H36" s="99"/>
      <c r="I36" s="99"/>
    </row>
    <row r="37" spans="2:9" ht="14.45" customHeight="1">
      <c r="B37" s="99"/>
      <c r="C37" s="99"/>
      <c r="D37" s="99"/>
      <c r="E37" s="99"/>
      <c r="F37" s="99"/>
      <c r="G37" s="99"/>
      <c r="H37" s="99"/>
      <c r="I37" s="99"/>
    </row>
    <row r="38" spans="2:9" ht="14.45" customHeight="1">
      <c r="B38" s="99"/>
      <c r="C38" s="99"/>
      <c r="D38" s="99"/>
      <c r="E38" s="99"/>
      <c r="F38" s="99"/>
      <c r="G38" s="99"/>
      <c r="H38" s="99"/>
      <c r="I38" s="99"/>
    </row>
    <row r="39" spans="2:9" ht="14.45" customHeight="1">
      <c r="B39" s="99"/>
      <c r="C39" s="99"/>
      <c r="D39" s="99"/>
      <c r="E39" s="99"/>
      <c r="F39" s="99"/>
      <c r="G39" s="99"/>
      <c r="H39" s="99"/>
      <c r="I39" s="99"/>
    </row>
    <row r="40" spans="2:9" ht="32.1" customHeight="1">
      <c r="B40" s="99"/>
      <c r="C40" s="99"/>
      <c r="D40" s="99"/>
      <c r="E40" s="99"/>
      <c r="F40" s="99"/>
      <c r="G40" s="99"/>
      <c r="H40" s="99"/>
      <c r="I40" s="99"/>
    </row>
  </sheetData>
  <mergeCells count="3">
    <mergeCell ref="A1:J1"/>
    <mergeCell ref="A3:J3"/>
    <mergeCell ref="B5:I40"/>
  </mergeCells>
  <pageMargins left="0.7" right="0.7" top="0.75" bottom="0.75" header="0.3" footer="0.3"/>
  <pageSetup paperSize="9"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tabColor rgb="FFFFFF00"/>
  </sheetPr>
  <dimension ref="A2:O101"/>
  <sheetViews>
    <sheetView zoomScale="60" workbookViewId="0">
      <selection activeCell="G30" sqref="G30"/>
    </sheetView>
  </sheetViews>
  <sheetFormatPr defaultColWidth="11.42578125" defaultRowHeight="14.45"/>
  <cols>
    <col min="1" max="1" width="57.28515625" style="6" customWidth="1"/>
    <col min="2" max="2" width="35.5703125" style="6" bestFit="1" customWidth="1"/>
    <col min="3" max="3" width="38.28515625" style="6" customWidth="1"/>
    <col min="4" max="4" width="22.42578125" style="7" bestFit="1" customWidth="1"/>
    <col min="5" max="8" width="18.5703125" style="7" bestFit="1" customWidth="1"/>
    <col min="9" max="12" width="13" style="7" bestFit="1" customWidth="1"/>
    <col min="13" max="16384" width="11.42578125" style="6"/>
  </cols>
  <sheetData>
    <row r="2" spans="1:15">
      <c r="B2" s="6">
        <v>0</v>
      </c>
      <c r="C2" s="6">
        <v>0</v>
      </c>
      <c r="D2" s="7" t="s">
        <v>41</v>
      </c>
      <c r="E2" s="14" t="s">
        <v>42</v>
      </c>
      <c r="F2" s="14" t="s">
        <v>43</v>
      </c>
      <c r="G2" s="14">
        <v>0</v>
      </c>
      <c r="H2" s="14"/>
      <c r="I2" s="14"/>
      <c r="J2" s="14"/>
      <c r="K2" s="14"/>
      <c r="L2" s="14"/>
      <c r="M2"/>
    </row>
    <row r="3" spans="1:15">
      <c r="A3" s="6" t="str">
        <f>B3&amp;C3</f>
        <v>VOLUMEN (miles Consumiciones)Total Aperitivos</v>
      </c>
      <c r="B3" s="6" t="s">
        <v>44</v>
      </c>
      <c r="C3" s="6" t="s">
        <v>45</v>
      </c>
      <c r="D3" s="7">
        <v>515958.5</v>
      </c>
      <c r="E3" s="7">
        <v>465855.9</v>
      </c>
      <c r="F3" s="7">
        <v>482840.6</v>
      </c>
      <c r="G3" s="7">
        <v>0</v>
      </c>
      <c r="M3" s="7"/>
      <c r="N3" s="7"/>
      <c r="O3" s="7"/>
    </row>
    <row r="4" spans="1:15">
      <c r="A4" s="6" t="str">
        <f>B3&amp;C4</f>
        <v>VOLUMEN (miles Consumiciones)Patatas Fritas + Otros Aperitivos Salados</v>
      </c>
      <c r="B4" s="6">
        <v>0</v>
      </c>
      <c r="C4" s="6" t="s">
        <v>46</v>
      </c>
      <c r="D4" s="7">
        <v>255399.7</v>
      </c>
      <c r="E4" s="7">
        <v>242424.3</v>
      </c>
      <c r="F4" s="7">
        <v>248654.1</v>
      </c>
      <c r="G4" s="7">
        <v>0</v>
      </c>
      <c r="M4" s="7"/>
      <c r="N4" s="7"/>
      <c r="O4" s="7"/>
    </row>
    <row r="5" spans="1:15">
      <c r="A5" s="6" t="str">
        <f>B3&amp;C5</f>
        <v>VOLUMEN (miles Consumiciones)Patatas Fritas</v>
      </c>
      <c r="B5" s="6">
        <v>0</v>
      </c>
      <c r="C5" s="6" t="s">
        <v>47</v>
      </c>
      <c r="D5" s="7">
        <v>131414.20000000001</v>
      </c>
      <c r="E5" s="7">
        <v>129147.1</v>
      </c>
      <c r="F5" s="7">
        <v>123382.39999999999</v>
      </c>
      <c r="G5" s="7">
        <v>0</v>
      </c>
      <c r="M5" s="7"/>
      <c r="N5" s="7"/>
      <c r="O5" s="7"/>
    </row>
    <row r="6" spans="1:15">
      <c r="A6" s="6" t="str">
        <f>B3&amp;C6</f>
        <v>VOLUMEN (miles Consumiciones)Otros Snacks Salados</v>
      </c>
      <c r="B6" s="6">
        <v>0</v>
      </c>
      <c r="C6" s="6" t="s">
        <v>48</v>
      </c>
      <c r="D6" s="7">
        <v>123985.5</v>
      </c>
      <c r="E6" s="7">
        <v>113277.2</v>
      </c>
      <c r="F6" s="7">
        <v>125271.7</v>
      </c>
      <c r="G6" s="7">
        <v>0</v>
      </c>
      <c r="M6" s="7"/>
      <c r="N6" s="7"/>
      <c r="O6" s="7"/>
    </row>
    <row r="7" spans="1:15">
      <c r="A7" s="6" t="str">
        <f>B3&amp;C7</f>
        <v>VOLUMEN (miles Consumiciones)Frutos Secos</v>
      </c>
      <c r="B7" s="6">
        <v>0</v>
      </c>
      <c r="C7" s="6" t="s">
        <v>49</v>
      </c>
      <c r="D7" s="7">
        <v>73307.41</v>
      </c>
      <c r="E7" s="7">
        <v>57144.07</v>
      </c>
      <c r="F7" s="7">
        <v>58337.96</v>
      </c>
      <c r="G7" s="7">
        <v>0</v>
      </c>
      <c r="M7" s="7"/>
      <c r="N7" s="7"/>
      <c r="O7" s="7"/>
    </row>
    <row r="8" spans="1:15">
      <c r="A8" s="6" t="str">
        <f>B3&amp;C8</f>
        <v>VOLUMEN (miles Consumiciones)Chocolatinas/Chocolate/Bombones</v>
      </c>
      <c r="B8" s="6">
        <v>0</v>
      </c>
      <c r="C8" s="6" t="s">
        <v>50</v>
      </c>
      <c r="D8" s="7">
        <v>75943.91</v>
      </c>
      <c r="E8" s="7">
        <v>72642.5</v>
      </c>
      <c r="F8" s="7">
        <v>66101.759999999995</v>
      </c>
      <c r="G8" s="7">
        <v>0</v>
      </c>
      <c r="M8" s="7"/>
      <c r="N8" s="7"/>
      <c r="O8" s="7"/>
    </row>
    <row r="9" spans="1:15">
      <c r="A9" s="6" t="str">
        <f>B3&amp;C9</f>
        <v>VOLUMEN (miles Consumiciones)Chicles</v>
      </c>
      <c r="B9" s="6">
        <v>0</v>
      </c>
      <c r="C9" s="6" t="s">
        <v>51</v>
      </c>
      <c r="D9" s="7">
        <v>29842.54</v>
      </c>
      <c r="E9" s="7">
        <v>25327.360000000001</v>
      </c>
      <c r="F9" s="7">
        <v>33743.410000000003</v>
      </c>
      <c r="G9" s="7">
        <v>0</v>
      </c>
      <c r="M9" s="7"/>
      <c r="N9" s="7"/>
      <c r="O9" s="7"/>
    </row>
    <row r="10" spans="1:15">
      <c r="A10" s="6" t="str">
        <f>B3&amp;C10</f>
        <v>VOLUMEN (miles Consumiciones)Caramelos</v>
      </c>
      <c r="B10" s="6">
        <v>0</v>
      </c>
      <c r="C10" s="6" t="s">
        <v>52</v>
      </c>
      <c r="D10" s="7">
        <v>31816.74</v>
      </c>
      <c r="E10" s="7">
        <v>30145.24</v>
      </c>
      <c r="F10" s="7">
        <v>39054.47</v>
      </c>
      <c r="G10" s="7">
        <v>0</v>
      </c>
      <c r="M10" s="7"/>
      <c r="N10" s="7"/>
      <c r="O10" s="7"/>
    </row>
    <row r="11" spans="1:15">
      <c r="A11" s="6" t="str">
        <f>B3&amp;C11</f>
        <v>VOLUMEN (miles Consumiciones)Golosinas</v>
      </c>
      <c r="B11" s="6">
        <v>0</v>
      </c>
      <c r="C11" s="6" t="s">
        <v>53</v>
      </c>
      <c r="D11" s="7">
        <v>49648.22</v>
      </c>
      <c r="E11" s="7">
        <v>38172.49</v>
      </c>
      <c r="F11" s="7">
        <v>36948.85</v>
      </c>
      <c r="G11" s="7">
        <v>0</v>
      </c>
      <c r="M11" s="7"/>
      <c r="N11" s="7"/>
      <c r="O11" s="7"/>
    </row>
    <row r="12" spans="1:15">
      <c r="A12" s="6" t="str">
        <f>B12&amp;C12</f>
        <v>VOLUMEN (Miles kg ó litros)Total Aperitivos</v>
      </c>
      <c r="B12" s="6" t="s">
        <v>54</v>
      </c>
      <c r="C12" s="6" t="s">
        <v>45</v>
      </c>
      <c r="D12" s="7">
        <v>53683.971107934995</v>
      </c>
      <c r="E12" s="7">
        <v>50549.921513680005</v>
      </c>
      <c r="F12" s="7">
        <v>51264.921374199999</v>
      </c>
      <c r="G12" s="7">
        <v>0</v>
      </c>
      <c r="M12" s="7"/>
      <c r="N12" s="7"/>
      <c r="O12" s="7"/>
    </row>
    <row r="13" spans="1:15">
      <c r="A13" s="6" t="str">
        <f>B12&amp;C13</f>
        <v>VOLUMEN (Miles kg ó litros)Patatas Fritas + Otros Aperitivos Salados</v>
      </c>
      <c r="B13" s="6">
        <v>0</v>
      </c>
      <c r="C13" s="6" t="s">
        <v>46</v>
      </c>
      <c r="D13" s="7">
        <v>30733.499489999998</v>
      </c>
      <c r="E13" s="7">
        <v>29133.251629999999</v>
      </c>
      <c r="F13" s="7">
        <v>28563.557719999997</v>
      </c>
      <c r="G13" s="7">
        <v>0</v>
      </c>
      <c r="M13" s="7"/>
      <c r="N13" s="7"/>
      <c r="O13" s="7"/>
    </row>
    <row r="14" spans="1:15">
      <c r="A14" s="6" t="str">
        <f>B12&amp;C14</f>
        <v>VOLUMEN (Miles kg ó litros)Patatas Fritas</v>
      </c>
      <c r="B14" s="6">
        <v>0</v>
      </c>
      <c r="C14" s="6" t="s">
        <v>47</v>
      </c>
      <c r="D14" s="7">
        <v>18703.360399999998</v>
      </c>
      <c r="E14" s="7">
        <v>17481.507899999997</v>
      </c>
      <c r="F14" s="7">
        <v>16054.5928</v>
      </c>
      <c r="G14" s="7">
        <v>0</v>
      </c>
      <c r="M14" s="7"/>
      <c r="N14" s="7"/>
      <c r="O14" s="7"/>
    </row>
    <row r="15" spans="1:15">
      <c r="A15" s="6" t="str">
        <f>B12&amp;C15</f>
        <v>VOLUMEN (Miles kg ó litros)Otros Snacks Salados</v>
      </c>
      <c r="B15" s="6">
        <v>0</v>
      </c>
      <c r="C15" s="6" t="s">
        <v>48</v>
      </c>
      <c r="D15" s="7">
        <v>12030.139090000001</v>
      </c>
      <c r="E15" s="7">
        <v>11651.74373</v>
      </c>
      <c r="F15" s="7">
        <v>12508.96492</v>
      </c>
      <c r="G15" s="7">
        <v>0</v>
      </c>
      <c r="M15" s="7"/>
      <c r="N15" s="7"/>
      <c r="O15" s="7"/>
    </row>
    <row r="16" spans="1:15">
      <c r="A16" s="6" t="str">
        <f>B12&amp;C16</f>
        <v>VOLUMEN (Miles kg ó litros)Frutos Secos</v>
      </c>
      <c r="B16" s="6">
        <v>0</v>
      </c>
      <c r="C16" s="6" t="s">
        <v>49</v>
      </c>
      <c r="D16" s="7">
        <v>11766.387550000001</v>
      </c>
      <c r="E16" s="7">
        <v>10584.27412</v>
      </c>
      <c r="F16" s="7">
        <v>12321.569439999999</v>
      </c>
      <c r="G16" s="7">
        <v>0</v>
      </c>
      <c r="M16" s="7"/>
      <c r="N16" s="7"/>
      <c r="O16" s="7"/>
    </row>
    <row r="17" spans="1:15">
      <c r="A17" s="6" t="str">
        <f>B12&amp;C17</f>
        <v>VOLUMEN (Miles kg ó litros)Chocolatinas/Chocolate/Bombones</v>
      </c>
      <c r="B17" s="6">
        <v>0</v>
      </c>
      <c r="C17" s="6" t="s">
        <v>50</v>
      </c>
      <c r="D17" s="7">
        <v>5773.0217544349998</v>
      </c>
      <c r="E17" s="7">
        <v>5706.4667299800003</v>
      </c>
      <c r="F17" s="7">
        <v>5535.2564229</v>
      </c>
      <c r="G17" s="7">
        <v>0</v>
      </c>
      <c r="M17" s="7"/>
      <c r="N17" s="7"/>
      <c r="O17" s="7"/>
    </row>
    <row r="18" spans="1:15">
      <c r="A18" s="6" t="str">
        <f>B12&amp;C18</f>
        <v>VOLUMEN (Miles kg ó litros)Chicles</v>
      </c>
      <c r="B18" s="6">
        <v>0</v>
      </c>
      <c r="C18" s="6" t="s">
        <v>51</v>
      </c>
      <c r="D18" s="7">
        <v>1225.4226859999999</v>
      </c>
      <c r="E18" s="7">
        <v>1079.6078552000001</v>
      </c>
      <c r="F18" s="7">
        <v>981.94803039999999</v>
      </c>
      <c r="G18" s="7">
        <v>0</v>
      </c>
      <c r="M18" s="7"/>
      <c r="N18" s="7"/>
      <c r="O18" s="7"/>
    </row>
    <row r="19" spans="1:15">
      <c r="A19" s="6" t="str">
        <f>B12&amp;C19</f>
        <v>VOLUMEN (Miles kg ó litros)Caramelos</v>
      </c>
      <c r="B19" s="6">
        <v>0</v>
      </c>
      <c r="C19" s="6" t="s">
        <v>52</v>
      </c>
      <c r="D19" s="7">
        <v>1629.7309175</v>
      </c>
      <c r="E19" s="7">
        <v>1654.1330385000001</v>
      </c>
      <c r="F19" s="7">
        <v>1554.1701809000001</v>
      </c>
      <c r="G19" s="7">
        <v>0</v>
      </c>
      <c r="M19" s="7"/>
      <c r="N19" s="7"/>
      <c r="O19" s="7"/>
    </row>
    <row r="20" spans="1:15">
      <c r="A20" s="6" t="str">
        <f>B12&amp;C20</f>
        <v>VOLUMEN (Miles kg ó litros)Golosinas</v>
      </c>
      <c r="B20" s="6">
        <v>0</v>
      </c>
      <c r="C20" s="6" t="s">
        <v>53</v>
      </c>
      <c r="D20" s="7">
        <v>2555.9087100000002</v>
      </c>
      <c r="E20" s="7">
        <v>2392.1881400000002</v>
      </c>
      <c r="F20" s="7">
        <v>2308.4195800000002</v>
      </c>
      <c r="G20" s="7">
        <v>0</v>
      </c>
      <c r="M20" s="7"/>
      <c r="N20" s="7"/>
      <c r="O20" s="7"/>
    </row>
    <row r="21" spans="1:15">
      <c r="A21" s="6" t="str">
        <f>B21&amp;C21</f>
        <v>VALOR (Miles Euros)Total Aperitivos</v>
      </c>
      <c r="B21" s="6" t="s">
        <v>55</v>
      </c>
      <c r="C21" s="6" t="s">
        <v>45</v>
      </c>
      <c r="D21" s="7">
        <v>478658</v>
      </c>
      <c r="E21" s="7">
        <v>431802.6</v>
      </c>
      <c r="F21" s="7">
        <v>430812.1</v>
      </c>
      <c r="G21" s="7">
        <v>0</v>
      </c>
      <c r="M21" s="7"/>
      <c r="N21" s="7"/>
      <c r="O21" s="7"/>
    </row>
    <row r="22" spans="1:15">
      <c r="A22" s="6" t="str">
        <f>B21&amp;C22</f>
        <v>VALOR (Miles Euros)Patatas Fritas + Otros Aperitivos Salados</v>
      </c>
      <c r="B22" s="6">
        <v>0</v>
      </c>
      <c r="C22" s="6" t="s">
        <v>46</v>
      </c>
      <c r="D22" s="7">
        <v>251533.9</v>
      </c>
      <c r="E22" s="7">
        <v>240602.4</v>
      </c>
      <c r="F22" s="7">
        <v>239641.2</v>
      </c>
      <c r="G22" s="7">
        <v>0</v>
      </c>
      <c r="M22" s="7"/>
      <c r="N22" s="7"/>
      <c r="O22" s="7"/>
    </row>
    <row r="23" spans="1:15">
      <c r="A23" s="6" t="str">
        <f>B21&amp;C23</f>
        <v>VALOR (Miles Euros)Patatas Fritas</v>
      </c>
      <c r="B23" s="6">
        <v>0</v>
      </c>
      <c r="C23" s="6" t="s">
        <v>47</v>
      </c>
      <c r="D23" s="7">
        <v>148157.4</v>
      </c>
      <c r="E23" s="7">
        <v>148658.4</v>
      </c>
      <c r="F23" s="7">
        <v>139441.29999999999</v>
      </c>
      <c r="G23" s="7">
        <v>0</v>
      </c>
      <c r="M23" s="7"/>
      <c r="N23" s="7"/>
      <c r="O23" s="7"/>
    </row>
    <row r="24" spans="1:15">
      <c r="A24" s="6" t="str">
        <f>B21&amp;C24</f>
        <v>VALOR (Miles Euros)Otros Snacks Salados</v>
      </c>
      <c r="B24" s="6">
        <v>0</v>
      </c>
      <c r="C24" s="6" t="s">
        <v>48</v>
      </c>
      <c r="D24" s="7">
        <v>103376.5</v>
      </c>
      <c r="E24" s="7">
        <v>91943.95</v>
      </c>
      <c r="F24" s="7">
        <v>100199.9</v>
      </c>
      <c r="G24" s="7">
        <v>0</v>
      </c>
      <c r="M24" s="7"/>
      <c r="N24" s="7"/>
      <c r="O24" s="7"/>
    </row>
    <row r="25" spans="1:15">
      <c r="A25" s="6" t="str">
        <f>B21&amp;C25</f>
        <v>VALOR (Miles Euros)Frutos Secos</v>
      </c>
      <c r="B25" s="6">
        <v>0</v>
      </c>
      <c r="C25" s="6" t="s">
        <v>49</v>
      </c>
      <c r="D25" s="7">
        <v>117837</v>
      </c>
      <c r="E25" s="7">
        <v>90077.13</v>
      </c>
      <c r="F25" s="7">
        <v>95130.17</v>
      </c>
      <c r="G25" s="7">
        <v>0</v>
      </c>
      <c r="M25" s="7"/>
      <c r="N25" s="7"/>
      <c r="O25" s="7"/>
    </row>
    <row r="26" spans="1:15">
      <c r="A26" s="6" t="str">
        <f>B21&amp;C26</f>
        <v>VALOR (Miles Euros)Chocolatinas/Chocolate/Bombones</v>
      </c>
      <c r="B26" s="6">
        <v>0</v>
      </c>
      <c r="C26" s="6" t="s">
        <v>50</v>
      </c>
      <c r="D26" s="7">
        <v>48580.32</v>
      </c>
      <c r="E26" s="7">
        <v>46796.03</v>
      </c>
      <c r="F26" s="7">
        <v>42959.86</v>
      </c>
      <c r="G26" s="7">
        <v>0</v>
      </c>
      <c r="M26" s="7"/>
      <c r="N26" s="7"/>
      <c r="O26" s="7"/>
    </row>
    <row r="27" spans="1:15">
      <c r="A27" s="6" t="str">
        <f>B21&amp;C27</f>
        <v>VALOR (Miles Euros)Chicles</v>
      </c>
      <c r="B27" s="6">
        <v>0</v>
      </c>
      <c r="C27" s="6" t="s">
        <v>51</v>
      </c>
      <c r="D27" s="7">
        <v>19228.009999999998</v>
      </c>
      <c r="E27" s="7">
        <v>16908.939999999999</v>
      </c>
      <c r="F27" s="7">
        <v>16031.19</v>
      </c>
      <c r="G27" s="7">
        <v>0</v>
      </c>
      <c r="M27" s="7"/>
      <c r="N27" s="7"/>
      <c r="O27" s="7"/>
    </row>
    <row r="28" spans="1:15">
      <c r="A28" s="6" t="str">
        <f>B21&amp;C28</f>
        <v>VALOR (Miles Euros)Caramelos</v>
      </c>
      <c r="B28" s="6">
        <v>0</v>
      </c>
      <c r="C28" s="6" t="s">
        <v>52</v>
      </c>
      <c r="D28" s="7">
        <v>23328.61</v>
      </c>
      <c r="E28" s="7">
        <v>20012.39</v>
      </c>
      <c r="F28" s="7">
        <v>21187.69</v>
      </c>
      <c r="G28" s="7">
        <v>0</v>
      </c>
      <c r="M28" s="7"/>
      <c r="N28" s="7"/>
      <c r="O28" s="7"/>
    </row>
    <row r="29" spans="1:15">
      <c r="A29" s="6" t="str">
        <f>B21&amp;C29</f>
        <v>VALOR (Miles Euros)Golosinas</v>
      </c>
      <c r="B29" s="6">
        <v>0</v>
      </c>
      <c r="C29" s="6" t="s">
        <v>53</v>
      </c>
      <c r="D29" s="7">
        <v>18150.2</v>
      </c>
      <c r="E29" s="7">
        <v>17405.669999999998</v>
      </c>
      <c r="F29" s="7">
        <v>15861.99</v>
      </c>
      <c r="G29" s="7">
        <v>0</v>
      </c>
      <c r="M29" s="7"/>
      <c r="N29" s="7"/>
      <c r="O29" s="7"/>
    </row>
    <row r="30" spans="1:15">
      <c r="A30" s="6" t="str">
        <f>B30&amp;C30</f>
        <v>PENETRACION (%)Total Aperitivos</v>
      </c>
      <c r="B30" s="6" t="s">
        <v>56</v>
      </c>
      <c r="C30" s="6" t="s">
        <v>45</v>
      </c>
      <c r="D30" s="7">
        <v>54.672910000000002</v>
      </c>
      <c r="E30" s="7">
        <v>53.068899999999999</v>
      </c>
      <c r="F30" s="7">
        <v>52.505070000000003</v>
      </c>
      <c r="G30" s="7">
        <v>0</v>
      </c>
      <c r="M30" s="7"/>
      <c r="N30" s="7"/>
      <c r="O30" s="7"/>
    </row>
    <row r="31" spans="1:15">
      <c r="A31" s="6" t="str">
        <f>B30&amp;C31</f>
        <v>PENETRACION (%)Patatas Fritas + Otros Aperitivos Salados</v>
      </c>
      <c r="B31" s="6">
        <v>0</v>
      </c>
      <c r="C31" s="6" t="s">
        <v>46</v>
      </c>
      <c r="D31" s="7">
        <v>47.504019999999997</v>
      </c>
      <c r="E31" s="7">
        <v>44.974409999999999</v>
      </c>
      <c r="F31" s="7">
        <v>44.083039999999997</v>
      </c>
      <c r="G31" s="7">
        <v>0</v>
      </c>
      <c r="M31" s="7"/>
      <c r="N31" s="7"/>
      <c r="O31" s="7"/>
    </row>
    <row r="32" spans="1:15">
      <c r="A32" s="6" t="str">
        <f>B30&amp;C32</f>
        <v>PENETRACION (%)Patatas Fritas</v>
      </c>
      <c r="B32" s="6">
        <v>0</v>
      </c>
      <c r="C32" s="6" t="s">
        <v>47</v>
      </c>
      <c r="D32" s="7">
        <v>38.333260000000003</v>
      </c>
      <c r="E32" s="7">
        <v>36.572479999999999</v>
      </c>
      <c r="F32" s="7">
        <v>36.068530000000003</v>
      </c>
      <c r="G32" s="7">
        <v>0</v>
      </c>
      <c r="M32" s="7"/>
      <c r="N32" s="7"/>
      <c r="O32" s="7"/>
    </row>
    <row r="33" spans="1:15">
      <c r="A33" s="6" t="str">
        <f>B30&amp;C33</f>
        <v>PENETRACION (%)Otros Snacks Salados</v>
      </c>
      <c r="B33" s="6">
        <v>0</v>
      </c>
      <c r="C33" s="6" t="s">
        <v>48</v>
      </c>
      <c r="D33" s="7">
        <v>30.053889999999999</v>
      </c>
      <c r="E33" s="7">
        <v>27.968920000000001</v>
      </c>
      <c r="F33" s="7">
        <v>26.6906</v>
      </c>
      <c r="G33" s="7">
        <v>0</v>
      </c>
      <c r="M33" s="7"/>
      <c r="N33" s="7"/>
      <c r="O33" s="7"/>
    </row>
    <row r="34" spans="1:15">
      <c r="A34" s="6" t="str">
        <f>B30&amp;C34</f>
        <v>PENETRACION (%)Frutos Secos</v>
      </c>
      <c r="B34" s="6">
        <v>0</v>
      </c>
      <c r="C34" s="6" t="s">
        <v>49</v>
      </c>
      <c r="D34" s="7">
        <v>19.25732</v>
      </c>
      <c r="E34" s="7">
        <v>17.675789999999999</v>
      </c>
      <c r="F34" s="7">
        <v>17.929549999999999</v>
      </c>
      <c r="G34" s="7">
        <v>0</v>
      </c>
      <c r="M34" s="7"/>
      <c r="N34" s="7"/>
      <c r="O34" s="7"/>
    </row>
    <row r="35" spans="1:15">
      <c r="A35" s="6" t="str">
        <f>B30&amp;C35</f>
        <v>PENETRACION (%)Chocolatinas/Chocolate/Bombones</v>
      </c>
      <c r="B35" s="6">
        <v>0</v>
      </c>
      <c r="C35" s="6" t="s">
        <v>50</v>
      </c>
      <c r="D35" s="7">
        <v>18.837679999999999</v>
      </c>
      <c r="E35" s="7">
        <v>18.323969999999999</v>
      </c>
      <c r="F35" s="7">
        <v>18.021879999999999</v>
      </c>
      <c r="G35" s="7">
        <v>0</v>
      </c>
      <c r="M35" s="7"/>
      <c r="N35" s="7"/>
      <c r="O35" s="7"/>
    </row>
    <row r="36" spans="1:15">
      <c r="A36" s="6" t="str">
        <f>B30&amp;C36</f>
        <v>PENETRACION (%)Chicles</v>
      </c>
      <c r="B36" s="6">
        <v>0</v>
      </c>
      <c r="C36" s="6" t="s">
        <v>51</v>
      </c>
      <c r="D36" s="7">
        <v>10.318099999999999</v>
      </c>
      <c r="E36" s="7">
        <v>8.7614429999999999</v>
      </c>
      <c r="F36" s="7">
        <v>8.7704810000000002</v>
      </c>
      <c r="G36" s="7">
        <v>0</v>
      </c>
      <c r="M36" s="7"/>
      <c r="N36" s="7"/>
      <c r="O36" s="7"/>
    </row>
    <row r="37" spans="1:15">
      <c r="A37" s="6" t="str">
        <f>B30&amp;C37</f>
        <v>PENETRACION (%)Caramelos</v>
      </c>
      <c r="B37" s="6">
        <v>0</v>
      </c>
      <c r="C37" s="6" t="s">
        <v>52</v>
      </c>
      <c r="D37" s="7">
        <v>9.8294929999999994</v>
      </c>
      <c r="E37" s="7">
        <v>9.1789509999999996</v>
      </c>
      <c r="F37" s="7">
        <v>8.6961870000000001</v>
      </c>
      <c r="G37" s="7">
        <v>0</v>
      </c>
      <c r="M37" s="7"/>
      <c r="N37" s="7"/>
      <c r="O37" s="7"/>
    </row>
    <row r="38" spans="1:15">
      <c r="A38" s="6" t="str">
        <f>B30&amp;C38</f>
        <v>PENETRACION (%)Golosinas</v>
      </c>
      <c r="B38" s="6">
        <v>0</v>
      </c>
      <c r="C38" s="6" t="s">
        <v>53</v>
      </c>
      <c r="D38" s="7">
        <v>13.08418</v>
      </c>
      <c r="E38" s="7">
        <v>11.79612</v>
      </c>
      <c r="F38" s="7">
        <v>12.34252</v>
      </c>
      <c r="G38" s="7">
        <v>0</v>
      </c>
      <c r="M38" s="7"/>
      <c r="N38" s="7"/>
      <c r="O38" s="7"/>
    </row>
    <row r="39" spans="1:15">
      <c r="A39" s="6" t="str">
        <f>B39&amp;C39</f>
        <v>FRECUENCIA COMPRA (Actos)Total Aperitivos</v>
      </c>
      <c r="B39" s="6" t="s">
        <v>57</v>
      </c>
      <c r="C39" s="6" t="s">
        <v>45</v>
      </c>
      <c r="D39" s="7">
        <v>13.457783279765627</v>
      </c>
      <c r="E39" s="7">
        <v>12.525660876724283</v>
      </c>
      <c r="F39" s="7">
        <v>12.569426041311118</v>
      </c>
      <c r="G39" s="7">
        <v>0</v>
      </c>
      <c r="M39" s="7"/>
      <c r="N39" s="7"/>
      <c r="O39" s="7"/>
    </row>
    <row r="40" spans="1:15">
      <c r="A40" s="6" t="str">
        <f>B39&amp;C40</f>
        <v>FRECUENCIA COMPRA (Actos)Patatas Fritas + Otros Aperitivos Salados</v>
      </c>
      <c r="B40" s="6">
        <v>0</v>
      </c>
      <c r="C40" s="6" t="s">
        <v>46</v>
      </c>
      <c r="D40" s="7">
        <v>10.270043910263738</v>
      </c>
      <c r="E40" s="7">
        <v>10.021659175523252</v>
      </c>
      <c r="F40" s="7">
        <v>10.430600594780802</v>
      </c>
      <c r="G40" s="7">
        <v>0</v>
      </c>
      <c r="M40" s="7"/>
      <c r="N40" s="7"/>
      <c r="O40" s="7"/>
    </row>
    <row r="41" spans="1:15">
      <c r="A41" s="6" t="str">
        <f>B39&amp;C41</f>
        <v>FRECUENCIA COMPRA (Actos)Patatas Fritas</v>
      </c>
      <c r="B41" s="6">
        <v>0</v>
      </c>
      <c r="C41" s="6" t="s">
        <v>47</v>
      </c>
      <c r="D41" s="7">
        <v>7.1653707812891447</v>
      </c>
      <c r="E41" s="7">
        <v>7.3248978849888049</v>
      </c>
      <c r="F41" s="7">
        <v>6.9834165693886261</v>
      </c>
      <c r="G41" s="7">
        <v>0</v>
      </c>
      <c r="M41" s="7"/>
      <c r="N41" s="7"/>
      <c r="O41" s="7"/>
    </row>
    <row r="42" spans="1:15">
      <c r="A42" s="6" t="str">
        <f>B39&amp;C42</f>
        <v>FRECUENCIA COMPRA (Actos)Otros Snacks Salados</v>
      </c>
      <c r="B42" s="6">
        <v>0</v>
      </c>
      <c r="C42" s="6" t="s">
        <v>48</v>
      </c>
      <c r="D42" s="7">
        <v>7.789975625227652</v>
      </c>
      <c r="E42" s="7">
        <v>7.3288598458673269</v>
      </c>
      <c r="F42" s="7">
        <v>8.5001651514576491</v>
      </c>
      <c r="G42" s="7">
        <v>0</v>
      </c>
      <c r="M42" s="7"/>
      <c r="N42" s="7"/>
      <c r="O42" s="7"/>
    </row>
    <row r="43" spans="1:15">
      <c r="A43" s="6" t="str">
        <f>B39&amp;C43</f>
        <v>FRECUENCIA COMPRA (Actos)Frutos Secos</v>
      </c>
      <c r="B43" s="6">
        <v>0</v>
      </c>
      <c r="C43" s="6" t="s">
        <v>49</v>
      </c>
      <c r="D43" s="7">
        <v>6.3867793245277822</v>
      </c>
      <c r="E43" s="7">
        <v>5.6367966851268978</v>
      </c>
      <c r="F43" s="7">
        <v>5.3570032801805638</v>
      </c>
      <c r="G43" s="7">
        <v>0</v>
      </c>
      <c r="M43" s="7"/>
      <c r="N43" s="7"/>
      <c r="O43" s="7"/>
    </row>
    <row r="44" spans="1:15">
      <c r="A44" s="6" t="str">
        <f>B39&amp;C44</f>
        <v>FRECUENCIA COMPRA (Actos)Chocolatinas/Chocolate/Bombones</v>
      </c>
      <c r="B44" s="6">
        <v>0</v>
      </c>
      <c r="C44" s="6" t="s">
        <v>50</v>
      </c>
      <c r="D44" s="7">
        <v>3.8971937943329666</v>
      </c>
      <c r="E44" s="7">
        <v>4.0500801786482672</v>
      </c>
      <c r="F44" s="7">
        <v>3.5251499509891424</v>
      </c>
      <c r="G44" s="7">
        <v>0</v>
      </c>
      <c r="M44" s="7"/>
      <c r="N44" s="7"/>
      <c r="O44" s="7"/>
    </row>
    <row r="45" spans="1:15">
      <c r="A45" s="6" t="str">
        <f>B39&amp;C45</f>
        <v>FRECUENCIA COMPRA (Actos)Chicles</v>
      </c>
      <c r="B45" s="6">
        <v>0</v>
      </c>
      <c r="C45" s="6" t="s">
        <v>51</v>
      </c>
      <c r="D45" s="7">
        <v>4.2224012312472192</v>
      </c>
      <c r="E45" s="7">
        <v>4.2020008134433571</v>
      </c>
      <c r="F45" s="7">
        <v>3.7802274301484715</v>
      </c>
      <c r="G45" s="7">
        <v>0</v>
      </c>
      <c r="M45" s="7"/>
      <c r="N45" s="7"/>
      <c r="O45" s="7"/>
    </row>
    <row r="46" spans="1:15">
      <c r="A46" s="6" t="str">
        <f>B39&amp;C46</f>
        <v>FRECUENCIA COMPRA (Actos)Caramelos</v>
      </c>
      <c r="B46" s="6">
        <v>0</v>
      </c>
      <c r="C46" s="6" t="s">
        <v>52</v>
      </c>
      <c r="D46" s="7">
        <v>3.9273520303572207</v>
      </c>
      <c r="E46" s="7">
        <v>3.7513361426470953</v>
      </c>
      <c r="F46" s="7">
        <v>3.5855750744331432</v>
      </c>
      <c r="G46" s="7">
        <v>0</v>
      </c>
      <c r="M46" s="7"/>
      <c r="N46" s="7"/>
      <c r="O46" s="7"/>
    </row>
    <row r="47" spans="1:15">
      <c r="A47" s="6" t="str">
        <f>B39&amp;C47</f>
        <v>FRECUENCIA COMPRA (Actos)Golosinas</v>
      </c>
      <c r="B47" s="6">
        <v>0</v>
      </c>
      <c r="C47" s="6" t="s">
        <v>53</v>
      </c>
      <c r="D47" s="7">
        <v>2.7080078929243077</v>
      </c>
      <c r="E47" s="7">
        <v>2.7341290310255233</v>
      </c>
      <c r="F47" s="7">
        <v>2.4028403353045857</v>
      </c>
      <c r="G47" s="7">
        <v>0</v>
      </c>
      <c r="M47" s="7"/>
      <c r="N47" s="7"/>
      <c r="O47" s="7"/>
    </row>
    <row r="48" spans="1:15">
      <c r="A48" s="6" t="str">
        <f>B48&amp;C48</f>
        <v>COMPRA MEDIA (Consumiciones)Total Aperitivos</v>
      </c>
      <c r="B48" s="6" t="s">
        <v>58</v>
      </c>
      <c r="C48" s="6" t="s">
        <v>45</v>
      </c>
      <c r="D48" s="7">
        <v>26.973370541455552</v>
      </c>
      <c r="E48" s="7">
        <v>24.728284265770085</v>
      </c>
      <c r="F48" s="7">
        <v>25.591046219012949</v>
      </c>
      <c r="G48" s="7">
        <v>0</v>
      </c>
      <c r="M48" s="7"/>
      <c r="N48" s="7"/>
      <c r="O48" s="7"/>
    </row>
    <row r="49" spans="1:15">
      <c r="A49" s="6" t="str">
        <f>B48&amp;C49</f>
        <v>COMPRA MEDIA (Consumiciones)Patatas Fritas + Otros Aperitivos Salados</v>
      </c>
      <c r="B49" s="6">
        <v>0</v>
      </c>
      <c r="C49" s="6" t="s">
        <v>46</v>
      </c>
      <c r="D49" s="7">
        <v>15.366769232250279</v>
      </c>
      <c r="E49" s="7">
        <v>15.184240788900079</v>
      </c>
      <c r="F49" s="7">
        <v>15.696740068416837</v>
      </c>
      <c r="G49" s="7">
        <v>0</v>
      </c>
      <c r="M49" s="7"/>
      <c r="N49" s="7"/>
      <c r="O49" s="7"/>
    </row>
    <row r="50" spans="1:15">
      <c r="A50" s="6" t="str">
        <f>B48&amp;C50</f>
        <v>COMPRA MEDIA (Consumiciones)Patatas Fritas</v>
      </c>
      <c r="B50" s="6">
        <v>0</v>
      </c>
      <c r="C50" s="6" t="s">
        <v>47</v>
      </c>
      <c r="D50" s="7">
        <v>9.7984890781766349</v>
      </c>
      <c r="E50" s="7">
        <v>9.9474694040088085</v>
      </c>
      <c r="F50" s="7">
        <v>9.5194169026928979</v>
      </c>
      <c r="G50" s="7">
        <v>0</v>
      </c>
      <c r="M50" s="7"/>
      <c r="N50" s="7"/>
      <c r="O50" s="7"/>
    </row>
    <row r="51" spans="1:15">
      <c r="A51" s="6" t="str">
        <f>B48&amp;C51</f>
        <v>COMPRA MEDIA (Consumiciones)Otros Snacks Salados</v>
      </c>
      <c r="B51" s="6">
        <v>0</v>
      </c>
      <c r="C51" s="6" t="s">
        <v>48</v>
      </c>
      <c r="D51" s="7">
        <v>11.791331786966582</v>
      </c>
      <c r="E51" s="7">
        <v>11.409044812326748</v>
      </c>
      <c r="F51" s="7">
        <v>13.061113546214674</v>
      </c>
      <c r="G51" s="7">
        <v>0</v>
      </c>
      <c r="M51" s="7"/>
      <c r="N51" s="7"/>
      <c r="O51" s="7"/>
    </row>
    <row r="52" spans="1:15">
      <c r="A52" s="6" t="str">
        <f>B48&amp;C52</f>
        <v>COMPRA MEDIA (Consumiciones)Frutos Secos</v>
      </c>
      <c r="B52" s="6">
        <v>0</v>
      </c>
      <c r="C52" s="6" t="s">
        <v>49</v>
      </c>
      <c r="D52" s="7">
        <v>10.880396309172687</v>
      </c>
      <c r="E52" s="7">
        <v>9.1069875293836411</v>
      </c>
      <c r="F52" s="7">
        <v>9.0545586501065198</v>
      </c>
      <c r="G52" s="7">
        <v>0</v>
      </c>
      <c r="M52" s="7"/>
      <c r="N52" s="7"/>
      <c r="O52" s="7"/>
    </row>
    <row r="53" spans="1:15">
      <c r="A53" s="6" t="str">
        <f>B48&amp;C53</f>
        <v>COMPRA MEDIA (Consumiciones)Chocolatinas/Chocolate/Bombones</v>
      </c>
      <c r="B53" s="6">
        <v>0</v>
      </c>
      <c r="C53" s="6" t="s">
        <v>50</v>
      </c>
      <c r="D53" s="7">
        <v>11.522802412472025</v>
      </c>
      <c r="E53" s="7">
        <v>11.167438321781182</v>
      </c>
      <c r="F53" s="7">
        <v>10.207006792342817</v>
      </c>
      <c r="G53" s="7">
        <v>0</v>
      </c>
      <c r="M53" s="7"/>
      <c r="N53" s="7"/>
      <c r="O53" s="7"/>
    </row>
    <row r="54" spans="1:15">
      <c r="A54" s="6" t="str">
        <f>B48&amp;C54</f>
        <v>COMPRA MEDIA (Consumiciones)Chicles</v>
      </c>
      <c r="B54" s="6">
        <v>0</v>
      </c>
      <c r="C54" s="6" t="s">
        <v>51</v>
      </c>
      <c r="D54" s="7">
        <v>8.2666361588011963</v>
      </c>
      <c r="E54" s="7">
        <v>8.1432303346853203</v>
      </c>
      <c r="F54" s="7">
        <v>10.706588836510667</v>
      </c>
      <c r="G54" s="7">
        <v>0</v>
      </c>
      <c r="M54" s="7"/>
      <c r="N54" s="7"/>
      <c r="O54" s="7"/>
    </row>
    <row r="55" spans="1:15">
      <c r="A55" s="6" t="str">
        <f>B48&amp;C55</f>
        <v>COMPRA MEDIA (Consumiciones)Caramelos</v>
      </c>
      <c r="B55" s="6">
        <v>0</v>
      </c>
      <c r="C55" s="6" t="s">
        <v>52</v>
      </c>
      <c r="D55" s="7">
        <v>9.2516072752649716</v>
      </c>
      <c r="E55" s="7">
        <v>9.2514133266553049</v>
      </c>
      <c r="F55" s="7">
        <v>12.497622363479502</v>
      </c>
      <c r="G55" s="7">
        <v>0</v>
      </c>
      <c r="M55" s="7"/>
      <c r="N55" s="7"/>
      <c r="O55" s="7"/>
    </row>
    <row r="56" spans="1:15">
      <c r="A56" s="6" t="str">
        <f>B48&amp;C56</f>
        <v>COMPRA MEDIA (Consumiciones)Golosinas</v>
      </c>
      <c r="B56" s="6">
        <v>0</v>
      </c>
      <c r="C56" s="6" t="s">
        <v>53</v>
      </c>
      <c r="D56" s="7">
        <v>10.845501009115573</v>
      </c>
      <c r="E56" s="7">
        <v>9.1157749694329802</v>
      </c>
      <c r="F56" s="7">
        <v>8.3307235599518492</v>
      </c>
      <c r="G56" s="7">
        <v>0</v>
      </c>
      <c r="M56" s="7"/>
      <c r="N56" s="7"/>
      <c r="O56" s="7"/>
    </row>
    <row r="57" spans="1:15">
      <c r="A57" s="6" t="str">
        <f>B57&amp;C57</f>
        <v>CONSUMO MEDIO (kg ó litros por consumidor)Total Aperitivos</v>
      </c>
      <c r="B57" s="6" t="s">
        <v>59</v>
      </c>
      <c r="C57" s="6" t="s">
        <v>45</v>
      </c>
      <c r="D57" s="7">
        <v>2.8065002220743041</v>
      </c>
      <c r="E57" s="7">
        <v>2.6832607010078564</v>
      </c>
      <c r="F57" s="7">
        <v>2.7170933270756787</v>
      </c>
      <c r="G57" s="7">
        <v>0</v>
      </c>
      <c r="M57" s="7"/>
      <c r="N57" s="7"/>
      <c r="O57" s="7"/>
    </row>
    <row r="58" spans="1:15">
      <c r="A58" s="6" t="str">
        <f>B57&amp;C58</f>
        <v>CONSUMO MEDIO (kg ó litros por consumidor)Patatas Fritas + Otros Aperitivos Salados</v>
      </c>
      <c r="B58" s="6">
        <v>0</v>
      </c>
      <c r="C58" s="6" t="s">
        <v>46</v>
      </c>
      <c r="D58" s="7">
        <v>1.8491587670710328</v>
      </c>
      <c r="E58" s="7">
        <v>1.8247605859376956</v>
      </c>
      <c r="F58" s="7">
        <v>1.8031262744513805</v>
      </c>
      <c r="G58" s="7">
        <v>0</v>
      </c>
      <c r="M58" s="7"/>
      <c r="N58" s="7"/>
      <c r="O58" s="7"/>
    </row>
    <row r="59" spans="1:15">
      <c r="A59" s="6" t="str">
        <f>B57&amp;C59</f>
        <v>CONSUMO MEDIO (kg ó litros por consumidor)Patatas Fritas</v>
      </c>
      <c r="B59" s="6">
        <v>0</v>
      </c>
      <c r="C59" s="6" t="s">
        <v>47</v>
      </c>
      <c r="D59" s="7">
        <v>1.3945576094866563</v>
      </c>
      <c r="E59" s="7">
        <v>1.346501508521587</v>
      </c>
      <c r="F59" s="7">
        <v>1.2386723071213699</v>
      </c>
      <c r="G59" s="7">
        <v>0</v>
      </c>
      <c r="M59" s="7"/>
      <c r="N59" s="7"/>
      <c r="O59" s="7"/>
    </row>
    <row r="60" spans="1:15">
      <c r="A60" s="6" t="str">
        <f>B57&amp;C60</f>
        <v>CONSUMO MEDIO (kg ó litros por consumidor)Otros Snacks Salados</v>
      </c>
      <c r="B60" s="6">
        <v>0</v>
      </c>
      <c r="C60" s="6" t="s">
        <v>48</v>
      </c>
      <c r="D60" s="7">
        <v>1.1440963778308451</v>
      </c>
      <c r="E60" s="7">
        <v>1.1735394797657182</v>
      </c>
      <c r="F60" s="7">
        <v>1.3042132514026405</v>
      </c>
      <c r="G60" s="7">
        <v>0</v>
      </c>
      <c r="M60" s="7"/>
      <c r="N60" s="7"/>
      <c r="O60" s="7"/>
    </row>
    <row r="61" spans="1:15">
      <c r="A61" s="6" t="str">
        <f>B57&amp;C61</f>
        <v>CONSUMO MEDIO (kg ó litros por consumidor)Frutos Secos</v>
      </c>
      <c r="B61" s="6">
        <v>0</v>
      </c>
      <c r="C61" s="6" t="s">
        <v>49</v>
      </c>
      <c r="D61" s="7">
        <v>1.746384978971641</v>
      </c>
      <c r="E61" s="7">
        <v>1.6868041149049764</v>
      </c>
      <c r="F61" s="7">
        <v>1.9124147151501378</v>
      </c>
      <c r="G61" s="7">
        <v>0</v>
      </c>
      <c r="M61" s="7"/>
      <c r="N61" s="7"/>
      <c r="O61" s="7"/>
    </row>
    <row r="62" spans="1:15">
      <c r="A62" s="6" t="str">
        <f>B57&amp;C62</f>
        <v>CONSUMO MEDIO (kg ó litros por consumidor)Chocolatinas/Chocolate/Bombones</v>
      </c>
      <c r="B62" s="6">
        <v>0</v>
      </c>
      <c r="C62" s="6" t="s">
        <v>50</v>
      </c>
      <c r="D62" s="7">
        <v>0.87592789203580779</v>
      </c>
      <c r="E62" s="7">
        <v>0.87726351987263662</v>
      </c>
      <c r="F62" s="7">
        <v>0.85471854162278749</v>
      </c>
      <c r="G62" s="7">
        <v>0</v>
      </c>
      <c r="M62" s="7"/>
      <c r="N62" s="7"/>
      <c r="O62" s="7"/>
    </row>
    <row r="63" spans="1:15">
      <c r="A63" s="6" t="str">
        <f>B57&amp;C63</f>
        <v>CONSUMO MEDIO (kg ó litros por consumidor)Chicles</v>
      </c>
      <c r="B63" s="6">
        <v>0</v>
      </c>
      <c r="C63" s="6" t="s">
        <v>51</v>
      </c>
      <c r="D63" s="7">
        <v>0.33945245565232995</v>
      </c>
      <c r="E63" s="7">
        <v>0.34711456053963768</v>
      </c>
      <c r="F63" s="7">
        <v>0.31156643090648739</v>
      </c>
      <c r="G63" s="7">
        <v>0</v>
      </c>
      <c r="M63" s="7"/>
      <c r="N63" s="7"/>
      <c r="O63" s="7"/>
    </row>
    <row r="64" spans="1:15">
      <c r="A64" s="6" t="str">
        <f>B57&amp;C64</f>
        <v>CONSUMO MEDIO (kg ó litros por consumidor)Caramelos</v>
      </c>
      <c r="B64" s="6">
        <v>0</v>
      </c>
      <c r="C64" s="6" t="s">
        <v>52</v>
      </c>
      <c r="D64" s="7">
        <v>0.47388985839112546</v>
      </c>
      <c r="E64" s="7">
        <v>0.50764460446955251</v>
      </c>
      <c r="F64" s="7">
        <v>0.4973420970626109</v>
      </c>
      <c r="G64" s="7">
        <v>0</v>
      </c>
      <c r="M64" s="7"/>
      <c r="N64" s="7"/>
      <c r="O64" s="7"/>
    </row>
    <row r="65" spans="1:15">
      <c r="A65" s="6" t="str">
        <f>B57&amp;C65</f>
        <v>CONSUMO MEDIO (kg ó litros por consumidor)Golosinas</v>
      </c>
      <c r="B65" s="6">
        <v>0</v>
      </c>
      <c r="C65" s="6" t="s">
        <v>53</v>
      </c>
      <c r="D65" s="7">
        <v>0.55833039922704741</v>
      </c>
      <c r="E65" s="7">
        <v>0.57126608111722454</v>
      </c>
      <c r="F65" s="7">
        <v>0.52047101280175578</v>
      </c>
      <c r="G65" s="7">
        <v>0</v>
      </c>
      <c r="M65" s="7"/>
      <c r="N65" s="7"/>
      <c r="O65" s="7"/>
    </row>
    <row r="66" spans="1:15">
      <c r="A66" s="6" t="str">
        <f>B66&amp;C66</f>
        <v>VOLUMEN POR ACTO (consumiciones)Total Aperitivos</v>
      </c>
      <c r="B66" s="6" t="s">
        <v>60</v>
      </c>
      <c r="C66" s="6" t="s">
        <v>45</v>
      </c>
      <c r="D66" s="7">
        <v>2.004295208261468</v>
      </c>
      <c r="E66" s="7">
        <v>1.9742099446202666</v>
      </c>
      <c r="F66" s="7">
        <v>2.0359757187722427</v>
      </c>
      <c r="G66" s="7">
        <v>0</v>
      </c>
      <c r="M66" s="7"/>
      <c r="N66" s="7"/>
      <c r="O66" s="7"/>
    </row>
    <row r="67" spans="1:15">
      <c r="A67" s="6" t="str">
        <f>B66&amp;C67</f>
        <v>VOLUMEN POR ACTO (consumiciones)Patatas Fritas + Otros Aperitivos Salados</v>
      </c>
      <c r="B67" s="6">
        <v>0</v>
      </c>
      <c r="C67" s="6" t="s">
        <v>46</v>
      </c>
      <c r="D67" s="7">
        <v>1.4962710351114414</v>
      </c>
      <c r="E67" s="7">
        <v>1.5151424053599665</v>
      </c>
      <c r="F67" s="7">
        <v>1.5048740411238708</v>
      </c>
      <c r="G67" s="7">
        <v>0</v>
      </c>
      <c r="M67" s="7"/>
      <c r="N67" s="7"/>
      <c r="O67" s="7"/>
    </row>
    <row r="68" spans="1:15">
      <c r="A68" s="6" t="str">
        <f>B66&amp;C68</f>
        <v>VOLUMEN POR ACTO (consumiciones)Patatas Fritas</v>
      </c>
      <c r="B68" s="6">
        <v>0</v>
      </c>
      <c r="C68" s="6" t="s">
        <v>47</v>
      </c>
      <c r="D68" s="7">
        <v>1.3674783032531022</v>
      </c>
      <c r="E68" s="7">
        <v>1.3580352327360823</v>
      </c>
      <c r="F68" s="7">
        <v>1.3631460772969883</v>
      </c>
      <c r="G68" s="7">
        <v>0</v>
      </c>
      <c r="M68" s="7"/>
      <c r="N68" s="7"/>
      <c r="O68" s="7"/>
    </row>
    <row r="69" spans="1:15">
      <c r="A69" s="6" t="str">
        <f>B66&amp;C69</f>
        <v>VOLUMEN POR ACTO (consumiciones)Otros Snacks Salados</v>
      </c>
      <c r="B69" s="6">
        <v>0</v>
      </c>
      <c r="C69" s="6" t="s">
        <v>48</v>
      </c>
      <c r="D69" s="7">
        <v>1.5136545162966406</v>
      </c>
      <c r="E69" s="7">
        <v>1.5567284751338502</v>
      </c>
      <c r="F69" s="7">
        <v>1.5365717387237932</v>
      </c>
      <c r="G69" s="7">
        <v>0</v>
      </c>
      <c r="M69" s="7"/>
      <c r="N69" s="7"/>
      <c r="O69" s="7"/>
    </row>
    <row r="70" spans="1:15">
      <c r="A70" s="6" t="str">
        <f>B66&amp;C70</f>
        <v>VOLUMEN POR ACTO (consumiciones)Frutos Secos</v>
      </c>
      <c r="B70" s="6">
        <v>0</v>
      </c>
      <c r="C70" s="6" t="s">
        <v>49</v>
      </c>
      <c r="D70" s="7">
        <v>1.7035810627412193</v>
      </c>
      <c r="E70" s="7">
        <v>1.6156317210115272</v>
      </c>
      <c r="F70" s="7">
        <v>1.6902283191809668</v>
      </c>
      <c r="G70" s="7">
        <v>0</v>
      </c>
      <c r="M70" s="7"/>
      <c r="N70" s="7"/>
      <c r="O70" s="7"/>
    </row>
    <row r="71" spans="1:15">
      <c r="A71" s="6" t="str">
        <f>B66&amp;C71</f>
        <v>VOLUMEN POR ACTO (consumiciones)Chocolatinas/Chocolate/Bombones</v>
      </c>
      <c r="B71" s="6">
        <v>0</v>
      </c>
      <c r="C71" s="6" t="s">
        <v>50</v>
      </c>
      <c r="D71" s="7">
        <v>2.9566921791848531</v>
      </c>
      <c r="E71" s="7">
        <v>2.7573375906618138</v>
      </c>
      <c r="F71" s="7">
        <v>2.8954815920607215</v>
      </c>
      <c r="G71" s="7">
        <v>0</v>
      </c>
      <c r="M71" s="7"/>
      <c r="N71" s="7"/>
      <c r="O71" s="7"/>
    </row>
    <row r="72" spans="1:15">
      <c r="A72" s="6" t="str">
        <f>B66&amp;C72</f>
        <v>VOLUMEN POR ACTO (consumiciones)Chicles</v>
      </c>
      <c r="B72" s="6">
        <v>0</v>
      </c>
      <c r="C72" s="6" t="s">
        <v>51</v>
      </c>
      <c r="D72" s="7">
        <v>1.9578045065033729</v>
      </c>
      <c r="E72" s="7">
        <v>1.937941160942398</v>
      </c>
      <c r="F72" s="7">
        <v>2.8322605013450626</v>
      </c>
      <c r="G72" s="7">
        <v>0</v>
      </c>
      <c r="M72" s="7"/>
      <c r="N72" s="7"/>
      <c r="O72" s="7"/>
    </row>
    <row r="73" spans="1:15">
      <c r="A73" s="6" t="str">
        <f>B66&amp;C73</f>
        <v>VOLUMEN POR ACTO (consumiciones)Caramelos</v>
      </c>
      <c r="B73" s="6">
        <v>0</v>
      </c>
      <c r="C73" s="6" t="s">
        <v>52</v>
      </c>
      <c r="D73" s="7">
        <v>2.3556857658169932</v>
      </c>
      <c r="E73" s="7">
        <v>2.4661648476340305</v>
      </c>
      <c r="F73" s="7">
        <v>3.4855280126731967</v>
      </c>
      <c r="G73" s="7">
        <v>0</v>
      </c>
      <c r="M73" s="7"/>
      <c r="N73" s="7"/>
      <c r="O73" s="7"/>
    </row>
    <row r="74" spans="1:15">
      <c r="A74" s="6" t="str">
        <f>B66&amp;C74</f>
        <v>VOLUMEN POR ACTO (consumiciones)Golosinas</v>
      </c>
      <c r="B74" s="6">
        <v>0</v>
      </c>
      <c r="C74" s="6" t="s">
        <v>53</v>
      </c>
      <c r="D74" s="7">
        <v>4.0049739284193135</v>
      </c>
      <c r="E74" s="7">
        <v>3.3340690457515878</v>
      </c>
      <c r="F74" s="7">
        <v>3.4670316781143264</v>
      </c>
      <c r="G74" s="7">
        <v>0</v>
      </c>
      <c r="M74" s="7"/>
      <c r="N74" s="7"/>
      <c r="O74" s="7"/>
    </row>
    <row r="75" spans="1:15">
      <c r="A75" s="6" t="str">
        <f>B75&amp;C75</f>
        <v>CONSUMO PER CAPITA (kg ó litros por individuo)Total Aperitivos</v>
      </c>
      <c r="B75" s="6" t="s">
        <v>61</v>
      </c>
      <c r="C75" s="6" t="s">
        <v>45</v>
      </c>
      <c r="D75" s="7">
        <v>1.5343953405644843</v>
      </c>
      <c r="E75" s="7">
        <v>1.4239769381571585</v>
      </c>
      <c r="F75" s="7">
        <v>1.4266117533464142</v>
      </c>
      <c r="G75" s="7">
        <v>0</v>
      </c>
      <c r="M75" s="7"/>
      <c r="N75" s="7"/>
      <c r="O75" s="7"/>
    </row>
    <row r="76" spans="1:15">
      <c r="A76" s="6" t="str">
        <f>B75&amp;C76</f>
        <v>CONSUMO PER CAPITA (kg ó litros por individuo)Patatas Fritas + Otros Aperitivos Salados</v>
      </c>
      <c r="B76" s="6">
        <v>0</v>
      </c>
      <c r="C76" s="6" t="s">
        <v>46</v>
      </c>
      <c r="D76" s="7">
        <v>0.87842475054117675</v>
      </c>
      <c r="E76" s="7">
        <v>0.82067530743802142</v>
      </c>
      <c r="F76" s="7">
        <v>0.79487287681691177</v>
      </c>
      <c r="G76" s="7">
        <v>0</v>
      </c>
      <c r="M76" s="7"/>
      <c r="N76" s="7"/>
      <c r="O76" s="7"/>
    </row>
    <row r="77" spans="1:15">
      <c r="A77" s="6" t="str">
        <f>B75&amp;C77</f>
        <v>CONSUMO PER CAPITA (kg ó litros por individuo)Patatas Fritas</v>
      </c>
      <c r="B77" s="6">
        <v>0</v>
      </c>
      <c r="C77" s="6" t="s">
        <v>47</v>
      </c>
      <c r="D77" s="7">
        <v>0.53457939429430479</v>
      </c>
      <c r="E77" s="7">
        <v>0.49244899490375565</v>
      </c>
      <c r="F77" s="7">
        <v>0.44677089269576342</v>
      </c>
      <c r="G77" s="7">
        <v>0</v>
      </c>
      <c r="M77" s="7"/>
      <c r="N77" s="7"/>
      <c r="O77" s="7"/>
    </row>
    <row r="78" spans="1:15">
      <c r="A78" s="6" t="str">
        <f>B75&amp;C78</f>
        <v>CONSUMO PER CAPITA (kg ó litros por individuo)Otros Snacks Salados</v>
      </c>
      <c r="B78" s="6">
        <v>0</v>
      </c>
      <c r="C78" s="6" t="s">
        <v>48</v>
      </c>
      <c r="D78" s="7">
        <v>0.34384546688726653</v>
      </c>
      <c r="E78" s="7">
        <v>0.32822631826408993</v>
      </c>
      <c r="F78" s="7">
        <v>0.34810234207887314</v>
      </c>
      <c r="G78" s="7">
        <v>0</v>
      </c>
      <c r="M78" s="7"/>
      <c r="N78" s="7"/>
      <c r="O78" s="7"/>
    </row>
    <row r="79" spans="1:15">
      <c r="A79" s="6" t="str">
        <f>B75&amp;C79</f>
        <v>CONSUMO PER CAPITA (kg ó litros por individuo)Frutos Secos</v>
      </c>
      <c r="B79" s="6">
        <v>0</v>
      </c>
      <c r="C79" s="6" t="s">
        <v>49</v>
      </c>
      <c r="D79" s="7">
        <v>0.33630694383250159</v>
      </c>
      <c r="E79" s="7">
        <v>0.2981559530619623</v>
      </c>
      <c r="F79" s="7">
        <v>0.34288735256020153</v>
      </c>
      <c r="G79" s="7">
        <v>0</v>
      </c>
      <c r="M79" s="7"/>
      <c r="N79" s="7"/>
      <c r="O79" s="7"/>
    </row>
    <row r="80" spans="1:15">
      <c r="A80" s="6" t="str">
        <f>B75&amp;C80</f>
        <v>CONSUMO PER CAPITA (kg ó litros por individuo)Chocolatinas/Chocolate/Bombones</v>
      </c>
      <c r="B80" s="6">
        <v>0</v>
      </c>
      <c r="C80" s="6" t="s">
        <v>50</v>
      </c>
      <c r="D80" s="7">
        <v>0.16500449333245093</v>
      </c>
      <c r="E80" s="7">
        <v>0.16074950420240594</v>
      </c>
      <c r="F80" s="7">
        <v>0.1540363499090088</v>
      </c>
      <c r="G80" s="7">
        <v>0</v>
      </c>
      <c r="M80" s="7"/>
      <c r="N80" s="7"/>
      <c r="O80" s="7"/>
    </row>
    <row r="81" spans="1:15">
      <c r="A81" s="6" t="str">
        <f>B75&amp;C81</f>
        <v>CONSUMO PER CAPITA (kg ó litros por individuo)Chicles</v>
      </c>
      <c r="B81" s="6">
        <v>0</v>
      </c>
      <c r="C81" s="6" t="s">
        <v>51</v>
      </c>
      <c r="D81" s="7">
        <v>3.5025043826663056E-2</v>
      </c>
      <c r="E81" s="7">
        <v>3.0412244366380847E-2</v>
      </c>
      <c r="F81" s="7">
        <v>2.7325874625031599E-2</v>
      </c>
      <c r="G81" s="7">
        <v>0</v>
      </c>
      <c r="M81" s="7"/>
      <c r="N81" s="7"/>
      <c r="O81" s="7"/>
    </row>
    <row r="82" spans="1:15">
      <c r="A82" s="6" t="str">
        <f>B75&amp;C82</f>
        <v>CONSUMO PER CAPITA (kg ó litros por individuo)Caramelos</v>
      </c>
      <c r="B82" s="6">
        <v>0</v>
      </c>
      <c r="C82" s="6" t="s">
        <v>52</v>
      </c>
      <c r="D82" s="7">
        <v>4.6580970458265585E-2</v>
      </c>
      <c r="E82" s="7">
        <v>4.6596449498404038E-2</v>
      </c>
      <c r="F82" s="7">
        <v>4.3249798790286155E-2</v>
      </c>
      <c r="G82" s="7">
        <v>0</v>
      </c>
      <c r="M82" s="7"/>
      <c r="N82" s="7"/>
      <c r="O82" s="7"/>
    </row>
    <row r="83" spans="1:15">
      <c r="A83" s="6" t="str">
        <f>B75&amp;C83</f>
        <v>CONSUMO PER CAPITA (kg ó litros por individuo)Golosinas</v>
      </c>
      <c r="B83" s="6">
        <v>0</v>
      </c>
      <c r="C83" s="6" t="s">
        <v>53</v>
      </c>
      <c r="D83" s="7">
        <v>7.3052954429585495E-2</v>
      </c>
      <c r="E83" s="7">
        <v>6.7387232447885165E-2</v>
      </c>
      <c r="F83" s="7">
        <v>6.4239238849259278E-2</v>
      </c>
      <c r="G83" s="7">
        <v>0</v>
      </c>
      <c r="M83" s="7"/>
      <c r="N83" s="7"/>
      <c r="O83" s="7"/>
    </row>
    <row r="84" spans="1:15">
      <c r="A84" s="6" t="str">
        <f>B84&amp;C84</f>
        <v>GASTO PER CAPITA (€ por individuo)Total Aperitivos</v>
      </c>
      <c r="B84" s="6" t="s">
        <v>62</v>
      </c>
      <c r="C84" s="6" t="s">
        <v>45</v>
      </c>
      <c r="D84" s="7">
        <v>13.681003654652445</v>
      </c>
      <c r="E84" s="7">
        <v>12.163756655287782</v>
      </c>
      <c r="F84" s="7">
        <v>11.988735940072271</v>
      </c>
      <c r="G84" s="7">
        <v>0</v>
      </c>
      <c r="M84" s="7"/>
      <c r="N84" s="7"/>
      <c r="O84" s="7"/>
    </row>
    <row r="85" spans="1:15">
      <c r="A85" s="6" t="str">
        <f>B84&amp;C85</f>
        <v>GASTO PER CAPITA (€ por individuo)Patatas Fritas + Otros Aperitivos Salados</v>
      </c>
      <c r="B85" s="6">
        <v>0</v>
      </c>
      <c r="C85" s="6" t="s">
        <v>46</v>
      </c>
      <c r="D85" s="7">
        <v>7.1893408504307397</v>
      </c>
      <c r="E85" s="7">
        <v>6.7777003095320403</v>
      </c>
      <c r="F85" s="7">
        <v>6.6687872678577849</v>
      </c>
      <c r="G85" s="7">
        <v>0</v>
      </c>
      <c r="M85" s="7"/>
      <c r="N85" s="7"/>
      <c r="O85" s="7"/>
    </row>
    <row r="86" spans="1:15">
      <c r="A86" s="6" t="str">
        <f>B84&amp;C86</f>
        <v>GASTO PER CAPITA (€ por individuo)Patatas Fritas</v>
      </c>
      <c r="B86" s="6">
        <v>0</v>
      </c>
      <c r="C86" s="6" t="s">
        <v>47</v>
      </c>
      <c r="D86" s="7">
        <v>4.2346343896693037</v>
      </c>
      <c r="E86" s="7">
        <v>4.1876639064986199</v>
      </c>
      <c r="F86" s="7">
        <v>3.8804044958186514</v>
      </c>
      <c r="G86" s="7">
        <v>0</v>
      </c>
      <c r="M86" s="7"/>
      <c r="N86" s="7"/>
      <c r="O86" s="7"/>
    </row>
    <row r="87" spans="1:15">
      <c r="A87" s="6" t="str">
        <f>B84&amp;C87</f>
        <v>GASTO PER CAPITA (€ por individuo)Otros Snacks Salados</v>
      </c>
      <c r="B87" s="6">
        <v>0</v>
      </c>
      <c r="C87" s="6" t="s">
        <v>48</v>
      </c>
      <c r="D87" s="7">
        <v>2.9547073929692615</v>
      </c>
      <c r="E87" s="7">
        <v>2.5900350105930086</v>
      </c>
      <c r="F87" s="7">
        <v>2.7883857768520208</v>
      </c>
      <c r="G87" s="7">
        <v>0</v>
      </c>
      <c r="M87" s="7"/>
      <c r="N87" s="7"/>
      <c r="O87" s="7"/>
    </row>
    <row r="88" spans="1:15">
      <c r="A88" s="6" t="str">
        <f>B84&amp;C88</f>
        <v>GASTO PER CAPITA (€ por individuo)Frutos Secos</v>
      </c>
      <c r="B88" s="6">
        <v>0</v>
      </c>
      <c r="C88" s="6" t="s">
        <v>49</v>
      </c>
      <c r="D88" s="7">
        <v>3.3680176835914675</v>
      </c>
      <c r="E88" s="7">
        <v>2.5374468045463163</v>
      </c>
      <c r="F88" s="7">
        <v>2.6473033568280493</v>
      </c>
      <c r="G88" s="7">
        <v>0</v>
      </c>
      <c r="M88" s="7"/>
      <c r="N88" s="7"/>
      <c r="O88" s="7"/>
    </row>
    <row r="89" spans="1:15">
      <c r="A89" s="6" t="str">
        <f>B84&amp;C89</f>
        <v>GASTO PER CAPITA (€ por individuo)Chocolatinas/Chocolate/Bombones</v>
      </c>
      <c r="B89" s="6">
        <v>0</v>
      </c>
      <c r="C89" s="6" t="s">
        <v>50</v>
      </c>
      <c r="D89" s="7">
        <v>1.3885225846187459</v>
      </c>
      <c r="E89" s="7">
        <v>1.3182305228593314</v>
      </c>
      <c r="F89" s="7">
        <v>1.1954965626569998</v>
      </c>
      <c r="G89" s="7">
        <v>0</v>
      </c>
      <c r="M89" s="7"/>
      <c r="N89" s="7"/>
      <c r="O89" s="7"/>
    </row>
    <row r="90" spans="1:15">
      <c r="A90" s="6" t="str">
        <f>B84&amp;C90</f>
        <v>GASTO PER CAPITA (€ por individuo)Chicles</v>
      </c>
      <c r="B90" s="6">
        <v>0</v>
      </c>
      <c r="C90" s="6" t="s">
        <v>51</v>
      </c>
      <c r="D90" s="7">
        <v>0.54957517976741255</v>
      </c>
      <c r="E90" s="7">
        <v>0.47632000154464205</v>
      </c>
      <c r="F90" s="7">
        <v>0.44611962595577737</v>
      </c>
      <c r="G90" s="7">
        <v>0</v>
      </c>
      <c r="M90" s="7"/>
      <c r="N90" s="7"/>
      <c r="O90" s="7"/>
    </row>
    <row r="91" spans="1:15">
      <c r="A91" s="6" t="str">
        <f>B84&amp;C91</f>
        <v>GASTO PER CAPITA (€ por individuo)Caramelos</v>
      </c>
      <c r="B91" s="6">
        <v>0</v>
      </c>
      <c r="C91" s="6" t="s">
        <v>52</v>
      </c>
      <c r="D91" s="7">
        <v>0.66677835069199343</v>
      </c>
      <c r="E91" s="7">
        <v>0.56374324088404693</v>
      </c>
      <c r="F91" s="7">
        <v>0.58961582238072785</v>
      </c>
      <c r="G91" s="7">
        <v>0</v>
      </c>
      <c r="M91" s="7"/>
      <c r="N91" s="7"/>
      <c r="O91" s="7"/>
    </row>
    <row r="92" spans="1:15">
      <c r="A92" s="6" t="str">
        <f>B84&amp;C92</f>
        <v>GASTO PER CAPITA (€ por individuo)Golosinas</v>
      </c>
      <c r="B92" s="6">
        <v>0</v>
      </c>
      <c r="C92" s="6" t="s">
        <v>53</v>
      </c>
      <c r="D92" s="7">
        <v>0.51876881529460517</v>
      </c>
      <c r="E92" s="7">
        <v>0.49031257641850068</v>
      </c>
      <c r="F92" s="7">
        <v>0.44141115985273444</v>
      </c>
      <c r="G92" s="7">
        <v>0</v>
      </c>
      <c r="M92" s="7"/>
      <c r="N92" s="7"/>
      <c r="O92" s="7"/>
    </row>
    <row r="93" spans="1:15">
      <c r="A93" s="6" t="str">
        <f>B93&amp;C93</f>
        <v>PRECIO MEDIO (kg ó litros)Total Aperitivos</v>
      </c>
      <c r="B93" s="6" t="s">
        <v>63</v>
      </c>
      <c r="C93" s="6" t="s">
        <v>45</v>
      </c>
      <c r="D93" s="7">
        <v>8.9162181955136663</v>
      </c>
      <c r="E93" s="7">
        <v>8.5421022836433878</v>
      </c>
      <c r="F93" s="7">
        <v>8.4036430458042979</v>
      </c>
      <c r="G93" s="7">
        <v>0</v>
      </c>
      <c r="M93" s="7"/>
      <c r="N93" s="7"/>
      <c r="O93" s="7"/>
    </row>
    <row r="94" spans="1:15">
      <c r="A94" s="6" t="str">
        <f>B93&amp;C94</f>
        <v>PRECIO MEDIO (kg ó litros)Patatas Fritas + Otros Aperitivos Salados</v>
      </c>
      <c r="B94" s="6">
        <v>0</v>
      </c>
      <c r="C94" s="6" t="s">
        <v>46</v>
      </c>
      <c r="D94" s="7">
        <v>8.1843559690247307</v>
      </c>
      <c r="E94" s="7">
        <v>8.25868677673588</v>
      </c>
      <c r="F94" s="7">
        <v>8.3897532075356622</v>
      </c>
      <c r="G94" s="7">
        <v>0</v>
      </c>
      <c r="M94" s="7"/>
      <c r="N94" s="7"/>
      <c r="O94" s="7"/>
    </row>
    <row r="95" spans="1:15">
      <c r="A95" s="6" t="str">
        <f>B93&amp;C95</f>
        <v>PRECIO MEDIO (kg ó litros)Patatas Fritas</v>
      </c>
      <c r="B95" s="6">
        <v>0</v>
      </c>
      <c r="C95" s="6" t="s">
        <v>47</v>
      </c>
      <c r="D95" s="7">
        <v>7.9214321293835521</v>
      </c>
      <c r="E95" s="7">
        <v>8.5037515556652874</v>
      </c>
      <c r="F95" s="7">
        <v>8.6854460737241492</v>
      </c>
      <c r="G95" s="7">
        <v>0</v>
      </c>
      <c r="M95" s="7"/>
      <c r="N95" s="7"/>
      <c r="O95" s="7"/>
    </row>
    <row r="96" spans="1:15">
      <c r="A96" s="6" t="str">
        <f>B93&amp;C96</f>
        <v>PRECIO MEDIO (kg ó litros)Otros Snacks Salados</v>
      </c>
      <c r="B96" s="6">
        <v>0</v>
      </c>
      <c r="C96" s="6" t="s">
        <v>48</v>
      </c>
      <c r="D96" s="7">
        <v>8.59312591705039</v>
      </c>
      <c r="E96" s="7">
        <v>7.8910034524077188</v>
      </c>
      <c r="F96" s="7">
        <v>8.0102471020439943</v>
      </c>
      <c r="G96" s="7">
        <v>0</v>
      </c>
      <c r="M96" s="7"/>
      <c r="N96" s="7"/>
      <c r="O96" s="7"/>
    </row>
    <row r="97" spans="1:15">
      <c r="A97" s="6" t="str">
        <f>B93&amp;C97</f>
        <v>PRECIO MEDIO (kg ó litros)Frutos Secos</v>
      </c>
      <c r="B97" s="6">
        <v>0</v>
      </c>
      <c r="C97" s="6" t="s">
        <v>49</v>
      </c>
      <c r="D97" s="7">
        <v>10.014713479329515</v>
      </c>
      <c r="E97" s="7">
        <v>8.5104683588826031</v>
      </c>
      <c r="F97" s="7">
        <v>7.7206211808680116</v>
      </c>
      <c r="G97" s="7">
        <v>0</v>
      </c>
      <c r="M97" s="7"/>
      <c r="N97" s="7"/>
      <c r="O97" s="7"/>
    </row>
    <row r="98" spans="1:15">
      <c r="A98" s="6" t="str">
        <f>B93&amp;C98</f>
        <v>PRECIO MEDIO (kg ó litros)Chocolatinas/Chocolate/Bombones</v>
      </c>
      <c r="B98" s="6">
        <v>0</v>
      </c>
      <c r="C98" s="6" t="s">
        <v>50</v>
      </c>
      <c r="D98" s="7">
        <v>8.4150592300607929</v>
      </c>
      <c r="E98" s="7">
        <v>8.2005262125069827</v>
      </c>
      <c r="F98" s="7">
        <v>7.7611327674486876</v>
      </c>
      <c r="G98" s="7">
        <v>0</v>
      </c>
      <c r="M98" s="7"/>
      <c r="N98" s="7"/>
      <c r="O98" s="7"/>
    </row>
    <row r="99" spans="1:15">
      <c r="A99" s="6" t="str">
        <f>B93&amp;C99</f>
        <v>PRECIO MEDIO (kg ó litros)Chicles</v>
      </c>
      <c r="B99" s="6">
        <v>0</v>
      </c>
      <c r="C99" s="6" t="s">
        <v>51</v>
      </c>
      <c r="D99" s="7">
        <v>15.690920544945746</v>
      </c>
      <c r="E99" s="7">
        <v>15.662112792674684</v>
      </c>
      <c r="F99" s="7">
        <v>16.325904735986526</v>
      </c>
      <c r="G99" s="7">
        <v>0</v>
      </c>
      <c r="M99" s="7"/>
      <c r="N99" s="7"/>
      <c r="O99" s="7"/>
    </row>
    <row r="100" spans="1:15">
      <c r="A100" s="6" t="str">
        <f>B93&amp;C100</f>
        <v>PRECIO MEDIO (kg ó litros)Caramelos</v>
      </c>
      <c r="B100" s="6">
        <v>0</v>
      </c>
      <c r="C100" s="6" t="s">
        <v>52</v>
      </c>
      <c r="D100" s="7">
        <v>14.314393713402691</v>
      </c>
      <c r="E100" s="7">
        <v>12.098416230261396</v>
      </c>
      <c r="F100" s="7">
        <v>13.632799200748066</v>
      </c>
      <c r="G100" s="7">
        <v>0</v>
      </c>
      <c r="M100" s="7"/>
      <c r="N100" s="7"/>
      <c r="O100" s="7"/>
    </row>
    <row r="101" spans="1:15">
      <c r="A101" s="6" t="str">
        <f>B93&amp;C101</f>
        <v>PRECIO MEDIO (kg ó litros)Golosinas</v>
      </c>
      <c r="B101" s="6">
        <v>0</v>
      </c>
      <c r="C101" s="6" t="s">
        <v>53</v>
      </c>
      <c r="D101" s="7">
        <v>7.1012708431202141</v>
      </c>
      <c r="E101" s="7">
        <v>7.2760456040050414</v>
      </c>
      <c r="F101" s="7">
        <v>6.8713634806372585</v>
      </c>
      <c r="G101" s="7">
        <v>0</v>
      </c>
      <c r="M101" s="7"/>
      <c r="N101" s="7"/>
      <c r="O101" s="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tabColor rgb="FFFFFF00"/>
  </sheetPr>
  <dimension ref="A2:O812"/>
  <sheetViews>
    <sheetView zoomScale="85" zoomScaleNormal="85" workbookViewId="0">
      <selection activeCell="B802" sqref="B802"/>
    </sheetView>
  </sheetViews>
  <sheetFormatPr defaultColWidth="11.42578125" defaultRowHeight="14.45"/>
  <cols>
    <col min="1" max="1" width="87.5703125" style="6" customWidth="1"/>
    <col min="2" max="2" width="47.42578125" style="6" customWidth="1"/>
    <col min="3" max="3" width="22.28515625" style="6" bestFit="1" customWidth="1"/>
    <col min="4" max="4" width="18.140625" style="6" bestFit="1" customWidth="1"/>
    <col min="5" max="16384" width="11.42578125" style="6"/>
  </cols>
  <sheetData>
    <row r="2" spans="1:15">
      <c r="B2" s="6">
        <v>0</v>
      </c>
      <c r="C2" s="6">
        <v>0</v>
      </c>
      <c r="D2" s="6">
        <v>0</v>
      </c>
      <c r="E2" t="s">
        <v>41</v>
      </c>
      <c r="F2" t="s">
        <v>42</v>
      </c>
      <c r="G2" t="s">
        <v>43</v>
      </c>
      <c r="H2">
        <v>0</v>
      </c>
      <c r="I2"/>
      <c r="J2"/>
      <c r="K2"/>
      <c r="L2"/>
      <c r="M2"/>
    </row>
    <row r="3" spans="1:15">
      <c r="A3" s="6" t="str">
        <f>B3&amp;C3&amp;D3</f>
        <v>DISTRIBUCION VOLUMEN X CRITERIO (Consumiciones)Total AperitivosT.ESPAÑA</v>
      </c>
      <c r="B3" t="s">
        <v>64</v>
      </c>
      <c r="C3" s="6" t="s">
        <v>45</v>
      </c>
      <c r="D3" s="6" t="s">
        <v>65</v>
      </c>
      <c r="E3">
        <v>100</v>
      </c>
      <c r="F3">
        <v>100</v>
      </c>
      <c r="G3">
        <v>100</v>
      </c>
      <c r="H3" s="7">
        <v>0</v>
      </c>
      <c r="I3" s="7"/>
      <c r="J3" s="7"/>
      <c r="K3" s="7"/>
      <c r="L3" s="7"/>
      <c r="M3" s="7"/>
      <c r="N3" s="7"/>
      <c r="O3" s="7"/>
    </row>
    <row r="4" spans="1:15">
      <c r="A4" s="6" t="str">
        <f>B3&amp;C3&amp;D4</f>
        <v>DISTRIBUCION VOLUMEN X CRITERIO (Consumiciones)Total AperitivosBCN AM</v>
      </c>
      <c r="B4">
        <v>0</v>
      </c>
      <c r="C4" s="6">
        <v>0</v>
      </c>
      <c r="D4" s="6" t="s">
        <v>66</v>
      </c>
      <c r="E4" s="83">
        <v>10.428993804734295</v>
      </c>
      <c r="F4" s="83">
        <v>10.294327065515324</v>
      </c>
      <c r="G4" s="83">
        <v>10.89114295690959</v>
      </c>
      <c r="H4" s="7">
        <v>0</v>
      </c>
      <c r="I4" s="7"/>
      <c r="J4" s="7"/>
      <c r="K4" s="7"/>
      <c r="L4" s="7"/>
      <c r="M4" s="7"/>
      <c r="N4" s="7"/>
      <c r="O4" s="7"/>
    </row>
    <row r="5" spans="1:15">
      <c r="A5" s="6" t="str">
        <f>B3&amp;C3&amp;D5</f>
        <v>DISTRIBUCION VOLUMEN X CRITERIO (Consumiciones)Total AperitivosREST.CAT ARAGON</v>
      </c>
      <c r="B5">
        <v>0</v>
      </c>
      <c r="C5" s="6">
        <v>0</v>
      </c>
      <c r="D5" s="6" t="s">
        <v>67</v>
      </c>
      <c r="E5" s="83">
        <v>12.999425341379201</v>
      </c>
      <c r="F5" s="83">
        <v>15.999138360166738</v>
      </c>
      <c r="G5" s="83">
        <v>14.695827152894767</v>
      </c>
      <c r="H5" s="7">
        <v>0</v>
      </c>
      <c r="I5" s="7"/>
      <c r="J5" s="7"/>
      <c r="K5" s="7"/>
      <c r="L5" s="7"/>
      <c r="M5" s="7"/>
      <c r="N5" s="7"/>
      <c r="O5" s="7"/>
    </row>
    <row r="6" spans="1:15">
      <c r="A6" s="6" t="str">
        <f>B3&amp;C3&amp;D6</f>
        <v>DISTRIBUCION VOLUMEN X CRITERIO (Consumiciones)Total AperitivosLEVANTE</v>
      </c>
      <c r="B6">
        <v>0</v>
      </c>
      <c r="C6" s="6">
        <v>0</v>
      </c>
      <c r="D6" s="6" t="s">
        <v>68</v>
      </c>
      <c r="E6" s="83">
        <v>14.243190101529482</v>
      </c>
      <c r="F6" s="83">
        <v>13.764810105442477</v>
      </c>
      <c r="G6" s="83">
        <v>10.94382908148155</v>
      </c>
      <c r="H6" s="7">
        <v>0</v>
      </c>
      <c r="I6" s="7"/>
      <c r="J6" s="7"/>
      <c r="K6" s="7"/>
      <c r="L6" s="7"/>
      <c r="M6" s="7"/>
      <c r="N6" s="7"/>
      <c r="O6" s="7"/>
    </row>
    <row r="7" spans="1:15">
      <c r="A7" s="6" t="str">
        <f>B3&amp;C3&amp;D7</f>
        <v>DISTRIBUCION VOLUMEN X CRITERIO (Consumiciones)Total AperitivosANDALUCIA</v>
      </c>
      <c r="B7">
        <v>0</v>
      </c>
      <c r="C7" s="6">
        <v>0</v>
      </c>
      <c r="D7" s="6" t="s">
        <v>69</v>
      </c>
      <c r="E7" s="83">
        <v>20.551614131756722</v>
      </c>
      <c r="F7" s="83">
        <v>20.135516154244261</v>
      </c>
      <c r="G7" s="83">
        <v>25.732508823823018</v>
      </c>
      <c r="H7" s="7">
        <v>0</v>
      </c>
      <c r="I7" s="7"/>
      <c r="J7" s="7"/>
      <c r="K7" s="7"/>
      <c r="L7" s="7"/>
      <c r="M7" s="7"/>
      <c r="N7" s="7"/>
      <c r="O7" s="7"/>
    </row>
    <row r="8" spans="1:15">
      <c r="A8" s="6" t="str">
        <f>B3&amp;C3&amp;D8</f>
        <v>DISTRIBUCION VOLUMEN X CRITERIO (Consumiciones)Total AperitivosMDD AM</v>
      </c>
      <c r="B8">
        <v>0</v>
      </c>
      <c r="C8" s="6">
        <v>0</v>
      </c>
      <c r="D8" s="6" t="s">
        <v>70</v>
      </c>
      <c r="E8" s="83">
        <v>10.643489738031256</v>
      </c>
      <c r="F8" s="83">
        <v>11.123937681158486</v>
      </c>
      <c r="G8" s="83">
        <v>10.270689747299626</v>
      </c>
      <c r="H8" s="7">
        <v>0</v>
      </c>
      <c r="I8" s="7"/>
      <c r="J8" s="7"/>
      <c r="K8" s="7"/>
      <c r="L8" s="7"/>
      <c r="M8" s="7"/>
      <c r="N8" s="7"/>
      <c r="O8" s="7"/>
    </row>
    <row r="9" spans="1:15">
      <c r="A9" s="6" t="str">
        <f>B3&amp;C3&amp;D9</f>
        <v>DISTRIBUCION VOLUMEN X CRITERIO (Consumiciones)Total AperitivosRTO CENTRO</v>
      </c>
      <c r="B9">
        <v>0</v>
      </c>
      <c r="C9" s="6">
        <v>0</v>
      </c>
      <c r="D9" s="6" t="s">
        <v>71</v>
      </c>
      <c r="E9" s="83">
        <v>12.14108111408185</v>
      </c>
      <c r="F9" s="83">
        <v>10.433479537341912</v>
      </c>
      <c r="G9" s="83">
        <v>11.761312118326421</v>
      </c>
      <c r="H9" s="7">
        <v>0</v>
      </c>
      <c r="I9" s="7"/>
      <c r="J9" s="7"/>
      <c r="K9" s="7"/>
      <c r="L9" s="7"/>
      <c r="M9" s="7"/>
      <c r="N9" s="7"/>
      <c r="O9" s="7"/>
    </row>
    <row r="10" spans="1:15">
      <c r="A10" s="6" t="str">
        <f>B3&amp;C3&amp;D10</f>
        <v>DISTRIBUCION VOLUMEN X CRITERIO (Consumiciones)Total AperitivosNORTE-CENTRO</v>
      </c>
      <c r="B10">
        <v>0</v>
      </c>
      <c r="C10" s="6">
        <v>0</v>
      </c>
      <c r="D10" s="6" t="s">
        <v>72</v>
      </c>
      <c r="E10" s="83">
        <v>11.551058854539658</v>
      </c>
      <c r="F10" s="83">
        <v>10.475715773912061</v>
      </c>
      <c r="G10" s="83">
        <v>8.9335590254837722</v>
      </c>
      <c r="H10" s="7">
        <v>0</v>
      </c>
      <c r="I10" s="7"/>
      <c r="J10" s="7"/>
      <c r="K10" s="7"/>
      <c r="L10" s="7"/>
      <c r="M10" s="7"/>
      <c r="N10" s="7"/>
      <c r="O10" s="7"/>
    </row>
    <row r="11" spans="1:15">
      <c r="A11" s="6" t="str">
        <f>B3&amp;C3&amp;D11</f>
        <v>DISTRIBUCION VOLUMEN X CRITERIO (Consumiciones)Total AperitivosNOROESTE</v>
      </c>
      <c r="B11">
        <v>0</v>
      </c>
      <c r="C11" s="6">
        <v>0</v>
      </c>
      <c r="D11" s="6" t="s">
        <v>73</v>
      </c>
      <c r="E11" s="83">
        <v>7.4411507902282832</v>
      </c>
      <c r="F11" s="83">
        <v>7.773079615391798</v>
      </c>
      <c r="G11" s="83">
        <v>6.7711269516275152</v>
      </c>
      <c r="H11" s="7">
        <v>0</v>
      </c>
      <c r="I11" s="7"/>
      <c r="J11" s="7"/>
      <c r="K11" s="7"/>
      <c r="L11" s="7"/>
      <c r="M11" s="7"/>
      <c r="N11" s="7"/>
      <c r="O11" s="7"/>
    </row>
    <row r="12" spans="1:15">
      <c r="A12" s="6" t="str">
        <f>B3&amp;C3&amp;D12</f>
        <v>DISTRIBUCION VOLUMEN X CRITERIO (Consumiciones)Total Aperitivos&lt;2MIL</v>
      </c>
      <c r="B12">
        <v>0</v>
      </c>
      <c r="C12" s="6">
        <v>0</v>
      </c>
      <c r="D12" s="6" t="s">
        <v>74</v>
      </c>
      <c r="E12" s="83">
        <v>5.1377155333229316</v>
      </c>
      <c r="F12" s="83">
        <v>5.0843962693184732</v>
      </c>
      <c r="G12" s="83">
        <v>5.2293282710691686</v>
      </c>
      <c r="H12" s="7">
        <v>0</v>
      </c>
      <c r="I12" s="7"/>
      <c r="J12" s="7"/>
      <c r="K12" s="7"/>
      <c r="L12" s="7"/>
      <c r="M12" s="7"/>
      <c r="N12" s="7"/>
      <c r="O12" s="7"/>
    </row>
    <row r="13" spans="1:15">
      <c r="A13" s="6" t="str">
        <f>B3&amp;C3&amp;D13</f>
        <v>DISTRIBUCION VOLUMEN X CRITERIO (Consumiciones)Total Aperitivos2-5MIL</v>
      </c>
      <c r="B13">
        <v>0</v>
      </c>
      <c r="C13" s="6">
        <v>0</v>
      </c>
      <c r="D13" s="6" t="s">
        <v>75</v>
      </c>
      <c r="E13" s="83">
        <v>5.3329269699016493</v>
      </c>
      <c r="F13" s="83">
        <v>5.1925241260226604</v>
      </c>
      <c r="G13" s="83">
        <v>4.218182977984867</v>
      </c>
      <c r="H13" s="7">
        <v>0</v>
      </c>
      <c r="I13" s="7"/>
      <c r="J13" s="7"/>
      <c r="K13" s="7"/>
      <c r="L13" s="7"/>
      <c r="M13" s="7"/>
      <c r="N13" s="7"/>
      <c r="O13" s="7"/>
    </row>
    <row r="14" spans="1:15">
      <c r="A14" s="6" t="str">
        <f>B3&amp;C3&amp;D14</f>
        <v>DISTRIBUCION VOLUMEN X CRITERIO (Consumiciones)Total Aperitivos5-10MIL</v>
      </c>
      <c r="B14">
        <v>0</v>
      </c>
      <c r="C14" s="6">
        <v>0</v>
      </c>
      <c r="D14" s="6" t="s">
        <v>76</v>
      </c>
      <c r="E14" s="83">
        <v>7.7878395258533377</v>
      </c>
      <c r="F14" s="83">
        <v>6.4055816401595429</v>
      </c>
      <c r="G14" s="83">
        <v>11.238147744825104</v>
      </c>
      <c r="H14" s="7">
        <v>0</v>
      </c>
      <c r="I14" s="7"/>
      <c r="J14" s="7"/>
      <c r="K14" s="7"/>
      <c r="L14" s="7"/>
      <c r="M14" s="7"/>
      <c r="N14" s="7"/>
      <c r="O14" s="7"/>
    </row>
    <row r="15" spans="1:15">
      <c r="A15" s="6" t="str">
        <f>B3&amp;C3&amp;D15</f>
        <v>DISTRIBUCION VOLUMEN X CRITERIO (Consumiciones)Total Aperitivos10-30MIL</v>
      </c>
      <c r="B15">
        <v>0</v>
      </c>
      <c r="C15" s="6">
        <v>0</v>
      </c>
      <c r="D15" s="6" t="s">
        <v>77</v>
      </c>
      <c r="E15" s="83">
        <v>22.209693221450951</v>
      </c>
      <c r="F15" s="83">
        <v>21.204943417052352</v>
      </c>
      <c r="G15" s="83">
        <v>17.315528147384455</v>
      </c>
      <c r="H15" s="7">
        <v>0</v>
      </c>
      <c r="I15" s="7"/>
      <c r="J15" s="7"/>
      <c r="K15" s="7"/>
      <c r="L15" s="7"/>
      <c r="M15" s="7"/>
      <c r="N15" s="7"/>
      <c r="O15" s="7"/>
    </row>
    <row r="16" spans="1:15">
      <c r="A16" s="6" t="str">
        <f>B3&amp;C3&amp;D16</f>
        <v>DISTRIBUCION VOLUMEN X CRITERIO (Consumiciones)Total Aperitivos30-100MIL</v>
      </c>
      <c r="B16">
        <v>0</v>
      </c>
      <c r="C16" s="6">
        <v>0</v>
      </c>
      <c r="D16" s="6" t="s">
        <v>78</v>
      </c>
      <c r="E16" s="83">
        <v>20.265195747332392</v>
      </c>
      <c r="F16" s="83">
        <v>21.03070284180151</v>
      </c>
      <c r="G16" s="83">
        <v>22.180653408184813</v>
      </c>
      <c r="H16" s="7">
        <v>0</v>
      </c>
      <c r="I16" s="7"/>
      <c r="J16" s="7"/>
      <c r="K16" s="7"/>
      <c r="L16" s="7"/>
      <c r="M16" s="7"/>
      <c r="N16" s="7"/>
      <c r="O16" s="7"/>
    </row>
    <row r="17" spans="1:15">
      <c r="A17" s="6" t="str">
        <f>B3&amp;C3&amp;D17</f>
        <v>DISTRIBUCION VOLUMEN X CRITERIO (Consumiciones)Total Aperitivos100-200MIL</v>
      </c>
      <c r="B17">
        <v>0</v>
      </c>
      <c r="C17" s="6">
        <v>0</v>
      </c>
      <c r="D17" s="6" t="s">
        <v>79</v>
      </c>
      <c r="E17" s="83">
        <v>7.4802004424774484</v>
      </c>
      <c r="F17" s="83">
        <v>9.0111985272699116</v>
      </c>
      <c r="G17" s="83">
        <v>8.6920942439388895</v>
      </c>
      <c r="H17" s="7">
        <v>0</v>
      </c>
      <c r="I17" s="7"/>
      <c r="J17" s="7"/>
      <c r="K17" s="7"/>
      <c r="L17" s="7"/>
      <c r="M17" s="7"/>
      <c r="N17" s="7"/>
      <c r="O17" s="7"/>
    </row>
    <row r="18" spans="1:15">
      <c r="A18" s="6" t="str">
        <f>B3&amp;C3&amp;D18</f>
        <v>DISTRIBUCION VOLUMEN X CRITERIO (Consumiciones)Total Aperitivos200-500MIL</v>
      </c>
      <c r="B18">
        <v>0</v>
      </c>
      <c r="C18" s="6">
        <v>0</v>
      </c>
      <c r="D18" s="6" t="s">
        <v>80</v>
      </c>
      <c r="E18" s="83">
        <v>15.86682262236207</v>
      </c>
      <c r="F18" s="83">
        <v>14.502849486289646</v>
      </c>
      <c r="G18" s="83">
        <v>14.232125467493828</v>
      </c>
      <c r="H18" s="7">
        <v>0</v>
      </c>
      <c r="I18" s="7"/>
      <c r="J18" s="7"/>
      <c r="K18" s="7"/>
      <c r="L18" s="7"/>
      <c r="M18" s="7"/>
      <c r="N18" s="7"/>
      <c r="O18" s="7"/>
    </row>
    <row r="19" spans="1:15">
      <c r="A19" s="6" t="str">
        <f>B3&amp;C3&amp;D19</f>
        <v>DISTRIBUCION VOLUMEN X CRITERIO (Consumiciones)Total Aperitivos&gt;500MIL</v>
      </c>
      <c r="B19">
        <v>0</v>
      </c>
      <c r="C19" s="6">
        <v>0</v>
      </c>
      <c r="D19" s="6" t="s">
        <v>81</v>
      </c>
      <c r="E19" s="83">
        <v>15.919603999158848</v>
      </c>
      <c r="F19" s="83">
        <v>17.567805838672431</v>
      </c>
      <c r="G19" s="83">
        <v>16.893941810195745</v>
      </c>
      <c r="H19" s="7">
        <v>0</v>
      </c>
      <c r="I19" s="7"/>
      <c r="J19" s="7"/>
      <c r="K19" s="7"/>
      <c r="L19" s="7"/>
      <c r="M19" s="7"/>
      <c r="N19" s="7"/>
      <c r="O19" s="7"/>
    </row>
    <row r="20" spans="1:15">
      <c r="A20" s="6" t="str">
        <f>B3&amp;C3&amp;D20</f>
        <v>DISTRIBUCION VOLUMEN X CRITERIO (Consumiciones)Total AperitivosDE 15 A 19 AÑOS</v>
      </c>
      <c r="B20">
        <v>0</v>
      </c>
      <c r="C20" s="6">
        <v>0</v>
      </c>
      <c r="D20" s="6" t="s">
        <v>82</v>
      </c>
      <c r="E20" s="83">
        <v>9.0970727296865928</v>
      </c>
      <c r="F20" s="83">
        <v>6.4339079960133594</v>
      </c>
      <c r="G20" s="83">
        <v>8.8205714266778745</v>
      </c>
      <c r="H20" s="7">
        <v>0</v>
      </c>
      <c r="I20" s="7"/>
      <c r="J20" s="7"/>
      <c r="K20" s="7"/>
      <c r="L20" s="7"/>
      <c r="M20" s="7"/>
      <c r="N20" s="7"/>
      <c r="O20" s="7"/>
    </row>
    <row r="21" spans="1:15">
      <c r="A21" s="6" t="str">
        <f>B3&amp;C3&amp;D21</f>
        <v>DISTRIBUCION VOLUMEN X CRITERIO (Consumiciones)Total AperitivosDE 20 A 24 AÑOS</v>
      </c>
      <c r="B21">
        <v>0</v>
      </c>
      <c r="C21" s="6">
        <v>0</v>
      </c>
      <c r="D21" s="6" t="s">
        <v>83</v>
      </c>
      <c r="E21" s="83">
        <v>4.0055547103110039</v>
      </c>
      <c r="F21" s="83">
        <v>4.2809783025180099</v>
      </c>
      <c r="G21" s="83">
        <v>4.1143764629569262</v>
      </c>
      <c r="H21" s="7">
        <v>0</v>
      </c>
      <c r="I21" s="7"/>
      <c r="J21" s="7"/>
      <c r="K21" s="7"/>
      <c r="L21" s="7"/>
      <c r="M21" s="7"/>
      <c r="N21" s="7"/>
      <c r="O21" s="7"/>
    </row>
    <row r="22" spans="1:15">
      <c r="A22" s="6" t="str">
        <f>B3&amp;C3&amp;D22</f>
        <v>DISTRIBUCION VOLUMEN X CRITERIO (Consumiciones)Total AperitivosDE 25 A 34 AÑOS</v>
      </c>
      <c r="B22">
        <v>0</v>
      </c>
      <c r="C22" s="6">
        <v>0</v>
      </c>
      <c r="D22" s="6" t="s">
        <v>84</v>
      </c>
      <c r="E22" s="83">
        <v>10.22765784457471</v>
      </c>
      <c r="F22" s="83">
        <v>10.077631301868237</v>
      </c>
      <c r="G22" s="83">
        <v>7.1004550984320707</v>
      </c>
      <c r="H22" s="7">
        <v>0</v>
      </c>
      <c r="I22" s="7"/>
      <c r="J22" s="7"/>
      <c r="K22" s="7"/>
      <c r="L22" s="7"/>
      <c r="M22" s="7"/>
      <c r="N22" s="7"/>
      <c r="O22" s="7"/>
    </row>
    <row r="23" spans="1:15">
      <c r="A23" s="6" t="str">
        <f>B3&amp;C3&amp;D23</f>
        <v>DISTRIBUCION VOLUMEN X CRITERIO (Consumiciones)Total AperitivosDE 35 A 49 AÑOS</v>
      </c>
      <c r="B23">
        <v>0</v>
      </c>
      <c r="C23" s="6">
        <v>0</v>
      </c>
      <c r="D23" s="6" t="s">
        <v>85</v>
      </c>
      <c r="E23" s="83">
        <v>29.96421223799976</v>
      </c>
      <c r="F23" s="83">
        <v>26.682607218240662</v>
      </c>
      <c r="G23" s="83">
        <v>23.324447032830296</v>
      </c>
      <c r="H23" s="7">
        <v>0</v>
      </c>
      <c r="I23" s="7"/>
      <c r="J23" s="7"/>
      <c r="K23" s="7"/>
      <c r="L23" s="7"/>
      <c r="M23" s="7"/>
      <c r="N23" s="7"/>
      <c r="O23" s="7"/>
    </row>
    <row r="24" spans="1:15">
      <c r="A24" s="6" t="str">
        <f>B3&amp;C3&amp;D24</f>
        <v>DISTRIBUCION VOLUMEN X CRITERIO (Consumiciones)Total AperitivosDE 50 A 59 AÑOS</v>
      </c>
      <c r="B24">
        <v>0</v>
      </c>
      <c r="C24" s="6">
        <v>0</v>
      </c>
      <c r="D24" s="6" t="s">
        <v>86</v>
      </c>
      <c r="E24" s="83">
        <v>21.049696826392044</v>
      </c>
      <c r="F24" s="83">
        <v>20.933513990055722</v>
      </c>
      <c r="G24" s="83">
        <v>18.149086882917469</v>
      </c>
      <c r="H24" s="7">
        <v>0</v>
      </c>
      <c r="I24" s="7"/>
      <c r="J24" s="7"/>
      <c r="K24" s="7"/>
      <c r="L24" s="7"/>
      <c r="M24" s="7"/>
      <c r="N24" s="7"/>
      <c r="O24" s="7"/>
    </row>
    <row r="25" spans="1:15">
      <c r="A25" s="6" t="str">
        <f>B3&amp;C3&amp;D25</f>
        <v>DISTRIBUCION VOLUMEN X CRITERIO (Consumiciones)Total AperitivosDE 60 A 75 AÑOS</v>
      </c>
      <c r="B25">
        <v>0</v>
      </c>
      <c r="C25" s="6">
        <v>0</v>
      </c>
      <c r="D25" s="6" t="s">
        <v>87</v>
      </c>
      <c r="E25" s="83">
        <v>25.655803712895516</v>
      </c>
      <c r="F25" s="83">
        <v>31.591356898130947</v>
      </c>
      <c r="G25" s="83">
        <v>38.491046527570383</v>
      </c>
      <c r="H25" s="7">
        <v>0</v>
      </c>
      <c r="I25" s="7"/>
      <c r="J25" s="7"/>
      <c r="K25" s="7"/>
      <c r="L25" s="7"/>
      <c r="M25" s="7"/>
      <c r="N25" s="7"/>
      <c r="O25" s="7"/>
    </row>
    <row r="26" spans="1:15">
      <c r="A26" s="6" t="str">
        <f>B3&amp;C3&amp;D26</f>
        <v>DISTRIBUCION VOLUMEN X CRITERIO (Consumiciones)Total AperitivosNIVEL ALTO</v>
      </c>
      <c r="B26">
        <v>0</v>
      </c>
      <c r="C26" s="6">
        <v>0</v>
      </c>
      <c r="D26" s="6" t="s">
        <v>88</v>
      </c>
      <c r="E26" s="83">
        <v>19.91689254077605</v>
      </c>
      <c r="F26" s="83">
        <v>20.647187252538821</v>
      </c>
      <c r="G26" s="83">
        <v>17.773198856931252</v>
      </c>
      <c r="H26" s="7">
        <v>0</v>
      </c>
      <c r="I26" s="7"/>
      <c r="J26" s="7"/>
      <c r="K26" s="7"/>
      <c r="L26" s="7"/>
      <c r="M26" s="7"/>
      <c r="N26" s="7"/>
      <c r="O26" s="7"/>
    </row>
    <row r="27" spans="1:15">
      <c r="A27" s="6" t="str">
        <f>B3&amp;C3&amp;D27</f>
        <v>DISTRIBUCION VOLUMEN X CRITERIO (Consumiciones)Total AperitivosNIVEL MEDIO ALTO</v>
      </c>
      <c r="B27">
        <v>0</v>
      </c>
      <c r="C27" s="6">
        <v>0</v>
      </c>
      <c r="D27" s="6" t="s">
        <v>89</v>
      </c>
      <c r="E27" s="83">
        <v>12.373210248498667</v>
      </c>
      <c r="F27" s="83">
        <v>10.825482729745399</v>
      </c>
      <c r="G27" s="83">
        <v>12.246755968739995</v>
      </c>
      <c r="H27" s="7">
        <v>0</v>
      </c>
      <c r="I27" s="7"/>
      <c r="J27" s="7"/>
      <c r="K27" s="7"/>
      <c r="L27" s="7"/>
      <c r="M27" s="7"/>
      <c r="N27" s="7"/>
      <c r="O27" s="7"/>
    </row>
    <row r="28" spans="1:15">
      <c r="A28" s="6" t="str">
        <f>B3&amp;C3&amp;D28</f>
        <v>DISTRIBUCION VOLUMEN X CRITERIO (Consumiciones)Total AperitivosNIVEL MEDIO</v>
      </c>
      <c r="B28">
        <v>0</v>
      </c>
      <c r="C28" s="6">
        <v>0</v>
      </c>
      <c r="D28" s="6" t="s">
        <v>90</v>
      </c>
      <c r="E28" s="83">
        <v>30.617249255511826</v>
      </c>
      <c r="F28" s="83">
        <v>27.628607902143131</v>
      </c>
      <c r="G28" s="83">
        <v>25.931912105154375</v>
      </c>
      <c r="H28" s="7">
        <v>0</v>
      </c>
      <c r="I28" s="7"/>
      <c r="J28" s="7"/>
      <c r="K28" s="7"/>
      <c r="L28" s="7"/>
      <c r="M28" s="7"/>
      <c r="N28" s="7"/>
      <c r="O28" s="7"/>
    </row>
    <row r="29" spans="1:15">
      <c r="A29" s="6" t="str">
        <f>B3&amp;C3&amp;D29</f>
        <v>DISTRIBUCION VOLUMEN X CRITERIO (Consumiciones)Total AperitivosNIVEL MEDIO BAJO</v>
      </c>
      <c r="B29">
        <v>0</v>
      </c>
      <c r="C29" s="6">
        <v>0</v>
      </c>
      <c r="D29" s="6" t="s">
        <v>91</v>
      </c>
      <c r="E29" s="83">
        <v>12.3473632084751</v>
      </c>
      <c r="F29" s="83">
        <v>15.180947584864759</v>
      </c>
      <c r="G29" s="83">
        <v>15.072860484391745</v>
      </c>
      <c r="H29" s="7">
        <v>0</v>
      </c>
      <c r="I29" s="7"/>
      <c r="J29" s="7"/>
      <c r="K29" s="7"/>
      <c r="L29" s="7"/>
      <c r="M29" s="7"/>
      <c r="N29" s="7"/>
      <c r="O29" s="7"/>
    </row>
    <row r="30" spans="1:15">
      <c r="A30" s="6" t="str">
        <f>B3&amp;C3&amp;D30</f>
        <v>DISTRIBUCION VOLUMEN X CRITERIO (Consumiciones)Total AperitivosNIVEL BAJO</v>
      </c>
      <c r="B30">
        <v>0</v>
      </c>
      <c r="C30" s="6">
        <v>0</v>
      </c>
      <c r="D30" s="6" t="s">
        <v>92</v>
      </c>
      <c r="E30" s="83">
        <v>24.745284746738349</v>
      </c>
      <c r="F30" s="83">
        <v>25.717780970467473</v>
      </c>
      <c r="G30" s="83">
        <v>28.975256016167656</v>
      </c>
      <c r="H30" s="7">
        <v>0</v>
      </c>
      <c r="I30" s="7"/>
      <c r="J30" s="7"/>
      <c r="K30" s="7"/>
      <c r="L30" s="7"/>
      <c r="M30" s="7"/>
      <c r="N30" s="7"/>
      <c r="O30" s="7"/>
    </row>
    <row r="31" spans="1:15">
      <c r="A31" s="6" t="str">
        <f>B3&amp;C3&amp;D31</f>
        <v>DISTRIBUCION VOLUMEN X CRITERIO (Consumiciones)Total AperitivosHOMBRE</v>
      </c>
      <c r="B31">
        <v>0</v>
      </c>
      <c r="C31" s="6">
        <v>0</v>
      </c>
      <c r="D31" s="6" t="s">
        <v>93</v>
      </c>
      <c r="E31" s="83">
        <v>38.608492737303486</v>
      </c>
      <c r="F31" s="83">
        <v>41.624115955169827</v>
      </c>
      <c r="G31" s="83">
        <v>42.655899276075793</v>
      </c>
      <c r="H31" s="7">
        <v>0</v>
      </c>
      <c r="I31" s="7"/>
      <c r="J31" s="7"/>
      <c r="K31" s="7"/>
      <c r="L31" s="7"/>
      <c r="M31" s="7"/>
      <c r="N31" s="7"/>
      <c r="O31" s="7"/>
    </row>
    <row r="32" spans="1:15">
      <c r="A32" s="6" t="str">
        <f>B3&amp;C3&amp;D32</f>
        <v>DISTRIBUCION VOLUMEN X CRITERIO (Consumiciones)Total AperitivosMUJER</v>
      </c>
      <c r="B32">
        <v>0</v>
      </c>
      <c r="C32" s="6">
        <v>0</v>
      </c>
      <c r="D32" s="6" t="s">
        <v>94</v>
      </c>
      <c r="E32" s="83">
        <v>61.391507262696521</v>
      </c>
      <c r="F32" s="83">
        <v>58.375884044830173</v>
      </c>
      <c r="G32" s="83">
        <v>57.344100723924207</v>
      </c>
      <c r="H32" s="7">
        <v>0</v>
      </c>
      <c r="I32" s="7"/>
      <c r="J32" s="7"/>
      <c r="K32" s="7"/>
      <c r="L32" s="7"/>
      <c r="M32" s="7"/>
      <c r="N32" s="7"/>
      <c r="O32" s="7"/>
    </row>
    <row r="33" spans="1:15">
      <c r="A33" s="6" t="str">
        <f>$B$3&amp;$C$33&amp;D33</f>
        <v>DISTRIBUCION VOLUMEN X CRITERIO (Consumiciones)Patatas Fritas + Otros Aperitivos SaladosT.ESPAÑA</v>
      </c>
      <c r="B33">
        <v>0</v>
      </c>
      <c r="C33" s="6" t="s">
        <v>46</v>
      </c>
      <c r="D33" s="6" t="s">
        <v>65</v>
      </c>
      <c r="E33" s="83">
        <v>100</v>
      </c>
      <c r="F33" s="83">
        <v>100</v>
      </c>
      <c r="G33" s="83">
        <v>100</v>
      </c>
      <c r="H33" s="7">
        <v>0</v>
      </c>
      <c r="I33" s="7"/>
      <c r="J33" s="7"/>
      <c r="K33" s="7"/>
      <c r="L33" s="7"/>
      <c r="M33" s="7"/>
      <c r="N33" s="7"/>
      <c r="O33" s="7"/>
    </row>
    <row r="34" spans="1:15">
      <c r="A34" s="6" t="str">
        <f t="shared" ref="A34:A62" si="0">$B$3&amp;$C$33&amp;D34</f>
        <v>DISTRIBUCION VOLUMEN X CRITERIO (Consumiciones)Patatas Fritas + Otros Aperitivos SaladosBCN AM</v>
      </c>
      <c r="B34">
        <v>0</v>
      </c>
      <c r="C34" s="6">
        <v>0</v>
      </c>
      <c r="D34" s="6" t="s">
        <v>66</v>
      </c>
      <c r="E34" s="83">
        <v>8.1694105357210685</v>
      </c>
      <c r="F34" s="83">
        <v>10.055258486876109</v>
      </c>
      <c r="G34" s="83">
        <v>12.119518640553283</v>
      </c>
      <c r="H34" s="7">
        <v>0</v>
      </c>
      <c r="I34" s="7"/>
      <c r="J34" s="7"/>
      <c r="K34" s="7"/>
      <c r="L34" s="7"/>
      <c r="M34" s="7"/>
      <c r="N34" s="7"/>
      <c r="O34" s="7"/>
    </row>
    <row r="35" spans="1:15">
      <c r="A35" s="6" t="str">
        <f t="shared" si="0"/>
        <v>DISTRIBUCION VOLUMEN X CRITERIO (Consumiciones)Patatas Fritas + Otros Aperitivos SaladosREST.CAT ARAGON</v>
      </c>
      <c r="B35">
        <v>0</v>
      </c>
      <c r="C35" s="6">
        <v>0</v>
      </c>
      <c r="D35" s="6" t="s">
        <v>67</v>
      </c>
      <c r="E35" s="83">
        <v>13.595160840047971</v>
      </c>
      <c r="F35" s="83">
        <v>14.334660345518168</v>
      </c>
      <c r="G35" s="83">
        <v>14.628522111640224</v>
      </c>
      <c r="H35" s="7">
        <v>0</v>
      </c>
      <c r="I35" s="7"/>
      <c r="J35" s="7"/>
      <c r="K35" s="7"/>
      <c r="L35" s="7"/>
      <c r="M35" s="7"/>
      <c r="N35" s="7"/>
      <c r="O35" s="7"/>
    </row>
    <row r="36" spans="1:15">
      <c r="A36" s="6" t="str">
        <f t="shared" si="0"/>
        <v>DISTRIBUCION VOLUMEN X CRITERIO (Consumiciones)Patatas Fritas + Otros Aperitivos SaladosLEVANTE</v>
      </c>
      <c r="B36">
        <v>0</v>
      </c>
      <c r="C36" s="6">
        <v>0</v>
      </c>
      <c r="D36" s="6" t="s">
        <v>68</v>
      </c>
      <c r="E36" s="83">
        <v>16.67339076749111</v>
      </c>
      <c r="F36" s="83">
        <v>13.915692445023042</v>
      </c>
      <c r="G36" s="83">
        <v>10.861341116032271</v>
      </c>
      <c r="H36" s="7">
        <v>0</v>
      </c>
      <c r="I36" s="7"/>
      <c r="J36" s="7"/>
      <c r="K36" s="7"/>
      <c r="L36" s="7"/>
      <c r="M36" s="7"/>
      <c r="N36" s="7"/>
      <c r="O36" s="7"/>
    </row>
    <row r="37" spans="1:15">
      <c r="A37" s="6" t="str">
        <f t="shared" si="0"/>
        <v>DISTRIBUCION VOLUMEN X CRITERIO (Consumiciones)Patatas Fritas + Otros Aperitivos SaladosANDALUCIA</v>
      </c>
      <c r="B37">
        <v>0</v>
      </c>
      <c r="C37" s="6">
        <v>0</v>
      </c>
      <c r="D37" s="6" t="s">
        <v>69</v>
      </c>
      <c r="E37" s="83">
        <v>19.671131172041314</v>
      </c>
      <c r="F37" s="83">
        <v>18.644682071888006</v>
      </c>
      <c r="G37" s="83">
        <v>20.875634063544499</v>
      </c>
      <c r="H37" s="7">
        <v>0</v>
      </c>
      <c r="I37" s="7"/>
      <c r="J37" s="7"/>
      <c r="K37" s="7"/>
      <c r="L37" s="7"/>
      <c r="M37" s="7"/>
      <c r="N37" s="7"/>
      <c r="O37" s="7"/>
    </row>
    <row r="38" spans="1:15">
      <c r="A38" s="6" t="str">
        <f t="shared" si="0"/>
        <v>DISTRIBUCION VOLUMEN X CRITERIO (Consumiciones)Patatas Fritas + Otros Aperitivos SaladosMDD AM</v>
      </c>
      <c r="B38">
        <v>0</v>
      </c>
      <c r="C38" s="6">
        <v>0</v>
      </c>
      <c r="D38" s="6" t="s">
        <v>70</v>
      </c>
      <c r="E38" s="83">
        <v>10.490959856256683</v>
      </c>
      <c r="F38" s="83">
        <v>12.874670567265742</v>
      </c>
      <c r="G38" s="83">
        <v>10.864345289299472</v>
      </c>
      <c r="H38" s="7">
        <v>0</v>
      </c>
      <c r="I38" s="7"/>
      <c r="J38" s="7"/>
      <c r="K38" s="7"/>
      <c r="L38" s="7"/>
      <c r="M38" s="7"/>
      <c r="N38" s="7"/>
      <c r="O38" s="7"/>
    </row>
    <row r="39" spans="1:15">
      <c r="A39" s="6" t="str">
        <f t="shared" si="0"/>
        <v>DISTRIBUCION VOLUMEN X CRITERIO (Consumiciones)Patatas Fritas + Otros Aperitivos SaladosRTO CENTRO</v>
      </c>
      <c r="B39">
        <v>0</v>
      </c>
      <c r="C39" s="6">
        <v>0</v>
      </c>
      <c r="D39" s="6" t="s">
        <v>71</v>
      </c>
      <c r="E39" s="83">
        <v>11.758216630638172</v>
      </c>
      <c r="F39" s="83">
        <v>11.554448130818571</v>
      </c>
      <c r="G39" s="83">
        <v>14.388473787482289</v>
      </c>
      <c r="H39" s="7">
        <v>0</v>
      </c>
      <c r="I39" s="7"/>
      <c r="J39" s="7"/>
      <c r="K39" s="7"/>
      <c r="L39" s="7"/>
      <c r="M39" s="7"/>
      <c r="N39" s="7"/>
      <c r="O39" s="7"/>
    </row>
    <row r="40" spans="1:15">
      <c r="A40" s="6" t="str">
        <f t="shared" si="0"/>
        <v>DISTRIBUCION VOLUMEN X CRITERIO (Consumiciones)Patatas Fritas + Otros Aperitivos SaladosNORTE-CENTRO</v>
      </c>
      <c r="B40">
        <v>0</v>
      </c>
      <c r="C40" s="6">
        <v>0</v>
      </c>
      <c r="D40" s="6" t="s">
        <v>72</v>
      </c>
      <c r="E40" s="83">
        <v>11.254006954589219</v>
      </c>
      <c r="F40" s="83">
        <v>10.483866510081704</v>
      </c>
      <c r="G40" s="83">
        <v>9.1063811133618948</v>
      </c>
      <c r="H40" s="7">
        <v>0</v>
      </c>
      <c r="I40" s="7"/>
      <c r="J40" s="7"/>
      <c r="K40" s="7"/>
      <c r="L40" s="7"/>
      <c r="M40" s="7"/>
      <c r="N40" s="7"/>
      <c r="O40" s="7"/>
    </row>
    <row r="41" spans="1:15">
      <c r="A41" s="6" t="str">
        <f t="shared" si="0"/>
        <v>DISTRIBUCION VOLUMEN X CRITERIO (Consumiciones)Patatas Fritas + Otros Aperitivos SaladosNOROESTE</v>
      </c>
      <c r="B41">
        <v>0</v>
      </c>
      <c r="C41" s="6">
        <v>0</v>
      </c>
      <c r="D41" s="6" t="s">
        <v>73</v>
      </c>
      <c r="E41" s="83">
        <v>8.3877310740772213</v>
      </c>
      <c r="F41" s="83">
        <v>8.1367008175335549</v>
      </c>
      <c r="G41" s="83">
        <v>7.1557959430389451</v>
      </c>
      <c r="H41" s="7">
        <v>0</v>
      </c>
      <c r="I41" s="7"/>
      <c r="J41" s="7"/>
      <c r="K41" s="7"/>
      <c r="L41" s="7"/>
      <c r="M41" s="7"/>
      <c r="N41" s="7"/>
      <c r="O41" s="7"/>
    </row>
    <row r="42" spans="1:15">
      <c r="A42" s="6" t="str">
        <f t="shared" si="0"/>
        <v>DISTRIBUCION VOLUMEN X CRITERIO (Consumiciones)Patatas Fritas + Otros Aperitivos Salados&lt;2MIL</v>
      </c>
      <c r="B42">
        <v>0</v>
      </c>
      <c r="C42" s="6">
        <v>0</v>
      </c>
      <c r="D42" s="6" t="s">
        <v>74</v>
      </c>
      <c r="E42" s="83">
        <v>5.7986442427301199</v>
      </c>
      <c r="F42" s="83">
        <v>5.3726379739984811</v>
      </c>
      <c r="G42" s="83">
        <v>6.0180306699145518</v>
      </c>
      <c r="H42" s="7">
        <v>0</v>
      </c>
      <c r="I42" s="7"/>
      <c r="J42" s="7"/>
      <c r="K42" s="7"/>
      <c r="L42" s="7"/>
      <c r="M42" s="7"/>
      <c r="N42" s="7"/>
      <c r="O42" s="7"/>
    </row>
    <row r="43" spans="1:15">
      <c r="A43" s="6" t="str">
        <f t="shared" si="0"/>
        <v>DISTRIBUCION VOLUMEN X CRITERIO (Consumiciones)Patatas Fritas + Otros Aperitivos Salados2-5MIL</v>
      </c>
      <c r="B43">
        <v>0</v>
      </c>
      <c r="C43" s="6">
        <v>0</v>
      </c>
      <c r="D43" s="6" t="s">
        <v>75</v>
      </c>
      <c r="E43" s="83">
        <v>5.6621797128187694</v>
      </c>
      <c r="F43" s="83">
        <v>5.6555634068036911</v>
      </c>
      <c r="G43" s="83">
        <v>5.0031750934330059</v>
      </c>
      <c r="H43" s="7">
        <v>0</v>
      </c>
      <c r="I43" s="7"/>
      <c r="J43" s="7"/>
      <c r="K43" s="7"/>
      <c r="L43" s="7"/>
      <c r="M43" s="7"/>
      <c r="N43" s="7"/>
      <c r="O43" s="7"/>
    </row>
    <row r="44" spans="1:15">
      <c r="A44" s="6" t="str">
        <f t="shared" si="0"/>
        <v>DISTRIBUCION VOLUMEN X CRITERIO (Consumiciones)Patatas Fritas + Otros Aperitivos Salados5-10MIL</v>
      </c>
      <c r="B44">
        <v>0</v>
      </c>
      <c r="C44" s="6">
        <v>0</v>
      </c>
      <c r="D44" s="6" t="s">
        <v>76</v>
      </c>
      <c r="E44" s="83">
        <v>8.6334792092551407</v>
      </c>
      <c r="F44" s="83">
        <v>5.0965641645660105</v>
      </c>
      <c r="G44" s="83">
        <v>4.9264017766045285</v>
      </c>
      <c r="H44" s="7">
        <v>0</v>
      </c>
      <c r="I44" s="7"/>
      <c r="J44" s="7"/>
      <c r="K44" s="7"/>
      <c r="L44" s="7"/>
      <c r="M44" s="7"/>
      <c r="N44" s="7"/>
      <c r="O44" s="7"/>
    </row>
    <row r="45" spans="1:15">
      <c r="A45" s="6" t="str">
        <f t="shared" si="0"/>
        <v>DISTRIBUCION VOLUMEN X CRITERIO (Consumiciones)Patatas Fritas + Otros Aperitivos Salados10-30MIL</v>
      </c>
      <c r="B45">
        <v>0</v>
      </c>
      <c r="C45" s="6">
        <v>0</v>
      </c>
      <c r="D45" s="6" t="s">
        <v>77</v>
      </c>
      <c r="E45" s="83">
        <v>23.710125736247925</v>
      </c>
      <c r="F45" s="83">
        <v>22.033294517092553</v>
      </c>
      <c r="G45" s="83">
        <v>20.026583112846318</v>
      </c>
      <c r="H45" s="7">
        <v>0</v>
      </c>
      <c r="I45" s="7"/>
      <c r="J45" s="7"/>
      <c r="K45" s="7"/>
      <c r="L45" s="7"/>
      <c r="M45" s="7"/>
      <c r="N45" s="7"/>
      <c r="O45" s="7"/>
    </row>
    <row r="46" spans="1:15">
      <c r="A46" s="6" t="str">
        <f t="shared" si="0"/>
        <v>DISTRIBUCION VOLUMEN X CRITERIO (Consumiciones)Patatas Fritas + Otros Aperitivos Salados30-100MIL</v>
      </c>
      <c r="B46">
        <v>0</v>
      </c>
      <c r="C46" s="6">
        <v>0</v>
      </c>
      <c r="D46" s="6" t="s">
        <v>78</v>
      </c>
      <c r="E46" s="83">
        <v>20.348171904665509</v>
      </c>
      <c r="F46" s="83">
        <v>21.431407660040684</v>
      </c>
      <c r="G46" s="83">
        <v>23.030511059339055</v>
      </c>
      <c r="H46" s="7">
        <v>0</v>
      </c>
      <c r="I46" s="7"/>
      <c r="J46" s="7"/>
      <c r="K46" s="7"/>
      <c r="L46" s="7"/>
      <c r="M46" s="7"/>
      <c r="N46" s="7"/>
      <c r="O46" s="7"/>
    </row>
    <row r="47" spans="1:15">
      <c r="A47" s="6" t="str">
        <f t="shared" si="0"/>
        <v>DISTRIBUCION VOLUMEN X CRITERIO (Consumiciones)Patatas Fritas + Otros Aperitivos Salados100-200MIL</v>
      </c>
      <c r="B47">
        <v>0</v>
      </c>
      <c r="C47" s="6">
        <v>0</v>
      </c>
      <c r="D47" s="6" t="s">
        <v>79</v>
      </c>
      <c r="E47" s="83">
        <v>8.3205579333100221</v>
      </c>
      <c r="F47" s="83">
        <v>9.2392223056847023</v>
      </c>
      <c r="G47" s="83">
        <v>10.30560927810963</v>
      </c>
      <c r="H47" s="7">
        <v>0</v>
      </c>
      <c r="I47" s="7"/>
      <c r="J47" s="7"/>
      <c r="K47" s="7"/>
      <c r="L47" s="7"/>
      <c r="M47" s="7"/>
      <c r="N47" s="7"/>
      <c r="O47" s="7"/>
    </row>
    <row r="48" spans="1:15">
      <c r="A48" s="6" t="str">
        <f t="shared" si="0"/>
        <v>DISTRIBUCION VOLUMEN X CRITERIO (Consumiciones)Patatas Fritas + Otros Aperitivos Salados200-500MIL</v>
      </c>
      <c r="B48">
        <v>0</v>
      </c>
      <c r="C48" s="6">
        <v>0</v>
      </c>
      <c r="D48" s="6" t="s">
        <v>80</v>
      </c>
      <c r="E48" s="83">
        <v>13.097834492366278</v>
      </c>
      <c r="F48" s="83">
        <v>13.274172597384009</v>
      </c>
      <c r="G48" s="83">
        <v>13.659026736337749</v>
      </c>
      <c r="H48" s="7">
        <v>0</v>
      </c>
      <c r="I48" s="7"/>
      <c r="J48" s="7"/>
      <c r="K48" s="7"/>
      <c r="L48" s="7"/>
      <c r="M48" s="7"/>
      <c r="N48" s="7"/>
      <c r="O48" s="7"/>
    </row>
    <row r="49" spans="1:15">
      <c r="A49" s="6" t="str">
        <f t="shared" si="0"/>
        <v>DISTRIBUCION VOLUMEN X CRITERIO (Consumiciones)Patatas Fritas + Otros Aperitivos Salados&gt;500MIL</v>
      </c>
      <c r="B49">
        <v>0</v>
      </c>
      <c r="C49" s="6">
        <v>0</v>
      </c>
      <c r="D49" s="6" t="s">
        <v>81</v>
      </c>
      <c r="E49" s="83">
        <v>14.429014599468989</v>
      </c>
      <c r="F49" s="83">
        <v>17.897116749434772</v>
      </c>
      <c r="G49" s="83">
        <v>17.030666295066116</v>
      </c>
      <c r="H49" s="7">
        <v>0</v>
      </c>
      <c r="I49" s="7"/>
      <c r="J49" s="7"/>
      <c r="K49" s="7"/>
      <c r="L49" s="7"/>
      <c r="M49" s="7"/>
      <c r="N49" s="7"/>
      <c r="O49" s="7"/>
    </row>
    <row r="50" spans="1:15">
      <c r="A50" s="6" t="str">
        <f t="shared" si="0"/>
        <v>DISTRIBUCION VOLUMEN X CRITERIO (Consumiciones)Patatas Fritas + Otros Aperitivos SaladosDE 15 A 19 AÑOS</v>
      </c>
      <c r="B50">
        <v>0</v>
      </c>
      <c r="C50" s="6">
        <v>0</v>
      </c>
      <c r="D50" s="6" t="s">
        <v>82</v>
      </c>
      <c r="E50" s="83">
        <v>9.0185188158012721</v>
      </c>
      <c r="F50" s="83">
        <v>5.9210400937529784</v>
      </c>
      <c r="G50" s="83">
        <v>9.1916200054614023</v>
      </c>
      <c r="H50" s="7">
        <v>0</v>
      </c>
      <c r="I50" s="7"/>
      <c r="J50" s="7"/>
      <c r="K50" s="7"/>
      <c r="L50" s="7"/>
      <c r="M50" s="7"/>
      <c r="N50" s="7"/>
      <c r="O50" s="7"/>
    </row>
    <row r="51" spans="1:15">
      <c r="A51" s="6" t="str">
        <f t="shared" si="0"/>
        <v>DISTRIBUCION VOLUMEN X CRITERIO (Consumiciones)Patatas Fritas + Otros Aperitivos SaladosDE 20 A 24 AÑOS</v>
      </c>
      <c r="B51">
        <v>0</v>
      </c>
      <c r="C51" s="6">
        <v>0</v>
      </c>
      <c r="D51" s="6" t="s">
        <v>83</v>
      </c>
      <c r="E51" s="83">
        <v>3.9147097666911899</v>
      </c>
      <c r="F51" s="83">
        <v>4.8060693585585277</v>
      </c>
      <c r="G51" s="83">
        <v>4.6070062790036443</v>
      </c>
      <c r="H51" s="7">
        <v>0</v>
      </c>
      <c r="I51" s="7"/>
      <c r="J51" s="7"/>
      <c r="K51" s="7"/>
      <c r="L51" s="7"/>
      <c r="M51" s="7"/>
      <c r="N51" s="7"/>
      <c r="O51" s="7"/>
    </row>
    <row r="52" spans="1:15">
      <c r="A52" s="6" t="str">
        <f t="shared" si="0"/>
        <v>DISTRIBUCION VOLUMEN X CRITERIO (Consumiciones)Patatas Fritas + Otros Aperitivos SaladosDE 25 A 34 AÑOS</v>
      </c>
      <c r="B52">
        <v>0</v>
      </c>
      <c r="C52" s="6">
        <v>0</v>
      </c>
      <c r="D52" s="6" t="s">
        <v>84</v>
      </c>
      <c r="E52" s="83">
        <v>10.149737842291906</v>
      </c>
      <c r="F52" s="83">
        <v>9.9566545102945536</v>
      </c>
      <c r="G52" s="83">
        <v>6.7412280754670846</v>
      </c>
      <c r="H52" s="7">
        <v>0</v>
      </c>
      <c r="I52" s="7"/>
      <c r="J52" s="7"/>
      <c r="K52" s="7"/>
      <c r="L52" s="7"/>
      <c r="M52" s="7"/>
      <c r="N52" s="7"/>
      <c r="O52" s="7"/>
    </row>
    <row r="53" spans="1:15">
      <c r="A53" s="6" t="str">
        <f t="shared" si="0"/>
        <v>DISTRIBUCION VOLUMEN X CRITERIO (Consumiciones)Patatas Fritas + Otros Aperitivos SaladosDE 35 A 49 AÑOS</v>
      </c>
      <c r="B53">
        <v>0</v>
      </c>
      <c r="C53" s="6">
        <v>0</v>
      </c>
      <c r="D53" s="6" t="s">
        <v>85</v>
      </c>
      <c r="E53" s="83">
        <v>30.435399884964625</v>
      </c>
      <c r="F53" s="83">
        <v>29.699469071376093</v>
      </c>
      <c r="G53" s="83">
        <v>26.78882029292901</v>
      </c>
      <c r="H53" s="7">
        <v>0</v>
      </c>
      <c r="I53" s="7"/>
      <c r="J53" s="7"/>
      <c r="K53" s="7"/>
      <c r="L53" s="7"/>
      <c r="M53" s="7"/>
      <c r="N53" s="7"/>
      <c r="O53" s="7"/>
    </row>
    <row r="54" spans="1:15">
      <c r="A54" s="6" t="str">
        <f t="shared" si="0"/>
        <v>DISTRIBUCION VOLUMEN X CRITERIO (Consumiciones)Patatas Fritas + Otros Aperitivos SaladosDE 50 A 59 AÑOS</v>
      </c>
      <c r="B54">
        <v>0</v>
      </c>
      <c r="C54" s="6">
        <v>0</v>
      </c>
      <c r="D54" s="6" t="s">
        <v>86</v>
      </c>
      <c r="E54" s="83">
        <v>22.282766972709837</v>
      </c>
      <c r="F54" s="83">
        <v>21.145569977927131</v>
      </c>
      <c r="G54" s="83">
        <v>19.304913934658625</v>
      </c>
      <c r="H54" s="7">
        <v>0</v>
      </c>
      <c r="I54" s="7"/>
      <c r="J54" s="7"/>
      <c r="K54" s="7"/>
      <c r="L54" s="7"/>
      <c r="M54" s="7"/>
      <c r="N54" s="7"/>
      <c r="O54" s="7"/>
    </row>
    <row r="55" spans="1:15">
      <c r="A55" s="6" t="str">
        <f t="shared" si="0"/>
        <v>DISTRIBUCION VOLUMEN X CRITERIO (Consumiciones)Patatas Fritas + Otros Aperitivos SaladosDE 60 A 75 AÑOS</v>
      </c>
      <c r="B55">
        <v>0</v>
      </c>
      <c r="C55" s="6">
        <v>0</v>
      </c>
      <c r="D55" s="6" t="s">
        <v>87</v>
      </c>
      <c r="E55" s="83">
        <v>24.198873373774518</v>
      </c>
      <c r="F55" s="83">
        <v>28.471180488094632</v>
      </c>
      <c r="G55" s="83">
        <v>33.366415434131191</v>
      </c>
      <c r="H55" s="7">
        <v>0</v>
      </c>
      <c r="I55" s="7"/>
      <c r="J55" s="7"/>
      <c r="K55" s="7"/>
      <c r="L55" s="7"/>
      <c r="M55" s="7"/>
      <c r="N55" s="7"/>
      <c r="O55" s="7"/>
    </row>
    <row r="56" spans="1:15">
      <c r="A56" s="6" t="str">
        <f t="shared" si="0"/>
        <v>DISTRIBUCION VOLUMEN X CRITERIO (Consumiciones)Patatas Fritas + Otros Aperitivos SaladosNIVEL ALTO</v>
      </c>
      <c r="B56">
        <v>0</v>
      </c>
      <c r="C56" s="6">
        <v>0</v>
      </c>
      <c r="D56" s="6" t="s">
        <v>88</v>
      </c>
      <c r="E56" s="83">
        <v>21.356912322136633</v>
      </c>
      <c r="F56" s="83">
        <v>21.19457496628845</v>
      </c>
      <c r="G56" s="83">
        <v>21.378376628416742</v>
      </c>
      <c r="H56" s="7">
        <v>0</v>
      </c>
      <c r="I56" s="7"/>
      <c r="J56" s="7"/>
      <c r="K56" s="7"/>
      <c r="L56" s="7"/>
      <c r="M56" s="7"/>
      <c r="N56" s="7"/>
      <c r="O56" s="7"/>
    </row>
    <row r="57" spans="1:15">
      <c r="A57" s="6" t="str">
        <f t="shared" si="0"/>
        <v>DISTRIBUCION VOLUMEN X CRITERIO (Consumiciones)Patatas Fritas + Otros Aperitivos SaladosNIVEL MEDIO ALTO</v>
      </c>
      <c r="B57">
        <v>0</v>
      </c>
      <c r="C57" s="6">
        <v>0</v>
      </c>
      <c r="D57" s="6" t="s">
        <v>89</v>
      </c>
      <c r="E57" s="83">
        <v>13.366969499181087</v>
      </c>
      <c r="F57" s="83">
        <v>11.237594581071289</v>
      </c>
      <c r="G57" s="83">
        <v>10.482240188277611</v>
      </c>
      <c r="H57" s="7">
        <v>0</v>
      </c>
      <c r="I57" s="7"/>
      <c r="J57" s="7"/>
      <c r="K57" s="7"/>
      <c r="L57" s="7"/>
      <c r="M57" s="7"/>
      <c r="N57" s="7"/>
      <c r="O57" s="7"/>
    </row>
    <row r="58" spans="1:15">
      <c r="A58" s="6" t="str">
        <f t="shared" si="0"/>
        <v>DISTRIBUCION VOLUMEN X CRITERIO (Consumiciones)Patatas Fritas + Otros Aperitivos SaladosNIVEL MEDIO</v>
      </c>
      <c r="B58">
        <v>0</v>
      </c>
      <c r="C58" s="6">
        <v>0</v>
      </c>
      <c r="D58" s="6" t="s">
        <v>90</v>
      </c>
      <c r="E58" s="83">
        <v>28.328451442973503</v>
      </c>
      <c r="F58" s="83">
        <v>28.118031071967625</v>
      </c>
      <c r="G58" s="83">
        <v>31.230311505018417</v>
      </c>
      <c r="H58" s="7">
        <v>0</v>
      </c>
      <c r="I58" s="7"/>
      <c r="J58" s="7"/>
      <c r="K58" s="7"/>
      <c r="L58" s="7"/>
      <c r="M58" s="7"/>
      <c r="N58" s="7"/>
      <c r="O58" s="7"/>
    </row>
    <row r="59" spans="1:15">
      <c r="A59" s="6" t="str">
        <f t="shared" si="0"/>
        <v>DISTRIBUCION VOLUMEN X CRITERIO (Consumiciones)Patatas Fritas + Otros Aperitivos SaladosNIVEL MEDIO BAJO</v>
      </c>
      <c r="B59">
        <v>0</v>
      </c>
      <c r="C59" s="6">
        <v>0</v>
      </c>
      <c r="D59" s="6" t="s">
        <v>91</v>
      </c>
      <c r="E59" s="83">
        <v>13.86807815357653</v>
      </c>
      <c r="F59" s="83">
        <v>13.898408699127938</v>
      </c>
      <c r="G59" s="83">
        <v>15.152535188440488</v>
      </c>
      <c r="H59" s="7">
        <v>0</v>
      </c>
      <c r="I59" s="7"/>
      <c r="J59" s="7"/>
      <c r="K59" s="7"/>
      <c r="L59" s="7"/>
      <c r="M59" s="7"/>
      <c r="N59" s="7"/>
      <c r="O59" s="7"/>
    </row>
    <row r="60" spans="1:15">
      <c r="A60" s="6" t="str">
        <f t="shared" si="0"/>
        <v>DISTRIBUCION VOLUMEN X CRITERIO (Consumiciones)Patatas Fritas + Otros Aperitivos SaladosNIVEL BAJO</v>
      </c>
      <c r="B60">
        <v>0</v>
      </c>
      <c r="C60" s="6">
        <v>0</v>
      </c>
      <c r="D60" s="6" t="s">
        <v>92</v>
      </c>
      <c r="E60" s="83">
        <v>23.079596412995006</v>
      </c>
      <c r="F60" s="83">
        <v>25.551378306547651</v>
      </c>
      <c r="G60" s="83">
        <v>21.756548554799622</v>
      </c>
      <c r="H60" s="7">
        <v>0</v>
      </c>
      <c r="I60" s="7"/>
      <c r="J60" s="7"/>
      <c r="K60" s="7"/>
      <c r="L60" s="7"/>
      <c r="M60" s="7"/>
      <c r="N60" s="7"/>
      <c r="O60" s="7"/>
    </row>
    <row r="61" spans="1:15">
      <c r="A61" s="6" t="str">
        <f t="shared" si="0"/>
        <v>DISTRIBUCION VOLUMEN X CRITERIO (Consumiciones)Patatas Fritas + Otros Aperitivos SaladosHOMBRE</v>
      </c>
      <c r="B61">
        <v>0</v>
      </c>
      <c r="C61" s="6">
        <v>0</v>
      </c>
      <c r="D61" s="6" t="s">
        <v>93</v>
      </c>
      <c r="E61" s="83">
        <v>41.412499701448354</v>
      </c>
      <c r="F61" s="83">
        <v>42.672743615223396</v>
      </c>
      <c r="G61" s="83">
        <v>50.852248163211463</v>
      </c>
      <c r="H61" s="7">
        <v>0</v>
      </c>
      <c r="I61" s="7"/>
      <c r="J61" s="7"/>
      <c r="K61" s="7"/>
      <c r="L61" s="7"/>
      <c r="M61" s="7"/>
      <c r="N61" s="7"/>
      <c r="O61" s="7"/>
    </row>
    <row r="62" spans="1:15">
      <c r="A62" s="6" t="str">
        <f t="shared" si="0"/>
        <v>DISTRIBUCION VOLUMEN X CRITERIO (Consumiciones)Patatas Fritas + Otros Aperitivos SaladosMUJER</v>
      </c>
      <c r="B62">
        <v>0</v>
      </c>
      <c r="C62" s="6">
        <v>0</v>
      </c>
      <c r="D62" s="6" t="s">
        <v>94</v>
      </c>
      <c r="E62" s="83">
        <v>58.587500298551632</v>
      </c>
      <c r="F62" s="83">
        <v>57.327256384776618</v>
      </c>
      <c r="G62" s="83">
        <v>49.147792053298133</v>
      </c>
      <c r="H62" s="7">
        <v>0</v>
      </c>
      <c r="I62" s="7"/>
      <c r="J62" s="7"/>
      <c r="K62" s="7"/>
      <c r="L62" s="7"/>
      <c r="M62" s="7"/>
      <c r="N62" s="7"/>
      <c r="O62" s="7"/>
    </row>
    <row r="63" spans="1:15">
      <c r="A63" s="6" t="str">
        <f>$B$3&amp;$C$63&amp;D63</f>
        <v>DISTRIBUCION VOLUMEN X CRITERIO (Consumiciones)Patatas FritasT.ESPAÑA</v>
      </c>
      <c r="B63">
        <v>0</v>
      </c>
      <c r="C63" s="6" t="s">
        <v>47</v>
      </c>
      <c r="D63" s="6" t="s">
        <v>65</v>
      </c>
      <c r="E63" s="83">
        <v>100</v>
      </c>
      <c r="F63" s="83">
        <v>100</v>
      </c>
      <c r="G63" s="83">
        <v>100</v>
      </c>
      <c r="H63" s="7">
        <v>0</v>
      </c>
      <c r="I63" s="7"/>
      <c r="J63" s="7"/>
      <c r="K63" s="7"/>
      <c r="L63" s="7"/>
      <c r="M63" s="7"/>
      <c r="N63" s="7"/>
      <c r="O63" s="7"/>
    </row>
    <row r="64" spans="1:15">
      <c r="A64" s="6" t="str">
        <f t="shared" ref="A64:A92" si="1">$B$3&amp;$C$63&amp;D64</f>
        <v>DISTRIBUCION VOLUMEN X CRITERIO (Consumiciones)Patatas FritasBCN AM</v>
      </c>
      <c r="B64">
        <v>0</v>
      </c>
      <c r="C64" s="6">
        <v>0</v>
      </c>
      <c r="D64" s="6" t="s">
        <v>66</v>
      </c>
      <c r="E64" s="83">
        <v>9.2813790290546976</v>
      </c>
      <c r="F64" s="83">
        <v>10.796541308322061</v>
      </c>
      <c r="G64" s="83">
        <v>11.572728363202531</v>
      </c>
      <c r="H64" s="7">
        <v>0</v>
      </c>
      <c r="I64" s="7"/>
      <c r="J64" s="7"/>
      <c r="K64" s="7"/>
      <c r="L64" s="7"/>
      <c r="M64" s="7"/>
      <c r="N64" s="7"/>
      <c r="O64" s="7"/>
    </row>
    <row r="65" spans="1:15">
      <c r="A65" s="6" t="str">
        <f t="shared" si="1"/>
        <v>DISTRIBUCION VOLUMEN X CRITERIO (Consumiciones)Patatas FritasREST.CAT ARAGON</v>
      </c>
      <c r="B65">
        <v>0</v>
      </c>
      <c r="C65" s="6">
        <v>0</v>
      </c>
      <c r="D65" s="6" t="s">
        <v>67</v>
      </c>
      <c r="E65" s="83">
        <v>15.901576846337761</v>
      </c>
      <c r="F65" s="83">
        <v>15.471915358533019</v>
      </c>
      <c r="G65" s="83">
        <v>15.253431607749565</v>
      </c>
      <c r="H65" s="7">
        <v>0</v>
      </c>
      <c r="I65" s="7"/>
      <c r="J65" s="7"/>
      <c r="K65" s="7"/>
      <c r="L65" s="7"/>
      <c r="M65" s="7"/>
      <c r="N65" s="7"/>
      <c r="O65" s="7"/>
    </row>
    <row r="66" spans="1:15">
      <c r="A66" s="6" t="str">
        <f t="shared" si="1"/>
        <v>DISTRIBUCION VOLUMEN X CRITERIO (Consumiciones)Patatas FritasLEVANTE</v>
      </c>
      <c r="B66">
        <v>0</v>
      </c>
      <c r="C66" s="6">
        <v>0</v>
      </c>
      <c r="D66" s="6" t="s">
        <v>68</v>
      </c>
      <c r="E66" s="83">
        <v>17.068170715189073</v>
      </c>
      <c r="F66" s="83">
        <v>13.964819961114108</v>
      </c>
      <c r="G66" s="83">
        <v>12.880637757086911</v>
      </c>
      <c r="H66" s="7">
        <v>0</v>
      </c>
      <c r="I66" s="7"/>
      <c r="J66" s="7"/>
      <c r="K66" s="7"/>
      <c r="L66" s="7"/>
      <c r="M66" s="7"/>
      <c r="N66" s="7"/>
      <c r="O66" s="7"/>
    </row>
    <row r="67" spans="1:15">
      <c r="A67" s="6" t="str">
        <f t="shared" si="1"/>
        <v>DISTRIBUCION VOLUMEN X CRITERIO (Consumiciones)Patatas FritasANDALUCIA</v>
      </c>
      <c r="B67">
        <v>0</v>
      </c>
      <c r="C67" s="6">
        <v>0</v>
      </c>
      <c r="D67" s="6" t="s">
        <v>69</v>
      </c>
      <c r="E67" s="83">
        <v>19.683580617619707</v>
      </c>
      <c r="F67" s="83">
        <v>19.777385632352562</v>
      </c>
      <c r="G67" s="83">
        <v>22.617634281712789</v>
      </c>
      <c r="H67" s="7">
        <v>0</v>
      </c>
      <c r="I67" s="7"/>
      <c r="J67" s="7"/>
      <c r="K67" s="7"/>
      <c r="L67" s="7"/>
      <c r="M67" s="7"/>
      <c r="N67" s="7"/>
      <c r="O67" s="7"/>
    </row>
    <row r="68" spans="1:15">
      <c r="A68" s="6" t="str">
        <f t="shared" si="1"/>
        <v>DISTRIBUCION VOLUMEN X CRITERIO (Consumiciones)Patatas FritasMDD AM</v>
      </c>
      <c r="B68">
        <v>0</v>
      </c>
      <c r="C68" s="6">
        <v>0</v>
      </c>
      <c r="D68" s="6" t="s">
        <v>70</v>
      </c>
      <c r="E68" s="83">
        <v>10.501947278148021</v>
      </c>
      <c r="F68" s="83">
        <v>12.084197012553901</v>
      </c>
      <c r="G68" s="83">
        <v>9.651376533443992</v>
      </c>
      <c r="H68" s="7">
        <v>0</v>
      </c>
      <c r="I68" s="7"/>
      <c r="J68" s="7"/>
      <c r="K68" s="7"/>
      <c r="L68" s="7"/>
      <c r="M68" s="7"/>
      <c r="N68" s="7"/>
      <c r="O68" s="7"/>
    </row>
    <row r="69" spans="1:15">
      <c r="A69" s="6" t="str">
        <f t="shared" si="1"/>
        <v>DISTRIBUCION VOLUMEN X CRITERIO (Consumiciones)Patatas FritasRTO CENTRO</v>
      </c>
      <c r="B69">
        <v>0</v>
      </c>
      <c r="C69" s="6">
        <v>0</v>
      </c>
      <c r="D69" s="6" t="s">
        <v>71</v>
      </c>
      <c r="E69" s="83">
        <v>8.571645986506784</v>
      </c>
      <c r="F69" s="83">
        <v>7.6746012879886569</v>
      </c>
      <c r="G69" s="83">
        <v>8.0079063140285811</v>
      </c>
      <c r="H69" s="7">
        <v>0</v>
      </c>
      <c r="I69" s="7"/>
      <c r="J69" s="7"/>
      <c r="K69" s="7"/>
      <c r="L69" s="7"/>
      <c r="M69" s="7"/>
      <c r="N69" s="7"/>
      <c r="O69" s="7"/>
    </row>
    <row r="70" spans="1:15">
      <c r="A70" s="6" t="str">
        <f t="shared" si="1"/>
        <v>DISTRIBUCION VOLUMEN X CRITERIO (Consumiciones)Patatas FritasNORTE-CENTRO</v>
      </c>
      <c r="B70">
        <v>0</v>
      </c>
      <c r="C70" s="6">
        <v>0</v>
      </c>
      <c r="D70" s="6" t="s">
        <v>72</v>
      </c>
      <c r="E70" s="83">
        <v>9.2131367843048935</v>
      </c>
      <c r="F70" s="83">
        <v>9.9229018692638071</v>
      </c>
      <c r="G70" s="83">
        <v>10.137142736727442</v>
      </c>
      <c r="H70" s="7">
        <v>0</v>
      </c>
      <c r="I70" s="7"/>
      <c r="J70" s="7"/>
      <c r="K70" s="7"/>
      <c r="L70" s="7"/>
      <c r="M70" s="7"/>
      <c r="N70" s="7"/>
      <c r="O70" s="7"/>
    </row>
    <row r="71" spans="1:15">
      <c r="A71" s="6" t="str">
        <f t="shared" si="1"/>
        <v>DISTRIBUCION VOLUMEN X CRITERIO (Consumiciones)Patatas FritasNOROESTE</v>
      </c>
      <c r="B71">
        <v>0</v>
      </c>
      <c r="C71" s="6">
        <v>0</v>
      </c>
      <c r="D71" s="6" t="s">
        <v>73</v>
      </c>
      <c r="E71" s="83">
        <v>9.7785475237835779</v>
      </c>
      <c r="F71" s="83">
        <v>10.307610468992333</v>
      </c>
      <c r="G71" s="83">
        <v>9.8791399745830866</v>
      </c>
      <c r="H71" s="7">
        <v>0</v>
      </c>
      <c r="I71" s="7"/>
      <c r="J71" s="7"/>
      <c r="K71" s="7"/>
      <c r="L71" s="7"/>
      <c r="M71" s="7"/>
      <c r="N71" s="7"/>
      <c r="O71" s="7"/>
    </row>
    <row r="72" spans="1:15">
      <c r="A72" s="6" t="str">
        <f t="shared" si="1"/>
        <v>DISTRIBUCION VOLUMEN X CRITERIO (Consumiciones)Patatas Fritas&lt;2MIL</v>
      </c>
      <c r="B72">
        <v>0</v>
      </c>
      <c r="C72" s="6">
        <v>0</v>
      </c>
      <c r="D72" s="6" t="s">
        <v>74</v>
      </c>
      <c r="E72" s="83">
        <v>5.5511033054266576</v>
      </c>
      <c r="F72" s="83">
        <v>5.2453365193643524</v>
      </c>
      <c r="G72" s="83">
        <v>6.0445460616749225</v>
      </c>
      <c r="H72" s="7">
        <v>0</v>
      </c>
      <c r="I72" s="7"/>
      <c r="J72" s="7"/>
      <c r="K72" s="7"/>
      <c r="L72" s="7"/>
      <c r="M72" s="7"/>
      <c r="N72" s="7"/>
      <c r="O72" s="7"/>
    </row>
    <row r="73" spans="1:15">
      <c r="A73" s="6" t="str">
        <f t="shared" si="1"/>
        <v>DISTRIBUCION VOLUMEN X CRITERIO (Consumiciones)Patatas Fritas2-5MIL</v>
      </c>
      <c r="B73">
        <v>0</v>
      </c>
      <c r="C73" s="6">
        <v>0</v>
      </c>
      <c r="D73" s="6" t="s">
        <v>75</v>
      </c>
      <c r="E73" s="83">
        <v>4.9806710385940027</v>
      </c>
      <c r="F73" s="83">
        <v>4.975873248412082</v>
      </c>
      <c r="G73" s="83">
        <v>4.576501997043338</v>
      </c>
      <c r="H73" s="7">
        <v>0</v>
      </c>
      <c r="I73" s="7"/>
      <c r="J73" s="7"/>
      <c r="K73" s="7"/>
      <c r="L73" s="7"/>
      <c r="M73" s="7"/>
      <c r="N73" s="7"/>
      <c r="O73" s="7"/>
    </row>
    <row r="74" spans="1:15">
      <c r="A74" s="6" t="str">
        <f t="shared" si="1"/>
        <v>DISTRIBUCION VOLUMEN X CRITERIO (Consumiciones)Patatas Fritas5-10MIL</v>
      </c>
      <c r="B74">
        <v>0</v>
      </c>
      <c r="C74" s="6">
        <v>0</v>
      </c>
      <c r="D74" s="6" t="s">
        <v>76</v>
      </c>
      <c r="E74" s="83">
        <v>8.9581262907661419</v>
      </c>
      <c r="F74" s="83">
        <v>5.27117836947171</v>
      </c>
      <c r="G74" s="83">
        <v>4.3661510879995857</v>
      </c>
      <c r="H74" s="7">
        <v>0</v>
      </c>
      <c r="I74" s="7"/>
      <c r="J74" s="7"/>
      <c r="K74" s="7"/>
      <c r="L74" s="7"/>
      <c r="M74" s="7"/>
      <c r="N74" s="7"/>
      <c r="O74" s="7"/>
    </row>
    <row r="75" spans="1:15">
      <c r="A75" s="6" t="str">
        <f t="shared" si="1"/>
        <v>DISTRIBUCION VOLUMEN X CRITERIO (Consumiciones)Patatas Fritas10-30MIL</v>
      </c>
      <c r="B75">
        <v>0</v>
      </c>
      <c r="C75" s="6">
        <v>0</v>
      </c>
      <c r="D75" s="6" t="s">
        <v>77</v>
      </c>
      <c r="E75" s="83">
        <v>23.436196392779472</v>
      </c>
      <c r="F75" s="83">
        <v>19.112740433195942</v>
      </c>
      <c r="G75" s="83">
        <v>19.15275598464611</v>
      </c>
      <c r="H75" s="7">
        <v>0</v>
      </c>
      <c r="I75" s="7"/>
      <c r="J75" s="7"/>
      <c r="K75" s="7"/>
      <c r="L75" s="7"/>
      <c r="M75" s="7"/>
      <c r="N75" s="7"/>
      <c r="O75" s="7"/>
    </row>
    <row r="76" spans="1:15">
      <c r="A76" s="6" t="str">
        <f t="shared" si="1"/>
        <v>DISTRIBUCION VOLUMEN X CRITERIO (Consumiciones)Patatas Fritas30-100MIL</v>
      </c>
      <c r="B76">
        <v>0</v>
      </c>
      <c r="C76" s="6">
        <v>0</v>
      </c>
      <c r="D76" s="6" t="s">
        <v>78</v>
      </c>
      <c r="E76" s="83">
        <v>21.985729091681108</v>
      </c>
      <c r="F76" s="83">
        <v>22.794456863530037</v>
      </c>
      <c r="G76" s="83">
        <v>23.919189446793059</v>
      </c>
      <c r="H76" s="7">
        <v>0</v>
      </c>
      <c r="I76" s="7"/>
      <c r="J76" s="7"/>
      <c r="K76" s="7"/>
      <c r="L76" s="7"/>
      <c r="M76" s="7"/>
      <c r="N76" s="7"/>
      <c r="O76" s="7"/>
    </row>
    <row r="77" spans="1:15">
      <c r="A77" s="6" t="str">
        <f t="shared" si="1"/>
        <v>DISTRIBUCION VOLUMEN X CRITERIO (Consumiciones)Patatas Fritas100-200MIL</v>
      </c>
      <c r="B77">
        <v>0</v>
      </c>
      <c r="C77" s="6">
        <v>0</v>
      </c>
      <c r="D77" s="6" t="s">
        <v>79</v>
      </c>
      <c r="E77" s="83">
        <v>6.326721161031303</v>
      </c>
      <c r="F77" s="83">
        <v>8.5112093109330367</v>
      </c>
      <c r="G77" s="83">
        <v>9.0636995227844483</v>
      </c>
      <c r="H77" s="7">
        <v>0</v>
      </c>
      <c r="I77" s="7"/>
      <c r="J77" s="7"/>
      <c r="K77" s="7"/>
      <c r="L77" s="7"/>
      <c r="M77" s="7"/>
      <c r="N77" s="7"/>
      <c r="O77" s="7"/>
    </row>
    <row r="78" spans="1:15">
      <c r="A78" s="6" t="str">
        <f t="shared" si="1"/>
        <v>DISTRIBUCION VOLUMEN X CRITERIO (Consumiciones)Patatas Fritas200-500MIL</v>
      </c>
      <c r="B78">
        <v>0</v>
      </c>
      <c r="C78" s="6">
        <v>0</v>
      </c>
      <c r="D78" s="6" t="s">
        <v>80</v>
      </c>
      <c r="E78" s="83">
        <v>13.027754991469717</v>
      </c>
      <c r="F78" s="83">
        <v>14.485528517481228</v>
      </c>
      <c r="G78" s="83">
        <v>16.029595793241178</v>
      </c>
      <c r="H78" s="7">
        <v>0</v>
      </c>
      <c r="I78" s="7"/>
      <c r="J78" s="7"/>
      <c r="K78" s="7"/>
      <c r="L78" s="7"/>
      <c r="M78" s="7"/>
      <c r="N78" s="7"/>
      <c r="O78" s="7"/>
    </row>
    <row r="79" spans="1:15">
      <c r="A79" s="6" t="str">
        <f t="shared" si="1"/>
        <v>DISTRIBUCION VOLUMEN X CRITERIO (Consumiciones)Patatas Fritas&gt;500MIL</v>
      </c>
      <c r="B79">
        <v>0</v>
      </c>
      <c r="C79" s="6">
        <v>0</v>
      </c>
      <c r="D79" s="6" t="s">
        <v>81</v>
      </c>
      <c r="E79" s="83">
        <v>15.733672616810054</v>
      </c>
      <c r="F79" s="83">
        <v>19.603645765177845</v>
      </c>
      <c r="G79" s="83">
        <v>16.847564968747569</v>
      </c>
      <c r="H79" s="7">
        <v>0</v>
      </c>
      <c r="I79" s="7"/>
      <c r="J79" s="7"/>
      <c r="K79" s="7"/>
      <c r="L79" s="7"/>
      <c r="M79" s="7"/>
      <c r="N79" s="7"/>
      <c r="O79" s="7"/>
    </row>
    <row r="80" spans="1:15">
      <c r="A80" s="6" t="str">
        <f t="shared" si="1"/>
        <v>DISTRIBUCION VOLUMEN X CRITERIO (Consumiciones)Patatas FritasDE 15 A 19 AÑOS</v>
      </c>
      <c r="B80">
        <v>0</v>
      </c>
      <c r="C80" s="6">
        <v>0</v>
      </c>
      <c r="D80" s="6" t="s">
        <v>82</v>
      </c>
      <c r="E80" s="83">
        <v>6.8005694970558732</v>
      </c>
      <c r="F80" s="83">
        <v>5.3169533036359313</v>
      </c>
      <c r="G80" s="83">
        <v>5.7934048940529612</v>
      </c>
      <c r="H80" s="7">
        <v>0</v>
      </c>
      <c r="I80" s="7"/>
      <c r="J80" s="7"/>
      <c r="K80" s="7"/>
      <c r="L80" s="7"/>
      <c r="M80" s="7"/>
      <c r="N80" s="7"/>
      <c r="O80" s="7"/>
    </row>
    <row r="81" spans="1:15">
      <c r="A81" s="6" t="str">
        <f t="shared" si="1"/>
        <v>DISTRIBUCION VOLUMEN X CRITERIO (Consumiciones)Patatas FritasDE 20 A 24 AÑOS</v>
      </c>
      <c r="B81">
        <v>0</v>
      </c>
      <c r="C81" s="6">
        <v>0</v>
      </c>
      <c r="D81" s="6" t="s">
        <v>83</v>
      </c>
      <c r="E81" s="83">
        <v>3.6828995648872036</v>
      </c>
      <c r="F81" s="83">
        <v>5.0086738300743878</v>
      </c>
      <c r="G81" s="83">
        <v>6.295790971807973</v>
      </c>
      <c r="H81" s="7">
        <v>0</v>
      </c>
      <c r="I81" s="7"/>
      <c r="J81" s="7"/>
      <c r="K81" s="7"/>
      <c r="L81" s="7"/>
      <c r="M81" s="7"/>
      <c r="N81" s="7"/>
      <c r="O81" s="7"/>
    </row>
    <row r="82" spans="1:15">
      <c r="A82" s="6" t="str">
        <f t="shared" si="1"/>
        <v>DISTRIBUCION VOLUMEN X CRITERIO (Consumiciones)Patatas FritasDE 25 A 34 AÑOS</v>
      </c>
      <c r="B82">
        <v>0</v>
      </c>
      <c r="C82" s="6">
        <v>0</v>
      </c>
      <c r="D82" s="6" t="s">
        <v>84</v>
      </c>
      <c r="E82" s="83">
        <v>8.4697391910463242</v>
      </c>
      <c r="F82" s="83">
        <v>7.9481614376164842</v>
      </c>
      <c r="G82" s="83">
        <v>6.5070569222190526</v>
      </c>
      <c r="H82" s="7">
        <v>0</v>
      </c>
      <c r="I82" s="7"/>
      <c r="J82" s="7"/>
      <c r="K82" s="7"/>
      <c r="L82" s="7"/>
      <c r="M82" s="7"/>
      <c r="N82" s="7"/>
      <c r="O82" s="7"/>
    </row>
    <row r="83" spans="1:15">
      <c r="A83" s="6" t="str">
        <f t="shared" si="1"/>
        <v>DISTRIBUCION VOLUMEN X CRITERIO (Consumiciones)Patatas FritasDE 35 A 49 AÑOS</v>
      </c>
      <c r="B83">
        <v>0</v>
      </c>
      <c r="C83" s="6">
        <v>0</v>
      </c>
      <c r="D83" s="6" t="s">
        <v>85</v>
      </c>
      <c r="E83" s="83">
        <v>27.945244882212116</v>
      </c>
      <c r="F83" s="83">
        <v>25.731836022643943</v>
      </c>
      <c r="G83" s="83">
        <v>23.206194724693312</v>
      </c>
      <c r="H83" s="7">
        <v>0</v>
      </c>
      <c r="I83" s="7"/>
      <c r="J83" s="7"/>
      <c r="K83" s="7"/>
      <c r="L83" s="7"/>
      <c r="M83" s="7"/>
      <c r="N83" s="7"/>
      <c r="O83" s="7"/>
    </row>
    <row r="84" spans="1:15">
      <c r="A84" s="6" t="str">
        <f t="shared" si="1"/>
        <v>DISTRIBUCION VOLUMEN X CRITERIO (Consumiciones)Patatas FritasDE 50 A 59 AÑOS</v>
      </c>
      <c r="B84">
        <v>0</v>
      </c>
      <c r="C84" s="6">
        <v>0</v>
      </c>
      <c r="D84" s="6" t="s">
        <v>86</v>
      </c>
      <c r="E84" s="83">
        <v>23.329335794761903</v>
      </c>
      <c r="F84" s="83">
        <v>20.693248241733649</v>
      </c>
      <c r="G84" s="83">
        <v>19.269644617060454</v>
      </c>
      <c r="H84" s="7">
        <v>0</v>
      </c>
      <c r="I84" s="7"/>
      <c r="J84" s="7"/>
      <c r="K84" s="7"/>
      <c r="L84" s="7"/>
      <c r="M84" s="7"/>
      <c r="N84" s="7"/>
      <c r="O84" s="7"/>
    </row>
    <row r="85" spans="1:15">
      <c r="A85" s="6" t="str">
        <f t="shared" si="1"/>
        <v>DISTRIBUCION VOLUMEN X CRITERIO (Consumiciones)Patatas FritasDE 60 A 75 AÑOS</v>
      </c>
      <c r="B85">
        <v>0</v>
      </c>
      <c r="C85" s="6">
        <v>0</v>
      </c>
      <c r="D85" s="6" t="s">
        <v>87</v>
      </c>
      <c r="E85" s="83">
        <v>29.772201177650508</v>
      </c>
      <c r="F85" s="83">
        <v>35.301094643240141</v>
      </c>
      <c r="G85" s="83">
        <v>38.92791030163135</v>
      </c>
      <c r="H85" s="7">
        <v>0</v>
      </c>
      <c r="I85" s="7"/>
      <c r="J85" s="7"/>
      <c r="K85" s="7"/>
      <c r="L85" s="7"/>
      <c r="M85" s="7"/>
      <c r="N85" s="7"/>
      <c r="O85" s="7"/>
    </row>
    <row r="86" spans="1:15">
      <c r="A86" s="6" t="str">
        <f t="shared" si="1"/>
        <v>DISTRIBUCION VOLUMEN X CRITERIO (Consumiciones)Patatas FritasNIVEL ALTO</v>
      </c>
      <c r="B86">
        <v>0</v>
      </c>
      <c r="C86" s="6">
        <v>0</v>
      </c>
      <c r="D86" s="6" t="s">
        <v>88</v>
      </c>
      <c r="E86" s="83">
        <v>21.57012712477038</v>
      </c>
      <c r="F86" s="83">
        <v>20.345644617649178</v>
      </c>
      <c r="G86" s="83">
        <v>18.577260614155666</v>
      </c>
      <c r="H86" s="7">
        <v>0</v>
      </c>
      <c r="I86" s="7"/>
      <c r="J86" s="7"/>
      <c r="K86" s="7"/>
      <c r="L86" s="7"/>
      <c r="M86" s="7"/>
      <c r="N86" s="7"/>
      <c r="O86" s="7"/>
    </row>
    <row r="87" spans="1:15">
      <c r="A87" s="6" t="str">
        <f t="shared" si="1"/>
        <v>DISTRIBUCION VOLUMEN X CRITERIO (Consumiciones)Patatas FritasNIVEL MEDIO ALTO</v>
      </c>
      <c r="B87">
        <v>0</v>
      </c>
      <c r="C87" s="6">
        <v>0</v>
      </c>
      <c r="D87" s="6" t="s">
        <v>89</v>
      </c>
      <c r="E87" s="83">
        <v>13.429644589397491</v>
      </c>
      <c r="F87" s="83">
        <v>11.255792813001609</v>
      </c>
      <c r="G87" s="83">
        <v>12.023489573877637</v>
      </c>
      <c r="H87" s="7">
        <v>0</v>
      </c>
      <c r="I87" s="7"/>
      <c r="J87" s="7"/>
      <c r="K87" s="7"/>
      <c r="L87" s="7"/>
      <c r="M87" s="7"/>
      <c r="N87" s="7"/>
      <c r="O87" s="7"/>
    </row>
    <row r="88" spans="1:15">
      <c r="A88" s="6" t="str">
        <f t="shared" si="1"/>
        <v>DISTRIBUCION VOLUMEN X CRITERIO (Consumiciones)Patatas FritasNIVEL MEDIO</v>
      </c>
      <c r="B88">
        <v>0</v>
      </c>
      <c r="C88" s="6">
        <v>0</v>
      </c>
      <c r="D88" s="6" t="s">
        <v>90</v>
      </c>
      <c r="E88" s="83">
        <v>28.94544881755548</v>
      </c>
      <c r="F88" s="83">
        <v>29.866315232784942</v>
      </c>
      <c r="G88" s="83">
        <v>28.88133153512981</v>
      </c>
      <c r="H88" s="7">
        <v>0</v>
      </c>
      <c r="I88" s="7"/>
      <c r="J88" s="7"/>
      <c r="K88" s="7"/>
      <c r="L88" s="7"/>
      <c r="M88" s="7"/>
      <c r="N88" s="7"/>
      <c r="O88" s="7"/>
    </row>
    <row r="89" spans="1:15">
      <c r="A89" s="6" t="str">
        <f t="shared" si="1"/>
        <v>DISTRIBUCION VOLUMEN X CRITERIO (Consumiciones)Patatas FritasNIVEL MEDIO BAJO</v>
      </c>
      <c r="B89">
        <v>0</v>
      </c>
      <c r="C89" s="6">
        <v>0</v>
      </c>
      <c r="D89" s="6" t="s">
        <v>91</v>
      </c>
      <c r="E89" s="83">
        <v>13.672221114613183</v>
      </c>
      <c r="F89" s="83">
        <v>14.749467854872464</v>
      </c>
      <c r="G89" s="83">
        <v>18.43467139559613</v>
      </c>
      <c r="H89" s="7">
        <v>0</v>
      </c>
      <c r="I89" s="7"/>
      <c r="J89" s="7"/>
      <c r="K89" s="7"/>
      <c r="L89" s="7"/>
      <c r="M89" s="7"/>
      <c r="N89" s="7"/>
      <c r="O89" s="7"/>
    </row>
    <row r="90" spans="1:15">
      <c r="A90" s="6" t="str">
        <f t="shared" si="1"/>
        <v>DISTRIBUCION VOLUMEN X CRITERIO (Consumiciones)Patatas FritasNIVEL BAJO</v>
      </c>
      <c r="B90">
        <v>0</v>
      </c>
      <c r="C90" s="6">
        <v>0</v>
      </c>
      <c r="D90" s="6" t="s">
        <v>92</v>
      </c>
      <c r="E90" s="83">
        <v>22.382543134607978</v>
      </c>
      <c r="F90" s="83">
        <v>23.782756252366489</v>
      </c>
      <c r="G90" s="83">
        <v>22.083246881240761</v>
      </c>
      <c r="H90" s="7">
        <v>0</v>
      </c>
      <c r="I90" s="7"/>
      <c r="J90" s="7"/>
      <c r="K90" s="7"/>
      <c r="L90" s="7"/>
      <c r="M90" s="7"/>
      <c r="N90" s="7"/>
      <c r="O90" s="7"/>
    </row>
    <row r="91" spans="1:15">
      <c r="A91" s="6" t="str">
        <f t="shared" si="1"/>
        <v>DISTRIBUCION VOLUMEN X CRITERIO (Consumiciones)Patatas FritasHOMBRE</v>
      </c>
      <c r="B91">
        <v>0</v>
      </c>
      <c r="C91" s="6">
        <v>0</v>
      </c>
      <c r="D91" s="6" t="s">
        <v>93</v>
      </c>
      <c r="E91" s="83">
        <v>45.765252156920631</v>
      </c>
      <c r="F91" s="83">
        <v>44.786394739022398</v>
      </c>
      <c r="G91" s="83">
        <v>53.002146173198128</v>
      </c>
      <c r="H91" s="7">
        <v>0</v>
      </c>
      <c r="I91" s="7"/>
      <c r="J91" s="7"/>
      <c r="K91" s="7"/>
      <c r="L91" s="7"/>
      <c r="M91" s="7"/>
      <c r="N91" s="7"/>
      <c r="O91" s="7"/>
    </row>
    <row r="92" spans="1:15">
      <c r="A92" s="6" t="str">
        <f t="shared" si="1"/>
        <v>DISTRIBUCION VOLUMEN X CRITERIO (Consumiciones)Patatas FritasMUJER</v>
      </c>
      <c r="B92">
        <v>0</v>
      </c>
      <c r="C92" s="6">
        <v>0</v>
      </c>
      <c r="D92" s="6" t="s">
        <v>94</v>
      </c>
      <c r="E92" s="83">
        <v>54.234732624023884</v>
      </c>
      <c r="F92" s="83">
        <v>55.213574288543832</v>
      </c>
      <c r="G92" s="83">
        <v>46.997845721918203</v>
      </c>
      <c r="H92" s="7">
        <v>0</v>
      </c>
      <c r="I92" s="7"/>
      <c r="J92" s="7"/>
      <c r="K92" s="7"/>
      <c r="L92" s="7"/>
      <c r="M92" s="7"/>
      <c r="N92" s="7"/>
      <c r="O92" s="7"/>
    </row>
    <row r="93" spans="1:15">
      <c r="A93" s="6" t="str">
        <f>$B$3&amp;$C$93&amp;D93</f>
        <v>DISTRIBUCION VOLUMEN X CRITERIO (Consumiciones)Otros Snacks SaladosT.ESPAÑA</v>
      </c>
      <c r="B93">
        <v>0</v>
      </c>
      <c r="C93" s="6" t="s">
        <v>48</v>
      </c>
      <c r="D93" s="6" t="s">
        <v>65</v>
      </c>
      <c r="E93" s="83">
        <v>100</v>
      </c>
      <c r="F93" s="83">
        <v>100</v>
      </c>
      <c r="G93" s="83">
        <v>100</v>
      </c>
      <c r="H93" s="7">
        <v>0</v>
      </c>
      <c r="I93" s="7"/>
      <c r="J93" s="7"/>
      <c r="K93" s="7"/>
      <c r="L93" s="7"/>
      <c r="M93" s="7"/>
      <c r="N93" s="7"/>
      <c r="O93" s="7"/>
    </row>
    <row r="94" spans="1:15">
      <c r="A94" s="6" t="str">
        <f t="shared" ref="A94:A121" si="2">$B$3&amp;$C$93&amp;D94</f>
        <v>DISTRIBUCION VOLUMEN X CRITERIO (Consumiciones)Otros Snacks SaladosBCN AM</v>
      </c>
      <c r="B94">
        <v>0</v>
      </c>
      <c r="C94" s="6">
        <v>0</v>
      </c>
      <c r="D94" s="6" t="s">
        <v>66</v>
      </c>
      <c r="E94" s="83">
        <v>6.9908190877159031</v>
      </c>
      <c r="F94" s="83">
        <v>9.2101234846906515</v>
      </c>
      <c r="G94" s="83">
        <v>12.658062435490219</v>
      </c>
      <c r="H94" s="7">
        <v>0</v>
      </c>
      <c r="I94" s="7"/>
      <c r="J94" s="7"/>
      <c r="K94" s="7"/>
      <c r="L94" s="7"/>
      <c r="M94" s="7"/>
      <c r="N94" s="7"/>
      <c r="O94" s="7"/>
    </row>
    <row r="95" spans="1:15">
      <c r="A95" s="6" t="str">
        <f t="shared" si="2"/>
        <v>DISTRIBUCION VOLUMEN X CRITERIO (Consumiciones)Otros Snacks SaladosREST.CAT ARAGON</v>
      </c>
      <c r="B95">
        <v>0</v>
      </c>
      <c r="C95" s="6">
        <v>0</v>
      </c>
      <c r="D95" s="6" t="s">
        <v>67</v>
      </c>
      <c r="E95" s="83">
        <v>11.150561960874457</v>
      </c>
      <c r="F95" s="83">
        <v>13.038078271708695</v>
      </c>
      <c r="G95" s="83">
        <v>14.013037262206868</v>
      </c>
      <c r="H95" s="7">
        <v>0</v>
      </c>
      <c r="I95" s="7"/>
      <c r="J95" s="7"/>
      <c r="K95" s="7"/>
      <c r="L95" s="7"/>
      <c r="M95" s="7"/>
      <c r="N95" s="7"/>
      <c r="O95" s="7"/>
    </row>
    <row r="96" spans="1:15">
      <c r="A96" s="6" t="str">
        <f t="shared" si="2"/>
        <v>DISTRIBUCION VOLUMEN X CRITERIO (Consumiciones)Otros Snacks SaladosLEVANTE</v>
      </c>
      <c r="B96">
        <v>0</v>
      </c>
      <c r="C96" s="6">
        <v>0</v>
      </c>
      <c r="D96" s="6" t="s">
        <v>68</v>
      </c>
      <c r="E96" s="83">
        <v>16.254957232902235</v>
      </c>
      <c r="F96" s="83">
        <v>13.85968226615771</v>
      </c>
      <c r="G96" s="83">
        <v>8.8724987367458095</v>
      </c>
      <c r="H96" s="7">
        <v>0</v>
      </c>
      <c r="I96" s="7"/>
      <c r="J96" s="7"/>
      <c r="K96" s="7"/>
      <c r="L96" s="7"/>
      <c r="M96" s="7"/>
      <c r="N96" s="7"/>
      <c r="O96" s="7"/>
    </row>
    <row r="97" spans="1:15">
      <c r="A97" s="6" t="str">
        <f t="shared" si="2"/>
        <v>DISTRIBUCION VOLUMEN X CRITERIO (Consumiciones)Otros Snacks SaladosANDALUCIA</v>
      </c>
      <c r="B97">
        <v>0</v>
      </c>
      <c r="C97" s="6">
        <v>0</v>
      </c>
      <c r="D97" s="6" t="s">
        <v>69</v>
      </c>
      <c r="E97" s="83">
        <v>19.657935807009689</v>
      </c>
      <c r="F97" s="83">
        <v>17.35328909965995</v>
      </c>
      <c r="G97" s="83">
        <v>19.15990602825698</v>
      </c>
      <c r="H97" s="7">
        <v>0</v>
      </c>
      <c r="I97" s="7"/>
      <c r="J97" s="7"/>
      <c r="K97" s="7"/>
      <c r="L97" s="7"/>
      <c r="M97" s="7"/>
      <c r="N97" s="7"/>
      <c r="O97" s="7"/>
    </row>
    <row r="98" spans="1:15">
      <c r="A98" s="6" t="str">
        <f t="shared" si="2"/>
        <v>DISTRIBUCION VOLUMEN X CRITERIO (Consumiciones)Otros Snacks SaladosMDD AM</v>
      </c>
      <c r="B98">
        <v>0</v>
      </c>
      <c r="C98" s="6">
        <v>0</v>
      </c>
      <c r="D98" s="6" t="s">
        <v>70</v>
      </c>
      <c r="E98" s="83">
        <v>10.479306047884632</v>
      </c>
      <c r="F98" s="83">
        <v>13.775887822086</v>
      </c>
      <c r="G98" s="83">
        <v>12.059012530364003</v>
      </c>
      <c r="H98" s="7">
        <v>0</v>
      </c>
      <c r="I98" s="7"/>
      <c r="J98" s="7"/>
      <c r="K98" s="7"/>
      <c r="L98" s="7"/>
      <c r="M98" s="7"/>
      <c r="N98" s="7"/>
      <c r="O98" s="7"/>
    </row>
    <row r="99" spans="1:15">
      <c r="A99" s="6" t="str">
        <f t="shared" si="2"/>
        <v>DISTRIBUCION VOLUMEN X CRITERIO (Consumiciones)Otros Snacks SaladosRTO CENTRO</v>
      </c>
      <c r="B99">
        <v>0</v>
      </c>
      <c r="C99" s="6">
        <v>0</v>
      </c>
      <c r="D99" s="6" t="s">
        <v>71</v>
      </c>
      <c r="E99" s="83">
        <v>15.135713450363147</v>
      </c>
      <c r="F99" s="83">
        <v>15.97785785665606</v>
      </c>
      <c r="G99" s="83">
        <v>20.672809581094533</v>
      </c>
      <c r="H99" s="7">
        <v>0</v>
      </c>
      <c r="I99" s="7"/>
      <c r="J99" s="7"/>
      <c r="K99" s="7"/>
      <c r="L99" s="7"/>
      <c r="M99" s="7"/>
      <c r="N99" s="7"/>
      <c r="O99" s="7"/>
    </row>
    <row r="100" spans="1:15">
      <c r="A100" s="6" t="str">
        <f t="shared" si="2"/>
        <v>DISTRIBUCION VOLUMEN X CRITERIO (Consumiciones)Otros Snacks SaladosNORTE-CENTRO</v>
      </c>
      <c r="B100">
        <v>0</v>
      </c>
      <c r="C100" s="6">
        <v>0</v>
      </c>
      <c r="D100" s="6" t="s">
        <v>72</v>
      </c>
      <c r="E100" s="83">
        <v>13.417149586040303</v>
      </c>
      <c r="F100" s="83">
        <v>11.123421129759564</v>
      </c>
      <c r="G100" s="83">
        <v>8.091165043661098</v>
      </c>
      <c r="H100" s="7">
        <v>0</v>
      </c>
      <c r="I100" s="7"/>
      <c r="J100" s="7"/>
      <c r="K100" s="7"/>
      <c r="L100" s="7"/>
      <c r="M100" s="7"/>
      <c r="N100" s="7"/>
      <c r="O100" s="7"/>
    </row>
    <row r="101" spans="1:15">
      <c r="A101" s="6" t="str">
        <f t="shared" si="2"/>
        <v>DISTRIBUCION VOLUMEN X CRITERIO (Consumiciones)Otros Snacks SaladosNOROESTE</v>
      </c>
      <c r="B101">
        <v>0</v>
      </c>
      <c r="C101" s="6">
        <v>0</v>
      </c>
      <c r="D101" s="6" t="s">
        <v>73</v>
      </c>
      <c r="E101" s="83">
        <v>6.9135794104955819</v>
      </c>
      <c r="F101" s="83">
        <v>5.6616503585893723</v>
      </c>
      <c r="G101" s="83">
        <v>4.4735291370676693</v>
      </c>
      <c r="H101" s="7">
        <v>0</v>
      </c>
      <c r="I101" s="7"/>
      <c r="J101" s="7"/>
      <c r="K101" s="7"/>
      <c r="L101" s="7"/>
      <c r="M101" s="7"/>
      <c r="N101" s="7"/>
      <c r="O101" s="7"/>
    </row>
    <row r="102" spans="1:15">
      <c r="A102" s="6" t="str">
        <f t="shared" si="2"/>
        <v>DISTRIBUCION VOLUMEN X CRITERIO (Consumiciones)Otros Snacks Salados&lt;2MIL</v>
      </c>
      <c r="B102">
        <v>0</v>
      </c>
      <c r="C102" s="6">
        <v>0</v>
      </c>
      <c r="D102" s="6" t="s">
        <v>74</v>
      </c>
      <c r="E102" s="83">
        <v>6.061015199357989</v>
      </c>
      <c r="F102" s="83">
        <v>5.5177705663628691</v>
      </c>
      <c r="G102" s="83">
        <v>5.9919143749146855</v>
      </c>
      <c r="H102" s="7">
        <v>0</v>
      </c>
      <c r="I102" s="7"/>
      <c r="J102" s="7"/>
      <c r="K102" s="7"/>
      <c r="L102" s="7"/>
      <c r="M102" s="7"/>
      <c r="N102" s="7"/>
      <c r="O102" s="7"/>
    </row>
    <row r="103" spans="1:15">
      <c r="A103" s="6" t="str">
        <f t="shared" si="2"/>
        <v>DISTRIBUCION VOLUMEN X CRITERIO (Consumiciones)Otros Snacks Salados2-5MIL</v>
      </c>
      <c r="B103">
        <v>0</v>
      </c>
      <c r="C103" s="6">
        <v>0</v>
      </c>
      <c r="D103" s="6" t="s">
        <v>75</v>
      </c>
      <c r="E103" s="83">
        <v>6.384523190211759</v>
      </c>
      <c r="F103" s="83">
        <v>6.4304802731705939</v>
      </c>
      <c r="G103" s="83">
        <v>5.4234164619782446</v>
      </c>
      <c r="H103" s="7">
        <v>0</v>
      </c>
      <c r="I103" s="7"/>
      <c r="J103" s="7"/>
      <c r="K103" s="7"/>
      <c r="L103" s="7"/>
      <c r="M103" s="7"/>
      <c r="N103" s="7"/>
      <c r="O103" s="7"/>
    </row>
    <row r="104" spans="1:15">
      <c r="A104" s="6" t="str">
        <f t="shared" si="2"/>
        <v>DISTRIBUCION VOLUMEN X CRITERIO (Consumiciones)Otros Snacks Salados5-10MIL</v>
      </c>
      <c r="B104">
        <v>0</v>
      </c>
      <c r="C104" s="6">
        <v>0</v>
      </c>
      <c r="D104" s="6" t="s">
        <v>76</v>
      </c>
      <c r="E104" s="83">
        <v>8.2893806130555578</v>
      </c>
      <c r="F104" s="83">
        <v>4.8974824589590842</v>
      </c>
      <c r="G104" s="83">
        <v>5.4782037762718954</v>
      </c>
      <c r="H104" s="7">
        <v>0</v>
      </c>
      <c r="I104" s="7"/>
      <c r="J104" s="7"/>
      <c r="K104" s="7"/>
      <c r="L104" s="7"/>
      <c r="M104" s="7"/>
      <c r="N104" s="7"/>
      <c r="O104" s="7"/>
    </row>
    <row r="105" spans="1:15">
      <c r="A105" s="6" t="str">
        <f t="shared" si="2"/>
        <v>DISTRIBUCION VOLUMEN X CRITERIO (Consumiciones)Otros Snacks Salados10-30MIL</v>
      </c>
      <c r="B105">
        <v>0</v>
      </c>
      <c r="C105" s="6">
        <v>0</v>
      </c>
      <c r="D105" s="6" t="s">
        <v>77</v>
      </c>
      <c r="E105" s="83">
        <v>24.000467796637508</v>
      </c>
      <c r="F105" s="83">
        <v>25.363012150724064</v>
      </c>
      <c r="G105" s="83">
        <v>20.88723151358208</v>
      </c>
      <c r="H105" s="7">
        <v>0</v>
      </c>
      <c r="I105" s="7"/>
      <c r="J105" s="7"/>
      <c r="K105" s="7"/>
      <c r="L105" s="7"/>
      <c r="M105" s="7"/>
      <c r="N105" s="7"/>
      <c r="O105" s="7"/>
    </row>
    <row r="106" spans="1:15">
      <c r="A106" s="6" t="str">
        <f t="shared" si="2"/>
        <v>DISTRIBUCION VOLUMEN X CRITERIO (Consumiciones)Otros Snacks Salados30-100MIL</v>
      </c>
      <c r="B106">
        <v>0</v>
      </c>
      <c r="C106" s="6">
        <v>0</v>
      </c>
      <c r="D106" s="6" t="s">
        <v>78</v>
      </c>
      <c r="E106" s="83">
        <v>18.612499042226709</v>
      </c>
      <c r="F106" s="83">
        <v>19.877398099529298</v>
      </c>
      <c r="G106" s="83">
        <v>22.155235380377214</v>
      </c>
      <c r="H106" s="7">
        <v>0</v>
      </c>
      <c r="I106" s="7"/>
      <c r="J106" s="7"/>
      <c r="K106" s="7"/>
      <c r="L106" s="7"/>
      <c r="M106" s="7"/>
      <c r="N106" s="7"/>
      <c r="O106" s="7"/>
    </row>
    <row r="107" spans="1:15">
      <c r="A107" s="6" t="str">
        <f t="shared" si="2"/>
        <v>DISTRIBUCION VOLUMEN X CRITERIO (Consumiciones)Otros Snacks Salados100-200MIL</v>
      </c>
      <c r="B107">
        <v>0</v>
      </c>
      <c r="C107" s="6">
        <v>0</v>
      </c>
      <c r="D107" s="6" t="s">
        <v>79</v>
      </c>
      <c r="E107" s="83">
        <v>10.433857184912751</v>
      </c>
      <c r="F107" s="83">
        <v>10.069228406069358</v>
      </c>
      <c r="G107" s="83">
        <v>11.528789024177048</v>
      </c>
      <c r="H107" s="7">
        <v>0</v>
      </c>
      <c r="I107" s="7"/>
      <c r="J107" s="7"/>
      <c r="K107" s="7"/>
      <c r="L107" s="7"/>
      <c r="M107" s="7"/>
      <c r="N107" s="7"/>
      <c r="O107" s="7"/>
    </row>
    <row r="108" spans="1:15">
      <c r="A108" s="6" t="str">
        <f t="shared" si="2"/>
        <v>DISTRIBUCION VOLUMEN X CRITERIO (Consumiciones)Otros Snacks Salados200-500MIL</v>
      </c>
      <c r="B108">
        <v>0</v>
      </c>
      <c r="C108" s="6">
        <v>0</v>
      </c>
      <c r="D108" s="6" t="s">
        <v>80</v>
      </c>
      <c r="E108" s="83">
        <v>13.17211286803699</v>
      </c>
      <c r="F108" s="83">
        <v>11.89311706150929</v>
      </c>
      <c r="G108" s="83">
        <v>11.32420969780086</v>
      </c>
      <c r="H108" s="7">
        <v>0</v>
      </c>
      <c r="I108" s="7"/>
      <c r="J108" s="7"/>
      <c r="K108" s="7"/>
      <c r="L108" s="7"/>
      <c r="M108" s="7"/>
      <c r="N108" s="7"/>
      <c r="O108" s="7"/>
    </row>
    <row r="109" spans="1:15">
      <c r="A109" s="6" t="str">
        <f t="shared" si="2"/>
        <v>DISTRIBUCION VOLUMEN X CRITERIO (Consumiciones)Otros Snacks Salados&gt;500MIL</v>
      </c>
      <c r="B109">
        <v>0</v>
      </c>
      <c r="C109" s="6">
        <v>0</v>
      </c>
      <c r="D109" s="6" t="s">
        <v>81</v>
      </c>
      <c r="E109" s="83">
        <v>13.046178787035581</v>
      </c>
      <c r="F109" s="83">
        <v>15.951515397626354</v>
      </c>
      <c r="G109" s="83">
        <v>17.211014139666023</v>
      </c>
      <c r="H109" s="7">
        <v>0</v>
      </c>
      <c r="I109" s="7"/>
      <c r="J109" s="7"/>
      <c r="K109" s="7"/>
      <c r="L109" s="7"/>
      <c r="M109" s="7"/>
      <c r="N109" s="7"/>
      <c r="O109" s="7"/>
    </row>
    <row r="110" spans="1:15">
      <c r="A110" s="6" t="str">
        <f t="shared" si="2"/>
        <v>DISTRIBUCION VOLUMEN X CRITERIO (Consumiciones)Otros Snacks SaladosDE 15 A 19 AÑOS</v>
      </c>
      <c r="B110">
        <v>0</v>
      </c>
      <c r="C110" s="6">
        <v>0</v>
      </c>
      <c r="D110" s="6" t="s">
        <v>82</v>
      </c>
      <c r="E110" s="83">
        <v>11.369361739880873</v>
      </c>
      <c r="F110" s="83">
        <v>6.6097626000642675</v>
      </c>
      <c r="G110" s="83">
        <v>12.538586129189595</v>
      </c>
      <c r="H110" s="7">
        <v>0</v>
      </c>
      <c r="I110" s="7"/>
      <c r="J110" s="7"/>
      <c r="K110" s="7"/>
      <c r="L110" s="7"/>
      <c r="M110" s="7"/>
      <c r="N110" s="7"/>
      <c r="O110" s="7"/>
    </row>
    <row r="111" spans="1:15">
      <c r="A111" s="6" t="str">
        <f t="shared" si="2"/>
        <v>DISTRIBUCION VOLUMEN X CRITERIO (Consumiciones)Otros Snacks SaladosDE 20 A 24 AÑOS</v>
      </c>
      <c r="B111">
        <v>0</v>
      </c>
      <c r="C111" s="6">
        <v>0</v>
      </c>
      <c r="D111" s="6" t="s">
        <v>83</v>
      </c>
      <c r="E111" s="83">
        <v>4.1604090800940439</v>
      </c>
      <c r="F111" s="83">
        <v>4.575080422185577</v>
      </c>
      <c r="G111" s="83">
        <v>2.9436927893530624</v>
      </c>
      <c r="H111" s="7">
        <v>0</v>
      </c>
      <c r="I111" s="7"/>
      <c r="J111" s="7"/>
      <c r="K111" s="7"/>
      <c r="L111" s="7"/>
      <c r="M111" s="7"/>
      <c r="N111" s="7"/>
      <c r="O111" s="7"/>
    </row>
    <row r="112" spans="1:15">
      <c r="A112" s="6" t="str">
        <f t="shared" si="2"/>
        <v>DISTRIBUCION VOLUMEN X CRITERIO (Consumiciones)Otros Snacks SaladosDE 25 A 34 AÑOS</v>
      </c>
      <c r="B112">
        <v>0</v>
      </c>
      <c r="C112" s="6">
        <v>0</v>
      </c>
      <c r="D112" s="6" t="s">
        <v>84</v>
      </c>
      <c r="E112" s="83">
        <v>11.930395086522214</v>
      </c>
      <c r="F112" s="83">
        <v>12.246542110857261</v>
      </c>
      <c r="G112" s="83">
        <v>6.9718715400206106</v>
      </c>
      <c r="H112" s="7">
        <v>0</v>
      </c>
      <c r="I112" s="7"/>
      <c r="J112" s="8"/>
      <c r="K112" s="7"/>
      <c r="L112" s="7"/>
      <c r="M112" s="7"/>
      <c r="N112" s="7"/>
      <c r="O112" s="7"/>
    </row>
    <row r="113" spans="1:15">
      <c r="A113" s="6" t="str">
        <f t="shared" si="2"/>
        <v>DISTRIBUCION VOLUMEN X CRITERIO (Consumiciones)Otros Snacks SaladosDE 35 A 49 AÑOS</v>
      </c>
      <c r="B113">
        <v>0</v>
      </c>
      <c r="C113" s="6">
        <v>0</v>
      </c>
      <c r="D113" s="6" t="s">
        <v>85</v>
      </c>
      <c r="E113" s="83">
        <v>33.074754709220031</v>
      </c>
      <c r="F113" s="83">
        <v>34.222950426034544</v>
      </c>
      <c r="G113" s="83">
        <v>30.317414068780103</v>
      </c>
      <c r="H113" s="7">
        <v>0</v>
      </c>
      <c r="I113" s="7"/>
      <c r="J113" s="7"/>
      <c r="K113" s="7"/>
      <c r="L113" s="7"/>
      <c r="M113" s="7"/>
      <c r="N113" s="7"/>
      <c r="O113" s="7"/>
    </row>
    <row r="114" spans="1:15">
      <c r="A114" s="6" t="str">
        <f t="shared" si="2"/>
        <v>DISTRIBUCION VOLUMEN X CRITERIO (Consumiciones)Otros Snacks SaladosDE 50 A 59 AÑOS</v>
      </c>
      <c r="B114">
        <v>0</v>
      </c>
      <c r="C114" s="6">
        <v>0</v>
      </c>
      <c r="D114" s="6" t="s">
        <v>86</v>
      </c>
      <c r="E114" s="83">
        <v>21.173492061571718</v>
      </c>
      <c r="F114" s="83">
        <v>21.66126104811913</v>
      </c>
      <c r="G114" s="83">
        <v>19.339651333860722</v>
      </c>
      <c r="H114" s="7">
        <v>0</v>
      </c>
      <c r="I114" s="7"/>
      <c r="J114" s="7"/>
      <c r="K114" s="7"/>
      <c r="L114" s="7"/>
      <c r="M114" s="7"/>
      <c r="N114" s="7"/>
      <c r="O114" s="7"/>
    </row>
    <row r="115" spans="1:15">
      <c r="A115" s="6" t="str">
        <f t="shared" si="2"/>
        <v>DISTRIBUCION VOLUMEN X CRITERIO (Consumiciones)Otros Snacks SaladosDE 60 A 75 AÑOS</v>
      </c>
      <c r="B115">
        <v>0</v>
      </c>
      <c r="C115" s="6">
        <v>0</v>
      </c>
      <c r="D115" s="6" t="s">
        <v>87</v>
      </c>
      <c r="E115" s="83">
        <v>18.291614745272632</v>
      </c>
      <c r="F115" s="83">
        <v>20.684400744368681</v>
      </c>
      <c r="G115" s="83">
        <v>27.888804893683091</v>
      </c>
      <c r="H115" s="7">
        <v>0</v>
      </c>
      <c r="I115" s="7"/>
      <c r="J115" s="7"/>
      <c r="K115" s="7"/>
      <c r="L115" s="7"/>
      <c r="M115" s="7"/>
      <c r="N115" s="7"/>
      <c r="O115" s="7"/>
    </row>
    <row r="116" spans="1:15">
      <c r="A116" s="6" t="str">
        <f t="shared" si="2"/>
        <v>DISTRIBUCION VOLUMEN X CRITERIO (Consumiciones)Otros Snacks SaladosNIVEL ALTO</v>
      </c>
      <c r="B116">
        <v>0</v>
      </c>
      <c r="C116" s="6">
        <v>0</v>
      </c>
      <c r="D116" s="6" t="s">
        <v>88</v>
      </c>
      <c r="E116" s="83">
        <v>21.130922567558301</v>
      </c>
      <c r="F116" s="83">
        <v>22.162438690221865</v>
      </c>
      <c r="G116" s="83">
        <v>24.137247279313684</v>
      </c>
      <c r="H116" s="7">
        <v>0</v>
      </c>
      <c r="I116" s="7"/>
      <c r="J116" s="7"/>
      <c r="K116" s="7"/>
      <c r="L116" s="7"/>
      <c r="M116" s="7"/>
      <c r="N116" s="7"/>
      <c r="O116" s="7"/>
    </row>
    <row r="117" spans="1:15">
      <c r="A117" s="6" t="str">
        <f t="shared" si="2"/>
        <v>DISTRIBUCION VOLUMEN X CRITERIO (Consumiciones)Otros Snacks SaladosNIVEL MEDIO ALTO</v>
      </c>
      <c r="B117">
        <v>0</v>
      </c>
      <c r="C117" s="6">
        <v>0</v>
      </c>
      <c r="D117" s="6" t="s">
        <v>89</v>
      </c>
      <c r="E117" s="83">
        <v>13.300539175952029</v>
      </c>
      <c r="F117" s="83">
        <v>11.216846814716465</v>
      </c>
      <c r="G117" s="83">
        <v>8.9642353380691731</v>
      </c>
      <c r="H117" s="7">
        <v>0</v>
      </c>
      <c r="I117" s="7"/>
      <c r="J117" s="7"/>
      <c r="K117" s="7"/>
      <c r="L117" s="7"/>
      <c r="M117" s="7"/>
      <c r="N117" s="7"/>
      <c r="O117" s="7"/>
    </row>
    <row r="118" spans="1:15">
      <c r="A118" s="6" t="str">
        <f t="shared" si="2"/>
        <v>DISTRIBUCION VOLUMEN X CRITERIO (Consumiciones)Otros Snacks SaladosNIVEL MEDIO</v>
      </c>
      <c r="B118">
        <v>0</v>
      </c>
      <c r="C118" s="6">
        <v>0</v>
      </c>
      <c r="D118" s="6" t="s">
        <v>90</v>
      </c>
      <c r="E118" s="83">
        <v>27.674478063967157</v>
      </c>
      <c r="F118" s="83">
        <v>26.12481593824706</v>
      </c>
      <c r="G118" s="83">
        <v>33.54386505491663</v>
      </c>
      <c r="H118" s="7">
        <v>0</v>
      </c>
      <c r="I118" s="7"/>
      <c r="J118" s="7"/>
      <c r="K118" s="7"/>
      <c r="L118" s="7"/>
      <c r="M118" s="7"/>
      <c r="N118" s="7"/>
      <c r="O118" s="7"/>
    </row>
    <row r="119" spans="1:15">
      <c r="A119" s="6" t="str">
        <f t="shared" si="2"/>
        <v>DISTRIBUCION VOLUMEN X CRITERIO (Consumiciones)Otros Snacks SaladosNIVEL MEDIO BAJO</v>
      </c>
      <c r="B119">
        <v>0</v>
      </c>
      <c r="C119" s="6">
        <v>0</v>
      </c>
      <c r="D119" s="6" t="s">
        <v>91</v>
      </c>
      <c r="E119" s="83">
        <v>14.075670138846883</v>
      </c>
      <c r="F119" s="83">
        <v>12.928117926643667</v>
      </c>
      <c r="G119" s="83">
        <v>11.919890925085234</v>
      </c>
      <c r="H119" s="7">
        <v>0</v>
      </c>
      <c r="I119" s="7"/>
      <c r="J119" s="7"/>
      <c r="K119" s="7"/>
      <c r="L119" s="7"/>
      <c r="M119" s="7"/>
      <c r="N119" s="7"/>
      <c r="O119" s="7"/>
    </row>
    <row r="120" spans="1:15">
      <c r="A120" s="6" t="str">
        <f t="shared" si="2"/>
        <v>DISTRIBUCION VOLUMEN X CRITERIO (Consumiciones)Otros Snacks SaladosNIVEL BAJO</v>
      </c>
      <c r="B120">
        <v>0</v>
      </c>
      <c r="C120" s="6">
        <v>0</v>
      </c>
      <c r="D120" s="6" t="s">
        <v>92</v>
      </c>
      <c r="E120" s="83">
        <v>23.818414250053436</v>
      </c>
      <c r="F120" s="83">
        <v>27.56778063017094</v>
      </c>
      <c r="G120" s="83">
        <v>21.434777367913107</v>
      </c>
      <c r="H120" s="8">
        <v>0</v>
      </c>
      <c r="I120" s="7"/>
      <c r="J120" s="7"/>
      <c r="K120" s="7"/>
      <c r="L120" s="8"/>
      <c r="M120" s="7"/>
      <c r="N120" s="7"/>
      <c r="O120" s="7"/>
    </row>
    <row r="121" spans="1:15">
      <c r="A121" s="6" t="str">
        <f t="shared" si="2"/>
        <v>DISTRIBUCION VOLUMEN X CRITERIO (Consumiciones)Otros Snacks SaladosHOMBRE</v>
      </c>
      <c r="B121">
        <v>0</v>
      </c>
      <c r="C121" s="6">
        <v>0</v>
      </c>
      <c r="D121" s="6" t="s">
        <v>93</v>
      </c>
      <c r="E121" s="83">
        <v>36.7989805259486</v>
      </c>
      <c r="F121" s="83">
        <v>40.262965539402465</v>
      </c>
      <c r="G121" s="83">
        <v>48.734734181782478</v>
      </c>
      <c r="H121" s="7">
        <v>0</v>
      </c>
      <c r="I121" s="7"/>
      <c r="J121" s="7"/>
      <c r="K121" s="7"/>
      <c r="L121" s="7"/>
      <c r="M121" s="7"/>
      <c r="N121" s="7"/>
      <c r="O121" s="7"/>
    </row>
    <row r="122" spans="1:15">
      <c r="A122" s="6" t="str">
        <f>$B$3&amp;$C$93&amp;D122</f>
        <v>DISTRIBUCION VOLUMEN X CRITERIO (Consumiciones)Otros Snacks SaladosMUJER</v>
      </c>
      <c r="B122">
        <v>0</v>
      </c>
      <c r="C122" s="6">
        <v>0</v>
      </c>
      <c r="D122" s="6" t="s">
        <v>94</v>
      </c>
      <c r="E122" s="83">
        <v>63.2010436704292</v>
      </c>
      <c r="F122" s="83">
        <v>59.737034460597549</v>
      </c>
      <c r="G122" s="83">
        <v>51.265281783515348</v>
      </c>
      <c r="H122" s="7">
        <v>0</v>
      </c>
      <c r="I122" s="7"/>
      <c r="J122" s="7"/>
      <c r="K122" s="7"/>
      <c r="L122" s="7"/>
      <c r="M122" s="7"/>
      <c r="N122" s="7"/>
      <c r="O122" s="7"/>
    </row>
    <row r="123" spans="1:15">
      <c r="A123" s="6" t="str">
        <f>$B$3&amp;$C$123&amp;D123</f>
        <v>DISTRIBUCION VOLUMEN X CRITERIO (Consumiciones)Frutos SecosT.ESPAÑA</v>
      </c>
      <c r="B123">
        <v>0</v>
      </c>
      <c r="C123" s="6" t="s">
        <v>49</v>
      </c>
      <c r="D123" s="6" t="s">
        <v>65</v>
      </c>
      <c r="E123" s="83">
        <v>100</v>
      </c>
      <c r="F123" s="83">
        <v>100</v>
      </c>
      <c r="G123" s="83">
        <v>100</v>
      </c>
      <c r="H123" s="7">
        <v>0</v>
      </c>
      <c r="I123" s="7"/>
      <c r="J123" s="7"/>
      <c r="K123" s="7"/>
      <c r="L123" s="7"/>
      <c r="M123" s="7"/>
      <c r="N123" s="7"/>
      <c r="O123" s="7"/>
    </row>
    <row r="124" spans="1:15">
      <c r="A124" s="6" t="str">
        <f t="shared" ref="A124:A152" si="3">$B$3&amp;$C$123&amp;D124</f>
        <v>DISTRIBUCION VOLUMEN X CRITERIO (Consumiciones)Frutos SecosBCN AM</v>
      </c>
      <c r="B124">
        <v>0</v>
      </c>
      <c r="C124" s="6">
        <v>0</v>
      </c>
      <c r="D124" s="6" t="s">
        <v>66</v>
      </c>
      <c r="E124" s="83">
        <v>15.966298632020964</v>
      </c>
      <c r="F124" s="83">
        <v>11.773251362739826</v>
      </c>
      <c r="G124" s="83">
        <v>6.4623754413078549</v>
      </c>
      <c r="H124" s="7">
        <v>0</v>
      </c>
      <c r="I124" s="7"/>
      <c r="J124" s="7"/>
      <c r="K124" s="7"/>
      <c r="L124" s="7"/>
      <c r="M124" s="7"/>
      <c r="N124" s="7"/>
      <c r="O124" s="7"/>
    </row>
    <row r="125" spans="1:15">
      <c r="A125" s="6" t="str">
        <f t="shared" si="3"/>
        <v>DISTRIBUCION VOLUMEN X CRITERIO (Consumiciones)Frutos SecosREST.CAT ARAGON</v>
      </c>
      <c r="B125">
        <v>0</v>
      </c>
      <c r="C125" s="6">
        <v>0</v>
      </c>
      <c r="D125" s="6" t="s">
        <v>67</v>
      </c>
      <c r="E125" s="83">
        <v>11.683810681621408</v>
      </c>
      <c r="F125" s="83">
        <v>21.31610506566998</v>
      </c>
      <c r="G125" s="83">
        <v>21.617571132072495</v>
      </c>
      <c r="H125" s="7">
        <v>0</v>
      </c>
      <c r="I125" s="7"/>
      <c r="J125" s="7"/>
      <c r="K125" s="7"/>
      <c r="L125" s="7"/>
      <c r="M125" s="7"/>
      <c r="N125" s="7"/>
      <c r="O125" s="7"/>
    </row>
    <row r="126" spans="1:15">
      <c r="A126" s="6" t="str">
        <f t="shared" si="3"/>
        <v>DISTRIBUCION VOLUMEN X CRITERIO (Consumiciones)Frutos SecosLEVANTE</v>
      </c>
      <c r="B126">
        <v>0</v>
      </c>
      <c r="C126" s="6">
        <v>0</v>
      </c>
      <c r="D126" s="6" t="s">
        <v>68</v>
      </c>
      <c r="E126" s="83">
        <v>11.586996457793285</v>
      </c>
      <c r="F126" s="83">
        <v>10.210783026130271</v>
      </c>
      <c r="G126" s="83">
        <v>10.692046825086102</v>
      </c>
      <c r="H126" s="7">
        <v>0</v>
      </c>
      <c r="I126" s="7"/>
      <c r="J126" s="7"/>
      <c r="K126" s="7"/>
      <c r="L126" s="7"/>
      <c r="M126" s="7"/>
      <c r="N126" s="7"/>
      <c r="O126" s="7"/>
    </row>
    <row r="127" spans="1:15">
      <c r="A127" s="6" t="str">
        <f t="shared" si="3"/>
        <v>DISTRIBUCION VOLUMEN X CRITERIO (Consumiciones)Frutos SecosANDALUCIA</v>
      </c>
      <c r="B127">
        <v>0</v>
      </c>
      <c r="C127" s="6">
        <v>0</v>
      </c>
      <c r="D127" s="6" t="s">
        <v>69</v>
      </c>
      <c r="E127" s="83">
        <v>21.281627600811433</v>
      </c>
      <c r="F127" s="83">
        <v>19.267808540763724</v>
      </c>
      <c r="G127" s="83">
        <v>20.50311666708949</v>
      </c>
      <c r="H127" s="7">
        <v>0</v>
      </c>
      <c r="I127" s="7"/>
      <c r="J127" s="7"/>
      <c r="K127" s="7"/>
      <c r="L127" s="7"/>
      <c r="M127" s="7"/>
      <c r="N127" s="7"/>
      <c r="O127" s="7"/>
    </row>
    <row r="128" spans="1:15">
      <c r="A128" s="6" t="str">
        <f t="shared" si="3"/>
        <v>DISTRIBUCION VOLUMEN X CRITERIO (Consumiciones)Frutos SecosMDD AM</v>
      </c>
      <c r="B128">
        <v>0</v>
      </c>
      <c r="C128" s="6">
        <v>0</v>
      </c>
      <c r="D128" s="6" t="s">
        <v>70</v>
      </c>
      <c r="E128" s="83">
        <v>8.104270768807682</v>
      </c>
      <c r="F128" s="83">
        <v>9.2498381721847966</v>
      </c>
      <c r="G128" s="83">
        <v>9.2246849221330329</v>
      </c>
      <c r="H128" s="8">
        <v>0</v>
      </c>
      <c r="I128" s="7"/>
      <c r="J128" s="8"/>
      <c r="K128" s="8"/>
      <c r="L128" s="7"/>
      <c r="M128" s="7"/>
      <c r="N128" s="7"/>
      <c r="O128" s="7"/>
    </row>
    <row r="129" spans="1:15">
      <c r="A129" s="6" t="str">
        <f t="shared" si="3"/>
        <v>DISTRIBUCION VOLUMEN X CRITERIO (Consumiciones)Frutos SecosRTO CENTRO</v>
      </c>
      <c r="B129">
        <v>0</v>
      </c>
      <c r="C129" s="6">
        <v>0</v>
      </c>
      <c r="D129" s="6" t="s">
        <v>71</v>
      </c>
      <c r="E129" s="83">
        <v>10.933456795158907</v>
      </c>
      <c r="F129" s="83">
        <v>10.575781529037046</v>
      </c>
      <c r="G129" s="83">
        <v>15.907620012766987</v>
      </c>
      <c r="H129" s="7">
        <v>0</v>
      </c>
      <c r="I129" s="7"/>
      <c r="J129" s="7"/>
      <c r="K129" s="7"/>
      <c r="L129" s="7"/>
      <c r="M129" s="7"/>
      <c r="N129" s="7"/>
      <c r="O129" s="7"/>
    </row>
    <row r="130" spans="1:15">
      <c r="A130" s="6" t="str">
        <f t="shared" si="3"/>
        <v>DISTRIBUCION VOLUMEN X CRITERIO (Consumiciones)Frutos SecosNORTE-CENTRO</v>
      </c>
      <c r="B130">
        <v>0</v>
      </c>
      <c r="C130" s="6">
        <v>0</v>
      </c>
      <c r="D130" s="6" t="s">
        <v>72</v>
      </c>
      <c r="E130" s="83">
        <v>13.735364542274786</v>
      </c>
      <c r="F130" s="83">
        <v>10.462103941843834</v>
      </c>
      <c r="G130" s="83">
        <v>8.9919119557831646</v>
      </c>
      <c r="H130" s="7">
        <v>0</v>
      </c>
      <c r="I130" s="7"/>
      <c r="J130" s="7"/>
      <c r="K130" s="7"/>
      <c r="L130" s="7"/>
      <c r="M130" s="7"/>
      <c r="N130" s="7"/>
      <c r="O130" s="7"/>
    </row>
    <row r="131" spans="1:15">
      <c r="A131" s="6" t="str">
        <f t="shared" si="3"/>
        <v>DISTRIBUCION VOLUMEN X CRITERIO (Consumiciones)Frutos SecosNOROESTE</v>
      </c>
      <c r="B131">
        <v>0</v>
      </c>
      <c r="C131" s="6">
        <v>0</v>
      </c>
      <c r="D131" s="6" t="s">
        <v>73</v>
      </c>
      <c r="E131" s="83">
        <v>6.7081799779858535</v>
      </c>
      <c r="F131" s="83">
        <v>7.1443266116676671</v>
      </c>
      <c r="G131" s="83">
        <v>6.6006781862101445</v>
      </c>
      <c r="H131" s="7">
        <v>0</v>
      </c>
      <c r="I131" s="7"/>
      <c r="J131" s="7"/>
      <c r="K131" s="7"/>
      <c r="L131" s="7"/>
      <c r="M131" s="7"/>
      <c r="N131" s="7"/>
      <c r="O131" s="7"/>
    </row>
    <row r="132" spans="1:15">
      <c r="A132" s="6" t="str">
        <f t="shared" si="3"/>
        <v>DISTRIBUCION VOLUMEN X CRITERIO (Consumiciones)Frutos Secos&lt;2MIL</v>
      </c>
      <c r="B132">
        <v>0</v>
      </c>
      <c r="C132" s="6">
        <v>0</v>
      </c>
      <c r="D132" s="6" t="s">
        <v>74</v>
      </c>
      <c r="E132" s="83">
        <v>5.0154029449410356</v>
      </c>
      <c r="F132" s="83">
        <v>6.950859468007792</v>
      </c>
      <c r="G132" s="83">
        <v>7.2818761574796236</v>
      </c>
      <c r="H132" s="7">
        <v>0</v>
      </c>
      <c r="I132" s="7"/>
      <c r="J132" s="7"/>
      <c r="K132" s="7"/>
      <c r="L132" s="7"/>
      <c r="M132" s="7"/>
      <c r="N132" s="7"/>
      <c r="O132" s="7"/>
    </row>
    <row r="133" spans="1:15">
      <c r="A133" s="6" t="str">
        <f t="shared" si="3"/>
        <v>DISTRIBUCION VOLUMEN X CRITERIO (Consumiciones)Frutos Secos2-5MIL</v>
      </c>
      <c r="B133">
        <v>0</v>
      </c>
      <c r="C133" s="6">
        <v>0</v>
      </c>
      <c r="D133" s="6" t="s">
        <v>75</v>
      </c>
      <c r="E133" s="83">
        <v>4.5389490639486514</v>
      </c>
      <c r="F133" s="83">
        <v>5.4407990190408206</v>
      </c>
      <c r="G133" s="83">
        <v>4.1219370715054149</v>
      </c>
      <c r="H133" s="7">
        <v>0</v>
      </c>
      <c r="I133" s="7"/>
      <c r="J133" s="7"/>
      <c r="K133" s="7"/>
      <c r="L133" s="7"/>
      <c r="M133" s="7"/>
      <c r="N133" s="7"/>
      <c r="O133" s="7"/>
    </row>
    <row r="134" spans="1:15">
      <c r="A134" s="6" t="str">
        <f t="shared" si="3"/>
        <v>DISTRIBUCION VOLUMEN X CRITERIO (Consumiciones)Frutos Secos5-10MIL</v>
      </c>
      <c r="B134">
        <v>0</v>
      </c>
      <c r="C134" s="6">
        <v>0</v>
      </c>
      <c r="D134" s="6" t="s">
        <v>76</v>
      </c>
      <c r="E134" s="83">
        <v>7.2998364012587542</v>
      </c>
      <c r="F134" s="83">
        <v>5.6917436927401219</v>
      </c>
      <c r="G134" s="83">
        <v>5.6122908651588093</v>
      </c>
      <c r="H134" s="7">
        <v>0</v>
      </c>
      <c r="I134" s="7"/>
      <c r="J134" s="7"/>
      <c r="K134" s="7"/>
      <c r="L134" s="7"/>
      <c r="M134" s="7"/>
      <c r="N134" s="7"/>
      <c r="O134" s="7"/>
    </row>
    <row r="135" spans="1:15">
      <c r="A135" s="6" t="str">
        <f t="shared" si="3"/>
        <v>DISTRIBUCION VOLUMEN X CRITERIO (Consumiciones)Frutos Secos10-30MIL</v>
      </c>
      <c r="B135">
        <v>0</v>
      </c>
      <c r="C135" s="6">
        <v>0</v>
      </c>
      <c r="D135" s="6" t="s">
        <v>77</v>
      </c>
      <c r="E135" s="83">
        <v>19.006850739918381</v>
      </c>
      <c r="F135" s="83">
        <v>18.120042902089402</v>
      </c>
      <c r="G135" s="83">
        <v>19.653515481172121</v>
      </c>
      <c r="H135" s="7">
        <v>0</v>
      </c>
      <c r="I135" s="7"/>
      <c r="J135" s="7"/>
      <c r="K135" s="7"/>
      <c r="L135" s="7"/>
      <c r="M135" s="7"/>
      <c r="N135" s="7"/>
      <c r="O135" s="7"/>
    </row>
    <row r="136" spans="1:15">
      <c r="A136" s="6" t="str">
        <f t="shared" si="3"/>
        <v>DISTRIBUCION VOLUMEN X CRITERIO (Consumiciones)Frutos Secos30-100MIL</v>
      </c>
      <c r="B136">
        <v>0</v>
      </c>
      <c r="C136" s="6">
        <v>0</v>
      </c>
      <c r="D136" s="6" t="s">
        <v>78</v>
      </c>
      <c r="E136" s="83">
        <v>19.854677719482929</v>
      </c>
      <c r="F136" s="83">
        <v>21.9921157173439</v>
      </c>
      <c r="G136" s="83">
        <v>26.975523312779536</v>
      </c>
      <c r="H136" s="8">
        <v>0</v>
      </c>
      <c r="I136" s="7"/>
      <c r="J136" s="8"/>
      <c r="K136" s="8"/>
      <c r="L136" s="8"/>
      <c r="M136" s="8"/>
      <c r="N136" s="7"/>
      <c r="O136" s="7"/>
    </row>
    <row r="137" spans="1:15">
      <c r="A137" s="6" t="str">
        <f t="shared" si="3"/>
        <v>DISTRIBUCION VOLUMEN X CRITERIO (Consumiciones)Frutos Secos100-200MIL</v>
      </c>
      <c r="B137">
        <v>0</v>
      </c>
      <c r="C137" s="6">
        <v>0</v>
      </c>
      <c r="D137" s="6" t="s">
        <v>79</v>
      </c>
      <c r="E137" s="83">
        <v>7.5455659939424953</v>
      </c>
      <c r="F137" s="83">
        <v>12.631807639882844</v>
      </c>
      <c r="G137" s="83">
        <v>7.1749303540953431</v>
      </c>
      <c r="H137" s="7">
        <v>0</v>
      </c>
      <c r="I137" s="7"/>
      <c r="J137" s="7"/>
      <c r="K137" s="7"/>
      <c r="L137" s="7"/>
      <c r="M137" s="7"/>
      <c r="N137" s="7"/>
      <c r="O137" s="7"/>
    </row>
    <row r="138" spans="1:15">
      <c r="A138" s="6" t="str">
        <f t="shared" si="3"/>
        <v>DISTRIBUCION VOLUMEN X CRITERIO (Consumiciones)Frutos Secos200-500MIL</v>
      </c>
      <c r="B138">
        <v>0</v>
      </c>
      <c r="C138" s="6">
        <v>0</v>
      </c>
      <c r="D138" s="6" t="s">
        <v>80</v>
      </c>
      <c r="E138" s="83">
        <v>24.936796975912802</v>
      </c>
      <c r="F138" s="83">
        <v>16.839806825100137</v>
      </c>
      <c r="G138" s="83">
        <v>16.838453041553045</v>
      </c>
      <c r="H138" s="7">
        <v>0</v>
      </c>
      <c r="I138" s="7"/>
      <c r="J138" s="7"/>
      <c r="K138" s="7"/>
      <c r="L138" s="7"/>
      <c r="M138" s="7"/>
      <c r="N138" s="7"/>
      <c r="O138" s="7"/>
    </row>
    <row r="139" spans="1:15">
      <c r="A139" s="6" t="str">
        <f t="shared" si="3"/>
        <v>DISTRIBUCION VOLUMEN X CRITERIO (Consumiciones)Frutos Secos&gt;500MIL</v>
      </c>
      <c r="B139">
        <v>0</v>
      </c>
      <c r="C139" s="6">
        <v>0</v>
      </c>
      <c r="D139" s="6" t="s">
        <v>81</v>
      </c>
      <c r="E139" s="83">
        <v>11.801921524713531</v>
      </c>
      <c r="F139" s="83">
        <v>12.332833485609267</v>
      </c>
      <c r="G139" s="83">
        <v>12.341478858705377</v>
      </c>
      <c r="H139" s="7">
        <v>0</v>
      </c>
      <c r="I139" s="7"/>
      <c r="J139" s="7"/>
      <c r="K139" s="7"/>
      <c r="L139" s="7"/>
      <c r="M139" s="7"/>
      <c r="N139" s="7"/>
      <c r="O139" s="7"/>
    </row>
    <row r="140" spans="1:15">
      <c r="A140" s="6" t="str">
        <f t="shared" si="3"/>
        <v>DISTRIBUCION VOLUMEN X CRITERIO (Consumiciones)Frutos SecosDE 15 A 19 AÑOS</v>
      </c>
      <c r="B140">
        <v>0</v>
      </c>
      <c r="C140" s="6">
        <v>0</v>
      </c>
      <c r="D140" s="6" t="s">
        <v>82</v>
      </c>
      <c r="E140" s="83">
        <v>4.317158388217508</v>
      </c>
      <c r="F140" s="83">
        <v>5.8214281901866638</v>
      </c>
      <c r="G140" s="83">
        <v>7.9842113094115739</v>
      </c>
      <c r="H140" s="7">
        <v>0</v>
      </c>
      <c r="I140" s="7"/>
      <c r="J140" s="7"/>
      <c r="K140" s="7"/>
      <c r="L140" s="7"/>
      <c r="M140" s="7"/>
      <c r="N140" s="7"/>
      <c r="O140" s="7"/>
    </row>
    <row r="141" spans="1:15">
      <c r="A141" s="6" t="str">
        <f t="shared" si="3"/>
        <v>DISTRIBUCION VOLUMEN X CRITERIO (Consumiciones)Frutos SecosDE 20 A 24 AÑOS</v>
      </c>
      <c r="B141">
        <v>0</v>
      </c>
      <c r="C141" s="6">
        <v>0</v>
      </c>
      <c r="D141" s="6" t="s">
        <v>83</v>
      </c>
      <c r="E141" s="83">
        <v>1.2102105366974498</v>
      </c>
      <c r="F141" s="83">
        <v>2.4287979487635374</v>
      </c>
      <c r="G141" s="83">
        <v>1.7920150104665984</v>
      </c>
      <c r="H141" s="7">
        <v>0</v>
      </c>
      <c r="I141" s="7"/>
      <c r="J141" s="7"/>
      <c r="K141" s="7"/>
      <c r="L141" s="7"/>
      <c r="M141" s="7"/>
      <c r="N141" s="7"/>
      <c r="O141" s="7"/>
    </row>
    <row r="142" spans="1:15">
      <c r="A142" s="6" t="str">
        <f t="shared" si="3"/>
        <v>DISTRIBUCION VOLUMEN X CRITERIO (Consumiciones)Frutos SecosDE 25 A 34 AÑOS</v>
      </c>
      <c r="B142">
        <v>0</v>
      </c>
      <c r="C142" s="6">
        <v>0</v>
      </c>
      <c r="D142" s="6" t="s">
        <v>84</v>
      </c>
      <c r="E142" s="83">
        <v>6.5148570928914271</v>
      </c>
      <c r="F142" s="83">
        <v>5.7510044349308691</v>
      </c>
      <c r="G142" s="83">
        <v>4.2054864448465459</v>
      </c>
      <c r="H142" s="7">
        <v>0</v>
      </c>
      <c r="I142" s="7"/>
      <c r="J142" s="7"/>
      <c r="K142" s="7"/>
      <c r="L142" s="7"/>
      <c r="M142" s="7"/>
      <c r="N142" s="7"/>
      <c r="O142" s="7"/>
    </row>
    <row r="143" spans="1:15">
      <c r="A143" s="6" t="str">
        <f t="shared" si="3"/>
        <v>DISTRIBUCION VOLUMEN X CRITERIO (Consumiciones)Frutos SecosDE 35 A 49 AÑOS</v>
      </c>
      <c r="B143">
        <v>0</v>
      </c>
      <c r="C143" s="6">
        <v>0</v>
      </c>
      <c r="D143" s="6" t="s">
        <v>85</v>
      </c>
      <c r="E143" s="83">
        <v>27.436421502273777</v>
      </c>
      <c r="F143" s="83">
        <v>16.905591428821921</v>
      </c>
      <c r="G143" s="83">
        <v>16.616852903324013</v>
      </c>
      <c r="H143" s="7">
        <v>0</v>
      </c>
      <c r="I143" s="7"/>
      <c r="J143" s="7"/>
      <c r="K143" s="7"/>
      <c r="L143" s="7"/>
      <c r="M143" s="7"/>
      <c r="N143" s="7"/>
      <c r="O143" s="7"/>
    </row>
    <row r="144" spans="1:15">
      <c r="A144" s="6" t="str">
        <f t="shared" si="3"/>
        <v>DISTRIBUCION VOLUMEN X CRITERIO (Consumiciones)Frutos SecosDE 50 A 59 AÑOS</v>
      </c>
      <c r="B144">
        <v>0</v>
      </c>
      <c r="C144" s="6">
        <v>0</v>
      </c>
      <c r="D144" s="6" t="s">
        <v>86</v>
      </c>
      <c r="E144" s="83">
        <v>22.004105724100739</v>
      </c>
      <c r="F144" s="83">
        <v>22.28626697398348</v>
      </c>
      <c r="G144" s="83">
        <v>19.554420483678207</v>
      </c>
      <c r="H144" s="7">
        <v>0</v>
      </c>
      <c r="I144" s="7"/>
      <c r="J144" s="7"/>
      <c r="K144" s="7"/>
      <c r="L144" s="7"/>
      <c r="M144" s="7"/>
      <c r="N144" s="7"/>
      <c r="O144" s="7"/>
    </row>
    <row r="145" spans="1:15">
      <c r="A145" s="6" t="str">
        <f t="shared" si="3"/>
        <v>DISTRIBUCION VOLUMEN X CRITERIO (Consumiciones)Frutos SecosDE 60 A 75 AÑOS</v>
      </c>
      <c r="B145">
        <v>0</v>
      </c>
      <c r="C145" s="6">
        <v>0</v>
      </c>
      <c r="D145" s="6" t="s">
        <v>87</v>
      </c>
      <c r="E145" s="83">
        <v>38.517238571107612</v>
      </c>
      <c r="F145" s="83">
        <v>46.806921523090672</v>
      </c>
      <c r="G145" s="83">
        <v>49.847029275620883</v>
      </c>
      <c r="H145" s="7">
        <v>0</v>
      </c>
      <c r="I145" s="7"/>
      <c r="J145" s="7"/>
      <c r="K145" s="7"/>
      <c r="L145" s="7"/>
      <c r="M145" s="7"/>
      <c r="N145" s="7"/>
      <c r="O145" s="7"/>
    </row>
    <row r="146" spans="1:15">
      <c r="A146" s="6" t="str">
        <f t="shared" si="3"/>
        <v>DISTRIBUCION VOLUMEN X CRITERIO (Consumiciones)Frutos SecosNIVEL ALTO</v>
      </c>
      <c r="B146">
        <v>0</v>
      </c>
      <c r="C146" s="6">
        <v>0</v>
      </c>
      <c r="D146" s="6" t="s">
        <v>88</v>
      </c>
      <c r="E146" s="83">
        <v>13.576692997338194</v>
      </c>
      <c r="F146" s="83">
        <v>15.328729647713226</v>
      </c>
      <c r="G146" s="83">
        <v>12.919222749647055</v>
      </c>
      <c r="H146" s="7">
        <v>0</v>
      </c>
      <c r="I146" s="7"/>
      <c r="J146" s="7"/>
      <c r="K146" s="7"/>
      <c r="L146" s="7"/>
      <c r="M146" s="7"/>
      <c r="N146" s="7"/>
      <c r="O146" s="7"/>
    </row>
    <row r="147" spans="1:15">
      <c r="A147" s="6" t="str">
        <f t="shared" si="3"/>
        <v>DISTRIBUCION VOLUMEN X CRITERIO (Consumiciones)Frutos SecosNIVEL MEDIO ALTO</v>
      </c>
      <c r="B147">
        <v>0</v>
      </c>
      <c r="C147" s="6">
        <v>0</v>
      </c>
      <c r="D147" s="6" t="s">
        <v>89</v>
      </c>
      <c r="E147" s="83">
        <v>9.5694678068697279</v>
      </c>
      <c r="F147" s="83">
        <v>7.4185755407341469</v>
      </c>
      <c r="G147" s="83">
        <v>10.658542053921666</v>
      </c>
      <c r="H147" s="7">
        <v>0</v>
      </c>
      <c r="I147" s="7"/>
      <c r="J147" s="7"/>
      <c r="K147" s="7"/>
      <c r="L147" s="7"/>
      <c r="M147" s="7"/>
      <c r="N147" s="7"/>
      <c r="O147" s="7"/>
    </row>
    <row r="148" spans="1:15">
      <c r="A148" s="6" t="str">
        <f t="shared" si="3"/>
        <v>DISTRIBUCION VOLUMEN X CRITERIO (Consumiciones)Frutos SecosNIVEL MEDIO</v>
      </c>
      <c r="B148">
        <v>0</v>
      </c>
      <c r="C148" s="6">
        <v>0</v>
      </c>
      <c r="D148" s="6" t="s">
        <v>90</v>
      </c>
      <c r="E148" s="83">
        <v>36.794425011059587</v>
      </c>
      <c r="F148" s="83">
        <v>31.951906820777726</v>
      </c>
      <c r="G148" s="83">
        <v>27.841717468351657</v>
      </c>
      <c r="H148" s="7">
        <v>0</v>
      </c>
      <c r="I148" s="7"/>
      <c r="J148" s="7"/>
      <c r="K148" s="7"/>
      <c r="L148" s="7"/>
      <c r="M148" s="7"/>
      <c r="N148" s="7"/>
      <c r="O148" s="7"/>
    </row>
    <row r="149" spans="1:15">
      <c r="A149" s="6" t="str">
        <f t="shared" si="3"/>
        <v>DISTRIBUCION VOLUMEN X CRITERIO (Consumiciones)Frutos SecosNIVEL MEDIO BAJO</v>
      </c>
      <c r="B149">
        <v>0</v>
      </c>
      <c r="C149" s="6">
        <v>0</v>
      </c>
      <c r="D149" s="6" t="s">
        <v>91</v>
      </c>
      <c r="E149" s="83">
        <v>11.529318796012571</v>
      </c>
      <c r="F149" s="83">
        <v>15.400086133171826</v>
      </c>
      <c r="G149" s="83">
        <v>20.304549559154967</v>
      </c>
      <c r="H149" s="7">
        <v>0</v>
      </c>
      <c r="I149" s="7"/>
      <c r="J149" s="7"/>
      <c r="K149" s="7"/>
      <c r="L149" s="7"/>
      <c r="M149" s="7"/>
      <c r="N149" s="7"/>
      <c r="O149" s="7"/>
    </row>
    <row r="150" spans="1:15">
      <c r="A150" s="6" t="str">
        <f t="shared" si="3"/>
        <v>DISTRIBUCION VOLUMEN X CRITERIO (Consumiciones)Frutos SecosNIVEL BAJO</v>
      </c>
      <c r="B150">
        <v>0</v>
      </c>
      <c r="C150" s="6">
        <v>0</v>
      </c>
      <c r="D150" s="6" t="s">
        <v>92</v>
      </c>
      <c r="E150" s="83">
        <v>28.530103573431386</v>
      </c>
      <c r="F150" s="83">
        <v>29.900722857157358</v>
      </c>
      <c r="G150" s="83">
        <v>28.275963026475388</v>
      </c>
      <c r="H150" s="7">
        <v>0</v>
      </c>
      <c r="I150" s="7"/>
      <c r="J150" s="7"/>
      <c r="K150" s="7"/>
      <c r="L150" s="7"/>
      <c r="M150" s="7"/>
      <c r="N150" s="7"/>
      <c r="O150" s="7"/>
    </row>
    <row r="151" spans="1:15">
      <c r="A151" s="6" t="str">
        <f t="shared" si="3"/>
        <v>DISTRIBUCION VOLUMEN X CRITERIO (Consumiciones)Frutos SecosHOMBRE</v>
      </c>
      <c r="B151">
        <v>0</v>
      </c>
      <c r="C151" s="6">
        <v>0</v>
      </c>
      <c r="D151" s="6" t="s">
        <v>93</v>
      </c>
      <c r="E151" s="83">
        <v>39.757290565851392</v>
      </c>
      <c r="F151" s="83">
        <v>47.513224031819931</v>
      </c>
      <c r="G151" s="83">
        <v>52.236279773924224</v>
      </c>
      <c r="H151" s="7">
        <v>0</v>
      </c>
      <c r="I151" s="7"/>
      <c r="J151" s="7"/>
      <c r="K151" s="7"/>
      <c r="L151" s="7"/>
      <c r="M151" s="7"/>
      <c r="N151" s="7"/>
      <c r="O151" s="7"/>
    </row>
    <row r="152" spans="1:15">
      <c r="A152" s="6" t="str">
        <f t="shared" si="3"/>
        <v>DISTRIBUCION VOLUMEN X CRITERIO (Consumiciones)Frutos SecosMUJER</v>
      </c>
      <c r="B152">
        <v>0</v>
      </c>
      <c r="C152" s="6">
        <v>0</v>
      </c>
      <c r="D152" s="6" t="s">
        <v>94</v>
      </c>
      <c r="E152" s="83">
        <v>60.242709434148608</v>
      </c>
      <c r="F152" s="83">
        <v>52.486793467808646</v>
      </c>
      <c r="G152" s="83">
        <v>47.763737367573363</v>
      </c>
      <c r="H152" s="7">
        <v>0</v>
      </c>
      <c r="I152" s="7"/>
      <c r="J152" s="7"/>
      <c r="K152" s="7"/>
      <c r="L152" s="7"/>
      <c r="M152" s="7"/>
      <c r="N152" s="7"/>
      <c r="O152" s="7"/>
    </row>
    <row r="153" spans="1:15">
      <c r="A153" s="6" t="str">
        <f>$B$3&amp;$C$153&amp;D153</f>
        <v>DISTRIBUCION VOLUMEN X CRITERIO (Consumiciones)Chocolatinas/Chocolate/BombonesT.ESPAÑA</v>
      </c>
      <c r="B153">
        <v>0</v>
      </c>
      <c r="C153" s="6" t="s">
        <v>50</v>
      </c>
      <c r="D153" s="6" t="s">
        <v>65</v>
      </c>
      <c r="E153" s="83">
        <v>100</v>
      </c>
      <c r="F153" s="83">
        <v>100</v>
      </c>
      <c r="G153" s="83">
        <v>100</v>
      </c>
      <c r="H153" s="7">
        <v>0</v>
      </c>
      <c r="I153" s="7"/>
      <c r="J153" s="7"/>
      <c r="K153" s="7"/>
      <c r="L153" s="7"/>
      <c r="M153" s="7"/>
      <c r="N153" s="7"/>
      <c r="O153" s="7"/>
    </row>
    <row r="154" spans="1:15">
      <c r="A154" s="6" t="str">
        <f t="shared" ref="A154:A182" si="4">$B$3&amp;$C$153&amp;D154</f>
        <v>DISTRIBUCION VOLUMEN X CRITERIO (Consumiciones)Chocolatinas/Chocolate/BombonesBCN AM</v>
      </c>
      <c r="B154">
        <v>0</v>
      </c>
      <c r="C154" s="6">
        <v>0</v>
      </c>
      <c r="D154" s="6" t="s">
        <v>66</v>
      </c>
      <c r="E154" s="83">
        <v>14.723879768634507</v>
      </c>
      <c r="F154" s="83">
        <v>10.125133358571084</v>
      </c>
      <c r="G154" s="83">
        <v>14.35482050704853</v>
      </c>
      <c r="H154" s="7">
        <v>0</v>
      </c>
      <c r="I154" s="7"/>
      <c r="J154" s="7"/>
      <c r="K154" s="7"/>
      <c r="L154" s="7"/>
      <c r="M154" s="7"/>
      <c r="N154" s="7"/>
      <c r="O154" s="7"/>
    </row>
    <row r="155" spans="1:15">
      <c r="A155" s="6" t="str">
        <f t="shared" si="4"/>
        <v>DISTRIBUCION VOLUMEN X CRITERIO (Consumiciones)Chocolatinas/Chocolate/BombonesREST.CAT ARAGON</v>
      </c>
      <c r="B155">
        <v>0</v>
      </c>
      <c r="C155" s="6">
        <v>0</v>
      </c>
      <c r="D155" s="6" t="s">
        <v>67</v>
      </c>
      <c r="E155" s="83">
        <v>12.152488593226238</v>
      </c>
      <c r="F155" s="83">
        <v>17.175881887324913</v>
      </c>
      <c r="G155" s="83">
        <v>14.454832972677279</v>
      </c>
      <c r="H155" s="7">
        <v>0</v>
      </c>
      <c r="I155" s="7"/>
      <c r="J155" s="7"/>
      <c r="K155" s="7"/>
      <c r="L155" s="7"/>
      <c r="M155" s="7"/>
      <c r="N155" s="7"/>
      <c r="O155" s="7"/>
    </row>
    <row r="156" spans="1:15">
      <c r="A156" s="6" t="str">
        <f t="shared" si="4"/>
        <v>DISTRIBUCION VOLUMEN X CRITERIO (Consumiciones)Chocolatinas/Chocolate/BombonesLEVANTE</v>
      </c>
      <c r="B156">
        <v>0</v>
      </c>
      <c r="C156" s="6">
        <v>0</v>
      </c>
      <c r="D156" s="6" t="s">
        <v>68</v>
      </c>
      <c r="E156" s="83">
        <v>12.697556657275086</v>
      </c>
      <c r="F156" s="83">
        <v>13.773080496954263</v>
      </c>
      <c r="G156" s="83">
        <v>12.417448491537897</v>
      </c>
      <c r="H156" s="7">
        <v>0</v>
      </c>
      <c r="I156" s="7"/>
      <c r="J156" s="7"/>
      <c r="K156" s="7"/>
      <c r="L156" s="7"/>
      <c r="M156" s="7"/>
      <c r="N156" s="7"/>
      <c r="O156" s="7"/>
    </row>
    <row r="157" spans="1:15">
      <c r="A157" s="6" t="str">
        <f t="shared" si="4"/>
        <v>DISTRIBUCION VOLUMEN X CRITERIO (Consumiciones)Chocolatinas/Chocolate/BombonesANDALUCIA</v>
      </c>
      <c r="B157">
        <v>0</v>
      </c>
      <c r="C157" s="6">
        <v>0</v>
      </c>
      <c r="D157" s="6" t="s">
        <v>69</v>
      </c>
      <c r="E157" s="83">
        <v>16.710991045891632</v>
      </c>
      <c r="F157" s="83">
        <v>17.922221839832055</v>
      </c>
      <c r="G157" s="83">
        <v>16.327265718794781</v>
      </c>
      <c r="H157" s="7">
        <v>0</v>
      </c>
      <c r="I157" s="8"/>
      <c r="J157" s="8"/>
      <c r="K157" s="8"/>
      <c r="L157" s="8"/>
      <c r="M157" s="8"/>
      <c r="N157" s="7"/>
      <c r="O157" s="7"/>
    </row>
    <row r="158" spans="1:15">
      <c r="A158" s="6" t="str">
        <f t="shared" si="4"/>
        <v>DISTRIBUCION VOLUMEN X CRITERIO (Consumiciones)Chocolatinas/Chocolate/BombonesMDD AM</v>
      </c>
      <c r="B158">
        <v>0</v>
      </c>
      <c r="C158" s="6">
        <v>0</v>
      </c>
      <c r="D158" s="6" t="s">
        <v>70</v>
      </c>
      <c r="E158" s="83">
        <v>12.480402971087477</v>
      </c>
      <c r="F158" s="83">
        <v>8.9044443679664109</v>
      </c>
      <c r="G158" s="83">
        <v>9.107545699237054</v>
      </c>
      <c r="H158" s="7">
        <v>0</v>
      </c>
      <c r="I158" s="7"/>
      <c r="J158" s="7"/>
      <c r="K158" s="7"/>
      <c r="L158" s="7"/>
      <c r="M158" s="8"/>
      <c r="N158" s="7"/>
      <c r="O158" s="7"/>
    </row>
    <row r="159" spans="1:15">
      <c r="A159" s="6" t="str">
        <f t="shared" si="4"/>
        <v>DISTRIBUCION VOLUMEN X CRITERIO (Consumiciones)Chocolatinas/Chocolate/BombonesRTO CENTRO</v>
      </c>
      <c r="B159">
        <v>0</v>
      </c>
      <c r="C159" s="6">
        <v>0</v>
      </c>
      <c r="D159" s="6" t="s">
        <v>71</v>
      </c>
      <c r="E159" s="83">
        <v>8.0752755553407773</v>
      </c>
      <c r="F159" s="83">
        <v>6.471339780431566</v>
      </c>
      <c r="G159" s="83">
        <v>7.5642433726424239</v>
      </c>
      <c r="H159" s="7">
        <v>0</v>
      </c>
      <c r="I159" s="7"/>
      <c r="J159" s="7"/>
      <c r="K159" s="7"/>
      <c r="L159" s="7"/>
      <c r="M159" s="7"/>
      <c r="N159" s="7"/>
      <c r="O159" s="7"/>
    </row>
    <row r="160" spans="1:15">
      <c r="A160" s="6" t="str">
        <f t="shared" si="4"/>
        <v>DISTRIBUCION VOLUMEN X CRITERIO (Consumiciones)Chocolatinas/Chocolate/BombonesNORTE-CENTRO</v>
      </c>
      <c r="B160">
        <v>0</v>
      </c>
      <c r="C160" s="6">
        <v>0</v>
      </c>
      <c r="D160" s="6" t="s">
        <v>72</v>
      </c>
      <c r="E160" s="83">
        <v>14.726789811059241</v>
      </c>
      <c r="F160" s="83">
        <v>15.007633272533297</v>
      </c>
      <c r="G160" s="83">
        <v>14.9572522728593</v>
      </c>
      <c r="H160" s="7">
        <v>0</v>
      </c>
      <c r="I160" s="7"/>
      <c r="J160" s="7"/>
      <c r="K160" s="7"/>
      <c r="L160" s="7"/>
      <c r="M160" s="7"/>
      <c r="N160" s="7"/>
      <c r="O160" s="7"/>
    </row>
    <row r="161" spans="1:15">
      <c r="A161" s="6" t="str">
        <f t="shared" si="4"/>
        <v>DISTRIBUCION VOLUMEN X CRITERIO (Consumiciones)Chocolatinas/Chocolate/BombonesNOROESTE</v>
      </c>
      <c r="B161">
        <v>0</v>
      </c>
      <c r="C161" s="6">
        <v>0</v>
      </c>
      <c r="D161" s="6" t="s">
        <v>73</v>
      </c>
      <c r="E161" s="83">
        <v>8.4326287650978209</v>
      </c>
      <c r="F161" s="83">
        <v>10.620273256014041</v>
      </c>
      <c r="G161" s="83">
        <v>10.816587939564696</v>
      </c>
      <c r="H161" s="7">
        <v>0</v>
      </c>
      <c r="I161" s="7"/>
      <c r="J161" s="7"/>
      <c r="K161" s="7"/>
      <c r="L161" s="7"/>
      <c r="M161" s="7"/>
      <c r="N161" s="7"/>
      <c r="O161" s="7"/>
    </row>
    <row r="162" spans="1:15">
      <c r="A162" s="6" t="str">
        <f t="shared" si="4"/>
        <v>DISTRIBUCION VOLUMEN X CRITERIO (Consumiciones)Chocolatinas/Chocolate/Bombones&lt;2MIL</v>
      </c>
      <c r="B162">
        <v>0</v>
      </c>
      <c r="C162" s="6">
        <v>0</v>
      </c>
      <c r="D162" s="6" t="s">
        <v>74</v>
      </c>
      <c r="E162" s="83">
        <v>4.6467583773340086</v>
      </c>
      <c r="F162" s="83">
        <v>4.9037010014798499</v>
      </c>
      <c r="G162" s="83">
        <v>4.5825406161651374</v>
      </c>
      <c r="H162" s="7">
        <v>0</v>
      </c>
      <c r="I162" s="7"/>
      <c r="J162" s="7"/>
      <c r="K162" s="7"/>
      <c r="L162" s="7"/>
      <c r="M162" s="7"/>
      <c r="N162" s="7"/>
      <c r="O162" s="7"/>
    </row>
    <row r="163" spans="1:15">
      <c r="A163" s="6" t="str">
        <f t="shared" si="4"/>
        <v>DISTRIBUCION VOLUMEN X CRITERIO (Consumiciones)Chocolatinas/Chocolate/Bombones2-5MIL</v>
      </c>
      <c r="B163">
        <v>0</v>
      </c>
      <c r="C163" s="6">
        <v>0</v>
      </c>
      <c r="D163" s="6" t="s">
        <v>75</v>
      </c>
      <c r="E163" s="83">
        <v>3.6967783196835664</v>
      </c>
      <c r="F163" s="83">
        <v>5.5235585229032589</v>
      </c>
      <c r="G163" s="83">
        <v>3.6168673874946751</v>
      </c>
      <c r="H163" s="7">
        <v>0</v>
      </c>
      <c r="I163" s="7"/>
      <c r="J163" s="7"/>
      <c r="K163" s="7"/>
      <c r="L163" s="7"/>
      <c r="M163" s="7"/>
      <c r="N163" s="7"/>
      <c r="O163" s="7"/>
    </row>
    <row r="164" spans="1:15">
      <c r="A164" s="6" t="str">
        <f t="shared" si="4"/>
        <v>DISTRIBUCION VOLUMEN X CRITERIO (Consumiciones)Chocolatinas/Chocolate/Bombones5-10MIL</v>
      </c>
      <c r="B164">
        <v>0</v>
      </c>
      <c r="C164" s="6">
        <v>0</v>
      </c>
      <c r="D164" s="6" t="s">
        <v>76</v>
      </c>
      <c r="E164" s="83">
        <v>6.1922884929153632</v>
      </c>
      <c r="F164" s="83">
        <v>4.1045187046150673</v>
      </c>
      <c r="G164" s="83">
        <v>3.049200202838775</v>
      </c>
      <c r="H164" s="7">
        <v>0</v>
      </c>
      <c r="I164" s="7"/>
      <c r="J164" s="7"/>
      <c r="K164" s="7"/>
      <c r="L164" s="7"/>
      <c r="M164" s="7"/>
      <c r="N164" s="7"/>
      <c r="O164" s="7"/>
    </row>
    <row r="165" spans="1:15">
      <c r="A165" s="6" t="str">
        <f t="shared" si="4"/>
        <v>DISTRIBUCION VOLUMEN X CRITERIO (Consumiciones)Chocolatinas/Chocolate/Bombones10-30MIL</v>
      </c>
      <c r="B165">
        <v>0</v>
      </c>
      <c r="C165" s="6">
        <v>0</v>
      </c>
      <c r="D165" s="6" t="s">
        <v>77</v>
      </c>
      <c r="E165" s="83">
        <v>14.791297946076254</v>
      </c>
      <c r="F165" s="83">
        <v>18.54764084385862</v>
      </c>
      <c r="G165" s="83">
        <v>11.657595803803106</v>
      </c>
      <c r="H165" s="7">
        <v>0</v>
      </c>
      <c r="I165" s="7"/>
      <c r="J165" s="7"/>
      <c r="K165" s="8"/>
      <c r="L165" s="8"/>
      <c r="M165" s="8"/>
      <c r="N165" s="7"/>
      <c r="O165" s="7"/>
    </row>
    <row r="166" spans="1:15">
      <c r="A166" s="6" t="str">
        <f t="shared" si="4"/>
        <v>DISTRIBUCION VOLUMEN X CRITERIO (Consumiciones)Chocolatinas/Chocolate/Bombones30-100MIL</v>
      </c>
      <c r="B166">
        <v>0</v>
      </c>
      <c r="C166" s="6">
        <v>0</v>
      </c>
      <c r="D166" s="6" t="s">
        <v>78</v>
      </c>
      <c r="E166" s="83">
        <v>21.053419556617509</v>
      </c>
      <c r="F166" s="83">
        <v>23.029658946209175</v>
      </c>
      <c r="G166" s="83">
        <v>27.453081430812134</v>
      </c>
      <c r="H166" s="7">
        <v>0</v>
      </c>
      <c r="I166" s="7"/>
      <c r="J166" s="7"/>
      <c r="K166" s="7"/>
      <c r="L166" s="7"/>
      <c r="M166" s="7"/>
      <c r="N166" s="7"/>
      <c r="O166" s="7"/>
    </row>
    <row r="167" spans="1:15">
      <c r="A167" s="6" t="str">
        <f t="shared" si="4"/>
        <v>DISTRIBUCION VOLUMEN X CRITERIO (Consumiciones)Chocolatinas/Chocolate/Bombones100-200MIL</v>
      </c>
      <c r="B167">
        <v>0</v>
      </c>
      <c r="C167" s="6">
        <v>0</v>
      </c>
      <c r="D167" s="6" t="s">
        <v>79</v>
      </c>
      <c r="E167" s="83">
        <v>7.2160954051483523</v>
      </c>
      <c r="F167" s="83">
        <v>6.4742939739133423</v>
      </c>
      <c r="G167" s="83">
        <v>9.1626924910925229</v>
      </c>
      <c r="H167" s="7">
        <v>0</v>
      </c>
      <c r="I167" s="7"/>
      <c r="J167" s="7"/>
      <c r="K167" s="7"/>
      <c r="L167" s="7"/>
      <c r="M167" s="7"/>
      <c r="N167" s="7"/>
      <c r="O167" s="7"/>
    </row>
    <row r="168" spans="1:15">
      <c r="A168" s="6" t="str">
        <f t="shared" si="4"/>
        <v>DISTRIBUCION VOLUMEN X CRITERIO (Consumiciones)Chocolatinas/Chocolate/Bombones200-500MIL</v>
      </c>
      <c r="B168">
        <v>0</v>
      </c>
      <c r="C168" s="6">
        <v>0</v>
      </c>
      <c r="D168" s="6" t="s">
        <v>80</v>
      </c>
      <c r="E168" s="83">
        <v>21.610975784628419</v>
      </c>
      <c r="F168" s="83">
        <v>20.199070791891799</v>
      </c>
      <c r="G168" s="83">
        <v>19.837111750125867</v>
      </c>
      <c r="H168" s="7">
        <v>0</v>
      </c>
      <c r="I168" s="7"/>
      <c r="J168" s="7"/>
      <c r="K168" s="7"/>
      <c r="L168" s="7"/>
      <c r="M168" s="7"/>
      <c r="N168" s="7"/>
      <c r="O168" s="7"/>
    </row>
    <row r="169" spans="1:15">
      <c r="A169" s="6" t="str">
        <f t="shared" si="4"/>
        <v>DISTRIBUCION VOLUMEN X CRITERIO (Consumiciones)Chocolatinas/Chocolate/Bombones&gt;500MIL</v>
      </c>
      <c r="B169">
        <v>0</v>
      </c>
      <c r="C169" s="6">
        <v>0</v>
      </c>
      <c r="D169" s="6" t="s">
        <v>81</v>
      </c>
      <c r="E169" s="83">
        <v>20.792384800835244</v>
      </c>
      <c r="F169" s="83">
        <v>17.217551708710467</v>
      </c>
      <c r="G169" s="83">
        <v>20.640902753572675</v>
      </c>
      <c r="H169" s="7">
        <v>0</v>
      </c>
      <c r="I169" s="7"/>
      <c r="J169" s="7"/>
      <c r="K169" s="7"/>
      <c r="L169" s="7"/>
      <c r="M169" s="7"/>
      <c r="N169" s="7"/>
      <c r="O169" s="7"/>
    </row>
    <row r="170" spans="1:15">
      <c r="A170" s="6" t="str">
        <f t="shared" si="4"/>
        <v>DISTRIBUCION VOLUMEN X CRITERIO (Consumiciones)Chocolatinas/Chocolate/BombonesDE 15 A 19 AÑOS</v>
      </c>
      <c r="B170">
        <v>0</v>
      </c>
      <c r="C170" s="6">
        <v>0</v>
      </c>
      <c r="D170" s="6" t="s">
        <v>82</v>
      </c>
      <c r="E170" s="83">
        <v>6.3320139824246615</v>
      </c>
      <c r="F170" s="83">
        <v>9.445444471211756</v>
      </c>
      <c r="G170" s="83">
        <v>7.7162816844816238</v>
      </c>
      <c r="H170" s="7">
        <v>0</v>
      </c>
      <c r="I170" s="7"/>
      <c r="J170" s="7"/>
      <c r="K170" s="7"/>
      <c r="L170" s="7"/>
      <c r="M170" s="7"/>
      <c r="N170" s="7"/>
      <c r="O170" s="7"/>
    </row>
    <row r="171" spans="1:15">
      <c r="A171" s="6" t="str">
        <f t="shared" si="4"/>
        <v>DISTRIBUCION VOLUMEN X CRITERIO (Consumiciones)Chocolatinas/Chocolate/BombonesDE 20 A 24 AÑOS</v>
      </c>
      <c r="B171">
        <v>0</v>
      </c>
      <c r="C171" s="6">
        <v>0</v>
      </c>
      <c r="D171" s="6" t="s">
        <v>83</v>
      </c>
      <c r="E171" s="83">
        <v>5.3277162052888762</v>
      </c>
      <c r="F171" s="83">
        <v>5.74888529442131</v>
      </c>
      <c r="G171" s="83">
        <v>4.0997077838774638</v>
      </c>
      <c r="H171" s="7">
        <v>0</v>
      </c>
      <c r="I171" s="7"/>
      <c r="J171" s="7"/>
      <c r="K171" s="7"/>
      <c r="L171" s="7"/>
      <c r="M171" s="7"/>
      <c r="N171" s="7"/>
      <c r="O171" s="7"/>
    </row>
    <row r="172" spans="1:15">
      <c r="A172" s="6" t="str">
        <f t="shared" si="4"/>
        <v>DISTRIBUCION VOLUMEN X CRITERIO (Consumiciones)Chocolatinas/Chocolate/BombonesDE 25 A 34 AÑOS</v>
      </c>
      <c r="B172">
        <v>0</v>
      </c>
      <c r="C172" s="6">
        <v>0</v>
      </c>
      <c r="D172" s="6" t="s">
        <v>84</v>
      </c>
      <c r="E172" s="83">
        <v>8.43852917238525</v>
      </c>
      <c r="F172" s="83">
        <v>9.437340399903638</v>
      </c>
      <c r="G172" s="83">
        <v>11.406998845416522</v>
      </c>
      <c r="H172" s="7">
        <v>0</v>
      </c>
      <c r="I172" s="7"/>
      <c r="J172" s="7"/>
      <c r="K172" s="7"/>
      <c r="L172" s="7"/>
      <c r="M172" s="7"/>
      <c r="N172" s="7"/>
      <c r="O172" s="7"/>
    </row>
    <row r="173" spans="1:15">
      <c r="A173" s="6" t="str">
        <f t="shared" si="4"/>
        <v>DISTRIBUCION VOLUMEN X CRITERIO (Consumiciones)Chocolatinas/Chocolate/BombonesDE 35 A 49 AÑOS</v>
      </c>
      <c r="B173">
        <v>0</v>
      </c>
      <c r="C173" s="6">
        <v>0</v>
      </c>
      <c r="D173" s="6" t="s">
        <v>85</v>
      </c>
      <c r="E173" s="83">
        <v>35.15613035989324</v>
      </c>
      <c r="F173" s="83">
        <v>25.111098874625736</v>
      </c>
      <c r="G173" s="83">
        <v>24.13866136090779</v>
      </c>
      <c r="H173" s="7">
        <v>0</v>
      </c>
      <c r="I173" s="7"/>
      <c r="J173" s="7"/>
      <c r="K173" s="7"/>
      <c r="L173" s="7"/>
      <c r="M173" s="7"/>
      <c r="N173" s="7"/>
      <c r="O173" s="7"/>
    </row>
    <row r="174" spans="1:15">
      <c r="A174" s="6" t="str">
        <f t="shared" si="4"/>
        <v>DISTRIBUCION VOLUMEN X CRITERIO (Consumiciones)Chocolatinas/Chocolate/BombonesDE 50 A 59 AÑOS</v>
      </c>
      <c r="B174">
        <v>0</v>
      </c>
      <c r="C174" s="6">
        <v>0</v>
      </c>
      <c r="D174" s="6" t="s">
        <v>86</v>
      </c>
      <c r="E174" s="83">
        <v>19.6330159982545</v>
      </c>
      <c r="F174" s="83">
        <v>18.696038820249854</v>
      </c>
      <c r="G174" s="83">
        <v>19.725208526974171</v>
      </c>
      <c r="H174" s="7">
        <v>0</v>
      </c>
      <c r="I174" s="7"/>
      <c r="J174" s="7"/>
      <c r="K174" s="7"/>
      <c r="L174" s="7"/>
      <c r="M174" s="7"/>
      <c r="N174" s="7"/>
      <c r="O174" s="7"/>
    </row>
    <row r="175" spans="1:15">
      <c r="A175" s="6" t="str">
        <f t="shared" si="4"/>
        <v>DISTRIBUCION VOLUMEN X CRITERIO (Consumiciones)Chocolatinas/Chocolate/BombonesDE 60 A 75 AÑOS</v>
      </c>
      <c r="B175">
        <v>0</v>
      </c>
      <c r="C175" s="6">
        <v>0</v>
      </c>
      <c r="D175" s="6" t="s">
        <v>87</v>
      </c>
      <c r="E175" s="83">
        <v>25.112599548798581</v>
      </c>
      <c r="F175" s="83">
        <v>31.561193516192311</v>
      </c>
      <c r="G175" s="83">
        <v>32.913147849618532</v>
      </c>
      <c r="H175" s="7">
        <v>0</v>
      </c>
      <c r="I175" s="7"/>
      <c r="J175" s="7"/>
      <c r="K175" s="7"/>
      <c r="L175" s="7"/>
      <c r="M175" s="7"/>
      <c r="N175" s="7"/>
      <c r="O175" s="7"/>
    </row>
    <row r="176" spans="1:15">
      <c r="A176" s="6" t="str">
        <f t="shared" si="4"/>
        <v>DISTRIBUCION VOLUMEN X CRITERIO (Consumiciones)Chocolatinas/Chocolate/BombonesNIVEL ALTO</v>
      </c>
      <c r="B176">
        <v>0</v>
      </c>
      <c r="C176" s="6">
        <v>0</v>
      </c>
      <c r="D176" s="6" t="s">
        <v>88</v>
      </c>
      <c r="E176" s="83">
        <v>22.582258406236917</v>
      </c>
      <c r="F176" s="83">
        <v>19.81563134528685</v>
      </c>
      <c r="G176" s="83">
        <v>14.94942343441385</v>
      </c>
      <c r="H176" s="7">
        <v>0</v>
      </c>
      <c r="I176" s="7"/>
      <c r="J176" s="7"/>
      <c r="K176" s="7"/>
      <c r="L176" s="7"/>
      <c r="M176" s="7"/>
      <c r="N176" s="7"/>
      <c r="O176" s="7"/>
    </row>
    <row r="177" spans="1:15">
      <c r="A177" s="6" t="str">
        <f t="shared" si="4"/>
        <v>DISTRIBUCION VOLUMEN X CRITERIO (Consumiciones)Chocolatinas/Chocolate/BombonesNIVEL MEDIO ALTO</v>
      </c>
      <c r="B177">
        <v>0</v>
      </c>
      <c r="C177" s="6">
        <v>0</v>
      </c>
      <c r="D177" s="6" t="s">
        <v>89</v>
      </c>
      <c r="E177" s="83">
        <v>11.882481426094602</v>
      </c>
      <c r="F177" s="83">
        <v>11.49119041883195</v>
      </c>
      <c r="G177" s="83">
        <v>15.007863633282986</v>
      </c>
      <c r="H177" s="7">
        <v>0</v>
      </c>
      <c r="I177" s="7"/>
      <c r="J177" s="7"/>
      <c r="K177" s="7"/>
      <c r="L177" s="7"/>
      <c r="M177" s="7"/>
      <c r="N177" s="7"/>
      <c r="O177" s="7"/>
    </row>
    <row r="178" spans="1:15">
      <c r="A178" s="6" t="str">
        <f t="shared" si="4"/>
        <v>DISTRIBUCION VOLUMEN X CRITERIO (Consumiciones)Chocolatinas/Chocolate/BombonesNIVEL MEDIO</v>
      </c>
      <c r="B178">
        <v>0</v>
      </c>
      <c r="C178" s="6">
        <v>0</v>
      </c>
      <c r="D178" s="6" t="s">
        <v>90</v>
      </c>
      <c r="E178" s="83">
        <v>30.384543013389749</v>
      </c>
      <c r="F178" s="83">
        <v>25.806339264204837</v>
      </c>
      <c r="G178" s="83">
        <v>22.858680313504514</v>
      </c>
      <c r="H178" s="8">
        <v>0</v>
      </c>
      <c r="I178" s="8"/>
      <c r="J178" s="8"/>
      <c r="K178" s="8"/>
      <c r="L178" s="8"/>
      <c r="M178" s="8"/>
      <c r="N178" s="7"/>
      <c r="O178" s="7"/>
    </row>
    <row r="179" spans="1:15">
      <c r="A179" s="6" t="str">
        <f t="shared" si="4"/>
        <v>DISTRIBUCION VOLUMEN X CRITERIO (Consumiciones)Chocolatinas/Chocolate/BombonesNIVEL MEDIO BAJO</v>
      </c>
      <c r="B179">
        <v>0</v>
      </c>
      <c r="C179" s="6">
        <v>0</v>
      </c>
      <c r="D179" s="6" t="s">
        <v>91</v>
      </c>
      <c r="E179" s="83">
        <v>9.3004679374554193</v>
      </c>
      <c r="F179" s="83">
        <v>13.199235984444366</v>
      </c>
      <c r="G179" s="83">
        <v>20.861517151736962</v>
      </c>
      <c r="H179" s="7">
        <v>0</v>
      </c>
      <c r="I179" s="7"/>
      <c r="J179" s="8"/>
      <c r="K179" s="8"/>
      <c r="L179" s="7"/>
      <c r="M179" s="7"/>
      <c r="N179" s="7"/>
      <c r="O179" s="7"/>
    </row>
    <row r="180" spans="1:15">
      <c r="A180" s="6" t="str">
        <f t="shared" si="4"/>
        <v>DISTRIBUCION VOLUMEN X CRITERIO (Consumiciones)Chocolatinas/Chocolate/BombonesNIVEL BAJO</v>
      </c>
      <c r="B180">
        <v>0</v>
      </c>
      <c r="C180" s="6">
        <v>0</v>
      </c>
      <c r="D180" s="6" t="s">
        <v>92</v>
      </c>
      <c r="E180" s="83">
        <v>25.850249216823308</v>
      </c>
      <c r="F180" s="83">
        <v>29.687593350999762</v>
      </c>
      <c r="G180" s="83">
        <v>26.322506390147556</v>
      </c>
      <c r="H180" s="7">
        <v>0</v>
      </c>
      <c r="I180" s="7"/>
      <c r="J180" s="7"/>
      <c r="K180" s="7"/>
      <c r="L180" s="7"/>
      <c r="M180" s="7"/>
      <c r="N180" s="7"/>
      <c r="O180" s="7"/>
    </row>
    <row r="181" spans="1:15">
      <c r="A181" s="6" t="str">
        <f t="shared" si="4"/>
        <v>DISTRIBUCION VOLUMEN X CRITERIO (Consumiciones)Chocolatinas/Chocolate/BombonesHOMBRE</v>
      </c>
      <c r="B181">
        <v>0</v>
      </c>
      <c r="C181" s="6">
        <v>0</v>
      </c>
      <c r="D181" s="6" t="s">
        <v>93</v>
      </c>
      <c r="E181" s="83">
        <v>32.64456623315813</v>
      </c>
      <c r="F181" s="83">
        <v>36.938059675809612</v>
      </c>
      <c r="G181" s="83">
        <v>28.147374593354247</v>
      </c>
      <c r="H181" s="7">
        <v>0</v>
      </c>
      <c r="I181" s="7"/>
      <c r="J181" s="7"/>
      <c r="K181" s="7"/>
      <c r="L181" s="7"/>
      <c r="M181" s="7"/>
      <c r="N181" s="7"/>
      <c r="O181" s="7"/>
    </row>
    <row r="182" spans="1:15">
      <c r="A182" s="6" t="str">
        <f t="shared" si="4"/>
        <v>DISTRIBUCION VOLUMEN X CRITERIO (Consumiciones)Chocolatinas/Chocolate/BombonesMUJER</v>
      </c>
      <c r="B182">
        <v>0</v>
      </c>
      <c r="C182" s="6">
        <v>0</v>
      </c>
      <c r="D182" s="6" t="s">
        <v>94</v>
      </c>
      <c r="E182" s="83">
        <v>67.355446934454648</v>
      </c>
      <c r="F182" s="83">
        <v>63.061940324190381</v>
      </c>
      <c r="G182" s="83">
        <v>71.852625406645757</v>
      </c>
      <c r="H182" s="7">
        <v>0</v>
      </c>
      <c r="I182" s="7"/>
      <c r="J182" s="7"/>
      <c r="K182" s="7"/>
      <c r="L182" s="7"/>
      <c r="M182" s="7"/>
      <c r="N182" s="7"/>
      <c r="O182" s="7"/>
    </row>
    <row r="183" spans="1:15">
      <c r="A183" s="6" t="str">
        <f>$B$3&amp;$C$183&amp;D183</f>
        <v>DISTRIBUCION VOLUMEN X CRITERIO (Consumiciones)ChiclesT.ESPAÑA</v>
      </c>
      <c r="B183">
        <v>0</v>
      </c>
      <c r="C183" s="6" t="s">
        <v>51</v>
      </c>
      <c r="D183" s="6" t="s">
        <v>65</v>
      </c>
      <c r="E183" s="83">
        <v>100</v>
      </c>
      <c r="F183" s="83">
        <v>100</v>
      </c>
      <c r="G183" s="83">
        <v>100</v>
      </c>
      <c r="H183" s="7">
        <v>0</v>
      </c>
      <c r="I183" s="7"/>
      <c r="J183" s="7"/>
      <c r="K183" s="7"/>
      <c r="L183" s="7"/>
      <c r="M183" s="7"/>
      <c r="N183" s="7"/>
      <c r="O183" s="7"/>
    </row>
    <row r="184" spans="1:15">
      <c r="A184" s="6" t="str">
        <f t="shared" ref="A184:A212" si="5">$B$3&amp;$C$183&amp;D184</f>
        <v>DISTRIBUCION VOLUMEN X CRITERIO (Consumiciones)ChiclesBCN AM</v>
      </c>
      <c r="B184">
        <v>0</v>
      </c>
      <c r="C184" s="6">
        <v>0</v>
      </c>
      <c r="D184" s="6" t="s">
        <v>66</v>
      </c>
      <c r="E184" s="83">
        <v>3.8541658987472251</v>
      </c>
      <c r="F184" s="83">
        <v>4.4426738515186734</v>
      </c>
      <c r="G184" s="83">
        <v>4.1845118795047682</v>
      </c>
      <c r="H184" s="7">
        <v>0</v>
      </c>
      <c r="I184" s="7"/>
      <c r="J184" s="8"/>
      <c r="K184" s="8"/>
      <c r="L184" s="7"/>
      <c r="M184" s="7"/>
      <c r="N184" s="7"/>
      <c r="O184" s="7"/>
    </row>
    <row r="185" spans="1:15">
      <c r="A185" s="6" t="str">
        <f t="shared" si="5"/>
        <v>DISTRIBUCION VOLUMEN X CRITERIO (Consumiciones)ChiclesREST.CAT ARAGON</v>
      </c>
      <c r="B185">
        <v>0</v>
      </c>
      <c r="C185" s="6">
        <v>0</v>
      </c>
      <c r="D185" s="6" t="s">
        <v>67</v>
      </c>
      <c r="E185" s="83">
        <v>18.59740826350572</v>
      </c>
      <c r="F185" s="83">
        <v>24.98042038333249</v>
      </c>
      <c r="G185" s="83">
        <v>13.46719848408919</v>
      </c>
      <c r="H185" s="7">
        <v>0</v>
      </c>
      <c r="I185" s="7"/>
      <c r="J185" s="7"/>
      <c r="K185" s="7"/>
      <c r="L185" s="7"/>
      <c r="M185" s="7"/>
      <c r="N185" s="7"/>
      <c r="O185" s="7"/>
    </row>
    <row r="186" spans="1:15">
      <c r="A186" s="6" t="str">
        <f t="shared" si="5"/>
        <v>DISTRIBUCION VOLUMEN X CRITERIO (Consumiciones)ChiclesLEVANTE</v>
      </c>
      <c r="B186">
        <v>0</v>
      </c>
      <c r="C186" s="6">
        <v>0</v>
      </c>
      <c r="D186" s="6" t="s">
        <v>68</v>
      </c>
      <c r="E186" s="83">
        <v>11.078889397484263</v>
      </c>
      <c r="F186" s="83">
        <v>9.8526376219234848</v>
      </c>
      <c r="G186" s="83">
        <v>8.2139831155179621</v>
      </c>
      <c r="H186" s="8">
        <v>0</v>
      </c>
      <c r="I186" s="8"/>
      <c r="J186" s="8"/>
      <c r="K186" s="8"/>
      <c r="L186" s="8"/>
      <c r="M186" s="8"/>
      <c r="N186" s="7"/>
      <c r="O186" s="7"/>
    </row>
    <row r="187" spans="1:15">
      <c r="A187" s="6" t="str">
        <f t="shared" si="5"/>
        <v>DISTRIBUCION VOLUMEN X CRITERIO (Consumiciones)ChiclesANDALUCIA</v>
      </c>
      <c r="B187">
        <v>0</v>
      </c>
      <c r="C187" s="6">
        <v>0</v>
      </c>
      <c r="D187" s="6" t="s">
        <v>69</v>
      </c>
      <c r="E187" s="83">
        <v>26.85067021774956</v>
      </c>
      <c r="F187" s="83">
        <v>28.529807291403447</v>
      </c>
      <c r="G187" s="83">
        <v>58.008126623835579</v>
      </c>
      <c r="H187" s="8">
        <v>0</v>
      </c>
      <c r="I187" s="7"/>
      <c r="J187" s="8"/>
      <c r="K187" s="8"/>
      <c r="L187" s="8"/>
      <c r="M187" s="8"/>
      <c r="N187" s="7"/>
      <c r="O187" s="7"/>
    </row>
    <row r="188" spans="1:15">
      <c r="A188" s="6" t="str">
        <f t="shared" si="5"/>
        <v>DISTRIBUCION VOLUMEN X CRITERIO (Consumiciones)ChiclesMDD AM</v>
      </c>
      <c r="B188">
        <v>0</v>
      </c>
      <c r="C188" s="6">
        <v>0</v>
      </c>
      <c r="D188" s="6" t="s">
        <v>70</v>
      </c>
      <c r="E188" s="83">
        <v>8.5579243589855292</v>
      </c>
      <c r="F188" s="83">
        <v>11.522669555768939</v>
      </c>
      <c r="G188" s="83">
        <v>5.675416325735898</v>
      </c>
      <c r="H188" s="7">
        <v>0</v>
      </c>
      <c r="I188" s="7"/>
      <c r="J188" s="8"/>
      <c r="K188" s="8"/>
      <c r="L188" s="8"/>
      <c r="M188" s="8"/>
      <c r="N188" s="7"/>
      <c r="O188" s="7"/>
    </row>
    <row r="189" spans="1:15">
      <c r="A189" s="6" t="str">
        <f t="shared" si="5"/>
        <v>DISTRIBUCION VOLUMEN X CRITERIO (Consumiciones)ChiclesRTO CENTRO</v>
      </c>
      <c r="B189">
        <v>0</v>
      </c>
      <c r="C189" s="6">
        <v>0</v>
      </c>
      <c r="D189" s="6" t="s">
        <v>71</v>
      </c>
      <c r="E189" s="83">
        <v>17.15968546913232</v>
      </c>
      <c r="F189" s="83">
        <v>9.7645431659675541</v>
      </c>
      <c r="G189" s="83">
        <v>2.8302847874592398</v>
      </c>
      <c r="H189" s="7">
        <v>0</v>
      </c>
      <c r="I189" s="7"/>
      <c r="J189" s="7"/>
      <c r="K189" s="7"/>
      <c r="L189" s="7"/>
      <c r="M189" s="7"/>
      <c r="N189" s="7"/>
      <c r="O189" s="7"/>
    </row>
    <row r="190" spans="1:15">
      <c r="A190" s="6" t="str">
        <f t="shared" si="5"/>
        <v>DISTRIBUCION VOLUMEN X CRITERIO (Consumiciones)ChiclesNORTE-CENTRO</v>
      </c>
      <c r="B190">
        <v>0</v>
      </c>
      <c r="C190" s="6">
        <v>0</v>
      </c>
      <c r="D190" s="6" t="s">
        <v>72</v>
      </c>
      <c r="E190" s="83">
        <v>6.6911127538071486</v>
      </c>
      <c r="F190" s="83">
        <v>6.1661776039824128</v>
      </c>
      <c r="G190" s="83">
        <v>4.3488135905647942</v>
      </c>
      <c r="H190" s="7">
        <v>0</v>
      </c>
      <c r="I190" s="7"/>
      <c r="J190" s="7"/>
      <c r="K190" s="7"/>
      <c r="L190" s="7"/>
      <c r="M190" s="7"/>
      <c r="N190" s="7"/>
      <c r="O190" s="7"/>
    </row>
    <row r="191" spans="1:15">
      <c r="A191" s="6" t="str">
        <f t="shared" si="5"/>
        <v>DISTRIBUCION VOLUMEN X CRITERIO (Consumiciones)ChiclesNOROESTE</v>
      </c>
      <c r="B191">
        <v>0</v>
      </c>
      <c r="C191" s="6">
        <v>0</v>
      </c>
      <c r="D191" s="6" t="s">
        <v>73</v>
      </c>
      <c r="E191" s="83">
        <v>7.210133587824628</v>
      </c>
      <c r="F191" s="83">
        <v>4.7410586812048319</v>
      </c>
      <c r="G191" s="83">
        <v>3.2716728985007735</v>
      </c>
      <c r="H191" s="7">
        <v>0</v>
      </c>
      <c r="I191" s="7"/>
      <c r="J191" s="7"/>
      <c r="K191" s="7"/>
      <c r="L191" s="7"/>
      <c r="M191" s="7"/>
      <c r="N191" s="7"/>
      <c r="O191" s="7"/>
    </row>
    <row r="192" spans="1:15">
      <c r="A192" s="6" t="str">
        <f t="shared" si="5"/>
        <v>DISTRIBUCION VOLUMEN X CRITERIO (Consumiciones)Chicles&lt;2MIL</v>
      </c>
      <c r="B192">
        <v>0</v>
      </c>
      <c r="C192" s="6">
        <v>0</v>
      </c>
      <c r="D192" s="6" t="s">
        <v>74</v>
      </c>
      <c r="E192" s="83">
        <v>6.6439820471045685</v>
      </c>
      <c r="F192" s="83">
        <v>2.4182895493253147</v>
      </c>
      <c r="G192" s="83">
        <v>2.8119890669022483</v>
      </c>
      <c r="H192" s="7">
        <v>0</v>
      </c>
      <c r="I192" s="7"/>
      <c r="J192" s="7"/>
      <c r="K192" s="7"/>
      <c r="L192" s="7"/>
      <c r="M192" s="7"/>
      <c r="N192" s="7"/>
      <c r="O192" s="7"/>
    </row>
    <row r="193" spans="1:15">
      <c r="A193" s="6" t="str">
        <f t="shared" si="5"/>
        <v>DISTRIBUCION VOLUMEN X CRITERIO (Consumiciones)Chicles2-5MIL</v>
      </c>
      <c r="B193">
        <v>0</v>
      </c>
      <c r="C193" s="6">
        <v>0</v>
      </c>
      <c r="D193" s="6" t="s">
        <v>75</v>
      </c>
      <c r="E193" s="83">
        <v>7.0111022721256298</v>
      </c>
      <c r="F193" s="83">
        <v>4.6087472203972304</v>
      </c>
      <c r="G193" s="83">
        <v>2.1477826337053663</v>
      </c>
      <c r="H193" s="7">
        <v>0</v>
      </c>
      <c r="I193" s="7"/>
      <c r="J193" s="7"/>
      <c r="K193" s="7"/>
      <c r="L193" s="7"/>
      <c r="M193" s="7"/>
      <c r="N193" s="7"/>
      <c r="O193" s="7"/>
    </row>
    <row r="194" spans="1:15">
      <c r="A194" s="6" t="str">
        <f t="shared" si="5"/>
        <v>DISTRIBUCION VOLUMEN X CRITERIO (Consumiciones)Chicles5-10MIL</v>
      </c>
      <c r="B194">
        <v>0</v>
      </c>
      <c r="C194" s="6">
        <v>0</v>
      </c>
      <c r="D194" s="6" t="s">
        <v>76</v>
      </c>
      <c r="E194" s="83">
        <v>10.507550630743896</v>
      </c>
      <c r="F194" s="83">
        <v>14.625863098246322</v>
      </c>
      <c r="G194" s="83">
        <v>48.059991565760541</v>
      </c>
      <c r="H194" s="8">
        <v>0</v>
      </c>
      <c r="I194" s="8"/>
      <c r="J194" s="8"/>
      <c r="K194" s="8"/>
      <c r="L194" s="8"/>
      <c r="M194" s="8"/>
      <c r="N194" s="7"/>
      <c r="O194" s="7"/>
    </row>
    <row r="195" spans="1:15">
      <c r="A195" s="6" t="str">
        <f t="shared" si="5"/>
        <v>DISTRIBUCION VOLUMEN X CRITERIO (Consumiciones)Chicles10-30MIL</v>
      </c>
      <c r="B195">
        <v>0</v>
      </c>
      <c r="C195" s="6">
        <v>0</v>
      </c>
      <c r="D195" s="6" t="s">
        <v>77</v>
      </c>
      <c r="E195" s="83">
        <v>29.849044350782471</v>
      </c>
      <c r="F195" s="83">
        <v>27.93727020897559</v>
      </c>
      <c r="G195" s="83">
        <v>10.175376466101083</v>
      </c>
      <c r="H195" s="7">
        <v>0</v>
      </c>
      <c r="I195" s="7"/>
      <c r="J195" s="8"/>
      <c r="K195" s="8"/>
      <c r="L195" s="8"/>
      <c r="M195" s="7"/>
      <c r="N195" s="7"/>
      <c r="O195" s="7"/>
    </row>
    <row r="196" spans="1:15">
      <c r="A196" s="6" t="str">
        <f t="shared" si="5"/>
        <v>DISTRIBUCION VOLUMEN X CRITERIO (Consumiciones)Chicles30-100MIL</v>
      </c>
      <c r="B196">
        <v>0</v>
      </c>
      <c r="C196" s="6">
        <v>0</v>
      </c>
      <c r="D196" s="6" t="s">
        <v>78</v>
      </c>
      <c r="E196" s="83">
        <v>17.692197111908037</v>
      </c>
      <c r="F196" s="83">
        <v>17.720157173902056</v>
      </c>
      <c r="G196" s="83">
        <v>15.050728423712952</v>
      </c>
      <c r="H196" s="7">
        <v>0</v>
      </c>
      <c r="I196" s="7"/>
      <c r="J196" s="7"/>
      <c r="K196" s="7"/>
      <c r="L196" s="7"/>
      <c r="M196" s="7"/>
      <c r="N196" s="7"/>
      <c r="O196" s="7"/>
    </row>
    <row r="197" spans="1:15">
      <c r="A197" s="6" t="str">
        <f t="shared" si="5"/>
        <v>DISTRIBUCION VOLUMEN X CRITERIO (Consumiciones)Chicles100-200MIL</v>
      </c>
      <c r="B197">
        <v>0</v>
      </c>
      <c r="C197" s="6">
        <v>0</v>
      </c>
      <c r="D197" s="6" t="s">
        <v>79</v>
      </c>
      <c r="E197" s="83">
        <v>5.8411817492746927</v>
      </c>
      <c r="F197" s="83">
        <v>5.689258572547633</v>
      </c>
      <c r="G197" s="83">
        <v>4.4570628753881119</v>
      </c>
      <c r="H197" s="7">
        <v>0</v>
      </c>
      <c r="I197" s="7"/>
      <c r="J197" s="7"/>
      <c r="K197" s="7"/>
      <c r="L197" s="7"/>
      <c r="M197" s="7"/>
      <c r="N197" s="7"/>
      <c r="O197" s="7"/>
    </row>
    <row r="198" spans="1:15">
      <c r="A198" s="6" t="str">
        <f t="shared" si="5"/>
        <v>DISTRIBUCION VOLUMEN X CRITERIO (Consumiciones)Chicles200-500MIL</v>
      </c>
      <c r="B198">
        <v>0</v>
      </c>
      <c r="C198" s="6">
        <v>0</v>
      </c>
      <c r="D198" s="6" t="s">
        <v>80</v>
      </c>
      <c r="E198" s="83">
        <v>9.9749083020413138</v>
      </c>
      <c r="F198" s="83">
        <v>10.850333394400364</v>
      </c>
      <c r="G198" s="83">
        <v>6.9018069009622911</v>
      </c>
      <c r="H198" s="7">
        <v>0</v>
      </c>
      <c r="I198" s="7"/>
      <c r="J198" s="7"/>
      <c r="K198" s="7"/>
      <c r="L198" s="7"/>
      <c r="M198" s="7"/>
      <c r="N198" s="7"/>
      <c r="O198" s="7"/>
    </row>
    <row r="199" spans="1:15">
      <c r="A199" s="6" t="str">
        <f t="shared" si="5"/>
        <v>DISTRIBUCION VOLUMEN X CRITERIO (Consumiciones)Chicles&gt;500MIL</v>
      </c>
      <c r="B199">
        <v>0</v>
      </c>
      <c r="C199" s="6">
        <v>0</v>
      </c>
      <c r="D199" s="6" t="s">
        <v>81</v>
      </c>
      <c r="E199" s="83">
        <v>12.48002013233458</v>
      </c>
      <c r="F199" s="83">
        <v>16.150076439076162</v>
      </c>
      <c r="G199" s="83">
        <v>10.3952682909048</v>
      </c>
      <c r="H199" s="8">
        <v>0</v>
      </c>
      <c r="I199" s="7"/>
      <c r="J199" s="7"/>
      <c r="K199" s="7"/>
      <c r="L199" s="7"/>
      <c r="M199" s="7"/>
      <c r="N199" s="7"/>
      <c r="O199" s="7"/>
    </row>
    <row r="200" spans="1:15">
      <c r="A200" s="6" t="str">
        <f t="shared" si="5"/>
        <v>DISTRIBUCION VOLUMEN X CRITERIO (Consumiciones)ChiclesDE 15 A 19 AÑOS</v>
      </c>
      <c r="B200">
        <v>0</v>
      </c>
      <c r="C200" s="6">
        <v>0</v>
      </c>
      <c r="D200" s="6" t="s">
        <v>82</v>
      </c>
      <c r="E200" s="83">
        <v>21.19468047961065</v>
      </c>
      <c r="F200" s="83">
        <v>5.0125516437560007</v>
      </c>
      <c r="G200" s="83">
        <v>5.2080095046706889</v>
      </c>
      <c r="H200" s="7">
        <v>0</v>
      </c>
      <c r="I200" s="7"/>
      <c r="J200" s="7"/>
      <c r="K200" s="7"/>
      <c r="L200" s="7"/>
      <c r="M200" s="7"/>
      <c r="N200" s="7"/>
      <c r="O200" s="7"/>
    </row>
    <row r="201" spans="1:15">
      <c r="A201" s="6" t="str">
        <f t="shared" si="5"/>
        <v>DISTRIBUCION VOLUMEN X CRITERIO (Consumiciones)ChiclesDE 20 A 24 AÑOS</v>
      </c>
      <c r="B201">
        <v>0</v>
      </c>
      <c r="C201" s="6">
        <v>0</v>
      </c>
      <c r="D201" s="6" t="s">
        <v>83</v>
      </c>
      <c r="E201" s="83">
        <v>2.6905374006368086</v>
      </c>
      <c r="F201" s="83">
        <v>0.90565854475160457</v>
      </c>
      <c r="G201" s="83">
        <v>2.7786029924065172</v>
      </c>
      <c r="H201" s="7">
        <v>0</v>
      </c>
      <c r="I201" s="7"/>
      <c r="J201" s="7"/>
      <c r="K201" s="7"/>
      <c r="L201" s="7"/>
      <c r="M201" s="7"/>
      <c r="N201" s="7"/>
      <c r="O201" s="7"/>
    </row>
    <row r="202" spans="1:15">
      <c r="A202" s="6" t="str">
        <f t="shared" si="5"/>
        <v>DISTRIBUCION VOLUMEN X CRITERIO (Consumiciones)ChiclesDE 25 A 34 AÑOS</v>
      </c>
      <c r="B202">
        <v>0</v>
      </c>
      <c r="C202" s="6">
        <v>0</v>
      </c>
      <c r="D202" s="6" t="s">
        <v>84</v>
      </c>
      <c r="E202" s="83">
        <v>18.627258269570888</v>
      </c>
      <c r="F202" s="83">
        <v>19.104679682367212</v>
      </c>
      <c r="G202" s="83">
        <v>5.0503461268437295</v>
      </c>
      <c r="H202" s="7">
        <v>0</v>
      </c>
      <c r="I202" s="7"/>
      <c r="J202" s="7"/>
      <c r="K202" s="7"/>
      <c r="L202" s="7"/>
      <c r="M202" s="7"/>
      <c r="N202" s="7"/>
      <c r="O202" s="7"/>
    </row>
    <row r="203" spans="1:15">
      <c r="A203" s="6" t="str">
        <f t="shared" si="5"/>
        <v>DISTRIBUCION VOLUMEN X CRITERIO (Consumiciones)ChiclesDE 35 A 49 AÑOS</v>
      </c>
      <c r="B203">
        <v>0</v>
      </c>
      <c r="C203" s="6">
        <v>0</v>
      </c>
      <c r="D203" s="6" t="s">
        <v>85</v>
      </c>
      <c r="E203" s="83">
        <v>22.250401607906028</v>
      </c>
      <c r="F203" s="83">
        <v>26.064493101531312</v>
      </c>
      <c r="G203" s="83">
        <v>17.7817179710053</v>
      </c>
      <c r="H203" s="8">
        <v>0</v>
      </c>
      <c r="I203" s="7"/>
      <c r="J203" s="7"/>
      <c r="K203" s="7"/>
      <c r="L203" s="7"/>
      <c r="M203" s="7"/>
      <c r="N203" s="7"/>
      <c r="O203" s="7"/>
    </row>
    <row r="204" spans="1:15">
      <c r="A204" s="6" t="str">
        <f t="shared" si="5"/>
        <v>DISTRIBUCION VOLUMEN X CRITERIO (Consumiciones)ChiclesDE 50 A 59 AÑOS</v>
      </c>
      <c r="B204">
        <v>0</v>
      </c>
      <c r="C204" s="6">
        <v>0</v>
      </c>
      <c r="D204" s="6" t="s">
        <v>86</v>
      </c>
      <c r="E204" s="83">
        <v>15.167964925237598</v>
      </c>
      <c r="F204" s="83">
        <v>19.560806969222217</v>
      </c>
      <c r="G204" s="83">
        <v>10.042014129573744</v>
      </c>
      <c r="H204" s="7">
        <v>0</v>
      </c>
      <c r="I204" s="7"/>
      <c r="J204" s="7"/>
      <c r="K204" s="7"/>
      <c r="L204" s="7"/>
      <c r="M204" s="7"/>
      <c r="N204" s="7"/>
      <c r="O204" s="7"/>
    </row>
    <row r="205" spans="1:15">
      <c r="A205" s="6" t="str">
        <f t="shared" si="5"/>
        <v>DISTRIBUCION VOLUMEN X CRITERIO (Consumiciones)ChiclesDE 60 A 75 AÑOS</v>
      </c>
      <c r="B205">
        <v>0</v>
      </c>
      <c r="C205" s="6">
        <v>0</v>
      </c>
      <c r="D205" s="6" t="s">
        <v>87</v>
      </c>
      <c r="E205" s="83">
        <v>20.069149609919261</v>
      </c>
      <c r="F205" s="83">
        <v>29.351799792793248</v>
      </c>
      <c r="G205" s="83">
        <v>59.139310460916661</v>
      </c>
      <c r="H205" s="7">
        <v>0</v>
      </c>
      <c r="I205" s="7"/>
      <c r="J205" s="7"/>
      <c r="K205" s="7"/>
      <c r="L205" s="7"/>
      <c r="M205" s="7"/>
      <c r="N205" s="7"/>
      <c r="O205" s="7"/>
    </row>
    <row r="206" spans="1:15">
      <c r="A206" s="6" t="str">
        <f t="shared" si="5"/>
        <v>DISTRIBUCION VOLUMEN X CRITERIO (Consumiciones)ChiclesNIVEL ALTO</v>
      </c>
      <c r="B206">
        <v>0</v>
      </c>
      <c r="C206" s="6">
        <v>0</v>
      </c>
      <c r="D206" s="6" t="s">
        <v>88</v>
      </c>
      <c r="E206" s="83">
        <v>25.187601323479836</v>
      </c>
      <c r="F206" s="83">
        <v>26.058922051094154</v>
      </c>
      <c r="G206" s="83">
        <v>15.591509571794907</v>
      </c>
      <c r="H206" s="7">
        <v>0</v>
      </c>
      <c r="I206" s="7"/>
      <c r="J206" s="7"/>
      <c r="K206" s="7"/>
      <c r="L206" s="7"/>
      <c r="M206" s="7"/>
      <c r="N206" s="7"/>
      <c r="O206" s="7"/>
    </row>
    <row r="207" spans="1:15">
      <c r="A207" s="6" t="str">
        <f t="shared" si="5"/>
        <v>DISTRIBUCION VOLUMEN X CRITERIO (Consumiciones)ChiclesNIVEL MEDIO ALTO</v>
      </c>
      <c r="B207">
        <v>0</v>
      </c>
      <c r="C207" s="6">
        <v>0</v>
      </c>
      <c r="D207" s="6" t="s">
        <v>89</v>
      </c>
      <c r="E207" s="83">
        <v>11.693568979048029</v>
      </c>
      <c r="F207" s="83">
        <v>15.008784966139386</v>
      </c>
      <c r="G207" s="83">
        <v>9.035373129153216</v>
      </c>
      <c r="H207" s="7">
        <v>0</v>
      </c>
      <c r="I207" s="7"/>
      <c r="J207" s="8"/>
      <c r="K207" s="8"/>
      <c r="L207" s="8"/>
      <c r="M207" s="7"/>
      <c r="N207" s="7"/>
      <c r="O207" s="7"/>
    </row>
    <row r="208" spans="1:15">
      <c r="A208" s="6" t="str">
        <f t="shared" si="5"/>
        <v>DISTRIBUCION VOLUMEN X CRITERIO (Consumiciones)ChiclesNIVEL MEDIO</v>
      </c>
      <c r="B208">
        <v>0</v>
      </c>
      <c r="C208" s="6">
        <v>0</v>
      </c>
      <c r="D208" s="6" t="s">
        <v>90</v>
      </c>
      <c r="E208" s="83">
        <v>26.178746849296342</v>
      </c>
      <c r="F208" s="83">
        <v>24.298971546975284</v>
      </c>
      <c r="G208" s="83">
        <v>11.545549190197434</v>
      </c>
      <c r="H208" s="7">
        <v>0</v>
      </c>
      <c r="I208" s="7"/>
      <c r="J208" s="7"/>
      <c r="K208" s="8"/>
      <c r="L208" s="7"/>
      <c r="M208" s="8"/>
      <c r="N208" s="7"/>
      <c r="O208" s="7"/>
    </row>
    <row r="209" spans="1:15">
      <c r="A209" s="6" t="str">
        <f t="shared" si="5"/>
        <v>DISTRIBUCION VOLUMEN X CRITERIO (Consumiciones)ChiclesNIVEL MEDIO BAJO</v>
      </c>
      <c r="B209">
        <v>0</v>
      </c>
      <c r="C209" s="6">
        <v>0</v>
      </c>
      <c r="D209" s="6" t="s">
        <v>91</v>
      </c>
      <c r="E209" s="83">
        <v>8.5324473050886418</v>
      </c>
      <c r="F209" s="83">
        <v>21.36260944685905</v>
      </c>
      <c r="G209" s="83">
        <v>7.1466902722635313</v>
      </c>
      <c r="H209" s="7">
        <v>0</v>
      </c>
      <c r="I209" s="7"/>
      <c r="J209" s="7"/>
      <c r="K209" s="7"/>
      <c r="L209" s="8"/>
      <c r="M209" s="7"/>
      <c r="N209" s="7"/>
      <c r="O209" s="7"/>
    </row>
    <row r="210" spans="1:15">
      <c r="A210" s="6" t="str">
        <f t="shared" si="5"/>
        <v>DISTRIBUCION VOLUMEN X CRITERIO (Consumiciones)ChiclesNIVEL BAJO</v>
      </c>
      <c r="B210">
        <v>0</v>
      </c>
      <c r="C210" s="6">
        <v>0</v>
      </c>
      <c r="D210" s="6" t="s">
        <v>92</v>
      </c>
      <c r="E210" s="83">
        <v>28.407628841244748</v>
      </c>
      <c r="F210" s="83">
        <v>13.270704092333348</v>
      </c>
      <c r="G210" s="83">
        <v>56.680874873049284</v>
      </c>
      <c r="H210" s="7">
        <v>0</v>
      </c>
      <c r="I210" s="7"/>
      <c r="J210" s="7"/>
      <c r="K210" s="7"/>
      <c r="L210" s="7"/>
      <c r="M210" s="7"/>
      <c r="N210" s="7"/>
      <c r="O210" s="7"/>
    </row>
    <row r="211" spans="1:15">
      <c r="A211" s="6" t="str">
        <f t="shared" si="5"/>
        <v>DISTRIBUCION VOLUMEN X CRITERIO (Consumiciones)ChiclesHOMBRE</v>
      </c>
      <c r="B211">
        <v>0</v>
      </c>
      <c r="C211" s="6">
        <v>0</v>
      </c>
      <c r="D211" s="6" t="s">
        <v>93</v>
      </c>
      <c r="E211" s="83">
        <v>28.515357606959729</v>
      </c>
      <c r="F211" s="83">
        <v>35.907682443018146</v>
      </c>
      <c r="G211" s="83">
        <v>18.600950526339808</v>
      </c>
      <c r="H211" s="7">
        <v>0</v>
      </c>
      <c r="I211" s="7"/>
      <c r="J211" s="7"/>
      <c r="K211" s="8"/>
      <c r="L211" s="7"/>
      <c r="M211" s="7"/>
      <c r="N211" s="7"/>
      <c r="O211" s="7"/>
    </row>
    <row r="212" spans="1:15">
      <c r="A212" s="6" t="str">
        <f t="shared" si="5"/>
        <v>DISTRIBUCION VOLUMEN X CRITERIO (Consumiciones)ChiclesMUJER</v>
      </c>
      <c r="B212">
        <v>0</v>
      </c>
      <c r="C212" s="6">
        <v>0</v>
      </c>
      <c r="D212" s="6" t="s">
        <v>94</v>
      </c>
      <c r="E212" s="83">
        <v>71.484632340276661</v>
      </c>
      <c r="F212" s="83">
        <v>64.09230966038308</v>
      </c>
      <c r="G212" s="83">
        <v>81.39906429136829</v>
      </c>
      <c r="H212" s="7">
        <v>0</v>
      </c>
      <c r="I212" s="7"/>
      <c r="J212" s="7"/>
      <c r="K212" s="7"/>
      <c r="L212" s="7"/>
      <c r="M212" s="7"/>
      <c r="N212" s="7"/>
      <c r="O212" s="7"/>
    </row>
    <row r="213" spans="1:15">
      <c r="A213" s="6" t="str">
        <f>$B$3&amp;$C$213&amp;D213</f>
        <v>DISTRIBUCION VOLUMEN X CRITERIO (Consumiciones)CaramelosT.ESPAÑA</v>
      </c>
      <c r="B213">
        <v>0</v>
      </c>
      <c r="C213" s="6" t="s">
        <v>52</v>
      </c>
      <c r="D213" s="6" t="s">
        <v>65</v>
      </c>
      <c r="E213" s="83">
        <v>100</v>
      </c>
      <c r="F213" s="83">
        <v>100</v>
      </c>
      <c r="G213" s="83">
        <v>100</v>
      </c>
      <c r="H213" s="7">
        <v>0</v>
      </c>
      <c r="I213" s="8"/>
      <c r="J213" s="8"/>
      <c r="K213" s="7"/>
      <c r="L213" s="8"/>
      <c r="M213" s="8"/>
      <c r="N213" s="7"/>
      <c r="O213" s="7"/>
    </row>
    <row r="214" spans="1:15">
      <c r="A214" s="6" t="str">
        <f t="shared" ref="A214:A242" si="6">$B$3&amp;$C$213&amp;D214</f>
        <v>DISTRIBUCION VOLUMEN X CRITERIO (Consumiciones)CaramelosBCN AM</v>
      </c>
      <c r="B214">
        <v>0</v>
      </c>
      <c r="C214" s="6">
        <v>0</v>
      </c>
      <c r="D214" s="6" t="s">
        <v>66</v>
      </c>
      <c r="E214" s="83">
        <v>16.309549627020242</v>
      </c>
      <c r="F214" s="83">
        <v>16.803674477297243</v>
      </c>
      <c r="G214" s="83">
        <v>8.2679933948661972</v>
      </c>
      <c r="H214" s="7">
        <v>0</v>
      </c>
      <c r="I214" s="7"/>
      <c r="J214" s="7"/>
      <c r="K214" s="7"/>
      <c r="L214" s="7"/>
      <c r="M214" s="8"/>
      <c r="N214" s="7"/>
      <c r="O214" s="7"/>
    </row>
    <row r="215" spans="1:15">
      <c r="A215" s="6" t="str">
        <f t="shared" si="6"/>
        <v>DISTRIBUCION VOLUMEN X CRITERIO (Consumiciones)CaramelosREST.CAT ARAGON</v>
      </c>
      <c r="B215">
        <v>0</v>
      </c>
      <c r="C215" s="6">
        <v>0</v>
      </c>
      <c r="D215" s="6" t="s">
        <v>67</v>
      </c>
      <c r="E215" s="83">
        <v>15.671432711208</v>
      </c>
      <c r="F215" s="83">
        <v>16.854388951622212</v>
      </c>
      <c r="G215" s="83">
        <v>12.717345799341279</v>
      </c>
      <c r="H215" s="8">
        <v>0</v>
      </c>
      <c r="I215" s="8"/>
      <c r="J215" s="8"/>
      <c r="K215" s="8"/>
      <c r="L215" s="8"/>
      <c r="M215" s="8"/>
      <c r="N215" s="7"/>
      <c r="O215" s="7"/>
    </row>
    <row r="216" spans="1:15">
      <c r="A216" s="6" t="str">
        <f t="shared" si="6"/>
        <v>DISTRIBUCION VOLUMEN X CRITERIO (Consumiciones)CaramelosLEVANTE</v>
      </c>
      <c r="B216">
        <v>0</v>
      </c>
      <c r="C216" s="6">
        <v>0</v>
      </c>
      <c r="D216" s="6" t="s">
        <v>68</v>
      </c>
      <c r="E216" s="83">
        <v>11.56000897640676</v>
      </c>
      <c r="F216" s="83">
        <v>15.869716081212157</v>
      </c>
      <c r="G216" s="83">
        <v>6.9768915056330298</v>
      </c>
      <c r="H216" s="8">
        <v>0</v>
      </c>
      <c r="I216" s="8"/>
      <c r="J216" s="8"/>
      <c r="K216" s="8"/>
      <c r="L216" s="8"/>
      <c r="M216" s="8"/>
      <c r="N216" s="7"/>
      <c r="O216" s="7"/>
    </row>
    <row r="217" spans="1:15">
      <c r="A217" s="6" t="str">
        <f t="shared" si="6"/>
        <v>DISTRIBUCION VOLUMEN X CRITERIO (Consumiciones)CaramelosANDALUCIA</v>
      </c>
      <c r="B217">
        <v>0</v>
      </c>
      <c r="C217" s="6">
        <v>0</v>
      </c>
      <c r="D217" s="6" t="s">
        <v>69</v>
      </c>
      <c r="E217" s="83">
        <v>27.20742288493415</v>
      </c>
      <c r="F217" s="83">
        <v>33.128596753583651</v>
      </c>
      <c r="G217" s="83">
        <v>57.074491088984182</v>
      </c>
      <c r="H217" s="8">
        <v>0</v>
      </c>
      <c r="I217" s="8"/>
      <c r="J217" s="8"/>
      <c r="K217" s="8"/>
      <c r="L217" s="8"/>
      <c r="M217" s="8"/>
      <c r="N217" s="7"/>
      <c r="O217" s="7"/>
    </row>
    <row r="218" spans="1:15">
      <c r="A218" s="6" t="str">
        <f t="shared" si="6"/>
        <v>DISTRIBUCION VOLUMEN X CRITERIO (Consumiciones)CaramelosMDD AM</v>
      </c>
      <c r="B218">
        <v>0</v>
      </c>
      <c r="C218" s="6">
        <v>0</v>
      </c>
      <c r="D218" s="6" t="s">
        <v>70</v>
      </c>
      <c r="E218" s="83">
        <v>9.3465075303126586</v>
      </c>
      <c r="F218" s="83">
        <v>6.3286873814904112</v>
      </c>
      <c r="G218" s="83">
        <v>7.0476337279701911</v>
      </c>
      <c r="H218" s="7">
        <v>0</v>
      </c>
      <c r="I218" s="7"/>
      <c r="J218" s="7"/>
      <c r="K218" s="7"/>
      <c r="L218" s="7"/>
      <c r="M218" s="7"/>
      <c r="N218" s="7"/>
      <c r="O218" s="7"/>
    </row>
    <row r="219" spans="1:15">
      <c r="A219" s="6" t="str">
        <f t="shared" si="6"/>
        <v>DISTRIBUCION VOLUMEN X CRITERIO (Consumiciones)CaramelosRTO CENTRO</v>
      </c>
      <c r="B219">
        <v>0</v>
      </c>
      <c r="C219" s="6">
        <v>0</v>
      </c>
      <c r="D219" s="6" t="s">
        <v>71</v>
      </c>
      <c r="E219" s="83">
        <v>6.5431750707332039</v>
      </c>
      <c r="F219" s="83">
        <v>3.7207466253378638</v>
      </c>
      <c r="G219" s="83">
        <v>3.0503832211780111</v>
      </c>
      <c r="H219" s="7">
        <v>0</v>
      </c>
      <c r="I219" s="7"/>
      <c r="J219" s="7"/>
      <c r="K219" s="7"/>
      <c r="L219" s="7"/>
      <c r="M219" s="7"/>
      <c r="N219" s="7"/>
      <c r="O219" s="7"/>
    </row>
    <row r="220" spans="1:15">
      <c r="A220" s="6" t="str">
        <f t="shared" si="6"/>
        <v>DISTRIBUCION VOLUMEN X CRITERIO (Consumiciones)CaramelosNORTE-CENTRO</v>
      </c>
      <c r="B220">
        <v>0</v>
      </c>
      <c r="C220" s="6">
        <v>0</v>
      </c>
      <c r="D220" s="6" t="s">
        <v>72</v>
      </c>
      <c r="E220" s="83">
        <v>8.499563437360333</v>
      </c>
      <c r="F220" s="83">
        <v>3.2326616076037213</v>
      </c>
      <c r="G220" s="83">
        <v>2.6360951768133067</v>
      </c>
      <c r="H220" s="7">
        <v>0</v>
      </c>
      <c r="I220" s="7"/>
      <c r="J220" s="7"/>
      <c r="K220" s="7"/>
      <c r="L220" s="7"/>
      <c r="M220" s="7"/>
      <c r="N220" s="7"/>
      <c r="O220" s="7"/>
    </row>
    <row r="221" spans="1:15">
      <c r="A221" s="6" t="str">
        <f t="shared" si="6"/>
        <v>DISTRIBUCION VOLUMEN X CRITERIO (Consumiciones)CaramelosNOROESTE</v>
      </c>
      <c r="B221">
        <v>0</v>
      </c>
      <c r="C221" s="6">
        <v>0</v>
      </c>
      <c r="D221" s="6" t="s">
        <v>73</v>
      </c>
      <c r="E221" s="83">
        <v>4.8623429050242102</v>
      </c>
      <c r="F221" s="83">
        <v>4.061526794943414</v>
      </c>
      <c r="G221" s="83">
        <v>2.2291791438982531</v>
      </c>
      <c r="H221" s="7">
        <v>0</v>
      </c>
      <c r="I221" s="7"/>
      <c r="J221" s="7"/>
      <c r="K221" s="7"/>
      <c r="L221" s="7"/>
      <c r="M221" s="7"/>
      <c r="N221" s="7"/>
      <c r="O221" s="7"/>
    </row>
    <row r="222" spans="1:15">
      <c r="A222" s="6" t="str">
        <f t="shared" si="6"/>
        <v>DISTRIBUCION VOLUMEN X CRITERIO (Consumiciones)Caramelos&lt;2MIL</v>
      </c>
      <c r="B222">
        <v>0</v>
      </c>
      <c r="C222" s="6">
        <v>0</v>
      </c>
      <c r="D222" s="6" t="s">
        <v>74</v>
      </c>
      <c r="E222" s="83">
        <v>2.8132844534040884</v>
      </c>
      <c r="F222" s="83">
        <v>4.3033825572461852</v>
      </c>
      <c r="G222" s="83">
        <v>1.5947862050105917</v>
      </c>
      <c r="H222" s="7">
        <v>0</v>
      </c>
      <c r="I222" s="7"/>
      <c r="J222" s="7"/>
      <c r="K222" s="7"/>
      <c r="L222" s="7"/>
      <c r="M222" s="7"/>
      <c r="N222" s="7"/>
      <c r="O222" s="7"/>
    </row>
    <row r="223" spans="1:15">
      <c r="A223" s="6" t="str">
        <f t="shared" si="6"/>
        <v>DISTRIBUCION VOLUMEN X CRITERIO (Consumiciones)Caramelos2-5MIL</v>
      </c>
      <c r="B223">
        <v>0</v>
      </c>
      <c r="C223" s="6">
        <v>0</v>
      </c>
      <c r="D223" s="6" t="s">
        <v>75</v>
      </c>
      <c r="E223" s="83">
        <v>5.4430152177752964</v>
      </c>
      <c r="F223" s="83">
        <v>1.511524207470234</v>
      </c>
      <c r="G223" s="83">
        <v>1.9340518511709412</v>
      </c>
      <c r="H223" s="8">
        <v>0</v>
      </c>
      <c r="I223" s="8"/>
      <c r="J223" s="8"/>
      <c r="K223" s="8"/>
      <c r="L223" s="8"/>
      <c r="M223" s="8"/>
      <c r="N223" s="7"/>
      <c r="O223" s="7"/>
    </row>
    <row r="224" spans="1:15">
      <c r="A224" s="6" t="str">
        <f t="shared" si="6"/>
        <v>DISTRIBUCION VOLUMEN X CRITERIO (Consumiciones)Caramelos5-10MIL</v>
      </c>
      <c r="B224">
        <v>0</v>
      </c>
      <c r="C224" s="6">
        <v>0</v>
      </c>
      <c r="D224" s="6" t="s">
        <v>76</v>
      </c>
      <c r="E224" s="83">
        <v>4.8800599935757081</v>
      </c>
      <c r="F224" s="83">
        <v>14.55845433640601</v>
      </c>
      <c r="G224" s="83">
        <v>46.150594285366047</v>
      </c>
      <c r="H224" s="8">
        <v>0</v>
      </c>
      <c r="I224" s="8"/>
      <c r="J224" s="8"/>
      <c r="K224" s="8"/>
      <c r="L224" s="8"/>
      <c r="M224" s="8"/>
      <c r="N224" s="7"/>
      <c r="O224" s="7"/>
    </row>
    <row r="225" spans="1:15">
      <c r="A225" s="6" t="str">
        <f t="shared" si="6"/>
        <v>DISTRIBUCION VOLUMEN X CRITERIO (Consumiciones)Caramelos10-30MIL</v>
      </c>
      <c r="B225">
        <v>0</v>
      </c>
      <c r="C225" s="6">
        <v>0</v>
      </c>
      <c r="D225" s="6" t="s">
        <v>77</v>
      </c>
      <c r="E225" s="83">
        <v>16.934428228662018</v>
      </c>
      <c r="F225" s="83">
        <v>14.921533217184535</v>
      </c>
      <c r="G225" s="83">
        <v>11.598403460602588</v>
      </c>
      <c r="H225" s="7">
        <v>0</v>
      </c>
      <c r="I225" s="7"/>
      <c r="J225" s="7"/>
      <c r="K225" s="7"/>
      <c r="L225" s="7"/>
      <c r="M225" s="7"/>
      <c r="N225" s="7"/>
      <c r="O225" s="7"/>
    </row>
    <row r="226" spans="1:15">
      <c r="A226" s="6" t="str">
        <f t="shared" si="6"/>
        <v>DISTRIBUCION VOLUMEN X CRITERIO (Consumiciones)Caramelos30-100MIL</v>
      </c>
      <c r="B226">
        <v>0</v>
      </c>
      <c r="C226" s="6">
        <v>0</v>
      </c>
      <c r="D226" s="6" t="s">
        <v>78</v>
      </c>
      <c r="E226" s="83">
        <v>19.414823768871354</v>
      </c>
      <c r="F226" s="83">
        <v>16.415679556706134</v>
      </c>
      <c r="G226" s="83">
        <v>13.037921139372777</v>
      </c>
      <c r="H226" s="7">
        <v>0</v>
      </c>
      <c r="I226" s="7"/>
      <c r="J226" s="7"/>
      <c r="K226" s="7"/>
      <c r="L226" s="7"/>
      <c r="M226" s="7"/>
      <c r="N226" s="7"/>
      <c r="O226" s="7"/>
    </row>
    <row r="227" spans="1:15">
      <c r="A227" s="6" t="str">
        <f t="shared" si="6"/>
        <v>DISTRIBUCION VOLUMEN X CRITERIO (Consumiciones)Caramelos100-200MIL</v>
      </c>
      <c r="B227">
        <v>0</v>
      </c>
      <c r="C227" s="6">
        <v>0</v>
      </c>
      <c r="D227" s="6" t="s">
        <v>79</v>
      </c>
      <c r="E227" s="83">
        <v>3.4174871467032761</v>
      </c>
      <c r="F227" s="83">
        <v>5.9673865592047033</v>
      </c>
      <c r="G227" s="83">
        <v>3.6832429168799372</v>
      </c>
      <c r="H227" s="7">
        <v>0</v>
      </c>
      <c r="I227" s="7"/>
      <c r="J227" s="7"/>
      <c r="K227" s="7"/>
      <c r="L227" s="7"/>
      <c r="M227" s="7"/>
      <c r="N227" s="7"/>
      <c r="O227" s="7"/>
    </row>
    <row r="228" spans="1:15">
      <c r="A228" s="6" t="str">
        <f t="shared" si="6"/>
        <v>DISTRIBUCION VOLUMEN X CRITERIO (Consumiciones)Caramelos200-500MIL</v>
      </c>
      <c r="B228">
        <v>0</v>
      </c>
      <c r="C228" s="6">
        <v>0</v>
      </c>
      <c r="D228" s="6" t="s">
        <v>80</v>
      </c>
      <c r="E228" s="83">
        <v>18.65372128005572</v>
      </c>
      <c r="F228" s="83">
        <v>12.458029858113585</v>
      </c>
      <c r="G228" s="83">
        <v>8.804387820395462</v>
      </c>
      <c r="H228" s="7">
        <v>0</v>
      </c>
      <c r="I228" s="7"/>
      <c r="J228" s="7"/>
      <c r="K228" s="7"/>
      <c r="L228" s="7"/>
      <c r="M228" s="7"/>
      <c r="N228" s="7"/>
      <c r="O228" s="7"/>
    </row>
    <row r="229" spans="1:15">
      <c r="A229" s="6" t="str">
        <f t="shared" si="6"/>
        <v>DISTRIBUCION VOLUMEN X CRITERIO (Consumiciones)Caramelos&gt;500MIL</v>
      </c>
      <c r="B229">
        <v>0</v>
      </c>
      <c r="C229" s="6">
        <v>0</v>
      </c>
      <c r="D229" s="6" t="s">
        <v>81</v>
      </c>
      <c r="E229" s="83">
        <v>28.443178025152793</v>
      </c>
      <c r="F229" s="83">
        <v>29.864005063485973</v>
      </c>
      <c r="G229" s="83">
        <v>13.196622563307095</v>
      </c>
      <c r="H229" s="7">
        <v>0</v>
      </c>
      <c r="I229" s="7"/>
      <c r="J229" s="7"/>
      <c r="K229" s="7"/>
      <c r="L229" s="7"/>
      <c r="M229" s="7"/>
      <c r="N229" s="7"/>
      <c r="O229" s="7"/>
    </row>
    <row r="230" spans="1:15">
      <c r="A230" s="6" t="str">
        <f t="shared" si="6"/>
        <v>DISTRIBUCION VOLUMEN X CRITERIO (Consumiciones)CaramelosDE 15 A 19 AÑOS</v>
      </c>
      <c r="B230">
        <v>0</v>
      </c>
      <c r="C230" s="6">
        <v>0</v>
      </c>
      <c r="D230" s="6" t="s">
        <v>82</v>
      </c>
      <c r="E230" s="83">
        <v>3.376118986420356</v>
      </c>
      <c r="F230" s="83">
        <v>1.222114337122544</v>
      </c>
      <c r="G230" s="83">
        <v>6.6617905709640919</v>
      </c>
      <c r="H230" s="7">
        <v>0</v>
      </c>
      <c r="I230" s="7"/>
      <c r="J230" s="7"/>
      <c r="K230" s="7"/>
      <c r="L230" s="7"/>
      <c r="M230" s="7"/>
      <c r="N230" s="7"/>
      <c r="O230" s="7"/>
    </row>
    <row r="231" spans="1:15">
      <c r="A231" s="6" t="str">
        <f t="shared" si="6"/>
        <v>DISTRIBUCION VOLUMEN X CRITERIO (Consumiciones)CaramelosDE 20 A 24 AÑOS</v>
      </c>
      <c r="B231">
        <v>0</v>
      </c>
      <c r="C231" s="6">
        <v>0</v>
      </c>
      <c r="D231" s="6" t="s">
        <v>83</v>
      </c>
      <c r="E231" s="83">
        <v>2.2103012439363678</v>
      </c>
      <c r="F231" s="83">
        <v>1.9999741252682015</v>
      </c>
      <c r="G231" s="83">
        <v>0.76812769447389762</v>
      </c>
      <c r="H231" s="7">
        <v>0</v>
      </c>
      <c r="I231" s="7"/>
      <c r="J231" s="7"/>
      <c r="K231" s="7"/>
      <c r="L231" s="7"/>
      <c r="M231" s="7"/>
      <c r="N231" s="7"/>
      <c r="O231" s="7"/>
    </row>
    <row r="232" spans="1:15">
      <c r="A232" s="6" t="str">
        <f t="shared" si="6"/>
        <v>DISTRIBUCION VOLUMEN X CRITERIO (Consumiciones)CaramelosDE 25 A 34 AÑOS</v>
      </c>
      <c r="B232">
        <v>0</v>
      </c>
      <c r="C232" s="6">
        <v>0</v>
      </c>
      <c r="D232" s="6" t="s">
        <v>84</v>
      </c>
      <c r="E232" s="83">
        <v>8.1680869881703781</v>
      </c>
      <c r="F232" s="83">
        <v>5.6157754922501857</v>
      </c>
      <c r="G232" s="83">
        <v>1.9309090611138751</v>
      </c>
      <c r="H232" s="7">
        <v>0</v>
      </c>
      <c r="I232" s="7"/>
      <c r="J232" s="7"/>
      <c r="K232" s="7"/>
      <c r="L232" s="7"/>
      <c r="M232" s="7"/>
      <c r="N232" s="7"/>
      <c r="O232" s="7"/>
    </row>
    <row r="233" spans="1:15">
      <c r="A233" s="6" t="str">
        <f t="shared" si="6"/>
        <v>DISTRIBUCION VOLUMEN X CRITERIO (Consumiciones)CaramelosDE 35 A 49 AÑOS</v>
      </c>
      <c r="B233">
        <v>0</v>
      </c>
      <c r="C233" s="6">
        <v>0</v>
      </c>
      <c r="D233" s="6" t="s">
        <v>85</v>
      </c>
      <c r="E233" s="83">
        <v>26.644137645780177</v>
      </c>
      <c r="F233" s="83">
        <v>12.827341895436891</v>
      </c>
      <c r="G233" s="83">
        <v>9.4652417508162312</v>
      </c>
      <c r="H233" s="7">
        <v>0</v>
      </c>
      <c r="I233" s="7"/>
      <c r="J233" s="7"/>
      <c r="K233" s="7"/>
      <c r="L233" s="7"/>
      <c r="M233" s="7"/>
      <c r="N233" s="7"/>
      <c r="O233" s="7"/>
    </row>
    <row r="234" spans="1:15">
      <c r="A234" s="6" t="str">
        <f t="shared" si="6"/>
        <v>DISTRIBUCION VOLUMEN X CRITERIO (Consumiciones)CaramelosDE 50 A 59 AÑOS</v>
      </c>
      <c r="B234">
        <v>0</v>
      </c>
      <c r="C234" s="6">
        <v>0</v>
      </c>
      <c r="D234" s="6" t="s">
        <v>86</v>
      </c>
      <c r="E234" s="83">
        <v>19.710246870043882</v>
      </c>
      <c r="F234" s="83">
        <v>22.654084027859785</v>
      </c>
      <c r="G234" s="83">
        <v>15.270354456224858</v>
      </c>
      <c r="H234" s="7">
        <v>0</v>
      </c>
      <c r="I234" s="7"/>
      <c r="J234" s="7"/>
      <c r="K234" s="7"/>
      <c r="L234" s="7"/>
      <c r="M234" s="7"/>
      <c r="N234" s="7"/>
      <c r="O234" s="7"/>
    </row>
    <row r="235" spans="1:15">
      <c r="A235" s="6" t="str">
        <f t="shared" si="6"/>
        <v>DISTRIBUCION VOLUMEN X CRITERIO (Consumiciones)CaramelosDE 60 A 75 AÑOS</v>
      </c>
      <c r="B235">
        <v>0</v>
      </c>
      <c r="C235" s="6">
        <v>0</v>
      </c>
      <c r="D235" s="6" t="s">
        <v>87</v>
      </c>
      <c r="E235" s="83">
        <v>39.891107637048925</v>
      </c>
      <c r="F235" s="83">
        <v>55.680697848151148</v>
      </c>
      <c r="G235" s="83">
        <v>65.903570065091145</v>
      </c>
      <c r="H235" s="7">
        <v>0</v>
      </c>
      <c r="I235" s="7"/>
      <c r="J235" s="7"/>
      <c r="K235" s="7"/>
      <c r="L235" s="7"/>
      <c r="M235" s="7"/>
      <c r="N235" s="7"/>
      <c r="O235" s="7"/>
    </row>
    <row r="236" spans="1:15">
      <c r="A236" s="6" t="str">
        <f t="shared" si="6"/>
        <v>DISTRIBUCION VOLUMEN X CRITERIO (Consumiciones)CaramelosNIVEL ALTO</v>
      </c>
      <c r="B236">
        <v>0</v>
      </c>
      <c r="C236" s="6">
        <v>0</v>
      </c>
      <c r="D236" s="6" t="s">
        <v>88</v>
      </c>
      <c r="E236" s="83">
        <v>13.040723216772049</v>
      </c>
      <c r="F236" s="83">
        <v>17.138095433972328</v>
      </c>
      <c r="G236" s="83">
        <v>8.8360077604432981</v>
      </c>
      <c r="H236" s="7">
        <v>0</v>
      </c>
      <c r="I236" s="8"/>
      <c r="J236" s="7"/>
      <c r="K236" s="8"/>
      <c r="L236" s="8"/>
      <c r="M236" s="8"/>
      <c r="N236" s="7"/>
      <c r="O236" s="7"/>
    </row>
    <row r="237" spans="1:15">
      <c r="A237" s="6" t="str">
        <f t="shared" si="6"/>
        <v>DISTRIBUCION VOLUMEN X CRITERIO (Consumiciones)CaramelosNIVEL MEDIO ALTO</v>
      </c>
      <c r="B237">
        <v>0</v>
      </c>
      <c r="C237" s="6">
        <v>0</v>
      </c>
      <c r="D237" s="6" t="s">
        <v>89</v>
      </c>
      <c r="E237" s="83">
        <v>15.861914199883456</v>
      </c>
      <c r="F237" s="83">
        <v>7.6102960202008667</v>
      </c>
      <c r="G237" s="83">
        <v>12.528122901168548</v>
      </c>
      <c r="H237" s="7">
        <v>0</v>
      </c>
      <c r="I237" s="7"/>
      <c r="J237" s="7"/>
      <c r="K237" s="7"/>
      <c r="L237" s="7"/>
      <c r="M237" s="7"/>
      <c r="N237" s="7"/>
      <c r="O237" s="7"/>
    </row>
    <row r="238" spans="1:15">
      <c r="A238" s="6" t="str">
        <f t="shared" si="6"/>
        <v>DISTRIBUCION VOLUMEN X CRITERIO (Consumiciones)CaramelosNIVEL MEDIO</v>
      </c>
      <c r="B238">
        <v>0</v>
      </c>
      <c r="C238" s="6">
        <v>0</v>
      </c>
      <c r="D238" s="6" t="s">
        <v>90</v>
      </c>
      <c r="E238" s="83">
        <v>27.681371504434455</v>
      </c>
      <c r="F238" s="83">
        <v>26.604054238745483</v>
      </c>
      <c r="G238" s="83">
        <v>16.018343098754123</v>
      </c>
      <c r="H238" s="7">
        <v>0</v>
      </c>
      <c r="I238" s="7"/>
      <c r="J238" s="7"/>
      <c r="K238" s="7"/>
      <c r="L238" s="7"/>
      <c r="M238" s="7"/>
      <c r="N238" s="7"/>
      <c r="O238" s="7"/>
    </row>
    <row r="239" spans="1:15">
      <c r="A239" s="6" t="str">
        <f t="shared" si="6"/>
        <v>DISTRIBUCION VOLUMEN X CRITERIO (Consumiciones)CaramelosNIVEL MEDIO BAJO</v>
      </c>
      <c r="B239">
        <v>0</v>
      </c>
      <c r="C239" s="6">
        <v>0</v>
      </c>
      <c r="D239" s="6" t="s">
        <v>91</v>
      </c>
      <c r="E239" s="83">
        <v>11.906728973490054</v>
      </c>
      <c r="F239" s="83">
        <v>22.528511964077911</v>
      </c>
      <c r="G239" s="83">
        <v>5.3535946077363237</v>
      </c>
      <c r="H239" s="7">
        <v>0</v>
      </c>
      <c r="I239" s="7"/>
      <c r="J239" s="7"/>
      <c r="K239" s="7"/>
      <c r="L239" s="7"/>
      <c r="M239" s="7"/>
      <c r="N239" s="7"/>
      <c r="O239" s="7"/>
    </row>
    <row r="240" spans="1:15">
      <c r="A240" s="6" t="str">
        <f t="shared" si="6"/>
        <v>DISTRIBUCION VOLUMEN X CRITERIO (Consumiciones)CaramelosNIVEL BAJO</v>
      </c>
      <c r="B240">
        <v>0</v>
      </c>
      <c r="C240" s="6">
        <v>0</v>
      </c>
      <c r="D240" s="6" t="s">
        <v>92</v>
      </c>
      <c r="E240" s="83">
        <v>31.509262105419971</v>
      </c>
      <c r="F240" s="83">
        <v>26.119039025730096</v>
      </c>
      <c r="G240" s="83">
        <v>57.26394443452952</v>
      </c>
      <c r="H240" s="7">
        <v>0</v>
      </c>
      <c r="I240" s="7"/>
      <c r="J240" s="7"/>
      <c r="K240" s="7"/>
      <c r="L240" s="7"/>
      <c r="M240" s="7"/>
      <c r="N240" s="7"/>
      <c r="O240" s="7"/>
    </row>
    <row r="241" spans="1:15">
      <c r="A241" s="6" t="str">
        <f t="shared" si="6"/>
        <v>DISTRIBUCION VOLUMEN X CRITERIO (Consumiciones)CaramelosHOMBRE</v>
      </c>
      <c r="B241">
        <v>0</v>
      </c>
      <c r="C241" s="6">
        <v>0</v>
      </c>
      <c r="D241" s="6" t="s">
        <v>93</v>
      </c>
      <c r="E241" s="83">
        <v>46.508881802472537</v>
      </c>
      <c r="F241" s="83">
        <v>38.405665372045469</v>
      </c>
      <c r="G241" s="83">
        <v>22.650882216555495</v>
      </c>
      <c r="H241" s="7">
        <v>0</v>
      </c>
      <c r="I241" s="7"/>
      <c r="J241" s="7"/>
      <c r="K241" s="7"/>
      <c r="L241" s="7"/>
      <c r="M241" s="7"/>
      <c r="N241" s="7"/>
      <c r="O241" s="7"/>
    </row>
    <row r="242" spans="1:15">
      <c r="A242" s="6" t="str">
        <f t="shared" si="6"/>
        <v>DISTRIBUCION VOLUMEN X CRITERIO (Consumiciones)CaramelosMUJER</v>
      </c>
      <c r="B242">
        <v>0</v>
      </c>
      <c r="C242" s="6">
        <v>0</v>
      </c>
      <c r="D242" s="6" t="s">
        <v>94</v>
      </c>
      <c r="E242" s="83">
        <v>53.491118197527463</v>
      </c>
      <c r="F242" s="83">
        <v>61.594301455221455</v>
      </c>
      <c r="G242" s="83">
        <v>77.349122904497236</v>
      </c>
      <c r="H242" s="7">
        <v>0</v>
      </c>
      <c r="I242" s="7"/>
      <c r="J242" s="7"/>
      <c r="K242" s="7"/>
      <c r="L242" s="7"/>
      <c r="M242" s="7"/>
      <c r="N242" s="7"/>
      <c r="O242" s="7"/>
    </row>
    <row r="243" spans="1:15">
      <c r="A243" s="6" t="str">
        <f>$B$3&amp;$C$243&amp;D243</f>
        <v>DISTRIBUCION VOLUMEN X CRITERIO (Consumiciones)GolosinasT.ESPAÑA</v>
      </c>
      <c r="B243">
        <v>0</v>
      </c>
      <c r="C243" s="6" t="s">
        <v>53</v>
      </c>
      <c r="D243" s="6" t="s">
        <v>65</v>
      </c>
      <c r="E243" s="83">
        <v>100</v>
      </c>
      <c r="F243" s="83">
        <v>100</v>
      </c>
      <c r="G243" s="83">
        <v>100</v>
      </c>
      <c r="H243" s="7">
        <v>0</v>
      </c>
      <c r="I243" s="7"/>
      <c r="J243" s="7"/>
      <c r="K243" s="7"/>
      <c r="L243" s="7"/>
      <c r="M243" s="7"/>
      <c r="N243" s="7"/>
      <c r="O243" s="7"/>
    </row>
    <row r="244" spans="1:15">
      <c r="A244" s="6" t="str">
        <f t="shared" ref="A244:A272" si="7">$B$3&amp;$C$243&amp;D244</f>
        <v>DISTRIBUCION VOLUMEN X CRITERIO (Consumiciones)GolosinasBCN AM</v>
      </c>
      <c r="B244">
        <v>0</v>
      </c>
      <c r="C244" s="6">
        <v>0</v>
      </c>
      <c r="D244" s="6" t="s">
        <v>66</v>
      </c>
      <c r="E244" s="83">
        <v>7.4905223188263346</v>
      </c>
      <c r="F244" s="83">
        <v>8.6626573220662326</v>
      </c>
      <c r="G244" s="83">
        <v>12.317982833024574</v>
      </c>
      <c r="H244" s="8">
        <v>0</v>
      </c>
      <c r="I244" s="8"/>
      <c r="J244" s="8"/>
      <c r="K244" s="8"/>
      <c r="L244" s="8"/>
      <c r="M244" s="7"/>
      <c r="N244" s="7"/>
      <c r="O244" s="7"/>
    </row>
    <row r="245" spans="1:15">
      <c r="A245" s="6" t="str">
        <f t="shared" si="7"/>
        <v>DISTRIBUCION VOLUMEN X CRITERIO (Consumiciones)GolosinasREST.CAT ARAGON</v>
      </c>
      <c r="B245">
        <v>0</v>
      </c>
      <c r="C245" s="6">
        <v>0</v>
      </c>
      <c r="D245" s="6" t="s">
        <v>67</v>
      </c>
      <c r="E245" s="83">
        <v>8.0957142068738808</v>
      </c>
      <c r="F245" s="83">
        <v>9.7365091981162362</v>
      </c>
      <c r="G245" s="83">
        <v>7.8645993041732014</v>
      </c>
      <c r="H245" s="7">
        <v>0</v>
      </c>
      <c r="I245" s="8"/>
      <c r="J245" s="7"/>
      <c r="K245" s="8"/>
      <c r="L245" s="8"/>
      <c r="M245" s="7"/>
      <c r="N245" s="7"/>
      <c r="O245" s="7"/>
    </row>
    <row r="246" spans="1:15">
      <c r="A246" s="6" t="str">
        <f t="shared" si="7"/>
        <v>DISTRIBUCION VOLUMEN X CRITERIO (Consumiciones)GolosinasLEVANTE</v>
      </c>
      <c r="B246">
        <v>0</v>
      </c>
      <c r="C246" s="6">
        <v>0</v>
      </c>
      <c r="D246" s="6" t="s">
        <v>68</v>
      </c>
      <c r="E246" s="83">
        <v>11.649521372568843</v>
      </c>
      <c r="F246" s="83">
        <v>19.044657553122683</v>
      </c>
      <c r="G246" s="83">
        <v>15.946204009055764</v>
      </c>
      <c r="H246" s="7">
        <v>0</v>
      </c>
      <c r="I246" s="7"/>
      <c r="J246" s="7"/>
      <c r="K246" s="7"/>
      <c r="L246" s="7"/>
      <c r="M246" s="7"/>
      <c r="N246" s="7"/>
      <c r="O246" s="7"/>
    </row>
    <row r="247" spans="1:15">
      <c r="A247" s="6" t="str">
        <f t="shared" si="7"/>
        <v>DISTRIBUCION VOLUMEN X CRITERIO (Consumiciones)GolosinasANDALUCIA</v>
      </c>
      <c r="B247">
        <v>0</v>
      </c>
      <c r="C247" s="6">
        <v>0</v>
      </c>
      <c r="D247" s="6" t="s">
        <v>69</v>
      </c>
      <c r="E247" s="83">
        <v>21.826301124189349</v>
      </c>
      <c r="F247" s="83">
        <v>19.283905765644317</v>
      </c>
      <c r="G247" s="83">
        <v>20.896731562687336</v>
      </c>
      <c r="H247" s="7">
        <v>0</v>
      </c>
      <c r="I247" s="7"/>
      <c r="J247" s="7"/>
      <c r="K247" s="7"/>
      <c r="L247" s="7"/>
      <c r="M247" s="7"/>
      <c r="N247" s="7"/>
      <c r="O247" s="7"/>
    </row>
    <row r="248" spans="1:15">
      <c r="A248" s="6" t="str">
        <f t="shared" si="7"/>
        <v>DISTRIBUCION VOLUMEN X CRITERIO (Consumiciones)GolosinasMDD AM</v>
      </c>
      <c r="B248">
        <v>0</v>
      </c>
      <c r="C248" s="6">
        <v>0</v>
      </c>
      <c r="D248" s="6" t="s">
        <v>70</v>
      </c>
      <c r="E248" s="83">
        <v>14.4523308187081</v>
      </c>
      <c r="F248" s="83">
        <v>10.5569665484227</v>
      </c>
      <c r="G248" s="83">
        <v>17.611349203019849</v>
      </c>
      <c r="H248" s="7">
        <v>0</v>
      </c>
      <c r="I248" s="7"/>
      <c r="J248" s="7"/>
      <c r="K248" s="7"/>
      <c r="L248" s="7"/>
      <c r="M248" s="7"/>
      <c r="N248" s="7"/>
      <c r="O248" s="7"/>
    </row>
    <row r="249" spans="1:15">
      <c r="A249" s="6" t="str">
        <f t="shared" si="7"/>
        <v>DISTRIBUCION VOLUMEN X CRITERIO (Consumiciones)GolosinasRTO CENTRO</v>
      </c>
      <c r="B249">
        <v>0</v>
      </c>
      <c r="C249" s="6">
        <v>0</v>
      </c>
      <c r="D249" s="6" t="s">
        <v>71</v>
      </c>
      <c r="E249" s="83">
        <v>22.683733676655475</v>
      </c>
      <c r="F249" s="83">
        <v>16.386358343403849</v>
      </c>
      <c r="G249" s="83">
        <v>12.406981543403923</v>
      </c>
      <c r="H249" s="7">
        <v>0</v>
      </c>
      <c r="I249" s="7"/>
      <c r="J249" s="7"/>
      <c r="K249" s="7"/>
      <c r="L249" s="7"/>
      <c r="M249" s="7"/>
      <c r="N249" s="7"/>
      <c r="O249" s="7"/>
    </row>
    <row r="250" spans="1:15">
      <c r="A250" s="6" t="str">
        <f t="shared" si="7"/>
        <v>DISTRIBUCION VOLUMEN X CRITERIO (Consumiciones)GolosinasNORTE-CENTRO</v>
      </c>
      <c r="B250">
        <v>0</v>
      </c>
      <c r="C250" s="6">
        <v>0</v>
      </c>
      <c r="D250" s="6" t="s">
        <v>72</v>
      </c>
      <c r="E250" s="83">
        <v>9.8729763121417022</v>
      </c>
      <c r="F250" s="83">
        <v>10.399342563191452</v>
      </c>
      <c r="G250" s="83">
        <v>7.7453263092085418</v>
      </c>
      <c r="H250" s="7">
        <v>0</v>
      </c>
      <c r="I250" s="7"/>
      <c r="J250" s="7"/>
      <c r="K250" s="7"/>
      <c r="L250" s="7"/>
      <c r="M250" s="7"/>
      <c r="N250" s="7"/>
      <c r="O250" s="7"/>
    </row>
    <row r="251" spans="1:15">
      <c r="A251" s="6" t="str">
        <f t="shared" si="7"/>
        <v>DISTRIBUCION VOLUMEN X CRITERIO (Consumiciones)GolosinasNOROESTE</v>
      </c>
      <c r="B251">
        <v>0</v>
      </c>
      <c r="C251" s="6">
        <v>0</v>
      </c>
      <c r="D251" s="6" t="s">
        <v>73</v>
      </c>
      <c r="E251" s="83">
        <v>3.9289001700363069</v>
      </c>
      <c r="F251" s="83">
        <v>5.92961056509544</v>
      </c>
      <c r="G251" s="83">
        <v>5.2108333547593508</v>
      </c>
      <c r="H251" s="7">
        <v>0</v>
      </c>
      <c r="I251" s="7"/>
      <c r="J251" s="7"/>
      <c r="K251" s="7"/>
      <c r="L251" s="7"/>
      <c r="M251" s="7"/>
      <c r="N251" s="7"/>
      <c r="O251" s="7"/>
    </row>
    <row r="252" spans="1:15">
      <c r="A252" s="6" t="str">
        <f t="shared" si="7"/>
        <v>DISTRIBUCION VOLUMEN X CRITERIO (Consumiciones)Golosinas&lt;2MIL</v>
      </c>
      <c r="B252">
        <v>0</v>
      </c>
      <c r="C252" s="6">
        <v>0</v>
      </c>
      <c r="D252" s="6" t="s">
        <v>74</v>
      </c>
      <c r="E252" s="83">
        <v>3.2535667945396631</v>
      </c>
      <c r="F252" s="83">
        <v>3.189362286819645</v>
      </c>
      <c r="G252" s="83">
        <v>3.887295545057559</v>
      </c>
      <c r="H252" s="7">
        <v>0</v>
      </c>
      <c r="I252" s="7"/>
      <c r="J252" s="7"/>
      <c r="K252" s="8"/>
      <c r="L252" s="8"/>
      <c r="M252" s="8"/>
      <c r="N252" s="7"/>
      <c r="O252" s="7"/>
    </row>
    <row r="253" spans="1:15">
      <c r="A253" s="6" t="str">
        <f t="shared" si="7"/>
        <v>DISTRIBUCION VOLUMEN X CRITERIO (Consumiciones)Golosinas2-5MIL</v>
      </c>
      <c r="B253">
        <v>0</v>
      </c>
      <c r="C253" s="6">
        <v>0</v>
      </c>
      <c r="D253" s="6" t="s">
        <v>75</v>
      </c>
      <c r="E253" s="83">
        <v>6.2349768027937351</v>
      </c>
      <c r="F253" s="83">
        <v>4.544482165035606</v>
      </c>
      <c r="G253" s="83">
        <v>4.4682419073935993</v>
      </c>
      <c r="H253" s="7">
        <v>0</v>
      </c>
      <c r="I253" s="7"/>
      <c r="J253" s="7"/>
      <c r="K253" s="7"/>
      <c r="L253" s="7"/>
      <c r="M253" s="7"/>
      <c r="N253" s="7"/>
      <c r="O253" s="7"/>
    </row>
    <row r="254" spans="1:15">
      <c r="A254" s="6" t="str">
        <f t="shared" si="7"/>
        <v>DISTRIBUCION VOLUMEN X CRITERIO (Consumiciones)Golosinas5-10MIL</v>
      </c>
      <c r="B254">
        <v>0</v>
      </c>
      <c r="C254" s="6">
        <v>0</v>
      </c>
      <c r="D254" s="6" t="s">
        <v>76</v>
      </c>
      <c r="E254" s="83">
        <v>6.8275358109515309</v>
      </c>
      <c r="F254" s="83">
        <v>8.2738459031621989</v>
      </c>
      <c r="G254" s="83">
        <v>6.717435048722761</v>
      </c>
      <c r="H254" s="7">
        <v>0</v>
      </c>
      <c r="I254" s="7"/>
      <c r="J254" s="7"/>
      <c r="K254" s="7"/>
      <c r="L254" s="7"/>
      <c r="M254" s="7"/>
      <c r="N254" s="7"/>
      <c r="O254" s="7"/>
    </row>
    <row r="255" spans="1:15">
      <c r="A255" s="6" t="str">
        <f t="shared" si="7"/>
        <v>DISTRIBUCION VOLUMEN X CRITERIO (Consumiciones)Golosinas10-30MIL</v>
      </c>
      <c r="B255">
        <v>0</v>
      </c>
      <c r="C255" s="6">
        <v>0</v>
      </c>
      <c r="D255" s="6" t="s">
        <v>77</v>
      </c>
      <c r="E255" s="83">
        <v>29.356540879008353</v>
      </c>
      <c r="F255" s="83">
        <v>26.114400711088017</v>
      </c>
      <c r="G255" s="83">
        <v>18.065341681811478</v>
      </c>
      <c r="H255" s="7">
        <v>0</v>
      </c>
      <c r="I255" s="7"/>
      <c r="J255" s="7"/>
      <c r="K255" s="7"/>
      <c r="L255" s="7"/>
      <c r="M255" s="7"/>
      <c r="N255" s="7"/>
      <c r="O255" s="7"/>
    </row>
    <row r="256" spans="1:15">
      <c r="A256" s="6" t="str">
        <f t="shared" si="7"/>
        <v>DISTRIBUCION VOLUMEN X CRITERIO (Consumiciones)Golosinas30-100MIL</v>
      </c>
      <c r="B256">
        <v>0</v>
      </c>
      <c r="C256" s="6">
        <v>0</v>
      </c>
      <c r="D256" s="6" t="s">
        <v>78</v>
      </c>
      <c r="E256" s="83">
        <v>21.330412248414948</v>
      </c>
      <c r="F256" s="83">
        <v>19.083685659489337</v>
      </c>
      <c r="G256" s="83">
        <v>15.633471677738278</v>
      </c>
      <c r="H256" s="7">
        <v>0</v>
      </c>
      <c r="I256" s="7"/>
      <c r="J256" s="7"/>
      <c r="K256" s="7"/>
      <c r="L256" s="7"/>
      <c r="M256" s="7"/>
      <c r="N256" s="7"/>
      <c r="O256" s="7"/>
    </row>
    <row r="257" spans="1:15">
      <c r="A257" s="6" t="str">
        <f t="shared" si="7"/>
        <v>DISTRIBUCION VOLUMEN X CRITERIO (Consumiciones)Golosinas100-200MIL</v>
      </c>
      <c r="B257">
        <v>0</v>
      </c>
      <c r="C257" s="6">
        <v>0</v>
      </c>
      <c r="D257" s="6" t="s">
        <v>79</v>
      </c>
      <c r="E257" s="83">
        <v>7.0534714034058021</v>
      </c>
      <c r="F257" s="83">
        <v>11.578589712119907</v>
      </c>
      <c r="G257" s="83">
        <v>8.549096927238601</v>
      </c>
      <c r="H257" s="8">
        <v>0</v>
      </c>
      <c r="I257" s="8"/>
      <c r="J257" s="8"/>
      <c r="K257" s="8"/>
      <c r="L257" s="8"/>
      <c r="M257" s="8"/>
      <c r="N257" s="7"/>
      <c r="O257" s="7"/>
    </row>
    <row r="258" spans="1:15">
      <c r="A258" s="6" t="str">
        <f t="shared" si="7"/>
        <v>DISTRIBUCION VOLUMEN X CRITERIO (Consumiciones)Golosinas200-500MIL</v>
      </c>
      <c r="B258">
        <v>0</v>
      </c>
      <c r="C258" s="6">
        <v>0</v>
      </c>
      <c r="D258" s="6" t="s">
        <v>80</v>
      </c>
      <c r="E258" s="83">
        <v>9.6879062330935515</v>
      </c>
      <c r="F258" s="83">
        <v>12.005758597356369</v>
      </c>
      <c r="G258" s="83">
        <v>16.377906213589867</v>
      </c>
      <c r="H258" s="7">
        <v>0</v>
      </c>
      <c r="I258" s="7"/>
      <c r="J258" s="7"/>
      <c r="K258" s="7"/>
      <c r="L258" s="7"/>
      <c r="M258" s="7"/>
      <c r="N258" s="7"/>
      <c r="O258" s="7"/>
    </row>
    <row r="259" spans="1:15">
      <c r="A259" s="6" t="str">
        <f t="shared" si="7"/>
        <v>DISTRIBUCION VOLUMEN X CRITERIO (Consumiciones)Golosinas&gt;500MIL</v>
      </c>
      <c r="B259">
        <v>0</v>
      </c>
      <c r="C259" s="6">
        <v>0</v>
      </c>
      <c r="D259" s="6" t="s">
        <v>81</v>
      </c>
      <c r="E259" s="83">
        <v>16.255593856134219</v>
      </c>
      <c r="F259" s="83">
        <v>15.209877584616565</v>
      </c>
      <c r="G259" s="83">
        <v>26.30121641133621</v>
      </c>
      <c r="H259" s="7">
        <v>0</v>
      </c>
      <c r="I259" s="7"/>
      <c r="J259" s="7"/>
      <c r="K259" s="7"/>
      <c r="L259" s="7"/>
      <c r="M259" s="7"/>
      <c r="N259" s="7"/>
      <c r="O259" s="7"/>
    </row>
    <row r="260" spans="1:15">
      <c r="A260" s="6" t="str">
        <f t="shared" si="7"/>
        <v>DISTRIBUCION VOLUMEN X CRITERIO (Consumiciones)GolosinasDE 15 A 19 AÑOS</v>
      </c>
      <c r="B260">
        <v>0</v>
      </c>
      <c r="C260" s="6">
        <v>0</v>
      </c>
      <c r="D260" s="6" t="s">
        <v>82</v>
      </c>
      <c r="E260" s="83">
        <v>17.183032946599091</v>
      </c>
      <c r="F260" s="83">
        <v>9.9357809773478252</v>
      </c>
      <c r="G260" s="83">
        <v>15.200613821539779</v>
      </c>
      <c r="H260" s="7">
        <v>0</v>
      </c>
      <c r="I260" s="7"/>
      <c r="J260" s="7"/>
      <c r="K260" s="7"/>
      <c r="L260" s="7"/>
      <c r="M260" s="7"/>
      <c r="N260" s="7"/>
      <c r="O260" s="7"/>
    </row>
    <row r="261" spans="1:15">
      <c r="A261" s="6" t="str">
        <f t="shared" si="7"/>
        <v>DISTRIBUCION VOLUMEN X CRITERIO (Consumiciones)GolosinasDE 20 A 24 AÑOS</v>
      </c>
      <c r="B261">
        <v>0</v>
      </c>
      <c r="C261" s="6">
        <v>0</v>
      </c>
      <c r="D261" s="6" t="s">
        <v>83</v>
      </c>
      <c r="E261" s="83">
        <v>8.5187847620720341</v>
      </c>
      <c r="F261" s="83">
        <v>4.966377619065458</v>
      </c>
      <c r="G261" s="83">
        <v>9.2489482081309706</v>
      </c>
      <c r="H261" s="7">
        <v>0</v>
      </c>
      <c r="I261" s="7"/>
      <c r="J261" s="7"/>
      <c r="K261" s="7"/>
      <c r="L261" s="7"/>
      <c r="M261" s="7"/>
      <c r="N261" s="7"/>
      <c r="O261" s="7"/>
    </row>
    <row r="262" spans="1:15">
      <c r="A262" s="6" t="str">
        <f t="shared" si="7"/>
        <v>DISTRIBUCION VOLUMEN X CRITERIO (Consumiciones)GolosinasDE 25 A 34 AÑOS</v>
      </c>
      <c r="B262">
        <v>0</v>
      </c>
      <c r="C262" s="6">
        <v>0</v>
      </c>
      <c r="D262" s="6" t="s">
        <v>84</v>
      </c>
      <c r="E262" s="83">
        <v>15.118348653788594</v>
      </c>
      <c r="F262" s="83">
        <v>16.075464293788539</v>
      </c>
      <c r="G262" s="83">
        <v>13.720713905845514</v>
      </c>
      <c r="H262" s="7">
        <v>0</v>
      </c>
      <c r="I262" s="7"/>
      <c r="J262" s="7"/>
      <c r="K262" s="7"/>
      <c r="L262" s="7"/>
      <c r="M262" s="7"/>
      <c r="N262" s="7"/>
      <c r="O262" s="7"/>
    </row>
    <row r="263" spans="1:15">
      <c r="A263" s="6" t="str">
        <f t="shared" si="7"/>
        <v>DISTRIBUCION VOLUMEN X CRITERIO (Consumiciones)GolosinasDE 35 A 49 AÑOS</v>
      </c>
      <c r="B263">
        <v>0</v>
      </c>
      <c r="C263" s="6">
        <v>0</v>
      </c>
      <c r="D263" s="6" t="s">
        <v>85</v>
      </c>
      <c r="E263" s="83">
        <v>30.095238056872937</v>
      </c>
      <c r="F263" s="83">
        <v>36.501705809602683</v>
      </c>
      <c r="G263" s="83">
        <v>28.855133515657457</v>
      </c>
      <c r="H263" s="7">
        <v>0</v>
      </c>
      <c r="I263" s="7"/>
      <c r="J263" s="7"/>
      <c r="K263" s="7"/>
      <c r="L263" s="7"/>
      <c r="M263" s="7"/>
      <c r="N263" s="7"/>
      <c r="O263" s="7"/>
    </row>
    <row r="264" spans="1:15">
      <c r="A264" s="6" t="str">
        <f t="shared" si="7"/>
        <v>DISTRIBUCION VOLUMEN X CRITERIO (Consumiciones)GolosinasDE 50 A 59 AÑOS</v>
      </c>
      <c r="B264">
        <v>0</v>
      </c>
      <c r="C264" s="6">
        <v>0</v>
      </c>
      <c r="D264" s="6" t="s">
        <v>86</v>
      </c>
      <c r="E264" s="83">
        <v>19.85819431190081</v>
      </c>
      <c r="F264" s="83">
        <v>21.371684163123756</v>
      </c>
      <c r="G264" s="83">
        <v>15.778772546371538</v>
      </c>
      <c r="H264" s="7">
        <v>0</v>
      </c>
      <c r="I264" s="7"/>
      <c r="J264" s="7"/>
      <c r="K264" s="7"/>
      <c r="L264" s="7"/>
      <c r="M264" s="7"/>
      <c r="N264" s="7"/>
      <c r="O264" s="7"/>
    </row>
    <row r="265" spans="1:15">
      <c r="A265" s="6" t="str">
        <f t="shared" si="7"/>
        <v>DISTRIBUCION VOLUMEN X CRITERIO (Consumiciones)GolosinasDE 60 A 75 AÑOS</v>
      </c>
      <c r="B265">
        <v>0</v>
      </c>
      <c r="C265" s="6">
        <v>0</v>
      </c>
      <c r="D265" s="6" t="s">
        <v>87</v>
      </c>
      <c r="E265" s="83">
        <v>9.2263932120829306</v>
      </c>
      <c r="F265" s="83">
        <v>11.148989756759384</v>
      </c>
      <c r="G265" s="83">
        <v>17.195820708898925</v>
      </c>
      <c r="H265" s="7">
        <v>0</v>
      </c>
      <c r="I265" s="7"/>
      <c r="J265" s="7"/>
      <c r="K265" s="7"/>
      <c r="L265" s="7"/>
      <c r="M265" s="7"/>
      <c r="N265" s="7"/>
      <c r="O265" s="7"/>
    </row>
    <row r="266" spans="1:15">
      <c r="A266" s="6" t="str">
        <f t="shared" si="7"/>
        <v>DISTRIBUCION VOLUMEN X CRITERIO (Consumiciones)GolosinasNIVEL ALTO</v>
      </c>
      <c r="B266">
        <v>0</v>
      </c>
      <c r="C266" s="6">
        <v>0</v>
      </c>
      <c r="D266" s="6" t="s">
        <v>88</v>
      </c>
      <c r="E266" s="83">
        <v>19.032152612923483</v>
      </c>
      <c r="F266" s="83">
        <v>25.895491753354317</v>
      </c>
      <c r="G266" s="83">
        <v>17.666084330094169</v>
      </c>
      <c r="H266" s="7">
        <v>0</v>
      </c>
      <c r="I266" s="7"/>
      <c r="J266" s="7"/>
      <c r="K266" s="7"/>
      <c r="L266" s="7"/>
      <c r="M266" s="7"/>
      <c r="N266" s="7"/>
      <c r="O266" s="7"/>
    </row>
    <row r="267" spans="1:15">
      <c r="A267" s="6" t="str">
        <f t="shared" si="7"/>
        <v>DISTRIBUCION VOLUMEN X CRITERIO (Consumiciones)GolosinasNIVEL MEDIO ALTO</v>
      </c>
      <c r="B267">
        <v>0</v>
      </c>
      <c r="C267" s="6">
        <v>0</v>
      </c>
      <c r="D267" s="6" t="s">
        <v>89</v>
      </c>
      <c r="E267" s="83">
        <v>10.324388266084867</v>
      </c>
      <c r="F267" s="83">
        <v>11.804993596173581</v>
      </c>
      <c r="G267" s="83">
        <v>24.324746237027675</v>
      </c>
      <c r="H267" s="7">
        <v>0</v>
      </c>
      <c r="I267" s="7"/>
      <c r="J267" s="7"/>
      <c r="K267" s="7"/>
      <c r="L267" s="7"/>
      <c r="M267" s="7"/>
      <c r="N267" s="7"/>
      <c r="O267" s="7"/>
    </row>
    <row r="268" spans="1:15">
      <c r="A268" s="6" t="str">
        <f t="shared" si="7"/>
        <v>DISTRIBUCION VOLUMEN X CRITERIO (Consumiciones)GolosinasNIVEL MEDIO</v>
      </c>
      <c r="B268">
        <v>0</v>
      </c>
      <c r="C268" s="6">
        <v>0</v>
      </c>
      <c r="D268" s="6" t="s">
        <v>90</v>
      </c>
      <c r="E268" s="83">
        <v>38.175749301787661</v>
      </c>
      <c r="F268" s="83">
        <v>24.534561407966837</v>
      </c>
      <c r="G268" s="83">
        <v>16.374985960320821</v>
      </c>
      <c r="H268" s="7">
        <v>0</v>
      </c>
      <c r="I268" s="7"/>
      <c r="J268" s="7"/>
      <c r="K268" s="7"/>
      <c r="L268" s="7"/>
      <c r="M268" s="7"/>
      <c r="N268" s="7"/>
      <c r="O268" s="7"/>
    </row>
    <row r="269" spans="1:15">
      <c r="A269" s="6" t="str">
        <f t="shared" si="7"/>
        <v>DISTRIBUCION VOLUMEN X CRITERIO (Consumiciones)GolosinasNIVEL MEDIO BAJO</v>
      </c>
      <c r="B269">
        <v>0</v>
      </c>
      <c r="C269" s="6">
        <v>0</v>
      </c>
      <c r="D269" s="6" t="s">
        <v>91</v>
      </c>
      <c r="E269" s="83">
        <v>12.968503201121814</v>
      </c>
      <c r="F269" s="83">
        <v>16.865221524715839</v>
      </c>
      <c r="G269" s="83">
        <v>13.432198837040938</v>
      </c>
      <c r="H269" s="7">
        <v>0</v>
      </c>
      <c r="I269" s="7"/>
      <c r="J269" s="7"/>
      <c r="K269" s="7"/>
      <c r="L269" s="7"/>
      <c r="M269" s="7"/>
      <c r="N269" s="7"/>
      <c r="O269" s="7"/>
    </row>
    <row r="270" spans="1:15">
      <c r="A270" s="6" t="str">
        <f t="shared" si="7"/>
        <v>DISTRIBUCION VOLUMEN X CRITERIO (Consumiciones)GolosinasNIVEL BAJO</v>
      </c>
      <c r="B270">
        <v>0</v>
      </c>
      <c r="C270" s="6">
        <v>0</v>
      </c>
      <c r="D270" s="6" t="s">
        <v>92</v>
      </c>
      <c r="E270" s="83">
        <v>19.49920863225308</v>
      </c>
      <c r="F270" s="83">
        <v>20.899736957164702</v>
      </c>
      <c r="G270" s="83">
        <v>28.201987341960578</v>
      </c>
      <c r="H270" s="7">
        <v>0</v>
      </c>
      <c r="I270" s="7"/>
      <c r="J270" s="7"/>
      <c r="K270" s="7"/>
      <c r="L270" s="7"/>
      <c r="M270" s="7"/>
      <c r="N270" s="7"/>
      <c r="O270" s="7"/>
    </row>
    <row r="271" spans="1:15">
      <c r="A271" s="6" t="str">
        <f t="shared" si="7"/>
        <v>DISTRIBUCION VOLUMEN X CRITERIO (Consumiciones)GolosinasHOMBRE</v>
      </c>
      <c r="B271">
        <v>0</v>
      </c>
      <c r="C271" s="6">
        <v>0</v>
      </c>
      <c r="D271" s="6" t="s">
        <v>93</v>
      </c>
      <c r="E271" s="83">
        <v>32.614422027617508</v>
      </c>
      <c r="F271" s="83">
        <v>41.400547881471709</v>
      </c>
      <c r="G271" s="83">
        <v>41.439963625390234</v>
      </c>
      <c r="H271" s="7">
        <v>0</v>
      </c>
      <c r="I271" s="7"/>
      <c r="J271" s="7"/>
      <c r="K271" s="7"/>
      <c r="L271" s="7"/>
      <c r="M271" s="7"/>
      <c r="N271" s="7"/>
      <c r="O271" s="7"/>
    </row>
    <row r="272" spans="1:15">
      <c r="A272" s="6" t="str">
        <f t="shared" si="7"/>
        <v>DISTRIBUCION VOLUMEN X CRITERIO (Consumiciones)GolosinasMUJER</v>
      </c>
      <c r="B272">
        <v>0</v>
      </c>
      <c r="C272" s="6">
        <v>0</v>
      </c>
      <c r="D272" s="6" t="s">
        <v>94</v>
      </c>
      <c r="E272" s="83">
        <v>67.385577972382492</v>
      </c>
      <c r="F272" s="83">
        <v>58.599452118528298</v>
      </c>
      <c r="G272" s="83">
        <v>58.560063439051561</v>
      </c>
      <c r="H272" s="7">
        <v>0</v>
      </c>
      <c r="I272" s="7"/>
      <c r="J272" s="7"/>
      <c r="K272" s="7"/>
      <c r="L272" s="7"/>
      <c r="M272" s="7"/>
      <c r="N272" s="7"/>
      <c r="O272" s="7"/>
    </row>
    <row r="273" spans="1:15">
      <c r="A273" s="6" t="str">
        <f>$B$273&amp;$C$273&amp;D273</f>
        <v>DISTRIBUCION VOLUMEN X CRITERIO (kg ó litros)Total AperitivosT.ESPAÑA</v>
      </c>
      <c r="B273" t="s">
        <v>95</v>
      </c>
      <c r="C273" s="6" t="s">
        <v>45</v>
      </c>
      <c r="D273" s="6" t="s">
        <v>65</v>
      </c>
      <c r="E273" s="83">
        <v>100</v>
      </c>
      <c r="F273" s="83">
        <v>100</v>
      </c>
      <c r="G273" s="83">
        <v>100</v>
      </c>
      <c r="H273" s="7">
        <v>0</v>
      </c>
      <c r="I273" s="7"/>
      <c r="J273" s="7"/>
      <c r="K273" s="7"/>
      <c r="L273" s="7"/>
      <c r="M273" s="7"/>
      <c r="N273" s="7"/>
      <c r="O273" s="7"/>
    </row>
    <row r="274" spans="1:15">
      <c r="A274" s="6" t="str">
        <f t="shared" ref="A274:A302" si="8">$B$273&amp;$C$273&amp;D274</f>
        <v>DISTRIBUCION VOLUMEN X CRITERIO (kg ó litros)Total AperitivosBCN AM</v>
      </c>
      <c r="B274">
        <v>0</v>
      </c>
      <c r="C274" s="6">
        <v>0</v>
      </c>
      <c r="D274" s="6" t="s">
        <v>66</v>
      </c>
      <c r="E274" s="83">
        <v>10.674459271760139</v>
      </c>
      <c r="F274" s="83">
        <v>10.053124897888779</v>
      </c>
      <c r="G274" s="83">
        <v>10.171854265584299</v>
      </c>
      <c r="H274" s="7">
        <v>0</v>
      </c>
      <c r="I274" s="7"/>
      <c r="J274" s="7"/>
      <c r="K274" s="7"/>
      <c r="L274" s="7"/>
      <c r="M274" s="7"/>
      <c r="N274" s="7"/>
      <c r="O274" s="7"/>
    </row>
    <row r="275" spans="1:15">
      <c r="A275" s="6" t="str">
        <f t="shared" si="8"/>
        <v>DISTRIBUCION VOLUMEN X CRITERIO (kg ó litros)Total AperitivosREST.CAT ARAGON</v>
      </c>
      <c r="B275">
        <v>0</v>
      </c>
      <c r="C275" s="6">
        <v>0</v>
      </c>
      <c r="D275" s="6" t="s">
        <v>67</v>
      </c>
      <c r="E275" s="83">
        <v>14.519920975197465</v>
      </c>
      <c r="F275" s="83">
        <v>17.26896645401834</v>
      </c>
      <c r="G275" s="83">
        <v>17.859410426010577</v>
      </c>
      <c r="H275" s="7">
        <v>0</v>
      </c>
      <c r="I275" s="7"/>
      <c r="J275" s="7"/>
      <c r="K275" s="7"/>
      <c r="L275" s="7"/>
      <c r="M275" s="7"/>
      <c r="N275" s="7"/>
      <c r="O275" s="7"/>
    </row>
    <row r="276" spans="1:15">
      <c r="A276" s="6" t="str">
        <f t="shared" si="8"/>
        <v>DISTRIBUCION VOLUMEN X CRITERIO (kg ó litros)Total AperitivosLEVANTE</v>
      </c>
      <c r="B276">
        <v>0</v>
      </c>
      <c r="C276" s="6">
        <v>0</v>
      </c>
      <c r="D276" s="6" t="s">
        <v>68</v>
      </c>
      <c r="E276" s="83">
        <v>14.068827942207948</v>
      </c>
      <c r="F276" s="83">
        <v>12.036003323665842</v>
      </c>
      <c r="G276" s="83">
        <v>10.583112601652097</v>
      </c>
      <c r="H276" s="7">
        <v>0</v>
      </c>
      <c r="I276" s="7"/>
      <c r="J276" s="7"/>
      <c r="K276" s="7"/>
      <c r="L276" s="7"/>
      <c r="M276" s="7"/>
      <c r="N276" s="7"/>
      <c r="O276" s="7"/>
    </row>
    <row r="277" spans="1:15">
      <c r="A277" s="6" t="str">
        <f t="shared" si="8"/>
        <v>DISTRIBUCION VOLUMEN X CRITERIO (kg ó litros)Total AperitivosANDALUCIA</v>
      </c>
      <c r="B277">
        <v>0</v>
      </c>
      <c r="C277" s="6">
        <v>0</v>
      </c>
      <c r="D277" s="6" t="s">
        <v>69</v>
      </c>
      <c r="E277" s="83">
        <v>19.568092356515841</v>
      </c>
      <c r="F277" s="83">
        <v>19.775080905110347</v>
      </c>
      <c r="G277" s="83">
        <v>20.793742062803172</v>
      </c>
      <c r="H277" s="7">
        <v>0</v>
      </c>
      <c r="I277" s="7"/>
      <c r="J277" s="7"/>
      <c r="K277" s="7"/>
      <c r="L277" s="7"/>
      <c r="M277" s="7"/>
      <c r="N277" s="7"/>
      <c r="O277" s="7"/>
    </row>
    <row r="278" spans="1:15">
      <c r="A278" s="6" t="str">
        <f t="shared" si="8"/>
        <v>DISTRIBUCION VOLUMEN X CRITERIO (kg ó litros)Total AperitivosMDD AM</v>
      </c>
      <c r="B278">
        <v>0</v>
      </c>
      <c r="C278" s="6">
        <v>0</v>
      </c>
      <c r="D278" s="6" t="s">
        <v>70</v>
      </c>
      <c r="E278" s="83">
        <v>10.68426475560636</v>
      </c>
      <c r="F278" s="83">
        <v>11.437018948239938</v>
      </c>
      <c r="G278" s="83">
        <v>10.143314987979236</v>
      </c>
      <c r="H278" s="7">
        <v>0</v>
      </c>
      <c r="I278" s="7"/>
      <c r="J278" s="7"/>
      <c r="K278" s="7"/>
      <c r="L278" s="7"/>
      <c r="M278" s="7"/>
      <c r="N278" s="7"/>
      <c r="O278" s="7"/>
    </row>
    <row r="279" spans="1:15">
      <c r="A279" s="6" t="str">
        <f t="shared" si="8"/>
        <v>DISTRIBUCION VOLUMEN X CRITERIO (kg ó litros)Total AperitivosRTO CENTRO</v>
      </c>
      <c r="B279">
        <v>0</v>
      </c>
      <c r="C279" s="6">
        <v>0</v>
      </c>
      <c r="D279" s="6" t="s">
        <v>71</v>
      </c>
      <c r="E279" s="83">
        <v>11.210258251359997</v>
      </c>
      <c r="F279" s="83">
        <v>11.017911204939754</v>
      </c>
      <c r="G279" s="83">
        <v>15.328008079018776</v>
      </c>
      <c r="H279" s="7">
        <v>0</v>
      </c>
      <c r="I279" s="7"/>
      <c r="J279" s="7"/>
      <c r="K279" s="7"/>
      <c r="L279" s="7"/>
      <c r="M279" s="7"/>
      <c r="N279" s="7"/>
      <c r="O279" s="7"/>
    </row>
    <row r="280" spans="1:15">
      <c r="A280" s="6" t="str">
        <f t="shared" si="8"/>
        <v>DISTRIBUCION VOLUMEN X CRITERIO (kg ó litros)Total AperitivosNORTE-CENTRO</v>
      </c>
      <c r="B280">
        <v>0</v>
      </c>
      <c r="C280" s="6">
        <v>0</v>
      </c>
      <c r="D280" s="6" t="s">
        <v>72</v>
      </c>
      <c r="E280" s="83">
        <v>11.380561781846188</v>
      </c>
      <c r="F280" s="83">
        <v>10.779993144648694</v>
      </c>
      <c r="G280" s="83">
        <v>9.4400263085656988</v>
      </c>
      <c r="H280" s="7">
        <v>0</v>
      </c>
      <c r="I280" s="7"/>
      <c r="J280" s="7"/>
      <c r="K280" s="7"/>
      <c r="L280" s="7"/>
      <c r="M280" s="7"/>
      <c r="N280" s="7"/>
      <c r="O280" s="7"/>
    </row>
    <row r="281" spans="1:15">
      <c r="A281" s="6" t="str">
        <f t="shared" si="8"/>
        <v>DISTRIBUCION VOLUMEN X CRITERIO (kg ó litros)Total AperitivosNOROESTE</v>
      </c>
      <c r="B281">
        <v>0</v>
      </c>
      <c r="C281" s="6">
        <v>0</v>
      </c>
      <c r="D281" s="6" t="s">
        <v>73</v>
      </c>
      <c r="E281" s="83">
        <v>7.8936196737160556</v>
      </c>
      <c r="F281" s="83">
        <v>7.6318983166886927</v>
      </c>
      <c r="G281" s="83">
        <v>5.6805330709930191</v>
      </c>
      <c r="H281" s="7">
        <v>0</v>
      </c>
      <c r="I281" s="7"/>
      <c r="J281" s="7"/>
      <c r="K281" s="7"/>
      <c r="L281" s="7"/>
      <c r="M281" s="7"/>
      <c r="N281" s="7"/>
      <c r="O281" s="7"/>
    </row>
    <row r="282" spans="1:15">
      <c r="A282" s="6" t="str">
        <f t="shared" si="8"/>
        <v>DISTRIBUCION VOLUMEN X CRITERIO (kg ó litros)Total Aperitivos&lt;2MIL</v>
      </c>
      <c r="B282">
        <v>0</v>
      </c>
      <c r="C282" s="6">
        <v>0</v>
      </c>
      <c r="D282" s="6" t="s">
        <v>74</v>
      </c>
      <c r="E282" s="83">
        <v>5.7227410528985629</v>
      </c>
      <c r="F282" s="83">
        <v>5.5524102328911233</v>
      </c>
      <c r="G282" s="83">
        <v>6.2640263508257688</v>
      </c>
      <c r="H282" s="7">
        <v>0</v>
      </c>
      <c r="I282" s="7"/>
      <c r="J282" s="7"/>
      <c r="K282" s="7"/>
      <c r="L282" s="7"/>
      <c r="M282" s="7"/>
      <c r="N282" s="7"/>
      <c r="O282" s="7"/>
    </row>
    <row r="283" spans="1:15">
      <c r="A283" s="6" t="str">
        <f t="shared" si="8"/>
        <v>DISTRIBUCION VOLUMEN X CRITERIO (kg ó litros)Total Aperitivos2-5MIL</v>
      </c>
      <c r="B283">
        <v>0</v>
      </c>
      <c r="C283" s="6">
        <v>0</v>
      </c>
      <c r="D283" s="6" t="s">
        <v>75</v>
      </c>
      <c r="E283" s="83">
        <v>5.0562904395941448</v>
      </c>
      <c r="F283" s="83">
        <v>5.2120082402046801</v>
      </c>
      <c r="G283" s="83">
        <v>4.0277626544242837</v>
      </c>
      <c r="H283" s="7">
        <v>0</v>
      </c>
      <c r="I283" s="7"/>
      <c r="J283" s="7"/>
      <c r="K283" s="7"/>
      <c r="L283" s="7"/>
      <c r="M283" s="7"/>
      <c r="N283" s="7"/>
      <c r="O283" s="7"/>
    </row>
    <row r="284" spans="1:15">
      <c r="A284" s="6" t="str">
        <f t="shared" si="8"/>
        <v>DISTRIBUCION VOLUMEN X CRITERIO (kg ó litros)Total Aperitivos5-10MIL</v>
      </c>
      <c r="B284">
        <v>0</v>
      </c>
      <c r="C284" s="6">
        <v>0</v>
      </c>
      <c r="D284" s="6" t="s">
        <v>76</v>
      </c>
      <c r="E284" s="83">
        <v>7.781275608470323</v>
      </c>
      <c r="F284" s="83">
        <v>5.0767898977063597</v>
      </c>
      <c r="G284" s="83">
        <v>4.907569159398248</v>
      </c>
      <c r="H284" s="7">
        <v>0</v>
      </c>
      <c r="I284" s="7"/>
      <c r="J284" s="7"/>
      <c r="K284" s="7"/>
      <c r="L284" s="7"/>
      <c r="M284" s="7"/>
      <c r="N284" s="7"/>
      <c r="O284" s="7"/>
    </row>
    <row r="285" spans="1:15">
      <c r="A285" s="6" t="str">
        <f t="shared" si="8"/>
        <v>DISTRIBUCION VOLUMEN X CRITERIO (kg ó litros)Total Aperitivos10-30MIL</v>
      </c>
      <c r="B285">
        <v>0</v>
      </c>
      <c r="C285" s="6">
        <v>0</v>
      </c>
      <c r="D285" s="6" t="s">
        <v>77</v>
      </c>
      <c r="E285" s="83">
        <v>21.703427333211632</v>
      </c>
      <c r="F285" s="83">
        <v>21.325464529203426</v>
      </c>
      <c r="G285" s="83">
        <v>21.686840881872889</v>
      </c>
      <c r="H285" s="7">
        <v>0</v>
      </c>
      <c r="I285" s="7"/>
      <c r="J285" s="7"/>
      <c r="K285" s="7"/>
      <c r="L285" s="7"/>
      <c r="M285" s="7"/>
      <c r="N285" s="7"/>
      <c r="O285" s="7"/>
    </row>
    <row r="286" spans="1:15">
      <c r="A286" s="6" t="str">
        <f t="shared" si="8"/>
        <v>DISTRIBUCION VOLUMEN X CRITERIO (kg ó litros)Total Aperitivos30-100MIL</v>
      </c>
      <c r="B286">
        <v>0</v>
      </c>
      <c r="C286" s="6">
        <v>0</v>
      </c>
      <c r="D286" s="6" t="s">
        <v>78</v>
      </c>
      <c r="E286" s="83">
        <v>20.724728040142125</v>
      </c>
      <c r="F286" s="83">
        <v>22.633984844654346</v>
      </c>
      <c r="G286" s="83">
        <v>24.47212591581933</v>
      </c>
      <c r="H286" s="7">
        <v>0</v>
      </c>
      <c r="I286" s="7"/>
      <c r="J286" s="7"/>
      <c r="K286" s="7"/>
      <c r="L286" s="7"/>
      <c r="M286" s="7"/>
      <c r="N286" s="7"/>
      <c r="O286" s="7"/>
    </row>
    <row r="287" spans="1:15">
      <c r="A287" s="6" t="str">
        <f t="shared" si="8"/>
        <v>DISTRIBUCION VOLUMEN X CRITERIO (kg ó litros)Total Aperitivos100-200MIL</v>
      </c>
      <c r="B287">
        <v>0</v>
      </c>
      <c r="C287" s="6">
        <v>0</v>
      </c>
      <c r="D287" s="6" t="s">
        <v>79</v>
      </c>
      <c r="E287" s="83">
        <v>7.380797030185299</v>
      </c>
      <c r="F287" s="83">
        <v>9.3417676126599822</v>
      </c>
      <c r="G287" s="83">
        <v>9.5295225658506855</v>
      </c>
      <c r="H287" s="7">
        <v>0</v>
      </c>
      <c r="I287" s="7"/>
      <c r="J287" s="7"/>
      <c r="K287" s="7"/>
      <c r="L287" s="7"/>
      <c r="M287" s="7"/>
      <c r="N287" s="7"/>
      <c r="O287" s="7"/>
    </row>
    <row r="288" spans="1:15">
      <c r="A288" s="6" t="str">
        <f t="shared" si="8"/>
        <v>DISTRIBUCION VOLUMEN X CRITERIO (kg ó litros)Total Aperitivos200-500MIL</v>
      </c>
      <c r="B288">
        <v>0</v>
      </c>
      <c r="C288" s="6">
        <v>0</v>
      </c>
      <c r="D288" s="6" t="s">
        <v>80</v>
      </c>
      <c r="E288" s="83">
        <v>16.860922911276745</v>
      </c>
      <c r="F288" s="83">
        <v>14.598367742416658</v>
      </c>
      <c r="G288" s="83">
        <v>13.820413047811025</v>
      </c>
      <c r="H288" s="7">
        <v>0</v>
      </c>
      <c r="I288" s="7"/>
      <c r="J288" s="7"/>
      <c r="K288" s="7"/>
      <c r="L288" s="7"/>
      <c r="M288" s="7"/>
      <c r="N288" s="7"/>
      <c r="O288" s="7"/>
    </row>
    <row r="289" spans="1:15">
      <c r="A289" s="6" t="str">
        <f t="shared" si="8"/>
        <v>DISTRIBUCION VOLUMEN X CRITERIO (kg ó litros)Total Aperitivos&gt;500MIL</v>
      </c>
      <c r="B289">
        <v>0</v>
      </c>
      <c r="C289" s="6">
        <v>0</v>
      </c>
      <c r="D289" s="6" t="s">
        <v>81</v>
      </c>
      <c r="E289" s="83">
        <v>14.769820694799563</v>
      </c>
      <c r="F289" s="83">
        <v>16.259202799776336</v>
      </c>
      <c r="G289" s="83">
        <v>15.291741537548265</v>
      </c>
      <c r="H289" s="7">
        <v>0</v>
      </c>
      <c r="I289" s="7"/>
      <c r="J289" s="7"/>
      <c r="K289" s="7"/>
      <c r="L289" s="7"/>
      <c r="M289" s="7"/>
      <c r="N289" s="7"/>
      <c r="O289" s="7"/>
    </row>
    <row r="290" spans="1:15">
      <c r="A290" s="6" t="str">
        <f t="shared" si="8"/>
        <v>DISTRIBUCION VOLUMEN X CRITERIO (kg ó litros)Total AperitivosDE 15 A 19 AÑOS</v>
      </c>
      <c r="B290">
        <v>0</v>
      </c>
      <c r="C290" s="6">
        <v>0</v>
      </c>
      <c r="D290" s="6" t="s">
        <v>82</v>
      </c>
      <c r="E290" s="83">
        <v>6.7799873273756539</v>
      </c>
      <c r="F290" s="83">
        <v>6.2127311107695755</v>
      </c>
      <c r="G290" s="83">
        <v>8.2763770958503891</v>
      </c>
      <c r="H290" s="7">
        <v>0</v>
      </c>
      <c r="I290" s="7"/>
      <c r="J290" s="7"/>
      <c r="K290" s="7"/>
      <c r="L290" s="7"/>
      <c r="M290" s="7"/>
      <c r="N290" s="7"/>
      <c r="O290" s="7"/>
    </row>
    <row r="291" spans="1:15">
      <c r="A291" s="6" t="str">
        <f t="shared" si="8"/>
        <v>DISTRIBUCION VOLUMEN X CRITERIO (kg ó litros)Total AperitivosDE 20 A 24 AÑOS</v>
      </c>
      <c r="B291">
        <v>0</v>
      </c>
      <c r="C291" s="6">
        <v>0</v>
      </c>
      <c r="D291" s="6" t="s">
        <v>83</v>
      </c>
      <c r="E291" s="83">
        <v>3.253919201429571</v>
      </c>
      <c r="F291" s="83">
        <v>4.0804737859618454</v>
      </c>
      <c r="G291" s="83">
        <v>3.9334472797900935</v>
      </c>
      <c r="H291" s="7">
        <v>0</v>
      </c>
      <c r="I291" s="7"/>
      <c r="J291" s="7"/>
      <c r="K291" s="7"/>
      <c r="L291" s="7"/>
      <c r="M291" s="7"/>
      <c r="N291" s="7"/>
      <c r="O291" s="7"/>
    </row>
    <row r="292" spans="1:15">
      <c r="A292" s="6" t="str">
        <f t="shared" si="8"/>
        <v>DISTRIBUCION VOLUMEN X CRITERIO (kg ó litros)Total AperitivosDE 25 A 34 AÑOS</v>
      </c>
      <c r="B292">
        <v>0</v>
      </c>
      <c r="C292" s="6">
        <v>0</v>
      </c>
      <c r="D292" s="6" t="s">
        <v>84</v>
      </c>
      <c r="E292" s="83">
        <v>9.9980646740655406</v>
      </c>
      <c r="F292" s="83">
        <v>9.4952334889996859</v>
      </c>
      <c r="G292" s="83">
        <v>6.3854942180842933</v>
      </c>
      <c r="H292" s="7">
        <v>0</v>
      </c>
      <c r="I292" s="7"/>
      <c r="J292" s="7"/>
      <c r="K292" s="7"/>
      <c r="L292" s="7"/>
      <c r="M292" s="7"/>
      <c r="N292" s="7"/>
      <c r="O292" s="7"/>
    </row>
    <row r="293" spans="1:15">
      <c r="A293" s="6" t="str">
        <f t="shared" si="8"/>
        <v>DISTRIBUCION VOLUMEN X CRITERIO (kg ó litros)Total AperitivosDE 35 A 49 AÑOS</v>
      </c>
      <c r="B293">
        <v>0</v>
      </c>
      <c r="C293" s="6">
        <v>0</v>
      </c>
      <c r="D293" s="6" t="s">
        <v>85</v>
      </c>
      <c r="E293" s="83">
        <v>28.678646673838092</v>
      </c>
      <c r="F293" s="83">
        <v>22.740948748019392</v>
      </c>
      <c r="G293" s="83">
        <v>21.65442449401052</v>
      </c>
      <c r="H293" s="7">
        <v>0</v>
      </c>
      <c r="I293" s="7"/>
      <c r="J293" s="7"/>
      <c r="K293" s="7"/>
      <c r="L293" s="7"/>
      <c r="M293" s="7"/>
      <c r="N293" s="7"/>
      <c r="O293" s="7"/>
    </row>
    <row r="294" spans="1:15">
      <c r="A294" s="6" t="str">
        <f t="shared" si="8"/>
        <v>DISTRIBUCION VOLUMEN X CRITERIO (kg ó litros)Total AperitivosDE 50 A 59 AÑOS</v>
      </c>
      <c r="B294">
        <v>0</v>
      </c>
      <c r="C294" s="6">
        <v>0</v>
      </c>
      <c r="D294" s="6" t="s">
        <v>86</v>
      </c>
      <c r="E294" s="83">
        <v>21.137661589823647</v>
      </c>
      <c r="F294" s="83">
        <v>21.280402209922009</v>
      </c>
      <c r="G294" s="83">
        <v>19.308670295048259</v>
      </c>
      <c r="H294" s="7">
        <v>0</v>
      </c>
      <c r="I294" s="7"/>
      <c r="J294" s="7"/>
      <c r="K294" s="7"/>
      <c r="L294" s="7"/>
      <c r="M294" s="7"/>
      <c r="N294" s="7"/>
      <c r="O294" s="7"/>
    </row>
    <row r="295" spans="1:15">
      <c r="A295" s="6" t="str">
        <f t="shared" si="8"/>
        <v>DISTRIBUCION VOLUMEN X CRITERIO (kg ó litros)Total AperitivosDE 60 A 75 AÑOS</v>
      </c>
      <c r="B295">
        <v>0</v>
      </c>
      <c r="C295" s="6">
        <v>0</v>
      </c>
      <c r="D295" s="6" t="s">
        <v>87</v>
      </c>
      <c r="E295" s="83">
        <v>30.151727575249112</v>
      </c>
      <c r="F295" s="83">
        <v>36.190207016996403</v>
      </c>
      <c r="G295" s="83">
        <v>40.441588179551822</v>
      </c>
      <c r="H295" s="7">
        <v>0</v>
      </c>
      <c r="I295" s="7"/>
      <c r="J295" s="7"/>
      <c r="K295" s="7"/>
      <c r="L295" s="7"/>
      <c r="M295" s="7"/>
      <c r="N295" s="7"/>
      <c r="O295" s="7"/>
    </row>
    <row r="296" spans="1:15">
      <c r="A296" s="6" t="str">
        <f t="shared" si="8"/>
        <v>DISTRIBUCION VOLUMEN X CRITERIO (kg ó litros)Total AperitivosNIVEL ALTO</v>
      </c>
      <c r="B296">
        <v>0</v>
      </c>
      <c r="C296" s="6">
        <v>0</v>
      </c>
      <c r="D296" s="6" t="s">
        <v>88</v>
      </c>
      <c r="E296" s="83">
        <v>19.588499020149154</v>
      </c>
      <c r="F296" s="83">
        <v>20.675087325272397</v>
      </c>
      <c r="G296" s="83">
        <v>17.753842133912823</v>
      </c>
      <c r="H296" s="7">
        <v>0</v>
      </c>
      <c r="I296" s="7"/>
      <c r="J296" s="7"/>
      <c r="K296" s="7"/>
      <c r="L296" s="7"/>
      <c r="M296" s="7"/>
      <c r="N296" s="7"/>
      <c r="O296" s="7"/>
    </row>
    <row r="297" spans="1:15">
      <c r="A297" s="6" t="str">
        <f t="shared" si="8"/>
        <v>DISTRIBUCION VOLUMEN X CRITERIO (kg ó litros)Total AperitivosNIVEL MEDIO ALTO</v>
      </c>
      <c r="B297">
        <v>0</v>
      </c>
      <c r="C297" s="6">
        <v>0</v>
      </c>
      <c r="D297" s="6" t="s">
        <v>89</v>
      </c>
      <c r="E297" s="83">
        <v>12.193901919825402</v>
      </c>
      <c r="F297" s="83">
        <v>10.457817043368445</v>
      </c>
      <c r="G297" s="83">
        <v>11.423008104625977</v>
      </c>
      <c r="H297" s="7">
        <v>0</v>
      </c>
      <c r="I297" s="7"/>
      <c r="J297" s="7"/>
      <c r="K297" s="7"/>
      <c r="L297" s="7"/>
      <c r="M297" s="7"/>
      <c r="N297" s="7"/>
      <c r="O297" s="7"/>
    </row>
    <row r="298" spans="1:15">
      <c r="A298" s="6" t="str">
        <f t="shared" si="8"/>
        <v>DISTRIBUCION VOLUMEN X CRITERIO (kg ó litros)Total AperitivosNIVEL MEDIO</v>
      </c>
      <c r="B298">
        <v>0</v>
      </c>
      <c r="C298" s="6">
        <v>0</v>
      </c>
      <c r="D298" s="6" t="s">
        <v>90</v>
      </c>
      <c r="E298" s="83">
        <v>31.217694497367159</v>
      </c>
      <c r="F298" s="83">
        <v>29.052334130203622</v>
      </c>
      <c r="G298" s="83">
        <v>29.911582235366868</v>
      </c>
      <c r="H298" s="7">
        <v>0</v>
      </c>
      <c r="I298" s="7"/>
      <c r="J298" s="7"/>
      <c r="K298" s="7"/>
      <c r="L298" s="7"/>
      <c r="M298" s="7"/>
      <c r="N298" s="7"/>
      <c r="O298" s="7"/>
    </row>
    <row r="299" spans="1:15">
      <c r="A299" s="6" t="str">
        <f t="shared" si="8"/>
        <v>DISTRIBUCION VOLUMEN X CRITERIO (kg ó litros)Total AperitivosNIVEL MEDIO BAJO</v>
      </c>
      <c r="B299">
        <v>0</v>
      </c>
      <c r="C299" s="6">
        <v>0</v>
      </c>
      <c r="D299" s="6" t="s">
        <v>91</v>
      </c>
      <c r="E299" s="83">
        <v>12.216824171899972</v>
      </c>
      <c r="F299" s="83">
        <v>14.030533972773076</v>
      </c>
      <c r="G299" s="83">
        <v>16.76389374490504</v>
      </c>
      <c r="H299" s="7">
        <v>0</v>
      </c>
      <c r="I299" s="7"/>
      <c r="J299" s="7"/>
      <c r="K299" s="7"/>
      <c r="L299" s="7"/>
      <c r="M299" s="7"/>
      <c r="N299" s="7"/>
      <c r="O299" s="7"/>
    </row>
    <row r="300" spans="1:15">
      <c r="A300" s="6" t="str">
        <f t="shared" si="8"/>
        <v>DISTRIBUCION VOLUMEN X CRITERIO (kg ó litros)Total AperitivosNIVEL BAJO</v>
      </c>
      <c r="B300">
        <v>0</v>
      </c>
      <c r="C300" s="6">
        <v>0</v>
      </c>
      <c r="D300" s="6" t="s">
        <v>92</v>
      </c>
      <c r="E300" s="83">
        <v>24.783085699665136</v>
      </c>
      <c r="F300" s="83">
        <v>25.784225027990825</v>
      </c>
      <c r="G300" s="83">
        <v>24.147674320179686</v>
      </c>
      <c r="H300" s="7">
        <v>0</v>
      </c>
      <c r="I300" s="7"/>
      <c r="J300" s="7"/>
      <c r="K300" s="7"/>
      <c r="L300" s="7"/>
      <c r="M300" s="7"/>
      <c r="N300" s="7"/>
      <c r="O300" s="7"/>
    </row>
    <row r="301" spans="1:15">
      <c r="A301" s="6" t="str">
        <f t="shared" si="8"/>
        <v>DISTRIBUCION VOLUMEN X CRITERIO (kg ó litros)Total AperitivosHOMBRE</v>
      </c>
      <c r="B301">
        <v>0</v>
      </c>
      <c r="C301" s="6">
        <v>0</v>
      </c>
      <c r="D301" s="6" t="s">
        <v>93</v>
      </c>
      <c r="E301" s="83">
        <v>39.506886808388749</v>
      </c>
      <c r="F301" s="83">
        <v>41.873769160212582</v>
      </c>
      <c r="G301" s="83">
        <v>48.907136042654784</v>
      </c>
      <c r="H301" s="7">
        <v>0</v>
      </c>
      <c r="I301" s="7"/>
      <c r="J301" s="7"/>
      <c r="K301" s="7"/>
      <c r="L301" s="7"/>
      <c r="M301" s="7"/>
      <c r="N301" s="7"/>
      <c r="O301" s="7"/>
    </row>
    <row r="302" spans="1:15">
      <c r="A302" s="6" t="str">
        <f t="shared" si="8"/>
        <v>DISTRIBUCION VOLUMEN X CRITERIO (kg ó litros)Total AperitivosMUJER</v>
      </c>
      <c r="B302">
        <v>0</v>
      </c>
      <c r="C302" s="6">
        <v>0</v>
      </c>
      <c r="D302" s="6" t="s">
        <v>94</v>
      </c>
      <c r="E302" s="83">
        <v>60.493113044062561</v>
      </c>
      <c r="F302" s="83">
        <v>58.126221733832615</v>
      </c>
      <c r="G302" s="83">
        <v>51.092859443635</v>
      </c>
      <c r="H302" s="7">
        <v>0</v>
      </c>
      <c r="I302" s="7"/>
      <c r="J302" s="7"/>
      <c r="K302" s="7"/>
      <c r="L302" s="7"/>
      <c r="M302" s="7"/>
      <c r="N302" s="7"/>
      <c r="O302" s="7"/>
    </row>
    <row r="303" spans="1:15">
      <c r="A303" s="6" t="str">
        <f>$B$273&amp;$C$303&amp;D303</f>
        <v>DISTRIBUCION VOLUMEN X CRITERIO (kg ó litros)Patatas Fritas + Otros Aperitivos SaladosT.ESPAÑA</v>
      </c>
      <c r="B303">
        <v>0</v>
      </c>
      <c r="C303" s="6" t="s">
        <v>46</v>
      </c>
      <c r="D303" s="6" t="s">
        <v>65</v>
      </c>
      <c r="E303" s="83">
        <v>100</v>
      </c>
      <c r="F303" s="83">
        <v>100</v>
      </c>
      <c r="G303" s="83">
        <v>100</v>
      </c>
      <c r="H303" s="7">
        <v>0</v>
      </c>
      <c r="I303" s="7"/>
      <c r="J303" s="7"/>
      <c r="K303" s="7"/>
      <c r="L303" s="7"/>
      <c r="M303" s="7"/>
      <c r="N303" s="7"/>
      <c r="O303" s="7"/>
    </row>
    <row r="304" spans="1:15">
      <c r="A304" s="6" t="str">
        <f t="shared" ref="A304:A332" si="9">$B$273&amp;$C$303&amp;D304</f>
        <v>DISTRIBUCION VOLUMEN X CRITERIO (kg ó litros)Patatas Fritas + Otros Aperitivos SaladosBCN AM</v>
      </c>
      <c r="B304">
        <v>0</v>
      </c>
      <c r="C304" s="6">
        <v>0</v>
      </c>
      <c r="D304" s="6" t="s">
        <v>66</v>
      </c>
      <c r="E304" s="83">
        <v>7.8135349760002217</v>
      </c>
      <c r="F304" s="83">
        <v>9.3605660831619311</v>
      </c>
      <c r="G304" s="83">
        <v>10.877671869371042</v>
      </c>
      <c r="H304" s="7">
        <v>0</v>
      </c>
      <c r="I304" s="7"/>
      <c r="J304" s="7"/>
      <c r="K304" s="7"/>
      <c r="L304" s="7"/>
      <c r="M304" s="7"/>
      <c r="N304" s="7"/>
      <c r="O304" s="7"/>
    </row>
    <row r="305" spans="1:15">
      <c r="A305" s="6" t="str">
        <f t="shared" si="9"/>
        <v>DISTRIBUCION VOLUMEN X CRITERIO (kg ó litros)Patatas Fritas + Otros Aperitivos SaladosREST.CAT ARAGON</v>
      </c>
      <c r="B305">
        <v>0</v>
      </c>
      <c r="C305" s="6">
        <v>0</v>
      </c>
      <c r="D305" s="6" t="s">
        <v>67</v>
      </c>
      <c r="E305" s="83">
        <v>14.348998956122456</v>
      </c>
      <c r="F305" s="83">
        <v>14.627940224879046</v>
      </c>
      <c r="G305" s="83">
        <v>15.755186989710893</v>
      </c>
      <c r="H305" s="7">
        <v>0</v>
      </c>
      <c r="I305" s="7"/>
      <c r="J305" s="7"/>
      <c r="K305" s="7"/>
      <c r="L305" s="7"/>
      <c r="M305" s="7"/>
      <c r="N305" s="7"/>
      <c r="O305" s="7"/>
    </row>
    <row r="306" spans="1:15">
      <c r="A306" s="6" t="str">
        <f t="shared" si="9"/>
        <v>DISTRIBUCION VOLUMEN X CRITERIO (kg ó litros)Patatas Fritas + Otros Aperitivos SaladosLEVANTE</v>
      </c>
      <c r="B306">
        <v>0</v>
      </c>
      <c r="C306" s="6">
        <v>0</v>
      </c>
      <c r="D306" s="6" t="s">
        <v>68</v>
      </c>
      <c r="E306" s="83">
        <v>16.201786580210886</v>
      </c>
      <c r="F306" s="83">
        <v>13.319382118006304</v>
      </c>
      <c r="G306" s="83">
        <v>10.062994435694547</v>
      </c>
      <c r="H306" s="7">
        <v>0</v>
      </c>
      <c r="I306" s="7"/>
      <c r="J306" s="7"/>
      <c r="K306" s="7"/>
      <c r="L306" s="7"/>
      <c r="M306" s="7"/>
      <c r="N306" s="7"/>
      <c r="O306" s="7"/>
    </row>
    <row r="307" spans="1:15">
      <c r="A307" s="6" t="str">
        <f t="shared" si="9"/>
        <v>DISTRIBUCION VOLUMEN X CRITERIO (kg ó litros)Patatas Fritas + Otros Aperitivos SaladosANDALUCIA</v>
      </c>
      <c r="B307">
        <v>0</v>
      </c>
      <c r="C307" s="6">
        <v>0</v>
      </c>
      <c r="D307" s="6" t="s">
        <v>69</v>
      </c>
      <c r="E307" s="83">
        <v>20.509722675906055</v>
      </c>
      <c r="F307" s="83">
        <v>21.089131972049628</v>
      </c>
      <c r="G307" s="83">
        <v>21.713565809266427</v>
      </c>
      <c r="H307" s="7">
        <v>0</v>
      </c>
      <c r="I307" s="7"/>
      <c r="J307" s="7"/>
      <c r="K307" s="7"/>
      <c r="L307" s="7"/>
      <c r="M307" s="7"/>
      <c r="N307" s="7"/>
      <c r="O307" s="7"/>
    </row>
    <row r="308" spans="1:15">
      <c r="A308" s="6" t="str">
        <f t="shared" si="9"/>
        <v>DISTRIBUCION VOLUMEN X CRITERIO (kg ó litros)Patatas Fritas + Otros Aperitivos SaladosMDD AM</v>
      </c>
      <c r="B308">
        <v>0</v>
      </c>
      <c r="C308" s="6">
        <v>0</v>
      </c>
      <c r="D308" s="6" t="s">
        <v>70</v>
      </c>
      <c r="E308" s="83">
        <v>11.196051942993362</v>
      </c>
      <c r="F308" s="83">
        <v>13.007200573168564</v>
      </c>
      <c r="G308" s="83">
        <v>11.476239525669286</v>
      </c>
      <c r="H308" s="7">
        <v>0</v>
      </c>
      <c r="I308" s="7"/>
      <c r="J308" s="7"/>
      <c r="K308" s="7"/>
      <c r="L308" s="7"/>
      <c r="M308" s="7"/>
      <c r="N308" s="7"/>
      <c r="O308" s="7"/>
    </row>
    <row r="309" spans="1:15">
      <c r="A309" s="6" t="str">
        <f t="shared" si="9"/>
        <v>DISTRIBUCION VOLUMEN X CRITERIO (kg ó litros)Patatas Fritas + Otros Aperitivos SaladosRTO CENTRO</v>
      </c>
      <c r="B309">
        <v>0</v>
      </c>
      <c r="C309" s="6">
        <v>0</v>
      </c>
      <c r="D309" s="6" t="s">
        <v>71</v>
      </c>
      <c r="E309" s="83">
        <v>11.896809779796413</v>
      </c>
      <c r="F309" s="83">
        <v>11.747820124807676</v>
      </c>
      <c r="G309" s="83">
        <v>15.787619582285009</v>
      </c>
      <c r="H309" s="7">
        <v>0</v>
      </c>
      <c r="I309" s="7"/>
      <c r="J309" s="7"/>
      <c r="K309" s="7"/>
      <c r="L309" s="7"/>
      <c r="M309" s="7"/>
      <c r="N309" s="7"/>
      <c r="O309" s="7"/>
    </row>
    <row r="310" spans="1:15">
      <c r="A310" s="6" t="str">
        <f t="shared" si="9"/>
        <v>DISTRIBUCION VOLUMEN X CRITERIO (kg ó litros)Patatas Fritas + Otros Aperitivos SaladosNORTE-CENTRO</v>
      </c>
      <c r="B310">
        <v>0</v>
      </c>
      <c r="C310" s="6">
        <v>0</v>
      </c>
      <c r="D310" s="6" t="s">
        <v>72</v>
      </c>
      <c r="E310" s="83">
        <v>9.5699851719033759</v>
      </c>
      <c r="F310" s="83">
        <v>9.9856630116231226</v>
      </c>
      <c r="G310" s="83">
        <v>9.2007512742708855</v>
      </c>
      <c r="H310" s="7">
        <v>0</v>
      </c>
      <c r="I310" s="7"/>
      <c r="J310" s="7"/>
      <c r="K310" s="7"/>
      <c r="L310" s="7"/>
      <c r="M310" s="7"/>
      <c r="N310" s="7"/>
      <c r="O310" s="7"/>
    </row>
    <row r="311" spans="1:15">
      <c r="A311" s="6" t="str">
        <f t="shared" si="9"/>
        <v>DISTRIBUCION VOLUMEN X CRITERIO (kg ó litros)Patatas Fritas + Otros Aperitivos SaladosNOROESTE</v>
      </c>
      <c r="B311">
        <v>0</v>
      </c>
      <c r="C311" s="6">
        <v>0</v>
      </c>
      <c r="D311" s="6" t="s">
        <v>73</v>
      </c>
      <c r="E311" s="83">
        <v>8.46311662896154</v>
      </c>
      <c r="F311" s="83">
        <v>6.8622926317682715</v>
      </c>
      <c r="G311" s="83">
        <v>5.1259798031909876</v>
      </c>
      <c r="H311" s="7">
        <v>0</v>
      </c>
      <c r="I311" s="7"/>
      <c r="J311" s="7"/>
      <c r="K311" s="7"/>
      <c r="L311" s="7"/>
      <c r="M311" s="7"/>
      <c r="N311" s="7"/>
      <c r="O311" s="7"/>
    </row>
    <row r="312" spans="1:15">
      <c r="A312" s="6" t="str">
        <f t="shared" si="9"/>
        <v>DISTRIBUCION VOLUMEN X CRITERIO (kg ó litros)Patatas Fritas + Otros Aperitivos Salados&lt;2MIL</v>
      </c>
      <c r="B312">
        <v>0</v>
      </c>
      <c r="C312" s="6">
        <v>0</v>
      </c>
      <c r="D312" s="6" t="s">
        <v>74</v>
      </c>
      <c r="E312" s="83">
        <v>6.1901056175493805</v>
      </c>
      <c r="F312" s="83">
        <v>5.5305749538813149</v>
      </c>
      <c r="G312" s="83">
        <v>6.1233739443295097</v>
      </c>
      <c r="H312" s="7">
        <v>0</v>
      </c>
      <c r="I312" s="7"/>
      <c r="J312" s="7"/>
      <c r="K312" s="7"/>
      <c r="L312" s="7"/>
      <c r="M312" s="7"/>
      <c r="N312" s="7"/>
      <c r="O312" s="7"/>
    </row>
    <row r="313" spans="1:15">
      <c r="A313" s="6" t="str">
        <f t="shared" si="9"/>
        <v>DISTRIBUCION VOLUMEN X CRITERIO (kg ó litros)Patatas Fritas + Otros Aperitivos Salados2-5MIL</v>
      </c>
      <c r="B313">
        <v>0</v>
      </c>
      <c r="C313" s="6">
        <v>0</v>
      </c>
      <c r="D313" s="6" t="s">
        <v>75</v>
      </c>
      <c r="E313" s="83">
        <v>5.1331987901778646</v>
      </c>
      <c r="F313" s="83">
        <v>5.3555914898058363</v>
      </c>
      <c r="G313" s="83">
        <v>4.641008525600431</v>
      </c>
      <c r="H313" s="7">
        <v>0</v>
      </c>
      <c r="I313" s="7"/>
      <c r="J313" s="7"/>
      <c r="K313" s="7"/>
      <c r="L313" s="7"/>
      <c r="M313" s="7"/>
      <c r="N313" s="7"/>
      <c r="O313" s="7"/>
    </row>
    <row r="314" spans="1:15">
      <c r="A314" s="6" t="str">
        <f t="shared" si="9"/>
        <v>DISTRIBUCION VOLUMEN X CRITERIO (kg ó litros)Patatas Fritas + Otros Aperitivos Salados5-10MIL</v>
      </c>
      <c r="B314">
        <v>0</v>
      </c>
      <c r="C314" s="6">
        <v>0</v>
      </c>
      <c r="D314" s="6" t="s">
        <v>76</v>
      </c>
      <c r="E314" s="83">
        <v>8.9013373035834515</v>
      </c>
      <c r="F314" s="83">
        <v>5.2507793010127513</v>
      </c>
      <c r="G314" s="83">
        <v>4.9329264435900955</v>
      </c>
      <c r="H314" s="7">
        <v>0</v>
      </c>
      <c r="I314" s="7"/>
      <c r="J314" s="7"/>
      <c r="K314" s="7"/>
      <c r="L314" s="7"/>
      <c r="M314" s="7"/>
      <c r="N314" s="7"/>
      <c r="O314" s="7"/>
    </row>
    <row r="315" spans="1:15">
      <c r="A315" s="6" t="str">
        <f t="shared" si="9"/>
        <v>DISTRIBUCION VOLUMEN X CRITERIO (kg ó litros)Patatas Fritas + Otros Aperitivos Salados10-30MIL</v>
      </c>
      <c r="B315">
        <v>0</v>
      </c>
      <c r="C315" s="6">
        <v>0</v>
      </c>
      <c r="D315" s="6" t="s">
        <v>77</v>
      </c>
      <c r="E315" s="83">
        <v>24.281041491640433</v>
      </c>
      <c r="F315" s="83">
        <v>22.528272234608778</v>
      </c>
      <c r="G315" s="83">
        <v>23.366757903293848</v>
      </c>
      <c r="H315" s="7">
        <v>0</v>
      </c>
      <c r="I315" s="7"/>
      <c r="J315" s="7"/>
      <c r="K315" s="7"/>
      <c r="L315" s="7"/>
      <c r="M315" s="7"/>
      <c r="N315" s="7"/>
      <c r="O315" s="7"/>
    </row>
    <row r="316" spans="1:15">
      <c r="A316" s="6" t="str">
        <f t="shared" si="9"/>
        <v>DISTRIBUCION VOLUMEN X CRITERIO (kg ó litros)Patatas Fritas + Otros Aperitivos Salados30-100MIL</v>
      </c>
      <c r="B316">
        <v>0</v>
      </c>
      <c r="C316" s="6">
        <v>0</v>
      </c>
      <c r="D316" s="6" t="s">
        <v>78</v>
      </c>
      <c r="E316" s="83">
        <v>21.268966071133217</v>
      </c>
      <c r="F316" s="83">
        <v>23.140963286973815</v>
      </c>
      <c r="G316" s="83">
        <v>22.447677200625694</v>
      </c>
      <c r="H316" s="7">
        <v>0</v>
      </c>
      <c r="I316" s="7"/>
      <c r="J316" s="7"/>
      <c r="K316" s="7"/>
      <c r="L316" s="7"/>
      <c r="M316" s="7"/>
      <c r="N316" s="7"/>
      <c r="O316" s="7"/>
    </row>
    <row r="317" spans="1:15">
      <c r="A317" s="6" t="str">
        <f t="shared" si="9"/>
        <v>DISTRIBUCION VOLUMEN X CRITERIO (kg ó litros)Patatas Fritas + Otros Aperitivos Salados100-200MIL</v>
      </c>
      <c r="B317">
        <v>0</v>
      </c>
      <c r="C317" s="6">
        <v>0</v>
      </c>
      <c r="D317" s="6" t="s">
        <v>79</v>
      </c>
      <c r="E317" s="83">
        <v>7.3356132246949661</v>
      </c>
      <c r="F317" s="83">
        <v>9.4979933151389186</v>
      </c>
      <c r="G317" s="83">
        <v>10.7335317086684</v>
      </c>
      <c r="H317" s="7">
        <v>0</v>
      </c>
      <c r="I317" s="7"/>
      <c r="J317" s="7"/>
      <c r="K317" s="7"/>
      <c r="L317" s="7"/>
      <c r="M317" s="7"/>
      <c r="N317" s="7"/>
      <c r="O317" s="7"/>
    </row>
    <row r="318" spans="1:15">
      <c r="A318" s="6" t="str">
        <f t="shared" si="9"/>
        <v>DISTRIBUCION VOLUMEN X CRITERIO (kg ó litros)Patatas Fritas + Otros Aperitivos Salados200-500MIL</v>
      </c>
      <c r="B318">
        <v>0</v>
      </c>
      <c r="C318" s="6">
        <v>0</v>
      </c>
      <c r="D318" s="6" t="s">
        <v>80</v>
      </c>
      <c r="E318" s="83">
        <v>12.272874981995747</v>
      </c>
      <c r="F318" s="83">
        <v>11.220338434978878</v>
      </c>
      <c r="G318" s="83">
        <v>11.222130889372979</v>
      </c>
      <c r="H318" s="7">
        <v>0</v>
      </c>
      <c r="I318" s="7"/>
      <c r="J318" s="7"/>
      <c r="K318" s="7"/>
      <c r="L318" s="7"/>
      <c r="M318" s="7"/>
      <c r="N318" s="7"/>
      <c r="O318" s="7"/>
    </row>
    <row r="319" spans="1:15">
      <c r="A319" s="6" t="str">
        <f t="shared" si="9"/>
        <v>DISTRIBUCION VOLUMEN X CRITERIO (kg ó litros)Patatas Fritas + Otros Aperitivos Salados&gt;500MIL</v>
      </c>
      <c r="B319">
        <v>0</v>
      </c>
      <c r="C319" s="6">
        <v>0</v>
      </c>
      <c r="D319" s="6" t="s">
        <v>81</v>
      </c>
      <c r="E319" s="83">
        <v>14.616866961283362</v>
      </c>
      <c r="F319" s="83">
        <v>17.475481458984675</v>
      </c>
      <c r="G319" s="83">
        <v>16.53260154526717</v>
      </c>
      <c r="H319" s="7">
        <v>0</v>
      </c>
      <c r="I319" s="7"/>
      <c r="J319" s="7"/>
      <c r="K319" s="7"/>
      <c r="L319" s="7"/>
      <c r="M319" s="7"/>
      <c r="N319" s="7"/>
      <c r="O319" s="7"/>
    </row>
    <row r="320" spans="1:15">
      <c r="A320" s="6" t="str">
        <f t="shared" si="9"/>
        <v>DISTRIBUCION VOLUMEN X CRITERIO (kg ó litros)Patatas Fritas + Otros Aperitivos SaladosDE 15 A 19 AÑOS</v>
      </c>
      <c r="B320">
        <v>0</v>
      </c>
      <c r="C320" s="6">
        <v>0</v>
      </c>
      <c r="D320" s="6" t="s">
        <v>82</v>
      </c>
      <c r="E320" s="83">
        <v>8.8456966148113718</v>
      </c>
      <c r="F320" s="83">
        <v>6.3975232860060949</v>
      </c>
      <c r="G320" s="83">
        <v>8.6270556460639671</v>
      </c>
      <c r="H320" s="7">
        <v>0</v>
      </c>
      <c r="I320" s="7"/>
      <c r="J320" s="7"/>
      <c r="K320" s="7"/>
      <c r="L320" s="7"/>
      <c r="M320" s="7"/>
      <c r="N320" s="7"/>
      <c r="O320" s="7"/>
    </row>
    <row r="321" spans="1:15">
      <c r="A321" s="6" t="str">
        <f t="shared" si="9"/>
        <v>DISTRIBUCION VOLUMEN X CRITERIO (kg ó litros)Patatas Fritas + Otros Aperitivos SaladosDE 20 A 24 AÑOS</v>
      </c>
      <c r="B321">
        <v>0</v>
      </c>
      <c r="C321" s="6">
        <v>0</v>
      </c>
      <c r="D321" s="6" t="s">
        <v>83</v>
      </c>
      <c r="E321" s="83">
        <v>4.0605913121154957</v>
      </c>
      <c r="F321" s="83">
        <v>5.1544402426183975</v>
      </c>
      <c r="G321" s="83">
        <v>5.0528880622928227</v>
      </c>
      <c r="H321" s="7">
        <v>0</v>
      </c>
      <c r="I321" s="7"/>
      <c r="J321" s="7"/>
      <c r="K321" s="7"/>
      <c r="L321" s="7"/>
      <c r="M321" s="7"/>
      <c r="N321" s="7"/>
      <c r="O321" s="7"/>
    </row>
    <row r="322" spans="1:15">
      <c r="A322" s="6" t="str">
        <f t="shared" si="9"/>
        <v>DISTRIBUCION VOLUMEN X CRITERIO (kg ó litros)Patatas Fritas + Otros Aperitivos SaladosDE 25 A 34 AÑOS</v>
      </c>
      <c r="B322">
        <v>0</v>
      </c>
      <c r="C322" s="6">
        <v>0</v>
      </c>
      <c r="D322" s="6" t="s">
        <v>84</v>
      </c>
      <c r="E322" s="83">
        <v>10.760867671695138</v>
      </c>
      <c r="F322" s="83">
        <v>9.7536950529541695</v>
      </c>
      <c r="G322" s="83">
        <v>7.4188627053142886</v>
      </c>
      <c r="H322" s="7">
        <v>0</v>
      </c>
      <c r="I322" s="7"/>
      <c r="J322" s="7"/>
      <c r="K322" s="7"/>
      <c r="L322" s="7"/>
      <c r="M322" s="7"/>
      <c r="N322" s="7"/>
      <c r="O322" s="7"/>
    </row>
    <row r="323" spans="1:15">
      <c r="A323" s="6" t="str">
        <f t="shared" si="9"/>
        <v>DISTRIBUCION VOLUMEN X CRITERIO (kg ó litros)Patatas Fritas + Otros Aperitivos SaladosDE 35 A 49 AÑOS</v>
      </c>
      <c r="B323">
        <v>0</v>
      </c>
      <c r="C323" s="6">
        <v>0</v>
      </c>
      <c r="D323" s="6" t="s">
        <v>85</v>
      </c>
      <c r="E323" s="83">
        <v>28.659965419382182</v>
      </c>
      <c r="F323" s="83">
        <v>26.002181864929025</v>
      </c>
      <c r="G323" s="83">
        <v>23.920748076896079</v>
      </c>
      <c r="H323" s="7">
        <v>0</v>
      </c>
      <c r="I323" s="7"/>
      <c r="J323" s="7"/>
      <c r="K323" s="7"/>
      <c r="L323" s="7"/>
      <c r="M323" s="7"/>
      <c r="N323" s="7"/>
      <c r="O323" s="7"/>
    </row>
    <row r="324" spans="1:15">
      <c r="A324" s="6" t="str">
        <f t="shared" si="9"/>
        <v>DISTRIBUCION VOLUMEN X CRITERIO (kg ó litros)Patatas Fritas + Otros Aperitivos SaladosDE 50 A 59 AÑOS</v>
      </c>
      <c r="B324">
        <v>0</v>
      </c>
      <c r="C324" s="6">
        <v>0</v>
      </c>
      <c r="D324" s="6" t="s">
        <v>86</v>
      </c>
      <c r="E324" s="83">
        <v>21.346120757041064</v>
      </c>
      <c r="F324" s="83">
        <v>21.327494506661079</v>
      </c>
      <c r="G324" s="83">
        <v>19.251475915234835</v>
      </c>
      <c r="H324" s="7">
        <v>0</v>
      </c>
      <c r="I324" s="7"/>
      <c r="J324" s="7"/>
      <c r="K324" s="7"/>
      <c r="L324" s="7"/>
      <c r="M324" s="7"/>
      <c r="N324" s="7"/>
      <c r="O324" s="7"/>
    </row>
    <row r="325" spans="1:15">
      <c r="A325" s="6" t="str">
        <f t="shared" si="9"/>
        <v>DISTRIBUCION VOLUMEN X CRITERIO (kg ó litros)Patatas Fritas + Otros Aperitivos SaladosDE 60 A 75 AÑOS</v>
      </c>
      <c r="B325">
        <v>0</v>
      </c>
      <c r="C325" s="6">
        <v>0</v>
      </c>
      <c r="D325" s="6" t="s">
        <v>87</v>
      </c>
      <c r="E325" s="83">
        <v>26.326768686503399</v>
      </c>
      <c r="F325" s="83">
        <v>31.364661566272279</v>
      </c>
      <c r="G325" s="83">
        <v>35.728976596827103</v>
      </c>
      <c r="H325" s="7">
        <v>0</v>
      </c>
      <c r="I325" s="7"/>
      <c r="J325" s="7"/>
      <c r="K325" s="7"/>
      <c r="L325" s="7"/>
      <c r="M325" s="7"/>
      <c r="N325" s="7"/>
      <c r="O325" s="7"/>
    </row>
    <row r="326" spans="1:15">
      <c r="A326" s="6" t="str">
        <f t="shared" si="9"/>
        <v>DISTRIBUCION VOLUMEN X CRITERIO (kg ó litros)Patatas Fritas + Otros Aperitivos SaladosNIVEL ALTO</v>
      </c>
      <c r="B326">
        <v>0</v>
      </c>
      <c r="C326" s="6">
        <v>0</v>
      </c>
      <c r="D326" s="6" t="s">
        <v>88</v>
      </c>
      <c r="E326" s="83">
        <v>21.0409606367934</v>
      </c>
      <c r="F326" s="83">
        <v>22.553467935703956</v>
      </c>
      <c r="G326" s="83">
        <v>20.441325227185324</v>
      </c>
      <c r="H326" s="7">
        <v>0</v>
      </c>
      <c r="I326" s="7"/>
      <c r="J326" s="7"/>
      <c r="K326" s="7"/>
      <c r="L326" s="7"/>
      <c r="M326" s="7"/>
      <c r="N326" s="7"/>
      <c r="O326" s="7"/>
    </row>
    <row r="327" spans="1:15">
      <c r="A327" s="6" t="str">
        <f t="shared" si="9"/>
        <v>DISTRIBUCION VOLUMEN X CRITERIO (kg ó litros)Patatas Fritas + Otros Aperitivos SaladosNIVEL MEDIO ALTO</v>
      </c>
      <c r="B327">
        <v>0</v>
      </c>
      <c r="C327" s="6">
        <v>0</v>
      </c>
      <c r="D327" s="6" t="s">
        <v>89</v>
      </c>
      <c r="E327" s="83">
        <v>13.643692669506672</v>
      </c>
      <c r="F327" s="83">
        <v>11.68992768213014</v>
      </c>
      <c r="G327" s="83">
        <v>11.499852365029549</v>
      </c>
      <c r="H327" s="7">
        <v>0</v>
      </c>
      <c r="I327" s="7"/>
      <c r="J327" s="7"/>
      <c r="K327" s="7"/>
      <c r="L327" s="7"/>
      <c r="M327" s="7"/>
      <c r="N327" s="7"/>
      <c r="O327" s="7"/>
    </row>
    <row r="328" spans="1:15">
      <c r="A328" s="6" t="str">
        <f t="shared" si="9"/>
        <v>DISTRIBUCION VOLUMEN X CRITERIO (kg ó litros)Patatas Fritas + Otros Aperitivos SaladosNIVEL MEDIO</v>
      </c>
      <c r="B328">
        <v>0</v>
      </c>
      <c r="C328" s="6">
        <v>0</v>
      </c>
      <c r="D328" s="6" t="s">
        <v>90</v>
      </c>
      <c r="E328" s="83">
        <v>29.64955294129442</v>
      </c>
      <c r="F328" s="83">
        <v>27.867013583337524</v>
      </c>
      <c r="G328" s="83">
        <v>31.011073329278538</v>
      </c>
      <c r="H328" s="7">
        <v>0</v>
      </c>
      <c r="I328" s="7"/>
      <c r="J328" s="7"/>
      <c r="K328" s="7"/>
      <c r="L328" s="7"/>
      <c r="M328" s="7"/>
      <c r="N328" s="7"/>
      <c r="O328" s="7"/>
    </row>
    <row r="329" spans="1:15">
      <c r="A329" s="6" t="str">
        <f t="shared" si="9"/>
        <v>DISTRIBUCION VOLUMEN X CRITERIO (kg ó litros)Patatas Fritas + Otros Aperitivos SaladosNIVEL MEDIO BAJO</v>
      </c>
      <c r="B329">
        <v>0</v>
      </c>
      <c r="C329" s="6">
        <v>0</v>
      </c>
      <c r="D329" s="6" t="s">
        <v>91</v>
      </c>
      <c r="E329" s="83">
        <v>13.176537502075398</v>
      </c>
      <c r="F329" s="83">
        <v>13.004772701371131</v>
      </c>
      <c r="G329" s="83">
        <v>15.743586993196171</v>
      </c>
      <c r="H329" s="7">
        <v>0</v>
      </c>
      <c r="I329" s="7"/>
      <c r="J329" s="7"/>
      <c r="K329" s="7"/>
      <c r="L329" s="7"/>
      <c r="M329" s="7"/>
      <c r="N329" s="7"/>
      <c r="O329" s="7"/>
    </row>
    <row r="330" spans="1:15">
      <c r="A330" s="6" t="str">
        <f t="shared" si="9"/>
        <v>DISTRIBUCION VOLUMEN X CRITERIO (kg ó litros)Patatas Fritas + Otros Aperitivos SaladosNIVEL BAJO</v>
      </c>
      <c r="B330">
        <v>0</v>
      </c>
      <c r="C330" s="6">
        <v>0</v>
      </c>
      <c r="D330" s="6" t="s">
        <v>92</v>
      </c>
      <c r="E330" s="83">
        <v>22.489263450941948</v>
      </c>
      <c r="F330" s="83">
        <v>24.884815735894563</v>
      </c>
      <c r="G330" s="83">
        <v>21.304168572597547</v>
      </c>
      <c r="H330" s="7">
        <v>0</v>
      </c>
      <c r="I330" s="7"/>
      <c r="J330" s="7"/>
      <c r="K330" s="7"/>
      <c r="L330" s="7"/>
      <c r="M330" s="7"/>
      <c r="N330" s="7"/>
      <c r="O330" s="7"/>
    </row>
    <row r="331" spans="1:15">
      <c r="A331" s="6" t="str">
        <f t="shared" si="9"/>
        <v>DISTRIBUCION VOLUMEN X CRITERIO (kg ó litros)Patatas Fritas + Otros Aperitivos SaladosHOMBRE</v>
      </c>
      <c r="B331">
        <v>0</v>
      </c>
      <c r="C331" s="6">
        <v>0</v>
      </c>
      <c r="D331" s="6" t="s">
        <v>93</v>
      </c>
      <c r="E331" s="83">
        <v>42.198866237864934</v>
      </c>
      <c r="F331" s="83">
        <v>41.553007136814415</v>
      </c>
      <c r="G331" s="83">
        <v>52.016507536092739</v>
      </c>
      <c r="H331" s="7">
        <v>0</v>
      </c>
      <c r="I331" s="7"/>
      <c r="J331" s="7"/>
      <c r="K331" s="7"/>
      <c r="L331" s="7"/>
      <c r="M331" s="7"/>
      <c r="N331" s="7"/>
      <c r="O331" s="7"/>
    </row>
    <row r="332" spans="1:15">
      <c r="A332" s="6" t="str">
        <f t="shared" si="9"/>
        <v>DISTRIBUCION VOLUMEN X CRITERIO (kg ó litros)Patatas Fritas + Otros Aperitivos SaladosMUJER</v>
      </c>
      <c r="B332">
        <v>0</v>
      </c>
      <c r="C332" s="6">
        <v>0</v>
      </c>
      <c r="D332" s="6" t="s">
        <v>94</v>
      </c>
      <c r="E332" s="83">
        <v>57.80113246062367</v>
      </c>
      <c r="F332" s="83">
        <v>58.446978786487072</v>
      </c>
      <c r="G332" s="83">
        <v>47.983493724254465</v>
      </c>
      <c r="H332" s="7">
        <v>0</v>
      </c>
      <c r="I332" s="7"/>
      <c r="J332" s="7"/>
      <c r="K332" s="7"/>
      <c r="L332" s="7"/>
      <c r="M332" s="7"/>
      <c r="N332" s="7"/>
      <c r="O332" s="7"/>
    </row>
    <row r="333" spans="1:15">
      <c r="A333" s="6" t="str">
        <f>$B$273&amp;$C$333&amp;D333</f>
        <v>DISTRIBUCION VOLUMEN X CRITERIO (kg ó litros)Patatas FritasT.ESPAÑA</v>
      </c>
      <c r="B333">
        <v>0</v>
      </c>
      <c r="C333" s="6" t="s">
        <v>47</v>
      </c>
      <c r="D333" s="6" t="s">
        <v>65</v>
      </c>
      <c r="E333" s="83">
        <v>100</v>
      </c>
      <c r="F333" s="83">
        <v>100</v>
      </c>
      <c r="G333" s="83">
        <v>100</v>
      </c>
      <c r="H333" s="7">
        <v>0</v>
      </c>
      <c r="I333" s="7"/>
      <c r="J333" s="7"/>
      <c r="K333" s="7"/>
      <c r="L333" s="7"/>
      <c r="M333" s="7"/>
      <c r="N333" s="7"/>
      <c r="O333" s="7"/>
    </row>
    <row r="334" spans="1:15">
      <c r="A334" s="6" t="str">
        <f t="shared" ref="A334:A362" si="10">$B$273&amp;$C$333&amp;D334</f>
        <v>DISTRIBUCION VOLUMEN X CRITERIO (kg ó litros)Patatas FritasBCN AM</v>
      </c>
      <c r="B334">
        <v>0</v>
      </c>
      <c r="C334" s="6">
        <v>0</v>
      </c>
      <c r="D334" s="6" t="s">
        <v>66</v>
      </c>
      <c r="E334" s="83">
        <v>8.1421008173483109</v>
      </c>
      <c r="F334" s="83">
        <v>9.4047574751832492</v>
      </c>
      <c r="G334" s="83">
        <v>9.7887367158885539</v>
      </c>
      <c r="H334" s="7">
        <v>0</v>
      </c>
      <c r="I334" s="7"/>
      <c r="J334" s="7"/>
      <c r="K334" s="7"/>
      <c r="L334" s="7"/>
      <c r="M334" s="7"/>
      <c r="N334" s="7"/>
      <c r="O334" s="7"/>
    </row>
    <row r="335" spans="1:15">
      <c r="A335" s="6" t="str">
        <f t="shared" si="10"/>
        <v>DISTRIBUCION VOLUMEN X CRITERIO (kg ó litros)Patatas FritasREST.CAT ARAGON</v>
      </c>
      <c r="B335">
        <v>0</v>
      </c>
      <c r="C335" s="6">
        <v>0</v>
      </c>
      <c r="D335" s="6" t="s">
        <v>67</v>
      </c>
      <c r="E335" s="83">
        <v>15.877973794484548</v>
      </c>
      <c r="F335" s="83">
        <v>14.298552758140506</v>
      </c>
      <c r="G335" s="83">
        <v>16.107124062343082</v>
      </c>
      <c r="H335" s="7">
        <v>0</v>
      </c>
      <c r="I335" s="7"/>
      <c r="J335" s="7"/>
      <c r="K335" s="7"/>
      <c r="L335" s="7"/>
      <c r="M335" s="7"/>
      <c r="N335" s="7"/>
      <c r="O335" s="7"/>
    </row>
    <row r="336" spans="1:15">
      <c r="A336" s="6" t="str">
        <f t="shared" si="10"/>
        <v>DISTRIBUCION VOLUMEN X CRITERIO (kg ó litros)Patatas FritasLEVANTE</v>
      </c>
      <c r="B336">
        <v>0</v>
      </c>
      <c r="C336" s="6">
        <v>0</v>
      </c>
      <c r="D336" s="6" t="s">
        <v>68</v>
      </c>
      <c r="E336" s="83">
        <v>17.188654772433303</v>
      </c>
      <c r="F336" s="83">
        <v>13.590738416792982</v>
      </c>
      <c r="G336" s="83">
        <v>11.42164708157531</v>
      </c>
      <c r="H336" s="7">
        <v>0</v>
      </c>
      <c r="I336" s="7"/>
      <c r="J336" s="7"/>
      <c r="K336" s="7"/>
      <c r="L336" s="7"/>
      <c r="M336" s="7"/>
      <c r="N336" s="7"/>
      <c r="O336" s="7"/>
    </row>
    <row r="337" spans="1:15">
      <c r="A337" s="6" t="str">
        <f t="shared" si="10"/>
        <v>DISTRIBUCION VOLUMEN X CRITERIO (kg ó litros)Patatas FritasANDALUCIA</v>
      </c>
      <c r="B337">
        <v>0</v>
      </c>
      <c r="C337" s="6">
        <v>0</v>
      </c>
      <c r="D337" s="6" t="s">
        <v>69</v>
      </c>
      <c r="E337" s="83">
        <v>21.621673236858552</v>
      </c>
      <c r="F337" s="83">
        <v>23.923478877929064</v>
      </c>
      <c r="G337" s="83">
        <v>24.198557810821583</v>
      </c>
      <c r="H337" s="7">
        <v>0</v>
      </c>
      <c r="I337" s="7"/>
      <c r="J337" s="7"/>
      <c r="K337" s="7"/>
      <c r="L337" s="7"/>
      <c r="M337" s="7"/>
      <c r="N337" s="7"/>
      <c r="O337" s="7"/>
    </row>
    <row r="338" spans="1:15">
      <c r="A338" s="6" t="str">
        <f t="shared" si="10"/>
        <v>DISTRIBUCION VOLUMEN X CRITERIO (kg ó litros)Patatas FritasMDD AM</v>
      </c>
      <c r="B338">
        <v>0</v>
      </c>
      <c r="C338" s="6">
        <v>0</v>
      </c>
      <c r="D338" s="6" t="s">
        <v>70</v>
      </c>
      <c r="E338" s="83">
        <v>10.539345448318475</v>
      </c>
      <c r="F338" s="83">
        <v>12.102975281668925</v>
      </c>
      <c r="G338" s="83">
        <v>10.12562336679134</v>
      </c>
      <c r="H338" s="7">
        <v>0</v>
      </c>
      <c r="I338" s="7"/>
      <c r="J338" s="7"/>
      <c r="K338" s="7"/>
      <c r="L338" s="7"/>
      <c r="M338" s="7"/>
      <c r="N338" s="7"/>
      <c r="O338" s="7"/>
    </row>
    <row r="339" spans="1:15">
      <c r="A339" s="6" t="str">
        <f t="shared" si="10"/>
        <v>DISTRIBUCION VOLUMEN X CRITERIO (kg ó litros)Patatas FritasRTO CENTRO</v>
      </c>
      <c r="B339">
        <v>0</v>
      </c>
      <c r="C339" s="6">
        <v>0</v>
      </c>
      <c r="D339" s="6" t="s">
        <v>71</v>
      </c>
      <c r="E339" s="83">
        <v>9.5074060434615806</v>
      </c>
      <c r="F339" s="83">
        <v>9.369388912955273</v>
      </c>
      <c r="G339" s="83">
        <v>12.012886057128775</v>
      </c>
      <c r="H339" s="7">
        <v>0</v>
      </c>
      <c r="I339" s="7"/>
      <c r="J339" s="7"/>
      <c r="K339" s="7"/>
      <c r="L339" s="7"/>
      <c r="M339" s="7"/>
      <c r="N339" s="7"/>
      <c r="O339" s="7"/>
    </row>
    <row r="340" spans="1:15">
      <c r="A340" s="6" t="str">
        <f t="shared" si="10"/>
        <v>DISTRIBUCION VOLUMEN X CRITERIO (kg ó litros)Patatas FritasNORTE-CENTRO</v>
      </c>
      <c r="B340">
        <v>0</v>
      </c>
      <c r="C340" s="6">
        <v>0</v>
      </c>
      <c r="D340" s="6" t="s">
        <v>72</v>
      </c>
      <c r="E340" s="83">
        <v>8.0912703259463488</v>
      </c>
      <c r="F340" s="83">
        <v>9.6161383080689511</v>
      </c>
      <c r="G340" s="83">
        <v>10.631316416819988</v>
      </c>
      <c r="H340" s="7">
        <v>0</v>
      </c>
      <c r="I340" s="7"/>
      <c r="J340" s="7"/>
      <c r="K340" s="7"/>
      <c r="L340" s="7"/>
      <c r="M340" s="7"/>
      <c r="N340" s="7"/>
      <c r="O340" s="7"/>
    </row>
    <row r="341" spans="1:15">
      <c r="A341" s="6" t="str">
        <f t="shared" si="10"/>
        <v>DISTRIBUCION VOLUMEN X CRITERIO (kg ó litros)Patatas FritasNOROESTE</v>
      </c>
      <c r="B341">
        <v>0</v>
      </c>
      <c r="C341" s="6">
        <v>0</v>
      </c>
      <c r="D341" s="6" t="s">
        <v>73</v>
      </c>
      <c r="E341" s="83">
        <v>9.0315862169880461</v>
      </c>
      <c r="F341" s="83">
        <v>7.6939700951083294</v>
      </c>
      <c r="G341" s="83">
        <v>5.7141166482902008</v>
      </c>
      <c r="H341" s="7">
        <v>0</v>
      </c>
      <c r="I341" s="7"/>
      <c r="J341" s="7"/>
      <c r="K341" s="7"/>
      <c r="L341" s="7"/>
      <c r="M341" s="7"/>
      <c r="N341" s="7"/>
      <c r="O341" s="7"/>
    </row>
    <row r="342" spans="1:15">
      <c r="A342" s="6" t="str">
        <f t="shared" si="10"/>
        <v>DISTRIBUCION VOLUMEN X CRITERIO (kg ó litros)Patatas Fritas&lt;2MIL</v>
      </c>
      <c r="B342">
        <v>0</v>
      </c>
      <c r="C342" s="6">
        <v>0</v>
      </c>
      <c r="D342" s="6" t="s">
        <v>74</v>
      </c>
      <c r="E342" s="83">
        <v>5.7805922084461363</v>
      </c>
      <c r="F342" s="83">
        <v>5.8711801857779111</v>
      </c>
      <c r="G342" s="83">
        <v>6.202458432953839</v>
      </c>
      <c r="H342" s="7">
        <v>0</v>
      </c>
      <c r="I342" s="7"/>
      <c r="J342" s="7"/>
      <c r="K342" s="7"/>
      <c r="L342" s="7"/>
      <c r="M342" s="7"/>
      <c r="N342" s="7"/>
      <c r="O342" s="7"/>
    </row>
    <row r="343" spans="1:15">
      <c r="A343" s="6" t="str">
        <f t="shared" si="10"/>
        <v>DISTRIBUCION VOLUMEN X CRITERIO (kg ó litros)Patatas Fritas2-5MIL</v>
      </c>
      <c r="B343">
        <v>0</v>
      </c>
      <c r="C343" s="6">
        <v>0</v>
      </c>
      <c r="D343" s="6" t="s">
        <v>75</v>
      </c>
      <c r="E343" s="83">
        <v>4.8466942977797727</v>
      </c>
      <c r="F343" s="83">
        <v>4.6201164031164623</v>
      </c>
      <c r="G343" s="83">
        <v>4.8231199859519327</v>
      </c>
      <c r="H343" s="7">
        <v>0</v>
      </c>
      <c r="I343" s="7"/>
      <c r="J343" s="7"/>
      <c r="K343" s="7"/>
      <c r="L343" s="7"/>
      <c r="M343" s="7"/>
      <c r="N343" s="7"/>
      <c r="O343" s="7"/>
    </row>
    <row r="344" spans="1:15">
      <c r="A344" s="6" t="str">
        <f t="shared" si="10"/>
        <v>DISTRIBUCION VOLUMEN X CRITERIO (kg ó litros)Patatas Fritas5-10MIL</v>
      </c>
      <c r="B344">
        <v>0</v>
      </c>
      <c r="C344" s="6">
        <v>0</v>
      </c>
      <c r="D344" s="6" t="s">
        <v>76</v>
      </c>
      <c r="E344" s="83">
        <v>9.1173810937204642</v>
      </c>
      <c r="F344" s="83">
        <v>5.4876537967299726</v>
      </c>
      <c r="G344" s="83">
        <v>4.7895600566088472</v>
      </c>
      <c r="H344" s="7">
        <v>0</v>
      </c>
      <c r="I344" s="7"/>
      <c r="J344" s="7"/>
      <c r="K344" s="7"/>
      <c r="L344" s="7"/>
      <c r="M344" s="7"/>
      <c r="N344" s="7"/>
      <c r="O344" s="7"/>
    </row>
    <row r="345" spans="1:15">
      <c r="A345" s="6" t="str">
        <f t="shared" si="10"/>
        <v>DISTRIBUCION VOLUMEN X CRITERIO (kg ó litros)Patatas Fritas10-30MIL</v>
      </c>
      <c r="B345">
        <v>0</v>
      </c>
      <c r="C345" s="6">
        <v>0</v>
      </c>
      <c r="D345" s="6" t="s">
        <v>77</v>
      </c>
      <c r="E345" s="83">
        <v>24.331733777637098</v>
      </c>
      <c r="F345" s="83">
        <v>20.823649371802762</v>
      </c>
      <c r="G345" s="83">
        <v>24.016741240550179</v>
      </c>
      <c r="H345" s="7">
        <v>0</v>
      </c>
      <c r="I345" s="7"/>
      <c r="J345" s="7"/>
      <c r="K345" s="7"/>
      <c r="L345" s="7"/>
      <c r="M345" s="7"/>
      <c r="N345" s="7"/>
      <c r="O345" s="7"/>
    </row>
    <row r="346" spans="1:15">
      <c r="A346" s="6" t="str">
        <f t="shared" si="10"/>
        <v>DISTRIBUCION VOLUMEN X CRITERIO (kg ó litros)Patatas Fritas30-100MIL</v>
      </c>
      <c r="B346">
        <v>0</v>
      </c>
      <c r="C346" s="6">
        <v>0</v>
      </c>
      <c r="D346" s="6" t="s">
        <v>78</v>
      </c>
      <c r="E346" s="83">
        <v>23.204193349126719</v>
      </c>
      <c r="F346" s="83">
        <v>25.429101399199102</v>
      </c>
      <c r="G346" s="83">
        <v>23.538985928064147</v>
      </c>
      <c r="H346" s="7">
        <v>0</v>
      </c>
      <c r="I346" s="7"/>
      <c r="J346" s="7"/>
      <c r="K346" s="7"/>
      <c r="L346" s="7"/>
      <c r="M346" s="7"/>
      <c r="N346" s="7"/>
      <c r="O346" s="7"/>
    </row>
    <row r="347" spans="1:15">
      <c r="A347" s="6" t="str">
        <f t="shared" si="10"/>
        <v>DISTRIBUCION VOLUMEN X CRITERIO (kg ó litros)Patatas Fritas100-200MIL</v>
      </c>
      <c r="B347">
        <v>0</v>
      </c>
      <c r="C347" s="6">
        <v>0</v>
      </c>
      <c r="D347" s="6" t="s">
        <v>79</v>
      </c>
      <c r="E347" s="83">
        <v>5.6459884877158233</v>
      </c>
      <c r="F347" s="83">
        <v>8.9016282742977815</v>
      </c>
      <c r="G347" s="83">
        <v>10.09563917435514</v>
      </c>
      <c r="H347" s="7">
        <v>0</v>
      </c>
      <c r="I347" s="7"/>
      <c r="J347" s="7"/>
      <c r="K347" s="7"/>
      <c r="L347" s="7"/>
      <c r="M347" s="7"/>
      <c r="N347" s="7"/>
      <c r="O347" s="7"/>
    </row>
    <row r="348" spans="1:15">
      <c r="A348" s="6" t="str">
        <f t="shared" si="10"/>
        <v>DISTRIBUCION VOLUMEN X CRITERIO (kg ó litros)Patatas Fritas200-500MIL</v>
      </c>
      <c r="B348">
        <v>0</v>
      </c>
      <c r="C348" s="6">
        <v>0</v>
      </c>
      <c r="D348" s="6" t="s">
        <v>80</v>
      </c>
      <c r="E348" s="83">
        <v>12.030591197932541</v>
      </c>
      <c r="F348" s="83">
        <v>10.329128358543946</v>
      </c>
      <c r="G348" s="83">
        <v>10.644626502143362</v>
      </c>
      <c r="H348" s="7">
        <v>0</v>
      </c>
      <c r="I348" s="7"/>
      <c r="J348" s="7"/>
      <c r="K348" s="7"/>
      <c r="L348" s="7"/>
      <c r="M348" s="7"/>
      <c r="N348" s="7"/>
      <c r="O348" s="7"/>
    </row>
    <row r="349" spans="1:15">
      <c r="A349" s="6" t="str">
        <f t="shared" si="10"/>
        <v>DISTRIBUCION VOLUMEN X CRITERIO (kg ó litros)Patatas Fritas&gt;500MIL</v>
      </c>
      <c r="B349">
        <v>0</v>
      </c>
      <c r="C349" s="6">
        <v>0</v>
      </c>
      <c r="D349" s="6" t="s">
        <v>81</v>
      </c>
      <c r="E349" s="83">
        <v>15.042834120867393</v>
      </c>
      <c r="F349" s="83">
        <v>18.537539144435023</v>
      </c>
      <c r="G349" s="83">
        <v>15.888876110267958</v>
      </c>
      <c r="H349" s="7">
        <v>0</v>
      </c>
      <c r="I349" s="7"/>
      <c r="J349" s="7"/>
      <c r="K349" s="7"/>
      <c r="L349" s="7"/>
      <c r="M349" s="7"/>
      <c r="N349" s="7"/>
      <c r="O349" s="7"/>
    </row>
    <row r="350" spans="1:15">
      <c r="A350" s="6" t="str">
        <f t="shared" si="10"/>
        <v>DISTRIBUCION VOLUMEN X CRITERIO (kg ó litros)Patatas FritasDE 15 A 19 AÑOS</v>
      </c>
      <c r="B350">
        <v>0</v>
      </c>
      <c r="C350" s="6">
        <v>0</v>
      </c>
      <c r="D350" s="6" t="s">
        <v>82</v>
      </c>
      <c r="E350" s="83">
        <v>7.8429280975626181</v>
      </c>
      <c r="F350" s="83">
        <v>5.9646837273116473</v>
      </c>
      <c r="G350" s="83">
        <v>6.3020889698304901</v>
      </c>
      <c r="H350" s="7">
        <v>0</v>
      </c>
      <c r="I350" s="7"/>
      <c r="J350" s="7"/>
      <c r="K350" s="7"/>
      <c r="L350" s="7"/>
      <c r="M350" s="7"/>
      <c r="N350" s="7"/>
      <c r="O350" s="7"/>
    </row>
    <row r="351" spans="1:15">
      <c r="A351" s="6" t="str">
        <f t="shared" si="10"/>
        <v>DISTRIBUCION VOLUMEN X CRITERIO (kg ó litros)Patatas FritasDE 20 A 24 AÑOS</v>
      </c>
      <c r="B351">
        <v>0</v>
      </c>
      <c r="C351" s="6">
        <v>0</v>
      </c>
      <c r="D351" s="6" t="s">
        <v>83</v>
      </c>
      <c r="E351" s="83">
        <v>3.6573214351363306</v>
      </c>
      <c r="F351" s="83">
        <v>5.1870521993128529</v>
      </c>
      <c r="G351" s="83">
        <v>6.2559251642931732</v>
      </c>
      <c r="H351" s="7">
        <v>0</v>
      </c>
      <c r="I351" s="7"/>
      <c r="J351" s="7"/>
      <c r="K351" s="7"/>
      <c r="L351" s="7"/>
      <c r="M351" s="7"/>
      <c r="N351" s="7"/>
      <c r="O351" s="7"/>
    </row>
    <row r="352" spans="1:15">
      <c r="A352" s="6" t="str">
        <f t="shared" si="10"/>
        <v>DISTRIBUCION VOLUMEN X CRITERIO (kg ó litros)Patatas FritasDE 25 A 34 AÑOS</v>
      </c>
      <c r="B352">
        <v>0</v>
      </c>
      <c r="C352" s="6">
        <v>0</v>
      </c>
      <c r="D352" s="6" t="s">
        <v>84</v>
      </c>
      <c r="E352" s="83">
        <v>8.9759491027077694</v>
      </c>
      <c r="F352" s="83">
        <v>7.7468297228524552</v>
      </c>
      <c r="G352" s="83">
        <v>7.0107967484544371</v>
      </c>
      <c r="H352" s="7">
        <v>0</v>
      </c>
      <c r="I352" s="7"/>
      <c r="J352" s="7"/>
      <c r="K352" s="7"/>
      <c r="L352" s="7"/>
      <c r="M352" s="7"/>
      <c r="N352" s="7"/>
      <c r="O352" s="7"/>
    </row>
    <row r="353" spans="1:15">
      <c r="A353" s="6" t="str">
        <f t="shared" si="10"/>
        <v>DISTRIBUCION VOLUMEN X CRITERIO (kg ó litros)Patatas FritasDE 35 A 49 AÑOS</v>
      </c>
      <c r="B353">
        <v>0</v>
      </c>
      <c r="C353" s="6">
        <v>0</v>
      </c>
      <c r="D353" s="6" t="s">
        <v>85</v>
      </c>
      <c r="E353" s="83">
        <v>26.368802100396888</v>
      </c>
      <c r="F353" s="83">
        <v>22.479208100806915</v>
      </c>
      <c r="G353" s="83">
        <v>20.073407716700235</v>
      </c>
      <c r="H353" s="7">
        <v>0</v>
      </c>
      <c r="I353" s="7"/>
      <c r="J353" s="7"/>
      <c r="K353" s="7"/>
      <c r="L353" s="7"/>
      <c r="M353" s="7"/>
      <c r="N353" s="7"/>
      <c r="O353" s="7"/>
    </row>
    <row r="354" spans="1:15">
      <c r="A354" s="6" t="str">
        <f t="shared" si="10"/>
        <v>DISTRIBUCION VOLUMEN X CRITERIO (kg ó litros)Patatas FritasDE 50 A 59 AÑOS</v>
      </c>
      <c r="B354">
        <v>0</v>
      </c>
      <c r="C354" s="6">
        <v>0</v>
      </c>
      <c r="D354" s="6" t="s">
        <v>86</v>
      </c>
      <c r="E354" s="83">
        <v>21.434179229097253</v>
      </c>
      <c r="F354" s="83">
        <v>21.313807260299328</v>
      </c>
      <c r="G354" s="83">
        <v>19.939287653561667</v>
      </c>
      <c r="H354" s="7">
        <v>0</v>
      </c>
      <c r="I354" s="7"/>
      <c r="J354" s="7"/>
      <c r="K354" s="7"/>
      <c r="L354" s="7"/>
      <c r="M354" s="7"/>
      <c r="N354" s="7"/>
      <c r="O354" s="7"/>
    </row>
    <row r="355" spans="1:15">
      <c r="A355" s="6" t="str">
        <f t="shared" si="10"/>
        <v>DISTRIBUCION VOLUMEN X CRITERIO (kg ó litros)Patatas FritasDE 60 A 75 AÑOS</v>
      </c>
      <c r="B355">
        <v>0</v>
      </c>
      <c r="C355" s="6">
        <v>0</v>
      </c>
      <c r="D355" s="6" t="s">
        <v>87</v>
      </c>
      <c r="E355" s="83">
        <v>31.720836486688249</v>
      </c>
      <c r="F355" s="83">
        <v>37.308418514629402</v>
      </c>
      <c r="G355" s="83">
        <v>40.418500056880916</v>
      </c>
      <c r="H355" s="7">
        <v>0</v>
      </c>
      <c r="I355" s="7"/>
      <c r="J355" s="7"/>
      <c r="K355" s="7"/>
      <c r="L355" s="7"/>
      <c r="M355" s="7"/>
      <c r="N355" s="7"/>
      <c r="O355" s="7"/>
    </row>
    <row r="356" spans="1:15">
      <c r="A356" s="6" t="str">
        <f t="shared" si="10"/>
        <v>DISTRIBUCION VOLUMEN X CRITERIO (kg ó litros)Patatas FritasNIVEL ALTO</v>
      </c>
      <c r="B356">
        <v>0</v>
      </c>
      <c r="C356" s="6">
        <v>0</v>
      </c>
      <c r="D356" s="6" t="s">
        <v>88</v>
      </c>
      <c r="E356" s="83">
        <v>20.685246967705336</v>
      </c>
      <c r="F356" s="83">
        <v>22.108932548089864</v>
      </c>
      <c r="G356" s="83">
        <v>16.936111577990317</v>
      </c>
      <c r="H356" s="7">
        <v>0</v>
      </c>
      <c r="I356" s="7"/>
      <c r="J356" s="7"/>
      <c r="K356" s="7"/>
      <c r="L356" s="7"/>
      <c r="M356" s="7"/>
      <c r="N356" s="7"/>
      <c r="O356" s="7"/>
    </row>
    <row r="357" spans="1:15">
      <c r="A357" s="6" t="str">
        <f t="shared" si="10"/>
        <v>DISTRIBUCION VOLUMEN X CRITERIO (kg ó litros)Patatas FritasNIVEL MEDIO ALTO</v>
      </c>
      <c r="B357">
        <v>0</v>
      </c>
      <c r="C357" s="6">
        <v>0</v>
      </c>
      <c r="D357" s="6" t="s">
        <v>89</v>
      </c>
      <c r="E357" s="83">
        <v>14.063630779418656</v>
      </c>
      <c r="F357" s="83">
        <v>11.617082471472614</v>
      </c>
      <c r="G357" s="83">
        <v>13.55417229890751</v>
      </c>
      <c r="H357" s="7">
        <v>0</v>
      </c>
      <c r="I357" s="7"/>
      <c r="J357" s="7"/>
      <c r="K357" s="7"/>
      <c r="L357" s="7"/>
      <c r="M357" s="7"/>
      <c r="N357" s="7"/>
      <c r="O357" s="7"/>
    </row>
    <row r="358" spans="1:15">
      <c r="A358" s="6" t="str">
        <f t="shared" si="10"/>
        <v>DISTRIBUCION VOLUMEN X CRITERIO (kg ó litros)Patatas FritasNIVEL MEDIO</v>
      </c>
      <c r="B358">
        <v>0</v>
      </c>
      <c r="C358" s="6">
        <v>0</v>
      </c>
      <c r="D358" s="6" t="s">
        <v>90</v>
      </c>
      <c r="E358" s="83">
        <v>30.59104747829166</v>
      </c>
      <c r="F358" s="83">
        <v>28.176505185802657</v>
      </c>
      <c r="G358" s="83">
        <v>29.080128397899944</v>
      </c>
      <c r="H358" s="7">
        <v>0</v>
      </c>
      <c r="I358" s="7"/>
      <c r="J358" s="7"/>
      <c r="K358" s="7"/>
      <c r="L358" s="7"/>
      <c r="M358" s="7"/>
      <c r="N358" s="7"/>
      <c r="O358" s="7"/>
    </row>
    <row r="359" spans="1:15">
      <c r="A359" s="6" t="str">
        <f t="shared" si="10"/>
        <v>DISTRIBUCION VOLUMEN X CRITERIO (kg ó litros)Patatas FritasNIVEL MEDIO BAJO</v>
      </c>
      <c r="B359">
        <v>0</v>
      </c>
      <c r="C359" s="6">
        <v>0</v>
      </c>
      <c r="D359" s="6" t="s">
        <v>91</v>
      </c>
      <c r="E359" s="83">
        <v>12.815764861163666</v>
      </c>
      <c r="F359" s="83">
        <v>13.367561673555633</v>
      </c>
      <c r="G359" s="83">
        <v>18.15307380452527</v>
      </c>
      <c r="H359" s="7">
        <v>0</v>
      </c>
      <c r="I359" s="7"/>
      <c r="J359" s="7"/>
      <c r="K359" s="7"/>
      <c r="L359" s="7"/>
      <c r="M359" s="7"/>
      <c r="N359" s="7"/>
      <c r="O359" s="7"/>
    </row>
    <row r="360" spans="1:15">
      <c r="A360" s="6" t="str">
        <f t="shared" si="10"/>
        <v>DISTRIBUCION VOLUMEN X CRITERIO (kg ó litros)Patatas FritasNIVEL BAJO</v>
      </c>
      <c r="B360">
        <v>0</v>
      </c>
      <c r="C360" s="6">
        <v>0</v>
      </c>
      <c r="D360" s="6" t="s">
        <v>92</v>
      </c>
      <c r="E360" s="83">
        <v>21.844320125489325</v>
      </c>
      <c r="F360" s="83">
        <v>24.729914631677747</v>
      </c>
      <c r="G360" s="83">
        <v>22.276520149424158</v>
      </c>
      <c r="H360" s="7">
        <v>0</v>
      </c>
      <c r="I360" s="7"/>
      <c r="J360" s="7"/>
      <c r="K360" s="7"/>
      <c r="L360" s="7"/>
      <c r="M360" s="7"/>
      <c r="N360" s="7"/>
      <c r="O360" s="7"/>
    </row>
    <row r="361" spans="1:15">
      <c r="A361" s="6" t="str">
        <f t="shared" si="10"/>
        <v>DISTRIBUCION VOLUMEN X CRITERIO (kg ó litros)Patatas FritasHOMBRE</v>
      </c>
      <c r="B361">
        <v>0</v>
      </c>
      <c r="C361" s="6">
        <v>0</v>
      </c>
      <c r="D361" s="6" t="s">
        <v>93</v>
      </c>
      <c r="E361" s="83">
        <v>45.503418305514778</v>
      </c>
      <c r="F361" s="83">
        <v>42.712199958448672</v>
      </c>
      <c r="G361" s="83">
        <v>52.637642731119271</v>
      </c>
      <c r="H361" s="7">
        <v>0</v>
      </c>
      <c r="I361" s="7"/>
      <c r="J361" s="7"/>
      <c r="K361" s="7"/>
      <c r="L361" s="7"/>
      <c r="M361" s="7"/>
      <c r="N361" s="7"/>
      <c r="O361" s="7"/>
    </row>
    <row r="362" spans="1:15">
      <c r="A362" s="6" t="str">
        <f t="shared" si="10"/>
        <v>DISTRIBUCION VOLUMEN X CRITERIO (kg ó litros)Patatas FritasMUJER</v>
      </c>
      <c r="B362">
        <v>0</v>
      </c>
      <c r="C362" s="6">
        <v>0</v>
      </c>
      <c r="D362" s="6" t="s">
        <v>94</v>
      </c>
      <c r="E362" s="83">
        <v>54.496578967702526</v>
      </c>
      <c r="F362" s="83">
        <v>57.287783223780153</v>
      </c>
      <c r="G362" s="83">
        <v>47.36235701973083</v>
      </c>
      <c r="H362" s="7">
        <v>0</v>
      </c>
      <c r="I362" s="7"/>
      <c r="J362" s="7"/>
      <c r="K362" s="7"/>
      <c r="L362" s="7"/>
      <c r="M362" s="7"/>
      <c r="N362" s="7"/>
      <c r="O362" s="7"/>
    </row>
    <row r="363" spans="1:15">
      <c r="A363" s="6" t="str">
        <f>$B$273&amp;$C$363&amp;D363</f>
        <v>DISTRIBUCION VOLUMEN X CRITERIO (kg ó litros)Otros Snacks SaladosT.ESPAÑA</v>
      </c>
      <c r="B363">
        <v>0</v>
      </c>
      <c r="C363" s="6" t="s">
        <v>48</v>
      </c>
      <c r="D363" s="6" t="s">
        <v>65</v>
      </c>
      <c r="E363" s="83">
        <v>100</v>
      </c>
      <c r="F363" s="83">
        <v>100</v>
      </c>
      <c r="G363" s="83">
        <v>100</v>
      </c>
      <c r="H363" s="7">
        <v>0</v>
      </c>
      <c r="I363" s="7"/>
      <c r="J363" s="7"/>
      <c r="K363" s="7"/>
      <c r="L363" s="7"/>
      <c r="M363" s="7"/>
      <c r="N363" s="7"/>
      <c r="O363" s="7"/>
    </row>
    <row r="364" spans="1:15">
      <c r="A364" s="6" t="str">
        <f t="shared" ref="A364:A392" si="11">$B$273&amp;$C$363&amp;D364</f>
        <v>DISTRIBUCION VOLUMEN X CRITERIO (kg ó litros)Otros Snacks SaladosBCN AM</v>
      </c>
      <c r="B364">
        <v>0</v>
      </c>
      <c r="C364" s="6">
        <v>0</v>
      </c>
      <c r="D364" s="6" t="s">
        <v>66</v>
      </c>
      <c r="E364" s="83">
        <v>7.3027108450497549</v>
      </c>
      <c r="F364" s="83">
        <v>9.2942642328437142</v>
      </c>
      <c r="G364" s="83">
        <v>12.275262364393935</v>
      </c>
      <c r="H364" s="7">
        <v>0</v>
      </c>
      <c r="I364" s="7"/>
      <c r="J364" s="7"/>
      <c r="K364" s="7"/>
      <c r="L364" s="7"/>
      <c r="M364" s="7"/>
      <c r="N364" s="7"/>
      <c r="O364" s="7"/>
    </row>
    <row r="365" spans="1:15">
      <c r="A365" s="6" t="str">
        <f t="shared" si="11"/>
        <v>DISTRIBUCION VOLUMEN X CRITERIO (kg ó litros)Otros Snacks SaladosREST.CAT ARAGON</v>
      </c>
      <c r="B365">
        <v>0</v>
      </c>
      <c r="C365" s="6">
        <v>0</v>
      </c>
      <c r="D365" s="6" t="s">
        <v>67</v>
      </c>
      <c r="E365" s="83">
        <v>11.971888664173374</v>
      </c>
      <c r="F365" s="83">
        <v>15.122131458001093</v>
      </c>
      <c r="G365" s="83">
        <v>15.303494429337643</v>
      </c>
      <c r="H365" s="7">
        <v>0</v>
      </c>
      <c r="I365" s="7"/>
      <c r="J365" s="7"/>
      <c r="K365" s="7"/>
      <c r="L365" s="7"/>
      <c r="M365" s="7"/>
      <c r="N365" s="7"/>
      <c r="O365" s="7"/>
    </row>
    <row r="366" spans="1:15">
      <c r="A366" s="6" t="str">
        <f t="shared" si="11"/>
        <v>DISTRIBUCION VOLUMEN X CRITERIO (kg ó litros)Otros Snacks SaladosLEVANTE</v>
      </c>
      <c r="B366">
        <v>0</v>
      </c>
      <c r="C366" s="6">
        <v>0</v>
      </c>
      <c r="D366" s="6" t="s">
        <v>68</v>
      </c>
      <c r="E366" s="83">
        <v>14.66749413950458</v>
      </c>
      <c r="F366" s="83">
        <v>12.912257022322956</v>
      </c>
      <c r="G366" s="83">
        <v>8.3192358492919976</v>
      </c>
      <c r="H366" s="7">
        <v>0</v>
      </c>
      <c r="I366" s="7"/>
      <c r="J366" s="7"/>
      <c r="K366" s="7"/>
      <c r="L366" s="7"/>
      <c r="M366" s="7"/>
      <c r="N366" s="7"/>
      <c r="O366" s="7"/>
    </row>
    <row r="367" spans="1:15">
      <c r="A367" s="6" t="str">
        <f t="shared" si="11"/>
        <v>DISTRIBUCION VOLUMEN X CRITERIO (kg ó litros)Otros Snacks SaladosANDALUCIA</v>
      </c>
      <c r="B367">
        <v>0</v>
      </c>
      <c r="C367" s="6">
        <v>0</v>
      </c>
      <c r="D367" s="6" t="s">
        <v>69</v>
      </c>
      <c r="E367" s="83">
        <v>18.780963603971099</v>
      </c>
      <c r="F367" s="83">
        <v>16.836664789914668</v>
      </c>
      <c r="G367" s="83">
        <v>18.52421041884255</v>
      </c>
      <c r="H367" s="7">
        <v>0</v>
      </c>
      <c r="I367" s="7"/>
      <c r="J367" s="7"/>
      <c r="K367" s="7"/>
      <c r="L367" s="7"/>
      <c r="M367" s="7"/>
      <c r="N367" s="7"/>
      <c r="O367" s="7"/>
    </row>
    <row r="368" spans="1:15">
      <c r="A368" s="6" t="str">
        <f t="shared" si="11"/>
        <v>DISTRIBUCION VOLUMEN X CRITERIO (kg ó litros)Otros Snacks SaladosMDD AM</v>
      </c>
      <c r="B368">
        <v>0</v>
      </c>
      <c r="C368" s="6">
        <v>0</v>
      </c>
      <c r="D368" s="6" t="s">
        <v>70</v>
      </c>
      <c r="E368" s="83">
        <v>12.217039161431675</v>
      </c>
      <c r="F368" s="83">
        <v>14.363840569981365</v>
      </c>
      <c r="G368" s="83">
        <v>13.209683707387038</v>
      </c>
      <c r="H368" s="7">
        <v>0</v>
      </c>
      <c r="I368" s="7"/>
      <c r="J368" s="7"/>
      <c r="K368" s="7"/>
      <c r="L368" s="7"/>
      <c r="M368" s="7"/>
      <c r="N368" s="7"/>
      <c r="O368" s="7"/>
    </row>
    <row r="369" spans="1:15">
      <c r="A369" s="6" t="str">
        <f t="shared" si="11"/>
        <v>DISTRIBUCION VOLUMEN X CRITERIO (kg ó litros)Otros Snacks SaladosRTO CENTRO</v>
      </c>
      <c r="B369">
        <v>0</v>
      </c>
      <c r="C369" s="6">
        <v>0</v>
      </c>
      <c r="D369" s="6" t="s">
        <v>71</v>
      </c>
      <c r="E369" s="83">
        <v>15.611636257482372</v>
      </c>
      <c r="F369" s="83">
        <v>15.316261465699091</v>
      </c>
      <c r="G369" s="83">
        <v>20.632289789809402</v>
      </c>
      <c r="H369" s="7">
        <v>0</v>
      </c>
      <c r="I369" s="7"/>
      <c r="J369" s="7"/>
      <c r="K369" s="7"/>
      <c r="L369" s="7"/>
      <c r="M369" s="7"/>
      <c r="N369" s="7"/>
      <c r="O369" s="7"/>
    </row>
    <row r="370" spans="1:15">
      <c r="A370" s="6" t="str">
        <f t="shared" si="11"/>
        <v>DISTRIBUCION VOLUMEN X CRITERIO (kg ó litros)Otros Snacks SaladosNORTE-CENTRO</v>
      </c>
      <c r="B370">
        <v>0</v>
      </c>
      <c r="C370" s="6">
        <v>0</v>
      </c>
      <c r="D370" s="6" t="s">
        <v>72</v>
      </c>
      <c r="E370" s="83">
        <v>11.868955822687832</v>
      </c>
      <c r="F370" s="83">
        <v>10.540073507950385</v>
      </c>
      <c r="G370" s="83">
        <v>7.3646968137792159</v>
      </c>
      <c r="H370" s="7">
        <v>0</v>
      </c>
      <c r="I370" s="7"/>
      <c r="J370" s="7"/>
      <c r="K370" s="7"/>
      <c r="L370" s="7"/>
      <c r="M370" s="7"/>
      <c r="N370" s="7"/>
      <c r="O370" s="7"/>
    </row>
    <row r="371" spans="1:15">
      <c r="A371" s="6" t="str">
        <f t="shared" si="11"/>
        <v>DISTRIBUCION VOLUMEN X CRITERIO (kg ó litros)Otros Snacks SaladosNOROESTE</v>
      </c>
      <c r="B371">
        <v>0</v>
      </c>
      <c r="C371" s="6">
        <v>0</v>
      </c>
      <c r="D371" s="6" t="s">
        <v>73</v>
      </c>
      <c r="E371" s="83">
        <v>7.5793120859087253</v>
      </c>
      <c r="F371" s="83">
        <v>5.6144986120459413</v>
      </c>
      <c r="G371" s="83">
        <v>4.3711373666559137</v>
      </c>
      <c r="H371" s="7">
        <v>0</v>
      </c>
      <c r="I371" s="7"/>
      <c r="J371" s="7"/>
      <c r="K371" s="7"/>
      <c r="L371" s="7"/>
      <c r="M371" s="7"/>
      <c r="N371" s="7"/>
      <c r="O371" s="7"/>
    </row>
    <row r="372" spans="1:15">
      <c r="A372" s="6" t="str">
        <f t="shared" si="11"/>
        <v>DISTRIBUCION VOLUMEN X CRITERIO (kg ó litros)Otros Snacks Salados&lt;2MIL</v>
      </c>
      <c r="B372">
        <v>0</v>
      </c>
      <c r="C372" s="6">
        <v>0</v>
      </c>
      <c r="D372" s="6" t="s">
        <v>74</v>
      </c>
      <c r="E372" s="83">
        <v>6.826779626202975</v>
      </c>
      <c r="F372" s="83">
        <v>5.0195533256892189</v>
      </c>
      <c r="G372" s="83">
        <v>6.0218731990816083</v>
      </c>
      <c r="H372" s="7">
        <v>0</v>
      </c>
      <c r="I372" s="7"/>
      <c r="J372" s="7"/>
      <c r="K372" s="7"/>
      <c r="L372" s="7"/>
      <c r="M372" s="7"/>
      <c r="N372" s="7"/>
      <c r="O372" s="7"/>
    </row>
    <row r="373" spans="1:15">
      <c r="A373" s="6" t="str">
        <f t="shared" si="11"/>
        <v>DISTRIBUCION VOLUMEN X CRITERIO (kg ó litros)Otros Snacks Salados2-5MIL</v>
      </c>
      <c r="B373">
        <v>0</v>
      </c>
      <c r="C373" s="6">
        <v>0</v>
      </c>
      <c r="D373" s="6" t="s">
        <v>75</v>
      </c>
      <c r="E373" s="83">
        <v>5.5786297812455299</v>
      </c>
      <c r="F373" s="83">
        <v>6.4590498078179053</v>
      </c>
      <c r="G373" s="83">
        <v>4.4072781283329396</v>
      </c>
      <c r="H373" s="7">
        <v>0</v>
      </c>
      <c r="I373" s="7"/>
      <c r="J373" s="8"/>
      <c r="K373" s="7"/>
      <c r="L373" s="7"/>
      <c r="M373" s="7"/>
      <c r="N373" s="7"/>
      <c r="O373" s="7"/>
    </row>
    <row r="374" spans="1:15">
      <c r="A374" s="6" t="str">
        <f t="shared" si="11"/>
        <v>DISTRIBUCION VOLUMEN X CRITERIO (kg ó litros)Otros Snacks Salados5-10MIL</v>
      </c>
      <c r="B374">
        <v>0</v>
      </c>
      <c r="C374" s="6">
        <v>0</v>
      </c>
      <c r="D374" s="6" t="s">
        <v>76</v>
      </c>
      <c r="E374" s="83">
        <v>8.5654521705118523</v>
      </c>
      <c r="F374" s="83">
        <v>4.8953884286983023</v>
      </c>
      <c r="G374" s="83">
        <v>5.1169295948429276</v>
      </c>
      <c r="H374" s="7">
        <v>0</v>
      </c>
      <c r="I374" s="7"/>
      <c r="J374" s="7"/>
      <c r="K374" s="7"/>
      <c r="L374" s="7"/>
      <c r="M374" s="7"/>
      <c r="N374" s="7"/>
      <c r="O374" s="7"/>
    </row>
    <row r="375" spans="1:15">
      <c r="A375" s="6" t="str">
        <f t="shared" si="11"/>
        <v>DISTRIBUCION VOLUMEN X CRITERIO (kg ó litros)Otros Snacks Salados10-30MIL</v>
      </c>
      <c r="B375">
        <v>0</v>
      </c>
      <c r="C375" s="6">
        <v>0</v>
      </c>
      <c r="D375" s="6" t="s">
        <v>77</v>
      </c>
      <c r="E375" s="83">
        <v>24.202229759922083</v>
      </c>
      <c r="F375" s="83">
        <v>25.085775963938062</v>
      </c>
      <c r="G375" s="83">
        <v>22.532538775398528</v>
      </c>
      <c r="H375" s="7">
        <v>0</v>
      </c>
      <c r="I375" s="7"/>
      <c r="J375" s="7"/>
      <c r="K375" s="7"/>
      <c r="L375" s="7"/>
      <c r="M375" s="7"/>
      <c r="N375" s="7"/>
      <c r="O375" s="7"/>
    </row>
    <row r="376" spans="1:15">
      <c r="A376" s="6" t="str">
        <f t="shared" si="11"/>
        <v>DISTRIBUCION VOLUMEN X CRITERIO (kg ó litros)Otros Snacks Salados30-100MIL</v>
      </c>
      <c r="B376">
        <v>0</v>
      </c>
      <c r="C376" s="6">
        <v>0</v>
      </c>
      <c r="D376" s="6" t="s">
        <v>78</v>
      </c>
      <c r="E376" s="83">
        <v>18.260251627730764</v>
      </c>
      <c r="F376" s="83">
        <v>19.707991758243036</v>
      </c>
      <c r="G376" s="83">
        <v>21.047040349362494</v>
      </c>
      <c r="H376" s="7">
        <v>0</v>
      </c>
      <c r="I376" s="7"/>
      <c r="J376" s="7"/>
      <c r="K376" s="7"/>
      <c r="L376" s="7"/>
      <c r="M376" s="7"/>
      <c r="N376" s="7"/>
      <c r="O376" s="7"/>
    </row>
    <row r="377" spans="1:15">
      <c r="A377" s="6" t="str">
        <f t="shared" si="11"/>
        <v>DISTRIBUCION VOLUMEN X CRITERIO (kg ó litros)Otros Snacks Salados100-200MIL</v>
      </c>
      <c r="B377">
        <v>0</v>
      </c>
      <c r="C377" s="6">
        <v>0</v>
      </c>
      <c r="D377" s="6" t="s">
        <v>79</v>
      </c>
      <c r="E377" s="83">
        <v>9.9624872915746145</v>
      </c>
      <c r="F377" s="83">
        <v>10.392740094190177</v>
      </c>
      <c r="G377" s="83">
        <v>11.552232932475118</v>
      </c>
      <c r="H377" s="7">
        <v>0</v>
      </c>
      <c r="I377" s="7"/>
      <c r="J377" s="7"/>
      <c r="K377" s="7"/>
      <c r="L377" s="7"/>
      <c r="M377" s="7"/>
      <c r="N377" s="7"/>
      <c r="O377" s="7"/>
    </row>
    <row r="378" spans="1:15">
      <c r="A378" s="6" t="str">
        <f t="shared" si="11"/>
        <v>DISTRIBUCION VOLUMEN X CRITERIO (kg ó litros)Otros Snacks Salados200-500MIL</v>
      </c>
      <c r="B378">
        <v>0</v>
      </c>
      <c r="C378" s="6">
        <v>0</v>
      </c>
      <c r="D378" s="6" t="s">
        <v>80</v>
      </c>
      <c r="E378" s="83">
        <v>12.649555658628714</v>
      </c>
      <c r="F378" s="83">
        <v>12.557451261417333</v>
      </c>
      <c r="G378" s="83">
        <v>11.963327130347409</v>
      </c>
      <c r="H378" s="7">
        <v>0</v>
      </c>
      <c r="I378" s="7"/>
      <c r="J378" s="7"/>
      <c r="K378" s="7"/>
      <c r="L378" s="7"/>
      <c r="M378" s="7"/>
      <c r="N378" s="7"/>
      <c r="O378" s="7"/>
    </row>
    <row r="379" spans="1:15">
      <c r="A379" s="6" t="str">
        <f t="shared" si="11"/>
        <v>DISTRIBUCION VOLUMEN X CRITERIO (kg ó litros)Otros Snacks Salados&gt;500MIL</v>
      </c>
      <c r="B379">
        <v>0</v>
      </c>
      <c r="C379" s="6">
        <v>0</v>
      </c>
      <c r="D379" s="6" t="s">
        <v>81</v>
      </c>
      <c r="E379" s="83">
        <v>13.954612165668651</v>
      </c>
      <c r="F379" s="83">
        <v>15.88204014679269</v>
      </c>
      <c r="G379" s="83">
        <v>17.35878898763432</v>
      </c>
      <c r="H379" s="7">
        <v>0</v>
      </c>
      <c r="I379" s="7"/>
      <c r="J379" s="7"/>
      <c r="K379" s="7"/>
      <c r="L379" s="7"/>
      <c r="M379" s="7"/>
      <c r="N379" s="7"/>
      <c r="O379" s="7"/>
    </row>
    <row r="380" spans="1:15">
      <c r="A380" s="6" t="str">
        <f t="shared" si="11"/>
        <v>DISTRIBUCION VOLUMEN X CRITERIO (kg ó litros)Otros Snacks SaladosDE 15 A 19 AÑOS</v>
      </c>
      <c r="B380">
        <v>0</v>
      </c>
      <c r="C380" s="6">
        <v>0</v>
      </c>
      <c r="D380" s="6" t="s">
        <v>82</v>
      </c>
      <c r="E380" s="83">
        <v>10.404709427179199</v>
      </c>
      <c r="F380" s="83">
        <v>7.0469272155885294</v>
      </c>
      <c r="G380" s="83">
        <v>11.611027021730587</v>
      </c>
      <c r="H380" s="7">
        <v>0</v>
      </c>
      <c r="I380" s="7"/>
      <c r="J380" s="7"/>
      <c r="K380" s="7"/>
      <c r="L380" s="7"/>
      <c r="M380" s="7"/>
      <c r="N380" s="7"/>
      <c r="O380" s="7"/>
    </row>
    <row r="381" spans="1:15">
      <c r="A381" s="6" t="str">
        <f t="shared" si="11"/>
        <v>DISTRIBUCION VOLUMEN X CRITERIO (kg ó litros)Otros Snacks SaladosDE 20 A 24 AÑOS</v>
      </c>
      <c r="B381">
        <v>0</v>
      </c>
      <c r="C381" s="6">
        <v>0</v>
      </c>
      <c r="D381" s="6" t="s">
        <v>83</v>
      </c>
      <c r="E381" s="83">
        <v>4.6875584478383612</v>
      </c>
      <c r="F381" s="83">
        <v>5.1055114134406043</v>
      </c>
      <c r="G381" s="83">
        <v>3.5088537701327249</v>
      </c>
      <c r="H381" s="8">
        <v>0</v>
      </c>
      <c r="I381" s="7"/>
      <c r="J381" s="7"/>
      <c r="K381" s="7"/>
      <c r="L381" s="8"/>
      <c r="M381" s="7"/>
      <c r="N381" s="7"/>
      <c r="O381" s="7"/>
    </row>
    <row r="382" spans="1:15">
      <c r="A382" s="6" t="str">
        <f t="shared" si="11"/>
        <v>DISTRIBUCION VOLUMEN X CRITERIO (kg ó litros)Otros Snacks SaladosDE 25 A 34 AÑOS</v>
      </c>
      <c r="B382">
        <v>0</v>
      </c>
      <c r="C382" s="6">
        <v>0</v>
      </c>
      <c r="D382" s="6" t="s">
        <v>84</v>
      </c>
      <c r="E382" s="83">
        <v>13.53589587632939</v>
      </c>
      <c r="F382" s="83">
        <v>12.764663448360958</v>
      </c>
      <c r="G382" s="83">
        <v>7.9425937106233411</v>
      </c>
      <c r="H382" s="7">
        <v>0</v>
      </c>
      <c r="I382" s="7"/>
      <c r="J382" s="7"/>
      <c r="K382" s="7"/>
      <c r="L382" s="7"/>
      <c r="M382" s="7"/>
      <c r="N382" s="7"/>
      <c r="O382" s="7"/>
    </row>
    <row r="383" spans="1:15">
      <c r="A383" s="6" t="str">
        <f t="shared" si="11"/>
        <v>DISTRIBUCION VOLUMEN X CRITERIO (kg ó litros)Otros Snacks SaladosDE 35 A 49 AÑOS</v>
      </c>
      <c r="B383">
        <v>0</v>
      </c>
      <c r="C383" s="6">
        <v>0</v>
      </c>
      <c r="D383" s="6" t="s">
        <v>85</v>
      </c>
      <c r="E383" s="83">
        <v>32.222056677816845</v>
      </c>
      <c r="F383" s="83">
        <v>31.287819372594456</v>
      </c>
      <c r="G383" s="83">
        <v>28.858605304970347</v>
      </c>
      <c r="H383" s="7">
        <v>0</v>
      </c>
      <c r="I383" s="7"/>
      <c r="J383" s="7"/>
      <c r="K383" s="7"/>
      <c r="L383" s="7"/>
      <c r="M383" s="7"/>
      <c r="N383" s="7"/>
      <c r="O383" s="7"/>
    </row>
    <row r="384" spans="1:15">
      <c r="A384" s="6" t="str">
        <f t="shared" si="11"/>
        <v>DISTRIBUCION VOLUMEN X CRITERIO (kg ó litros)Otros Snacks SaladosDE 50 A 59 AÑOS</v>
      </c>
      <c r="B384">
        <v>0</v>
      </c>
      <c r="C384" s="6">
        <v>0</v>
      </c>
      <c r="D384" s="6" t="s">
        <v>86</v>
      </c>
      <c r="E384" s="83">
        <v>21.209215495446109</v>
      </c>
      <c r="F384" s="83">
        <v>21.348029948475357</v>
      </c>
      <c r="G384" s="83">
        <v>18.368706041586695</v>
      </c>
      <c r="H384" s="7">
        <v>0</v>
      </c>
      <c r="I384" s="7"/>
      <c r="J384" s="7"/>
      <c r="K384" s="7"/>
      <c r="L384" s="7"/>
      <c r="M384" s="7"/>
      <c r="N384" s="7"/>
      <c r="O384" s="7"/>
    </row>
    <row r="385" spans="1:15">
      <c r="A385" s="6" t="str">
        <f t="shared" si="11"/>
        <v>DISTRIBUCION VOLUMEN X CRITERIO (kg ó litros)Otros Snacks SaladosDE 60 A 75 AÑOS</v>
      </c>
      <c r="B385">
        <v>0</v>
      </c>
      <c r="C385" s="6">
        <v>0</v>
      </c>
      <c r="D385" s="6" t="s">
        <v>87</v>
      </c>
      <c r="E385" s="83">
        <v>17.940565224171483</v>
      </c>
      <c r="F385" s="83">
        <v>22.447040611319728</v>
      </c>
      <c r="G385" s="83">
        <v>29.710222042896255</v>
      </c>
      <c r="H385" s="7">
        <v>0</v>
      </c>
      <c r="I385" s="7"/>
      <c r="J385" s="7"/>
      <c r="K385" s="7"/>
      <c r="L385" s="7"/>
      <c r="M385" s="7"/>
      <c r="N385" s="7"/>
      <c r="O385" s="7"/>
    </row>
    <row r="386" spans="1:15">
      <c r="A386" s="6" t="str">
        <f t="shared" si="11"/>
        <v>DISTRIBUCION VOLUMEN X CRITERIO (kg ó litros)Otros Snacks SaladosNIVEL ALTO</v>
      </c>
      <c r="B386">
        <v>0</v>
      </c>
      <c r="C386" s="6">
        <v>0</v>
      </c>
      <c r="D386" s="6" t="s">
        <v>88</v>
      </c>
      <c r="E386" s="83">
        <v>21.593991728320074</v>
      </c>
      <c r="F386" s="83">
        <v>23.220419515697674</v>
      </c>
      <c r="G386" s="83">
        <v>24.940080973542294</v>
      </c>
      <c r="H386" s="7">
        <v>0</v>
      </c>
      <c r="I386" s="7"/>
      <c r="J386" s="7"/>
      <c r="K386" s="7"/>
      <c r="L386" s="7"/>
      <c r="M386" s="7"/>
      <c r="N386" s="7"/>
      <c r="O386" s="7"/>
    </row>
    <row r="387" spans="1:15">
      <c r="A387" s="6" t="str">
        <f t="shared" si="11"/>
        <v>DISTRIBUCION VOLUMEN X CRITERIO (kg ó litros)Otros Snacks SaladosNIVEL MEDIO ALTO</v>
      </c>
      <c r="B387">
        <v>0</v>
      </c>
      <c r="C387" s="6">
        <v>0</v>
      </c>
      <c r="D387" s="6" t="s">
        <v>89</v>
      </c>
      <c r="E387" s="83">
        <v>12.990811289115358</v>
      </c>
      <c r="F387" s="83">
        <v>11.799219832309168</v>
      </c>
      <c r="G387" s="83">
        <v>8.8632417237604653</v>
      </c>
      <c r="H387" s="7">
        <v>0</v>
      </c>
      <c r="I387" s="7"/>
      <c r="J387" s="7"/>
      <c r="K387" s="7"/>
      <c r="L387" s="7"/>
      <c r="M387" s="7"/>
      <c r="N387" s="7"/>
      <c r="O387" s="7"/>
    </row>
    <row r="388" spans="1:15">
      <c r="A388" s="6" t="str">
        <f t="shared" si="11"/>
        <v>DISTRIBUCION VOLUMEN X CRITERIO (kg ó litros)Otros Snacks SaladosNIVEL MEDIO</v>
      </c>
      <c r="B388">
        <v>0</v>
      </c>
      <c r="C388" s="6">
        <v>0</v>
      </c>
      <c r="D388" s="6" t="s">
        <v>90</v>
      </c>
      <c r="E388" s="83">
        <v>28.185803311439518</v>
      </c>
      <c r="F388" s="83">
        <v>27.402672792907367</v>
      </c>
      <c r="G388" s="83">
        <v>33.48933870061569</v>
      </c>
      <c r="H388" s="7">
        <v>0</v>
      </c>
      <c r="I388" s="7"/>
      <c r="J388" s="7"/>
      <c r="K388" s="7"/>
      <c r="L388" s="7"/>
      <c r="M388" s="7"/>
      <c r="N388" s="7"/>
      <c r="O388" s="7"/>
    </row>
    <row r="389" spans="1:15">
      <c r="A389" s="6" t="str">
        <f t="shared" si="11"/>
        <v>DISTRIBUCION VOLUMEN X CRITERIO (kg ó litros)Otros Snacks SaladosNIVEL MEDIO BAJO</v>
      </c>
      <c r="B389">
        <v>0</v>
      </c>
      <c r="C389" s="6">
        <v>0</v>
      </c>
      <c r="D389" s="6" t="s">
        <v>91</v>
      </c>
      <c r="E389" s="83">
        <v>13.7374338204763</v>
      </c>
      <c r="F389" s="83">
        <v>12.460468052192562</v>
      </c>
      <c r="G389" s="83">
        <v>12.651138508429041</v>
      </c>
      <c r="H389" s="8">
        <v>0</v>
      </c>
      <c r="I389" s="7"/>
      <c r="J389" s="8"/>
      <c r="K389" s="8"/>
      <c r="L389" s="7"/>
      <c r="M389" s="7"/>
      <c r="N389" s="7"/>
      <c r="O389" s="7"/>
    </row>
    <row r="390" spans="1:15">
      <c r="A390" s="6" t="str">
        <f t="shared" si="11"/>
        <v>DISTRIBUCION VOLUMEN X CRITERIO (kg ó litros)Otros Snacks SaladosNIVEL BAJO</v>
      </c>
      <c r="B390">
        <v>0</v>
      </c>
      <c r="C390" s="6">
        <v>0</v>
      </c>
      <c r="D390" s="6" t="s">
        <v>92</v>
      </c>
      <c r="E390" s="83">
        <v>23.491962369322863</v>
      </c>
      <c r="F390" s="83">
        <v>25.117219137465529</v>
      </c>
      <c r="G390" s="83">
        <v>20.05620691276189</v>
      </c>
      <c r="H390" s="7">
        <v>0</v>
      </c>
      <c r="I390" s="7"/>
      <c r="J390" s="7"/>
      <c r="K390" s="7"/>
      <c r="L390" s="7"/>
      <c r="M390" s="7"/>
      <c r="N390" s="7"/>
      <c r="O390" s="7"/>
    </row>
    <row r="391" spans="1:15">
      <c r="A391" s="6" t="str">
        <f t="shared" si="11"/>
        <v>DISTRIBUCION VOLUMEN X CRITERIO (kg ó litros)Otros Snacks SaladosHOMBRE</v>
      </c>
      <c r="B391">
        <v>0</v>
      </c>
      <c r="C391" s="6">
        <v>0</v>
      </c>
      <c r="D391" s="6" t="s">
        <v>93</v>
      </c>
      <c r="E391" s="83">
        <v>37.061250802213294</v>
      </c>
      <c r="F391" s="83">
        <v>39.813830672020799</v>
      </c>
      <c r="G391" s="83">
        <v>51.219313468184225</v>
      </c>
      <c r="H391" s="7">
        <v>0</v>
      </c>
      <c r="I391" s="7"/>
      <c r="J391" s="7"/>
      <c r="K391" s="7"/>
      <c r="L391" s="7"/>
      <c r="M391" s="7"/>
      <c r="N391" s="7"/>
      <c r="O391" s="7"/>
    </row>
    <row r="392" spans="1:15">
      <c r="A392" s="6" t="str">
        <f t="shared" si="11"/>
        <v>DISTRIBUCION VOLUMEN X CRITERIO (kg ó litros)Otros Snacks SaladosMUJER</v>
      </c>
      <c r="B392">
        <v>0</v>
      </c>
      <c r="C392" s="6">
        <v>0</v>
      </c>
      <c r="D392" s="6" t="s">
        <v>94</v>
      </c>
      <c r="E392" s="83">
        <v>62.938750112156846</v>
      </c>
      <c r="F392" s="83">
        <v>60.186159363805366</v>
      </c>
      <c r="G392" s="83">
        <v>48.7806897295224</v>
      </c>
      <c r="H392" s="7">
        <v>0</v>
      </c>
      <c r="I392" s="7"/>
      <c r="J392" s="7"/>
      <c r="K392" s="7"/>
      <c r="L392" s="7"/>
      <c r="M392" s="7"/>
      <c r="N392" s="7"/>
      <c r="O392" s="7"/>
    </row>
    <row r="393" spans="1:15">
      <c r="A393" s="6" t="str">
        <f>$B$273&amp;$C$393&amp;D393</f>
        <v>DISTRIBUCION VOLUMEN X CRITERIO (kg ó litros)Frutos SecosT.ESPAÑA</v>
      </c>
      <c r="B393">
        <v>0</v>
      </c>
      <c r="C393" s="6" t="s">
        <v>49</v>
      </c>
      <c r="D393" s="6" t="s">
        <v>65</v>
      </c>
      <c r="E393" s="83">
        <v>100</v>
      </c>
      <c r="F393" s="83">
        <v>100</v>
      </c>
      <c r="G393" s="83">
        <v>100</v>
      </c>
      <c r="H393" s="7">
        <v>0</v>
      </c>
      <c r="I393" s="7"/>
      <c r="J393" s="7"/>
      <c r="K393" s="7"/>
      <c r="L393" s="7"/>
      <c r="M393" s="7"/>
      <c r="N393" s="7"/>
      <c r="O393" s="7"/>
    </row>
    <row r="394" spans="1:15">
      <c r="A394" s="6" t="str">
        <f t="shared" ref="A394:A422" si="12">$B$273&amp;$C$393&amp;D394</f>
        <v>DISTRIBUCION VOLUMEN X CRITERIO (kg ó litros)Frutos SecosBCN AM</v>
      </c>
      <c r="B394">
        <v>0</v>
      </c>
      <c r="C394" s="6">
        <v>0</v>
      </c>
      <c r="D394" s="6" t="s">
        <v>66</v>
      </c>
      <c r="E394" s="83">
        <v>16.919746016694816</v>
      </c>
      <c r="F394" s="83">
        <v>10.52566363426725</v>
      </c>
      <c r="G394" s="83">
        <v>6.4351172175027731</v>
      </c>
      <c r="H394" s="7">
        <v>0</v>
      </c>
      <c r="I394" s="7"/>
      <c r="J394" s="7"/>
      <c r="K394" s="7"/>
      <c r="L394" s="7"/>
      <c r="M394" s="7"/>
      <c r="N394" s="7"/>
      <c r="O394" s="7"/>
    </row>
    <row r="395" spans="1:15">
      <c r="A395" s="6" t="str">
        <f t="shared" si="12"/>
        <v>DISTRIBUCION VOLUMEN X CRITERIO (kg ó litros)Frutos SecosREST.CAT ARAGON</v>
      </c>
      <c r="B395">
        <v>0</v>
      </c>
      <c r="C395" s="6">
        <v>0</v>
      </c>
      <c r="D395" s="6" t="s">
        <v>67</v>
      </c>
      <c r="E395" s="83">
        <v>11.278959513788918</v>
      </c>
      <c r="F395" s="83">
        <v>21.55133600224632</v>
      </c>
      <c r="G395" s="83">
        <v>22.291998607605947</v>
      </c>
      <c r="H395" s="7">
        <v>0</v>
      </c>
      <c r="I395" s="7"/>
      <c r="J395" s="7"/>
      <c r="K395" s="7"/>
      <c r="L395" s="7"/>
      <c r="M395" s="7"/>
      <c r="N395" s="7"/>
      <c r="O395" s="7"/>
    </row>
    <row r="396" spans="1:15">
      <c r="A396" s="6" t="str">
        <f t="shared" si="12"/>
        <v>DISTRIBUCION VOLUMEN X CRITERIO (kg ó litros)Frutos SecosLEVANTE</v>
      </c>
      <c r="B396">
        <v>0</v>
      </c>
      <c r="C396" s="6">
        <v>0</v>
      </c>
      <c r="D396" s="6" t="s">
        <v>68</v>
      </c>
      <c r="E396" s="83">
        <v>10.93008032019139</v>
      </c>
      <c r="F396" s="83">
        <v>7.402372530389453</v>
      </c>
      <c r="G396" s="83">
        <v>8.2185976789008794</v>
      </c>
      <c r="H396" s="7">
        <v>0</v>
      </c>
      <c r="I396" s="7"/>
      <c r="J396" s="7"/>
      <c r="K396" s="7"/>
      <c r="L396" s="7"/>
      <c r="M396" s="7"/>
      <c r="N396" s="7"/>
      <c r="O396" s="7"/>
    </row>
    <row r="397" spans="1:15">
      <c r="A397" s="6" t="str">
        <f t="shared" si="12"/>
        <v>DISTRIBUCION VOLUMEN X CRITERIO (kg ó litros)Frutos SecosANDALUCIA</v>
      </c>
      <c r="B397">
        <v>0</v>
      </c>
      <c r="C397" s="6">
        <v>0</v>
      </c>
      <c r="D397" s="6" t="s">
        <v>69</v>
      </c>
      <c r="E397" s="83">
        <v>19.423459649686617</v>
      </c>
      <c r="F397" s="83">
        <v>19.578432337502612</v>
      </c>
      <c r="G397" s="83">
        <v>20.796799526862873</v>
      </c>
      <c r="H397" s="8">
        <v>0</v>
      </c>
      <c r="I397" s="7"/>
      <c r="J397" s="8"/>
      <c r="K397" s="8"/>
      <c r="L397" s="8"/>
      <c r="M397" s="8"/>
      <c r="N397" s="7"/>
      <c r="O397" s="7"/>
    </row>
    <row r="398" spans="1:15">
      <c r="A398" s="6" t="str">
        <f t="shared" si="12"/>
        <v>DISTRIBUCION VOLUMEN X CRITERIO (kg ó litros)Frutos SecosMDD AM</v>
      </c>
      <c r="B398">
        <v>0</v>
      </c>
      <c r="C398" s="6">
        <v>0</v>
      </c>
      <c r="D398" s="6" t="s">
        <v>70</v>
      </c>
      <c r="E398" s="83">
        <v>9.0242121771690229</v>
      </c>
      <c r="F398" s="83">
        <v>8.6725113086923713</v>
      </c>
      <c r="G398" s="83">
        <v>7.6753108863703332</v>
      </c>
      <c r="H398" s="7">
        <v>0</v>
      </c>
      <c r="I398" s="7"/>
      <c r="J398" s="7"/>
      <c r="K398" s="7"/>
      <c r="L398" s="7"/>
      <c r="M398" s="7"/>
      <c r="N398" s="7"/>
      <c r="O398" s="7"/>
    </row>
    <row r="399" spans="1:15">
      <c r="A399" s="6" t="str">
        <f t="shared" si="12"/>
        <v>DISTRIBUCION VOLUMEN X CRITERIO (kg ó litros)Frutos SecosRTO CENTRO</v>
      </c>
      <c r="B399">
        <v>0</v>
      </c>
      <c r="C399" s="6">
        <v>0</v>
      </c>
      <c r="D399" s="6" t="s">
        <v>71</v>
      </c>
      <c r="E399" s="83">
        <v>11.304253139273827</v>
      </c>
      <c r="F399" s="83">
        <v>12.589903468410926</v>
      </c>
      <c r="G399" s="83">
        <v>20.770450213037147</v>
      </c>
      <c r="H399" s="7">
        <v>0</v>
      </c>
      <c r="I399" s="7"/>
      <c r="J399" s="7"/>
      <c r="K399" s="7"/>
      <c r="L399" s="7"/>
      <c r="M399" s="7"/>
      <c r="N399" s="7"/>
      <c r="O399" s="7"/>
    </row>
    <row r="400" spans="1:15">
      <c r="A400" s="6" t="str">
        <f t="shared" si="12"/>
        <v>DISTRIBUCION VOLUMEN X CRITERIO (kg ó litros)Frutos SecosNORTE-CENTRO</v>
      </c>
      <c r="B400">
        <v>0</v>
      </c>
      <c r="C400" s="6">
        <v>0</v>
      </c>
      <c r="D400" s="6" t="s">
        <v>72</v>
      </c>
      <c r="E400" s="83">
        <v>13.953040820927232</v>
      </c>
      <c r="F400" s="83">
        <v>11.315142686421655</v>
      </c>
      <c r="G400" s="83">
        <v>8.0634043377188487</v>
      </c>
      <c r="H400" s="7">
        <v>0</v>
      </c>
      <c r="I400" s="7"/>
      <c r="J400" s="7"/>
      <c r="K400" s="7"/>
      <c r="L400" s="7"/>
      <c r="M400" s="7"/>
      <c r="N400" s="7"/>
      <c r="O400" s="7"/>
    </row>
    <row r="401" spans="1:15">
      <c r="A401" s="6" t="str">
        <f t="shared" si="12"/>
        <v>DISTRIBUCION VOLUMEN X CRITERIO (kg ó litros)Frutos SecosNOROESTE</v>
      </c>
      <c r="B401">
        <v>0</v>
      </c>
      <c r="C401" s="6">
        <v>0</v>
      </c>
      <c r="D401" s="6" t="s">
        <v>73</v>
      </c>
      <c r="E401" s="83">
        <v>7.1662553856642264</v>
      </c>
      <c r="F401" s="83">
        <v>8.364635297257399</v>
      </c>
      <c r="G401" s="83">
        <v>5.7483105090547628</v>
      </c>
      <c r="H401" s="7">
        <v>0</v>
      </c>
      <c r="I401" s="7"/>
      <c r="J401" s="7"/>
      <c r="K401" s="7"/>
      <c r="L401" s="7"/>
      <c r="M401" s="7"/>
      <c r="N401" s="7"/>
      <c r="O401" s="7"/>
    </row>
    <row r="402" spans="1:15">
      <c r="A402" s="6" t="str">
        <f t="shared" si="12"/>
        <v>DISTRIBUCION VOLUMEN X CRITERIO (kg ó litros)Frutos Secos&lt;2MIL</v>
      </c>
      <c r="B402">
        <v>0</v>
      </c>
      <c r="C402" s="6">
        <v>0</v>
      </c>
      <c r="D402" s="6" t="s">
        <v>74</v>
      </c>
      <c r="E402" s="83">
        <v>5.0994669200743772</v>
      </c>
      <c r="F402" s="83">
        <v>6.7442253971026229</v>
      </c>
      <c r="G402" s="83">
        <v>7.8373553775143119</v>
      </c>
      <c r="H402" s="7">
        <v>0</v>
      </c>
      <c r="I402" s="7"/>
      <c r="J402" s="7"/>
      <c r="K402" s="7"/>
      <c r="L402" s="7"/>
      <c r="M402" s="7"/>
      <c r="N402" s="7"/>
      <c r="O402" s="7"/>
    </row>
    <row r="403" spans="1:15">
      <c r="A403" s="6" t="str">
        <f t="shared" si="12"/>
        <v>DISTRIBUCION VOLUMEN X CRITERIO (kg ó litros)Frutos Secos2-5MIL</v>
      </c>
      <c r="B403">
        <v>0</v>
      </c>
      <c r="C403" s="6">
        <v>0</v>
      </c>
      <c r="D403" s="6" t="s">
        <v>75</v>
      </c>
      <c r="E403" s="83">
        <v>4.4421557829786078</v>
      </c>
      <c r="F403" s="83">
        <v>5.1180107946788507</v>
      </c>
      <c r="G403" s="83">
        <v>3.1136690408490693</v>
      </c>
      <c r="H403" s="7">
        <v>0</v>
      </c>
      <c r="I403" s="7"/>
      <c r="J403" s="7"/>
      <c r="K403" s="7"/>
      <c r="L403" s="7"/>
      <c r="M403" s="7"/>
      <c r="N403" s="7"/>
      <c r="O403" s="7"/>
    </row>
    <row r="404" spans="1:15">
      <c r="A404" s="6" t="str">
        <f t="shared" si="12"/>
        <v>DISTRIBUCION VOLUMEN X CRITERIO (kg ó litros)Frutos Secos5-10MIL</v>
      </c>
      <c r="B404">
        <v>0</v>
      </c>
      <c r="C404" s="6">
        <v>0</v>
      </c>
      <c r="D404" s="6" t="s">
        <v>76</v>
      </c>
      <c r="E404" s="83">
        <v>5.7040336054543763</v>
      </c>
      <c r="F404" s="83">
        <v>4.8618620622044135</v>
      </c>
      <c r="G404" s="83">
        <v>4.4478946831305608</v>
      </c>
      <c r="H404" s="7">
        <v>0</v>
      </c>
      <c r="I404" s="7"/>
      <c r="J404" s="7"/>
      <c r="K404" s="7"/>
      <c r="L404" s="7"/>
      <c r="M404" s="7"/>
      <c r="N404" s="7"/>
      <c r="O404" s="7"/>
    </row>
    <row r="405" spans="1:15">
      <c r="A405" s="6" t="str">
        <f t="shared" si="12"/>
        <v>DISTRIBUCION VOLUMEN X CRITERIO (kg ó litros)Frutos Secos10-30MIL</v>
      </c>
      <c r="B405">
        <v>0</v>
      </c>
      <c r="C405" s="6">
        <v>0</v>
      </c>
      <c r="D405" s="6" t="s">
        <v>77</v>
      </c>
      <c r="E405" s="83">
        <v>17.431315289287745</v>
      </c>
      <c r="F405" s="83">
        <v>18.422808006412442</v>
      </c>
      <c r="G405" s="83">
        <v>22.827476911090642</v>
      </c>
      <c r="H405" s="7">
        <v>0</v>
      </c>
      <c r="I405" s="7"/>
      <c r="J405" s="7"/>
      <c r="K405" s="7"/>
      <c r="L405" s="7"/>
      <c r="M405" s="7"/>
      <c r="N405" s="7"/>
      <c r="O405" s="7"/>
    </row>
    <row r="406" spans="1:15">
      <c r="A406" s="6" t="str">
        <f t="shared" si="12"/>
        <v>DISTRIBUCION VOLUMEN X CRITERIO (kg ó litros)Frutos Secos30-100MIL</v>
      </c>
      <c r="B406">
        <v>0</v>
      </c>
      <c r="C406" s="6">
        <v>0</v>
      </c>
      <c r="D406" s="6" t="s">
        <v>78</v>
      </c>
      <c r="E406" s="83">
        <v>20.941332890229333</v>
      </c>
      <c r="F406" s="83">
        <v>23.39213771232146</v>
      </c>
      <c r="G406" s="83">
        <v>27.421330297676761</v>
      </c>
      <c r="H406" s="7">
        <v>0</v>
      </c>
      <c r="I406" s="7"/>
      <c r="J406" s="7"/>
      <c r="K406" s="7"/>
      <c r="L406" s="7"/>
      <c r="M406" s="7"/>
      <c r="N406" s="7"/>
      <c r="O406" s="7"/>
    </row>
    <row r="407" spans="1:15">
      <c r="A407" s="6" t="str">
        <f t="shared" si="12"/>
        <v>DISTRIBUCION VOLUMEN X CRITERIO (kg ó litros)Frutos Secos100-200MIL</v>
      </c>
      <c r="B407">
        <v>0</v>
      </c>
      <c r="C407" s="6">
        <v>0</v>
      </c>
      <c r="D407" s="6" t="s">
        <v>79</v>
      </c>
      <c r="E407" s="83">
        <v>7.9629915428036364</v>
      </c>
      <c r="F407" s="83">
        <v>11.389615691472661</v>
      </c>
      <c r="G407" s="83">
        <v>6.6621304883057171</v>
      </c>
      <c r="H407" s="7">
        <v>0</v>
      </c>
      <c r="I407" s="7"/>
      <c r="J407" s="7"/>
      <c r="K407" s="7"/>
      <c r="L407" s="7"/>
      <c r="M407" s="7"/>
      <c r="N407" s="7"/>
      <c r="O407" s="7"/>
    </row>
    <row r="408" spans="1:15">
      <c r="A408" s="6" t="str">
        <f t="shared" si="12"/>
        <v>DISTRIBUCION VOLUMEN X CRITERIO (kg ó litros)Frutos Secos200-500MIL</v>
      </c>
      <c r="B408">
        <v>0</v>
      </c>
      <c r="C408" s="6">
        <v>0</v>
      </c>
      <c r="D408" s="6" t="s">
        <v>80</v>
      </c>
      <c r="E408" s="83">
        <v>26.308167513996256</v>
      </c>
      <c r="F408" s="83">
        <v>18.413124782146138</v>
      </c>
      <c r="G408" s="83">
        <v>16.957911223685805</v>
      </c>
      <c r="H408" s="7">
        <v>0</v>
      </c>
      <c r="I408" s="7"/>
      <c r="J408" s="7"/>
      <c r="K408" s="7"/>
      <c r="L408" s="7"/>
      <c r="M408" s="7"/>
      <c r="N408" s="7"/>
      <c r="O408" s="7"/>
    </row>
    <row r="409" spans="1:15">
      <c r="A409" s="6" t="str">
        <f t="shared" si="12"/>
        <v>DISTRIBUCION VOLUMEN X CRITERIO (kg ó litros)Frutos Secos&gt;500MIL</v>
      </c>
      <c r="B409">
        <v>0</v>
      </c>
      <c r="C409" s="6">
        <v>0</v>
      </c>
      <c r="D409" s="6" t="s">
        <v>81</v>
      </c>
      <c r="E409" s="83">
        <v>12.110538403947094</v>
      </c>
      <c r="F409" s="83">
        <v>11.65821349683638</v>
      </c>
      <c r="G409" s="83">
        <v>10.732225277302012</v>
      </c>
      <c r="H409" s="7">
        <v>0</v>
      </c>
      <c r="I409" s="7"/>
      <c r="J409" s="7"/>
      <c r="K409" s="7"/>
      <c r="L409" s="7"/>
      <c r="M409" s="7"/>
      <c r="N409" s="7"/>
      <c r="O409" s="7"/>
    </row>
    <row r="410" spans="1:15">
      <c r="A410" s="6" t="str">
        <f t="shared" si="12"/>
        <v>DISTRIBUCION VOLUMEN X CRITERIO (kg ó litros)Frutos SecosDE 15 A 19 AÑOS</v>
      </c>
      <c r="B410">
        <v>0</v>
      </c>
      <c r="C410" s="6">
        <v>0</v>
      </c>
      <c r="D410" s="6" t="s">
        <v>82</v>
      </c>
      <c r="E410" s="83">
        <v>3.3338243019200906</v>
      </c>
      <c r="F410" s="83">
        <v>5.5857369234499759</v>
      </c>
      <c r="G410" s="83">
        <v>8.0471337261724667</v>
      </c>
      <c r="H410" s="7">
        <v>0</v>
      </c>
      <c r="I410" s="7"/>
      <c r="J410" s="7"/>
      <c r="K410" s="7"/>
      <c r="L410" s="7"/>
      <c r="M410" s="7"/>
      <c r="N410" s="7"/>
      <c r="O410" s="7"/>
    </row>
    <row r="411" spans="1:15">
      <c r="A411" s="6" t="str">
        <f t="shared" si="12"/>
        <v>DISTRIBUCION VOLUMEN X CRITERIO (kg ó litros)Frutos SecosDE 20 A 24 AÑOS</v>
      </c>
      <c r="B411">
        <v>0</v>
      </c>
      <c r="C411" s="6">
        <v>0</v>
      </c>
      <c r="D411" s="6" t="s">
        <v>83</v>
      </c>
      <c r="E411" s="83">
        <v>1.0585488092307482</v>
      </c>
      <c r="F411" s="83">
        <v>1.6950570153978588</v>
      </c>
      <c r="G411" s="83">
        <v>1.671433209891483</v>
      </c>
      <c r="H411" s="7">
        <v>0</v>
      </c>
      <c r="I411" s="7"/>
      <c r="J411" s="7"/>
      <c r="K411" s="7"/>
      <c r="L411" s="7"/>
      <c r="M411" s="7"/>
      <c r="N411" s="7"/>
      <c r="O411" s="7"/>
    </row>
    <row r="412" spans="1:15">
      <c r="A412" s="6" t="str">
        <f t="shared" si="12"/>
        <v>DISTRIBUCION VOLUMEN X CRITERIO (kg ó litros)Frutos SecosDE 25 A 34 AÑOS</v>
      </c>
      <c r="B412">
        <v>0</v>
      </c>
      <c r="C412" s="6">
        <v>0</v>
      </c>
      <c r="D412" s="6" t="s">
        <v>84</v>
      </c>
      <c r="E412" s="83">
        <v>5.7659065224313464</v>
      </c>
      <c r="F412" s="83">
        <v>5.7684684823714676</v>
      </c>
      <c r="G412" s="83">
        <v>3.4940075612640467</v>
      </c>
      <c r="H412" s="7">
        <v>0</v>
      </c>
      <c r="I412" s="7"/>
      <c r="J412" s="7"/>
      <c r="K412" s="7"/>
      <c r="L412" s="7"/>
      <c r="M412" s="7"/>
      <c r="N412" s="7"/>
      <c r="O412" s="7"/>
    </row>
    <row r="413" spans="1:15">
      <c r="A413" s="6" t="str">
        <f t="shared" si="12"/>
        <v>DISTRIBUCION VOLUMEN X CRITERIO (kg ó litros)Frutos SecosDE 35 A 49 AÑOS</v>
      </c>
      <c r="B413">
        <v>0</v>
      </c>
      <c r="C413" s="6">
        <v>0</v>
      </c>
      <c r="D413" s="6" t="s">
        <v>85</v>
      </c>
      <c r="E413" s="83">
        <v>27.405438638641471</v>
      </c>
      <c r="F413" s="83">
        <v>15.121437434955624</v>
      </c>
      <c r="G413" s="83">
        <v>13.528362317130277</v>
      </c>
      <c r="H413" s="7">
        <v>0</v>
      </c>
      <c r="I413" s="7"/>
      <c r="J413" s="7"/>
      <c r="K413" s="7"/>
      <c r="L413" s="7"/>
      <c r="M413" s="7"/>
      <c r="N413" s="7"/>
      <c r="O413" s="7"/>
    </row>
    <row r="414" spans="1:15">
      <c r="A414" s="6" t="str">
        <f t="shared" si="12"/>
        <v>DISTRIBUCION VOLUMEN X CRITERIO (kg ó litros)Frutos SecosDE 50 A 59 AÑOS</v>
      </c>
      <c r="B414">
        <v>0</v>
      </c>
      <c r="C414" s="6">
        <v>0</v>
      </c>
      <c r="D414" s="6" t="s">
        <v>86</v>
      </c>
      <c r="E414" s="83">
        <v>21.599816563920669</v>
      </c>
      <c r="F414" s="83">
        <v>20.965958882402795</v>
      </c>
      <c r="G414" s="83">
        <v>18.551389911251441</v>
      </c>
      <c r="H414" s="7">
        <v>0</v>
      </c>
      <c r="I414" s="7"/>
      <c r="J414" s="7"/>
      <c r="K414" s="7"/>
      <c r="L414" s="7"/>
      <c r="M414" s="7"/>
      <c r="N414" s="7"/>
      <c r="O414" s="7"/>
    </row>
    <row r="415" spans="1:15">
      <c r="A415" s="6" t="str">
        <f t="shared" si="12"/>
        <v>DISTRIBUCION VOLUMEN X CRITERIO (kg ó litros)Frutos SecosDE 60 A 75 AÑOS</v>
      </c>
      <c r="B415">
        <v>0</v>
      </c>
      <c r="C415" s="6">
        <v>0</v>
      </c>
      <c r="D415" s="6" t="s">
        <v>87</v>
      </c>
      <c r="E415" s="83">
        <v>40.836472414169286</v>
      </c>
      <c r="F415" s="83">
        <v>50.863336200139905</v>
      </c>
      <c r="G415" s="83">
        <v>54.707665065108792</v>
      </c>
      <c r="H415" s="7">
        <v>0</v>
      </c>
      <c r="I415" s="7"/>
      <c r="J415" s="7"/>
      <c r="K415" s="7"/>
      <c r="L415" s="7"/>
      <c r="M415" s="7"/>
      <c r="N415" s="7"/>
      <c r="O415" s="7"/>
    </row>
    <row r="416" spans="1:15">
      <c r="A416" s="6" t="str">
        <f t="shared" si="12"/>
        <v>DISTRIBUCION VOLUMEN X CRITERIO (kg ó litros)Frutos SecosNIVEL ALTO</v>
      </c>
      <c r="B416">
        <v>0</v>
      </c>
      <c r="C416" s="6">
        <v>0</v>
      </c>
      <c r="D416" s="6" t="s">
        <v>88</v>
      </c>
      <c r="E416" s="83">
        <v>12.175987276570709</v>
      </c>
      <c r="F416" s="83">
        <v>13.658625273775504</v>
      </c>
      <c r="G416" s="83">
        <v>9.1711904924345422</v>
      </c>
      <c r="H416" s="7">
        <v>0</v>
      </c>
      <c r="I416" s="7"/>
      <c r="J416" s="7"/>
      <c r="K416" s="7"/>
      <c r="L416" s="7"/>
      <c r="M416" s="7"/>
      <c r="N416" s="7"/>
      <c r="O416" s="7"/>
    </row>
    <row r="417" spans="1:15">
      <c r="A417" s="6" t="str">
        <f t="shared" si="12"/>
        <v>DISTRIBUCION VOLUMEN X CRITERIO (kg ó litros)Frutos SecosNIVEL MEDIO ALTO</v>
      </c>
      <c r="B417">
        <v>0</v>
      </c>
      <c r="C417" s="6">
        <v>0</v>
      </c>
      <c r="D417" s="6" t="s">
        <v>89</v>
      </c>
      <c r="E417" s="83">
        <v>9.6241215257268991</v>
      </c>
      <c r="F417" s="83">
        <v>7.2890203830057274</v>
      </c>
      <c r="G417" s="83">
        <v>10.098779957044176</v>
      </c>
      <c r="H417" s="7">
        <v>0</v>
      </c>
      <c r="I417" s="7"/>
      <c r="J417" s="7"/>
      <c r="K417" s="7"/>
      <c r="L417" s="7"/>
      <c r="M417" s="7"/>
      <c r="N417" s="7"/>
      <c r="O417" s="7"/>
    </row>
    <row r="418" spans="1:15">
      <c r="A418" s="6" t="str">
        <f t="shared" si="12"/>
        <v>DISTRIBUCION VOLUMEN X CRITERIO (kg ó litros)Frutos SecosNIVEL MEDIO</v>
      </c>
      <c r="B418">
        <v>0</v>
      </c>
      <c r="C418" s="6">
        <v>0</v>
      </c>
      <c r="D418" s="6" t="s">
        <v>90</v>
      </c>
      <c r="E418" s="83">
        <v>39.057703449517938</v>
      </c>
      <c r="F418" s="83">
        <v>34.227006924873557</v>
      </c>
      <c r="G418" s="83">
        <v>33.826269204550293</v>
      </c>
      <c r="H418" s="7">
        <v>0</v>
      </c>
      <c r="I418" s="8"/>
      <c r="J418" s="8"/>
      <c r="K418" s="8"/>
      <c r="L418" s="8"/>
      <c r="M418" s="8"/>
      <c r="N418" s="7"/>
      <c r="O418" s="7"/>
    </row>
    <row r="419" spans="1:15">
      <c r="A419" s="6" t="str">
        <f t="shared" si="12"/>
        <v>DISTRIBUCION VOLUMEN X CRITERIO (kg ó litros)Frutos SecosNIVEL MEDIO BAJO</v>
      </c>
      <c r="B419">
        <v>0</v>
      </c>
      <c r="C419" s="6">
        <v>0</v>
      </c>
      <c r="D419" s="6" t="s">
        <v>91</v>
      </c>
      <c r="E419" s="83">
        <v>11.472570151745511</v>
      </c>
      <c r="F419" s="83">
        <v>16.510857950077355</v>
      </c>
      <c r="G419" s="83">
        <v>19.130083691676212</v>
      </c>
      <c r="H419" s="7">
        <v>0</v>
      </c>
      <c r="I419" s="7"/>
      <c r="J419" s="7"/>
      <c r="K419" s="7"/>
      <c r="L419" s="7"/>
      <c r="M419" s="8"/>
      <c r="N419" s="7"/>
      <c r="O419" s="7"/>
    </row>
    <row r="420" spans="1:15">
      <c r="A420" s="6" t="str">
        <f t="shared" si="12"/>
        <v>DISTRIBUCION VOLUMEN X CRITERIO (kg ó litros)Frutos SecosNIVEL BAJO</v>
      </c>
      <c r="B420">
        <v>0</v>
      </c>
      <c r="C420" s="6">
        <v>0</v>
      </c>
      <c r="D420" s="6" t="s">
        <v>92</v>
      </c>
      <c r="E420" s="83">
        <v>27.669621828833947</v>
      </c>
      <c r="F420" s="83">
        <v>28.314486388226683</v>
      </c>
      <c r="G420" s="83">
        <v>27.773665462538677</v>
      </c>
      <c r="H420" s="7">
        <v>0</v>
      </c>
      <c r="I420" s="7"/>
      <c r="J420" s="7"/>
      <c r="K420" s="7"/>
      <c r="L420" s="7"/>
      <c r="M420" s="7"/>
      <c r="N420" s="7"/>
      <c r="O420" s="7"/>
    </row>
    <row r="421" spans="1:15">
      <c r="A421" s="6" t="str">
        <f t="shared" si="12"/>
        <v>DISTRIBUCION VOLUMEN X CRITERIO (kg ó litros)Frutos SecosHOMBRE</v>
      </c>
      <c r="B421">
        <v>0</v>
      </c>
      <c r="C421" s="6">
        <v>0</v>
      </c>
      <c r="D421" s="6" t="s">
        <v>93</v>
      </c>
      <c r="E421" s="83">
        <v>38.257893349773262</v>
      </c>
      <c r="F421" s="83">
        <v>47.719100835230449</v>
      </c>
      <c r="G421" s="83">
        <v>55.280706026682914</v>
      </c>
      <c r="H421" s="7">
        <v>0</v>
      </c>
      <c r="I421" s="7"/>
      <c r="J421" s="7"/>
      <c r="K421" s="7"/>
      <c r="L421" s="7"/>
      <c r="M421" s="7"/>
      <c r="N421" s="7"/>
      <c r="O421" s="7"/>
    </row>
    <row r="422" spans="1:15">
      <c r="A422" s="6" t="str">
        <f t="shared" si="12"/>
        <v>DISTRIBUCION VOLUMEN X CRITERIO (kg ó litros)Frutos SecosMUJER</v>
      </c>
      <c r="B422">
        <v>0</v>
      </c>
      <c r="C422" s="6">
        <v>0</v>
      </c>
      <c r="D422" s="6" t="s">
        <v>94</v>
      </c>
      <c r="E422" s="83">
        <v>61.742108689935158</v>
      </c>
      <c r="F422" s="83">
        <v>52.280896802774791</v>
      </c>
      <c r="G422" s="83">
        <v>44.719277335826142</v>
      </c>
      <c r="H422" s="7">
        <v>0</v>
      </c>
      <c r="I422" s="7"/>
      <c r="J422" s="7"/>
      <c r="K422" s="7"/>
      <c r="L422" s="7"/>
      <c r="M422" s="7"/>
      <c r="N422" s="7"/>
      <c r="O422" s="7"/>
    </row>
    <row r="423" spans="1:15">
      <c r="A423" s="6" t="str">
        <f>$B$273&amp;$C$423&amp;D423</f>
        <v>DISTRIBUCION VOLUMEN X CRITERIO (kg ó litros)Chocolatinas/Chocolate/BombonesT.ESPAÑA</v>
      </c>
      <c r="B423">
        <v>0</v>
      </c>
      <c r="C423" s="6" t="s">
        <v>50</v>
      </c>
      <c r="D423" s="6" t="s">
        <v>65</v>
      </c>
      <c r="E423" s="83">
        <v>100</v>
      </c>
      <c r="F423" s="83">
        <v>100</v>
      </c>
      <c r="G423" s="83">
        <v>100</v>
      </c>
      <c r="H423" s="7">
        <v>0</v>
      </c>
      <c r="I423" s="7"/>
      <c r="J423" s="7"/>
      <c r="K423" s="7"/>
      <c r="L423" s="7"/>
      <c r="M423" s="7"/>
      <c r="N423" s="7"/>
      <c r="O423" s="7"/>
    </row>
    <row r="424" spans="1:15">
      <c r="A424" s="6" t="str">
        <f t="shared" ref="A424:A452" si="13">$B$273&amp;$C$423&amp;D424</f>
        <v>DISTRIBUCION VOLUMEN X CRITERIO (kg ó litros)Chocolatinas/Chocolate/BombonesBCN AM</v>
      </c>
      <c r="B424">
        <v>0</v>
      </c>
      <c r="C424" s="6">
        <v>0</v>
      </c>
      <c r="D424" s="6" t="s">
        <v>66</v>
      </c>
      <c r="E424" s="83">
        <v>11.68744201945302</v>
      </c>
      <c r="F424" s="83">
        <v>9.8124816814092313</v>
      </c>
      <c r="G424" s="83">
        <v>12.370200704834993</v>
      </c>
      <c r="H424" s="7">
        <v>0</v>
      </c>
      <c r="I424" s="7"/>
      <c r="J424" s="7"/>
      <c r="K424" s="7"/>
      <c r="L424" s="7"/>
      <c r="M424" s="7"/>
      <c r="N424" s="7"/>
      <c r="O424" s="7"/>
    </row>
    <row r="425" spans="1:15">
      <c r="A425" s="6" t="str">
        <f t="shared" si="13"/>
        <v>DISTRIBUCION VOLUMEN X CRITERIO (kg ó litros)Chocolatinas/Chocolate/BombonesREST.CAT ARAGON</v>
      </c>
      <c r="B425">
        <v>0</v>
      </c>
      <c r="C425" s="6">
        <v>0</v>
      </c>
      <c r="D425" s="6" t="s">
        <v>67</v>
      </c>
      <c r="E425" s="83">
        <v>15.311905974387106</v>
      </c>
      <c r="F425" s="83">
        <v>17.561590547002314</v>
      </c>
      <c r="G425" s="83">
        <v>16.056878066442863</v>
      </c>
      <c r="H425" s="7">
        <v>0</v>
      </c>
      <c r="I425" s="7"/>
      <c r="J425" s="7"/>
      <c r="K425" s="7"/>
      <c r="L425" s="7"/>
      <c r="M425" s="7"/>
      <c r="N425" s="7"/>
      <c r="O425" s="7"/>
    </row>
    <row r="426" spans="1:15">
      <c r="A426" s="6" t="str">
        <f t="shared" si="13"/>
        <v>DISTRIBUCION VOLUMEN X CRITERIO (kg ó litros)Chocolatinas/Chocolate/BombonesLEVANTE</v>
      </c>
      <c r="B426">
        <v>0</v>
      </c>
      <c r="C426" s="6">
        <v>0</v>
      </c>
      <c r="D426" s="6" t="s">
        <v>68</v>
      </c>
      <c r="E426" s="83">
        <v>13.872767572800896</v>
      </c>
      <c r="F426" s="83">
        <v>15.204559650521976</v>
      </c>
      <c r="G426" s="83">
        <v>17.431712646556676</v>
      </c>
      <c r="H426" s="7">
        <v>0</v>
      </c>
      <c r="I426" s="7"/>
      <c r="J426" s="7"/>
      <c r="K426" s="8"/>
      <c r="L426" s="8"/>
      <c r="M426" s="8"/>
      <c r="N426" s="7"/>
      <c r="O426" s="7"/>
    </row>
    <row r="427" spans="1:15">
      <c r="A427" s="6" t="str">
        <f t="shared" si="13"/>
        <v>DISTRIBUCION VOLUMEN X CRITERIO (kg ó litros)Chocolatinas/Chocolate/BombonesANDALUCIA</v>
      </c>
      <c r="B427">
        <v>0</v>
      </c>
      <c r="C427" s="6">
        <v>0</v>
      </c>
      <c r="D427" s="6" t="s">
        <v>69</v>
      </c>
      <c r="E427" s="83">
        <v>15.414331346705465</v>
      </c>
      <c r="F427" s="83">
        <v>16.176859647672657</v>
      </c>
      <c r="G427" s="83">
        <v>14.36663781789837</v>
      </c>
      <c r="H427" s="7">
        <v>0</v>
      </c>
      <c r="I427" s="7"/>
      <c r="J427" s="7"/>
      <c r="K427" s="7"/>
      <c r="L427" s="7"/>
      <c r="M427" s="7"/>
      <c r="N427" s="7"/>
      <c r="O427" s="7"/>
    </row>
    <row r="428" spans="1:15">
      <c r="A428" s="6" t="str">
        <f t="shared" si="13"/>
        <v>DISTRIBUCION VOLUMEN X CRITERIO (kg ó litros)Chocolatinas/Chocolate/BombonesMDD AM</v>
      </c>
      <c r="B428">
        <v>0</v>
      </c>
      <c r="C428" s="6">
        <v>0</v>
      </c>
      <c r="D428" s="6" t="s">
        <v>70</v>
      </c>
      <c r="E428" s="83">
        <v>11.416860970923281</v>
      </c>
      <c r="F428" s="83">
        <v>9.1079785656057179</v>
      </c>
      <c r="G428" s="83">
        <v>9.6703148307727513</v>
      </c>
      <c r="H428" s="7">
        <v>0</v>
      </c>
      <c r="I428" s="7"/>
      <c r="J428" s="7"/>
      <c r="K428" s="7"/>
      <c r="L428" s="7"/>
      <c r="M428" s="7"/>
      <c r="N428" s="7"/>
      <c r="O428" s="7"/>
    </row>
    <row r="429" spans="1:15">
      <c r="A429" s="6" t="str">
        <f t="shared" si="13"/>
        <v>DISTRIBUCION VOLUMEN X CRITERIO (kg ó litros)Chocolatinas/Chocolate/BombonesRTO CENTRO</v>
      </c>
      <c r="B429">
        <v>0</v>
      </c>
      <c r="C429" s="6">
        <v>0</v>
      </c>
      <c r="D429" s="6" t="s">
        <v>71</v>
      </c>
      <c r="E429" s="83">
        <v>9.5420193923885943</v>
      </c>
      <c r="F429" s="83">
        <v>6.9058346145020124</v>
      </c>
      <c r="G429" s="83">
        <v>7.4867170407055008</v>
      </c>
      <c r="H429" s="7">
        <v>0</v>
      </c>
      <c r="I429" s="7"/>
      <c r="J429" s="7"/>
      <c r="K429" s="7"/>
      <c r="L429" s="7"/>
      <c r="M429" s="7"/>
      <c r="N429" s="7"/>
      <c r="O429" s="7"/>
    </row>
    <row r="430" spans="1:15">
      <c r="A430" s="6" t="str">
        <f t="shared" si="13"/>
        <v>DISTRIBUCION VOLUMEN X CRITERIO (kg ó litros)Chocolatinas/Chocolate/BombonesNORTE-CENTRO</v>
      </c>
      <c r="B430">
        <v>0</v>
      </c>
      <c r="C430" s="6">
        <v>0</v>
      </c>
      <c r="D430" s="6" t="s">
        <v>72</v>
      </c>
      <c r="E430" s="83">
        <v>15.762699785219489</v>
      </c>
      <c r="F430" s="83">
        <v>16.281704920818076</v>
      </c>
      <c r="G430" s="83">
        <v>14.457540289899187</v>
      </c>
      <c r="H430" s="7">
        <v>0</v>
      </c>
      <c r="I430" s="7"/>
      <c r="J430" s="7"/>
      <c r="K430" s="7"/>
      <c r="L430" s="7"/>
      <c r="M430" s="7"/>
      <c r="N430" s="7"/>
      <c r="O430" s="7"/>
    </row>
    <row r="431" spans="1:15">
      <c r="A431" s="6" t="str">
        <f t="shared" si="13"/>
        <v>DISTRIBUCION VOLUMEN X CRITERIO (kg ó litros)Chocolatinas/Chocolate/BombonesNOROESTE</v>
      </c>
      <c r="B431">
        <v>0</v>
      </c>
      <c r="C431" s="6">
        <v>0</v>
      </c>
      <c r="D431" s="6" t="s">
        <v>73</v>
      </c>
      <c r="E431" s="83">
        <v>6.9919724085208248</v>
      </c>
      <c r="F431" s="83">
        <v>8.9489862143083023</v>
      </c>
      <c r="G431" s="83">
        <v>8.1599930404553902</v>
      </c>
      <c r="H431" s="7">
        <v>0</v>
      </c>
      <c r="I431" s="7"/>
      <c r="J431" s="7"/>
      <c r="K431" s="7"/>
      <c r="L431" s="7"/>
      <c r="M431" s="7"/>
      <c r="N431" s="7"/>
      <c r="O431" s="7"/>
    </row>
    <row r="432" spans="1:15">
      <c r="A432" s="6" t="str">
        <f t="shared" si="13"/>
        <v>DISTRIBUCION VOLUMEN X CRITERIO (kg ó litros)Chocolatinas/Chocolate/Bombones&lt;2MIL</v>
      </c>
      <c r="B432">
        <v>0</v>
      </c>
      <c r="C432" s="6">
        <v>0</v>
      </c>
      <c r="D432" s="6" t="s">
        <v>74</v>
      </c>
      <c r="E432" s="83">
        <v>5.4446271278733844</v>
      </c>
      <c r="F432" s="83">
        <v>5.0833333379482726</v>
      </c>
      <c r="G432" s="83">
        <v>5.3062049056097749</v>
      </c>
      <c r="H432" s="7">
        <v>0</v>
      </c>
      <c r="I432" s="7"/>
      <c r="J432" s="7"/>
      <c r="K432" s="7"/>
      <c r="L432" s="7"/>
      <c r="M432" s="7"/>
      <c r="N432" s="7"/>
      <c r="O432" s="7"/>
    </row>
    <row r="433" spans="1:15">
      <c r="A433" s="6" t="str">
        <f t="shared" si="13"/>
        <v>DISTRIBUCION VOLUMEN X CRITERIO (kg ó litros)Chocolatinas/Chocolate/Bombones2-5MIL</v>
      </c>
      <c r="B433">
        <v>0</v>
      </c>
      <c r="C433" s="6">
        <v>0</v>
      </c>
      <c r="D433" s="6" t="s">
        <v>75</v>
      </c>
      <c r="E433" s="83">
        <v>4.9718750281773545</v>
      </c>
      <c r="F433" s="83">
        <v>5.1081764060512036</v>
      </c>
      <c r="G433" s="83">
        <v>3.6469393899233085</v>
      </c>
      <c r="H433" s="7">
        <v>0</v>
      </c>
      <c r="I433" s="7"/>
      <c r="J433" s="7"/>
      <c r="K433" s="7"/>
      <c r="L433" s="7"/>
      <c r="M433" s="7"/>
      <c r="N433" s="7"/>
      <c r="O433" s="7"/>
    </row>
    <row r="434" spans="1:15">
      <c r="A434" s="6" t="str">
        <f t="shared" si="13"/>
        <v>DISTRIBUCION VOLUMEN X CRITERIO (kg ó litros)Chocolatinas/Chocolate/Bombones5-10MIL</v>
      </c>
      <c r="B434">
        <v>0</v>
      </c>
      <c r="C434" s="6">
        <v>0</v>
      </c>
      <c r="D434" s="6" t="s">
        <v>76</v>
      </c>
      <c r="E434" s="83">
        <v>6.7259584088991824</v>
      </c>
      <c r="F434" s="83">
        <v>4.3754214117861876</v>
      </c>
      <c r="G434" s="83">
        <v>3.1709392543018402</v>
      </c>
      <c r="H434" s="7">
        <v>0</v>
      </c>
      <c r="I434" s="7"/>
      <c r="J434" s="7"/>
      <c r="K434" s="7"/>
      <c r="L434" s="7"/>
      <c r="M434" s="7"/>
      <c r="N434" s="7"/>
      <c r="O434" s="7"/>
    </row>
    <row r="435" spans="1:15">
      <c r="A435" s="6" t="str">
        <f t="shared" si="13"/>
        <v>DISTRIBUCION VOLUMEN X CRITERIO (kg ó litros)Chocolatinas/Chocolate/Bombones10-30MIL</v>
      </c>
      <c r="B435">
        <v>0</v>
      </c>
      <c r="C435" s="6">
        <v>0</v>
      </c>
      <c r="D435" s="6" t="s">
        <v>77</v>
      </c>
      <c r="E435" s="83">
        <v>15.277993377132541</v>
      </c>
      <c r="F435" s="83">
        <v>19.11589844551364</v>
      </c>
      <c r="G435" s="83">
        <v>15.356957032257021</v>
      </c>
      <c r="H435" s="7">
        <v>0</v>
      </c>
      <c r="I435" s="7"/>
      <c r="J435" s="7"/>
      <c r="K435" s="7"/>
      <c r="L435" s="7"/>
      <c r="M435" s="7"/>
      <c r="N435" s="7"/>
      <c r="O435" s="7"/>
    </row>
    <row r="436" spans="1:15">
      <c r="A436" s="6" t="str">
        <f t="shared" si="13"/>
        <v>DISTRIBUCION VOLUMEN X CRITERIO (kg ó litros)Chocolatinas/Chocolate/Bombones30-100MIL</v>
      </c>
      <c r="B436">
        <v>0</v>
      </c>
      <c r="C436" s="6">
        <v>0</v>
      </c>
      <c r="D436" s="6" t="s">
        <v>78</v>
      </c>
      <c r="E436" s="83">
        <v>20.33552399219905</v>
      </c>
      <c r="F436" s="83">
        <v>22.701745230985342</v>
      </c>
      <c r="G436" s="83">
        <v>26.884281092263397</v>
      </c>
      <c r="H436" s="7">
        <v>0</v>
      </c>
      <c r="I436" s="7"/>
      <c r="J436" s="7"/>
      <c r="K436" s="7"/>
      <c r="L436" s="7"/>
      <c r="M436" s="7"/>
      <c r="N436" s="7"/>
      <c r="O436" s="7"/>
    </row>
    <row r="437" spans="1:15">
      <c r="A437" s="6" t="str">
        <f t="shared" si="13"/>
        <v>DISTRIBUCION VOLUMEN X CRITERIO (kg ó litros)Chocolatinas/Chocolate/Bombones100-200MIL</v>
      </c>
      <c r="B437">
        <v>0</v>
      </c>
      <c r="C437" s="6">
        <v>0</v>
      </c>
      <c r="D437" s="6" t="s">
        <v>79</v>
      </c>
      <c r="E437" s="83">
        <v>7.0581985951632511</v>
      </c>
      <c r="F437" s="83">
        <v>6.7100738339245858</v>
      </c>
      <c r="G437" s="83">
        <v>9.6421451592007337</v>
      </c>
      <c r="H437" s="7">
        <v>0</v>
      </c>
      <c r="I437" s="7"/>
      <c r="J437" s="7"/>
      <c r="K437" s="7"/>
      <c r="L437" s="7"/>
      <c r="M437" s="7"/>
      <c r="N437" s="7"/>
      <c r="O437" s="7"/>
    </row>
    <row r="438" spans="1:15">
      <c r="A438" s="6" t="str">
        <f t="shared" si="13"/>
        <v>DISTRIBUCION VOLUMEN X CRITERIO (kg ó litros)Chocolatinas/Chocolate/Bombones200-500MIL</v>
      </c>
      <c r="B438">
        <v>0</v>
      </c>
      <c r="C438" s="6">
        <v>0</v>
      </c>
      <c r="D438" s="6" t="s">
        <v>80</v>
      </c>
      <c r="E438" s="83">
        <v>21.374086236953108</v>
      </c>
      <c r="F438" s="83">
        <v>19.917254592562632</v>
      </c>
      <c r="G438" s="83">
        <v>17.223259555887484</v>
      </c>
      <c r="H438" s="7">
        <v>0</v>
      </c>
      <c r="I438" s="7"/>
      <c r="J438" s="7"/>
      <c r="K438" s="7"/>
      <c r="L438" s="7"/>
      <c r="M438" s="7"/>
      <c r="N438" s="7"/>
      <c r="O438" s="7"/>
    </row>
    <row r="439" spans="1:15">
      <c r="A439" s="6" t="str">
        <f t="shared" si="13"/>
        <v>DISTRIBUCION VOLUMEN X CRITERIO (kg ó litros)Chocolatinas/Chocolate/Bombones&gt;500MIL</v>
      </c>
      <c r="B439">
        <v>0</v>
      </c>
      <c r="C439" s="6">
        <v>0</v>
      </c>
      <c r="D439" s="6" t="s">
        <v>81</v>
      </c>
      <c r="E439" s="83">
        <v>18.811736610479592</v>
      </c>
      <c r="F439" s="83">
        <v>16.988091243991139</v>
      </c>
      <c r="G439" s="83">
        <v>18.769267788061953</v>
      </c>
      <c r="H439" s="8">
        <v>0</v>
      </c>
      <c r="I439" s="8"/>
      <c r="J439" s="8"/>
      <c r="K439" s="8"/>
      <c r="L439" s="8"/>
      <c r="M439" s="8"/>
      <c r="N439" s="7"/>
      <c r="O439" s="7"/>
    </row>
    <row r="440" spans="1:15">
      <c r="A440" s="6" t="str">
        <f t="shared" si="13"/>
        <v>DISTRIBUCION VOLUMEN X CRITERIO (kg ó litros)Chocolatinas/Chocolate/BombonesDE 15 A 19 AÑOS</v>
      </c>
      <c r="B440">
        <v>0</v>
      </c>
      <c r="C440" s="6">
        <v>0</v>
      </c>
      <c r="D440" s="6" t="s">
        <v>82</v>
      </c>
      <c r="E440" s="83">
        <v>4.8869612120076162</v>
      </c>
      <c r="F440" s="83">
        <v>6.5209799698824176</v>
      </c>
      <c r="G440" s="83">
        <v>6.9122956533157938</v>
      </c>
      <c r="H440" s="7">
        <v>0</v>
      </c>
      <c r="I440" s="7"/>
      <c r="J440" s="8"/>
      <c r="K440" s="8"/>
      <c r="L440" s="7"/>
      <c r="M440" s="7"/>
      <c r="N440" s="7"/>
      <c r="O440" s="7"/>
    </row>
    <row r="441" spans="1:15">
      <c r="A441" s="6" t="str">
        <f t="shared" si="13"/>
        <v>DISTRIBUCION VOLUMEN X CRITERIO (kg ó litros)Chocolatinas/Chocolate/BombonesDE 20 A 24 AÑOS</v>
      </c>
      <c r="B441">
        <v>0</v>
      </c>
      <c r="C441" s="6">
        <v>0</v>
      </c>
      <c r="D441" s="6" t="s">
        <v>83</v>
      </c>
      <c r="E441" s="83">
        <v>4.4161791845863467</v>
      </c>
      <c r="F441" s="83">
        <v>3.8318901416037234</v>
      </c>
      <c r="G441" s="83">
        <v>3.9119283109300671</v>
      </c>
      <c r="H441" s="7">
        <v>0</v>
      </c>
      <c r="I441" s="7"/>
      <c r="J441" s="7"/>
      <c r="K441" s="7"/>
      <c r="L441" s="7"/>
      <c r="M441" s="7"/>
      <c r="N441" s="7"/>
      <c r="O441" s="7"/>
    </row>
    <row r="442" spans="1:15">
      <c r="A442" s="6" t="str">
        <f t="shared" si="13"/>
        <v>DISTRIBUCION VOLUMEN X CRITERIO (kg ó litros)Chocolatinas/Chocolate/BombonesDE 25 A 34 AÑOS</v>
      </c>
      <c r="B442">
        <v>0</v>
      </c>
      <c r="C442" s="6">
        <v>0</v>
      </c>
      <c r="D442" s="6" t="s">
        <v>84</v>
      </c>
      <c r="E442" s="83">
        <v>9.5077245417676188</v>
      </c>
      <c r="F442" s="83">
        <v>10.179653076362298</v>
      </c>
      <c r="G442" s="83">
        <v>8.5416543901915922</v>
      </c>
      <c r="H442" s="7">
        <v>0</v>
      </c>
      <c r="I442" s="7"/>
      <c r="J442" s="7"/>
      <c r="K442" s="7"/>
      <c r="L442" s="7"/>
      <c r="M442" s="7"/>
      <c r="N442" s="7"/>
      <c r="O442" s="7"/>
    </row>
    <row r="443" spans="1:15">
      <c r="A443" s="6" t="str">
        <f t="shared" si="13"/>
        <v>DISTRIBUCION VOLUMEN X CRITERIO (kg ó litros)Chocolatinas/Chocolate/BombonesDE 35 A 49 AÑOS</v>
      </c>
      <c r="B443">
        <v>0</v>
      </c>
      <c r="C443" s="6">
        <v>0</v>
      </c>
      <c r="D443" s="6" t="s">
        <v>85</v>
      </c>
      <c r="E443" s="83">
        <v>31.606097599723569</v>
      </c>
      <c r="F443" s="83">
        <v>21.380234839190521</v>
      </c>
      <c r="G443" s="83">
        <v>23.440869467619262</v>
      </c>
      <c r="H443" s="7">
        <v>0</v>
      </c>
      <c r="I443" s="7"/>
      <c r="J443" s="7"/>
      <c r="K443" s="7"/>
      <c r="L443" s="7"/>
      <c r="M443" s="7"/>
      <c r="N443" s="7"/>
      <c r="O443" s="7"/>
    </row>
    <row r="444" spans="1:15">
      <c r="A444" s="6" t="str">
        <f t="shared" si="13"/>
        <v>DISTRIBUCION VOLUMEN X CRITERIO (kg ó litros)Chocolatinas/Chocolate/BombonesDE 50 A 59 AÑOS</v>
      </c>
      <c r="B444">
        <v>0</v>
      </c>
      <c r="C444" s="6">
        <v>0</v>
      </c>
      <c r="D444" s="6" t="s">
        <v>86</v>
      </c>
      <c r="E444" s="83">
        <v>20.296051542398398</v>
      </c>
      <c r="F444" s="83">
        <v>18.472396484202307</v>
      </c>
      <c r="G444" s="83">
        <v>19.041117835473422</v>
      </c>
      <c r="H444" s="7">
        <v>0</v>
      </c>
      <c r="I444" s="7"/>
      <c r="J444" s="7"/>
      <c r="K444" s="7"/>
      <c r="L444" s="7"/>
      <c r="M444" s="7"/>
      <c r="N444" s="7"/>
      <c r="O444" s="7"/>
    </row>
    <row r="445" spans="1:15">
      <c r="A445" s="6" t="str">
        <f t="shared" si="13"/>
        <v>DISTRIBUCION VOLUMEN X CRITERIO (kg ó litros)Chocolatinas/Chocolate/BombonesDE 60 A 75 AÑOS</v>
      </c>
      <c r="B445">
        <v>0</v>
      </c>
      <c r="C445" s="6">
        <v>0</v>
      </c>
      <c r="D445" s="6" t="s">
        <v>87</v>
      </c>
      <c r="E445" s="83">
        <v>29.286982063442295</v>
      </c>
      <c r="F445" s="83">
        <v>39.614840121181651</v>
      </c>
      <c r="G445" s="83">
        <v>38.152133346310059</v>
      </c>
      <c r="H445" s="7">
        <v>0</v>
      </c>
      <c r="I445" s="7"/>
      <c r="J445" s="8"/>
      <c r="K445" s="8"/>
      <c r="L445" s="7"/>
      <c r="M445" s="7"/>
      <c r="N445" s="7"/>
      <c r="O445" s="7"/>
    </row>
    <row r="446" spans="1:15">
      <c r="A446" s="6" t="str">
        <f t="shared" si="13"/>
        <v>DISTRIBUCION VOLUMEN X CRITERIO (kg ó litros)Chocolatinas/Chocolate/BombonesNIVEL ALTO</v>
      </c>
      <c r="B446">
        <v>0</v>
      </c>
      <c r="C446" s="6">
        <v>0</v>
      </c>
      <c r="D446" s="6" t="s">
        <v>88</v>
      </c>
      <c r="E446" s="83">
        <v>23.378908544700106</v>
      </c>
      <c r="F446" s="83">
        <v>20.070565076509506</v>
      </c>
      <c r="G446" s="83">
        <v>18.505270785871687</v>
      </c>
      <c r="H446" s="7">
        <v>0</v>
      </c>
      <c r="I446" s="7"/>
      <c r="J446" s="7"/>
      <c r="K446" s="7"/>
      <c r="L446" s="7"/>
      <c r="M446" s="7"/>
      <c r="N446" s="7"/>
      <c r="O446" s="7"/>
    </row>
    <row r="447" spans="1:15">
      <c r="A447" s="6" t="str">
        <f t="shared" si="13"/>
        <v>DISTRIBUCION VOLUMEN X CRITERIO (kg ó litros)Chocolatinas/Chocolate/BombonesNIVEL MEDIO ALTO</v>
      </c>
      <c r="B447">
        <v>0</v>
      </c>
      <c r="C447" s="6">
        <v>0</v>
      </c>
      <c r="D447" s="6" t="s">
        <v>89</v>
      </c>
      <c r="E447" s="83">
        <v>10.348045918587854</v>
      </c>
      <c r="F447" s="83">
        <v>10.053928530816313</v>
      </c>
      <c r="G447" s="83">
        <v>12.311157678906163</v>
      </c>
      <c r="H447" s="8">
        <v>0</v>
      </c>
      <c r="I447" s="8"/>
      <c r="J447" s="8"/>
      <c r="K447" s="8"/>
      <c r="L447" s="8"/>
      <c r="M447" s="8"/>
      <c r="N447" s="7"/>
      <c r="O447" s="7"/>
    </row>
    <row r="448" spans="1:15">
      <c r="A448" s="6" t="str">
        <f t="shared" si="13"/>
        <v>DISTRIBUCION VOLUMEN X CRITERIO (kg ó litros)Chocolatinas/Chocolate/BombonesNIVEL MEDIO</v>
      </c>
      <c r="B448">
        <v>0</v>
      </c>
      <c r="C448" s="6">
        <v>0</v>
      </c>
      <c r="D448" s="6" t="s">
        <v>90</v>
      </c>
      <c r="E448" s="83">
        <v>28.308823126718757</v>
      </c>
      <c r="F448" s="83">
        <v>26.89900209083283</v>
      </c>
      <c r="G448" s="83">
        <v>22.329679089779898</v>
      </c>
      <c r="H448" s="8">
        <v>0</v>
      </c>
      <c r="I448" s="7"/>
      <c r="J448" s="8"/>
      <c r="K448" s="8"/>
      <c r="L448" s="8"/>
      <c r="M448" s="8"/>
      <c r="N448" s="7"/>
      <c r="O448" s="7"/>
    </row>
    <row r="449" spans="1:15">
      <c r="A449" s="6" t="str">
        <f t="shared" si="13"/>
        <v>DISTRIBUCION VOLUMEN X CRITERIO (kg ó litros)Chocolatinas/Chocolate/BombonesNIVEL MEDIO BAJO</v>
      </c>
      <c r="B449">
        <v>0</v>
      </c>
      <c r="C449" s="6">
        <v>0</v>
      </c>
      <c r="D449" s="6" t="s">
        <v>91</v>
      </c>
      <c r="E449" s="83">
        <v>9.6627735270780182</v>
      </c>
      <c r="F449" s="83">
        <v>15.623233334615877</v>
      </c>
      <c r="G449" s="83">
        <v>20.41887524187818</v>
      </c>
      <c r="H449" s="7">
        <v>0</v>
      </c>
      <c r="I449" s="7"/>
      <c r="J449" s="8"/>
      <c r="K449" s="8"/>
      <c r="L449" s="8"/>
      <c r="M449" s="8"/>
      <c r="N449" s="7"/>
      <c r="O449" s="7"/>
    </row>
    <row r="450" spans="1:15">
      <c r="A450" s="6" t="str">
        <f t="shared" si="13"/>
        <v>DISTRIBUCION VOLUMEN X CRITERIO (kg ó litros)Chocolatinas/Chocolate/BombonesNIVEL BAJO</v>
      </c>
      <c r="B450">
        <v>0</v>
      </c>
      <c r="C450" s="6">
        <v>0</v>
      </c>
      <c r="D450" s="6" t="s">
        <v>92</v>
      </c>
      <c r="E450" s="83">
        <v>28.301451216736378</v>
      </c>
      <c r="F450" s="83">
        <v>27.353267105010715</v>
      </c>
      <c r="G450" s="83">
        <v>26.435014082534313</v>
      </c>
      <c r="H450" s="7">
        <v>0</v>
      </c>
      <c r="I450" s="7"/>
      <c r="J450" s="7"/>
      <c r="K450" s="7"/>
      <c r="L450" s="7"/>
      <c r="M450" s="7"/>
      <c r="N450" s="7"/>
      <c r="O450" s="7"/>
    </row>
    <row r="451" spans="1:15">
      <c r="A451" s="6" t="str">
        <f t="shared" si="13"/>
        <v>DISTRIBUCION VOLUMEN X CRITERIO (kg ó litros)Chocolatinas/Chocolate/BombonesHOMBRE</v>
      </c>
      <c r="B451">
        <v>0</v>
      </c>
      <c r="C451" s="6">
        <v>0</v>
      </c>
      <c r="D451" s="6" t="s">
        <v>93</v>
      </c>
      <c r="E451" s="83">
        <v>31.857096148081165</v>
      </c>
      <c r="F451" s="83">
        <v>35.459599874230612</v>
      </c>
      <c r="G451" s="83">
        <v>32.269461146376045</v>
      </c>
      <c r="H451" s="7">
        <v>0</v>
      </c>
      <c r="I451" s="7"/>
      <c r="J451" s="7"/>
      <c r="K451" s="7"/>
      <c r="L451" s="7"/>
      <c r="M451" s="7"/>
      <c r="N451" s="7"/>
      <c r="O451" s="7"/>
    </row>
    <row r="452" spans="1:15">
      <c r="A452" s="6" t="str">
        <f t="shared" si="13"/>
        <v>DISTRIBUCION VOLUMEN X CRITERIO (kg ó litros)Chocolatinas/Chocolate/BombonesMUJER</v>
      </c>
      <c r="B452">
        <v>0</v>
      </c>
      <c r="C452" s="6">
        <v>0</v>
      </c>
      <c r="D452" s="6" t="s">
        <v>94</v>
      </c>
      <c r="E452" s="83">
        <v>68.142903474127081</v>
      </c>
      <c r="F452" s="83">
        <v>64.540397259670129</v>
      </c>
      <c r="G452" s="83">
        <v>67.730530692303773</v>
      </c>
      <c r="H452" s="7">
        <v>0</v>
      </c>
      <c r="I452" s="7"/>
      <c r="J452" s="7"/>
      <c r="K452" s="7"/>
      <c r="L452" s="7"/>
      <c r="M452" s="7"/>
      <c r="N452" s="7"/>
      <c r="O452" s="7"/>
    </row>
    <row r="453" spans="1:15">
      <c r="A453" s="6" t="str">
        <f>$B$273&amp;$C$453&amp;D453</f>
        <v>DISTRIBUCION VOLUMEN X CRITERIO (kg ó litros)ChiclesT.ESPAÑA</v>
      </c>
      <c r="B453">
        <v>0</v>
      </c>
      <c r="C453" s="6" t="s">
        <v>51</v>
      </c>
      <c r="D453" s="6" t="s">
        <v>65</v>
      </c>
      <c r="E453" s="83">
        <v>100</v>
      </c>
      <c r="F453" s="83">
        <v>100</v>
      </c>
      <c r="G453" s="83">
        <v>100</v>
      </c>
      <c r="H453" s="7">
        <v>0</v>
      </c>
      <c r="I453" s="7"/>
      <c r="J453" s="7"/>
      <c r="K453" s="7"/>
      <c r="L453" s="7"/>
      <c r="M453" s="7"/>
      <c r="N453" s="7"/>
      <c r="O453" s="7"/>
    </row>
    <row r="454" spans="1:15">
      <c r="A454" s="6" t="str">
        <f t="shared" ref="A454:A482" si="14">$B$273&amp;$C$453&amp;D454</f>
        <v>DISTRIBUCION VOLUMEN X CRITERIO (kg ó litros)ChiclesBCN AM</v>
      </c>
      <c r="B454">
        <v>0</v>
      </c>
      <c r="C454" s="6">
        <v>0</v>
      </c>
      <c r="D454" s="6" t="s">
        <v>66</v>
      </c>
      <c r="E454" s="83">
        <v>5.5472058038918988</v>
      </c>
      <c r="F454" s="83">
        <v>6.7352853325182069</v>
      </c>
      <c r="G454" s="83">
        <v>6.7447573710210484</v>
      </c>
      <c r="H454" s="7">
        <v>0</v>
      </c>
      <c r="I454" s="7"/>
      <c r="J454" s="7"/>
      <c r="K454" s="7"/>
      <c r="L454" s="7"/>
      <c r="M454" s="7"/>
      <c r="N454" s="7"/>
      <c r="O454" s="7"/>
    </row>
    <row r="455" spans="1:15">
      <c r="A455" s="6" t="str">
        <f t="shared" si="14"/>
        <v>DISTRIBUCION VOLUMEN X CRITERIO (kg ó litros)ChiclesREST.CAT ARAGON</v>
      </c>
      <c r="B455">
        <v>0</v>
      </c>
      <c r="C455" s="6">
        <v>0</v>
      </c>
      <c r="D455" s="6" t="s">
        <v>67</v>
      </c>
      <c r="E455" s="83">
        <v>25.244540331612569</v>
      </c>
      <c r="F455" s="83">
        <v>33.441132992971575</v>
      </c>
      <c r="G455" s="83">
        <v>25.196624886473217</v>
      </c>
      <c r="H455" s="8">
        <v>0</v>
      </c>
      <c r="I455" s="8"/>
      <c r="J455" s="8"/>
      <c r="K455" s="8"/>
      <c r="L455" s="8"/>
      <c r="M455" s="8"/>
      <c r="N455" s="7"/>
      <c r="O455" s="7"/>
    </row>
    <row r="456" spans="1:15">
      <c r="A456" s="6" t="str">
        <f t="shared" si="14"/>
        <v>DISTRIBUCION VOLUMEN X CRITERIO (kg ó litros)ChiclesLEVANTE</v>
      </c>
      <c r="B456">
        <v>0</v>
      </c>
      <c r="C456" s="6">
        <v>0</v>
      </c>
      <c r="D456" s="6" t="s">
        <v>68</v>
      </c>
      <c r="E456" s="83">
        <v>12.957011373624921</v>
      </c>
      <c r="F456" s="83">
        <v>9.0975035691829955</v>
      </c>
      <c r="G456" s="83">
        <v>12.932731886866669</v>
      </c>
      <c r="H456" s="7">
        <v>0</v>
      </c>
      <c r="I456" s="7"/>
      <c r="J456" s="8"/>
      <c r="K456" s="8"/>
      <c r="L456" s="8"/>
      <c r="M456" s="7"/>
      <c r="N456" s="7"/>
      <c r="O456" s="7"/>
    </row>
    <row r="457" spans="1:15">
      <c r="A457" s="6" t="str">
        <f t="shared" si="14"/>
        <v>DISTRIBUCION VOLUMEN X CRITERIO (kg ó litros)ChiclesANDALUCIA</v>
      </c>
      <c r="B457">
        <v>0</v>
      </c>
      <c r="C457" s="6">
        <v>0</v>
      </c>
      <c r="D457" s="6" t="s">
        <v>69</v>
      </c>
      <c r="E457" s="83">
        <v>19.622381464545533</v>
      </c>
      <c r="F457" s="83">
        <v>14.520067767658084</v>
      </c>
      <c r="G457" s="83">
        <v>25.765398478057783</v>
      </c>
      <c r="H457" s="7">
        <v>0</v>
      </c>
      <c r="I457" s="7"/>
      <c r="J457" s="7"/>
      <c r="K457" s="7"/>
      <c r="L457" s="7"/>
      <c r="M457" s="7"/>
      <c r="N457" s="7"/>
      <c r="O457" s="7"/>
    </row>
    <row r="458" spans="1:15">
      <c r="A458" s="6" t="str">
        <f t="shared" si="14"/>
        <v>DISTRIBUCION VOLUMEN X CRITERIO (kg ó litros)ChiclesMDD AM</v>
      </c>
      <c r="B458">
        <v>0</v>
      </c>
      <c r="C458" s="6">
        <v>0</v>
      </c>
      <c r="D458" s="6" t="s">
        <v>70</v>
      </c>
      <c r="E458" s="83">
        <v>12.915275686352032</v>
      </c>
      <c r="F458" s="83">
        <v>18.615177997456271</v>
      </c>
      <c r="G458" s="83">
        <v>11.800749841394049</v>
      </c>
      <c r="H458" s="7">
        <v>0</v>
      </c>
      <c r="I458" s="7"/>
      <c r="J458" s="7"/>
      <c r="K458" s="7"/>
      <c r="L458" s="7"/>
      <c r="M458" s="7"/>
      <c r="N458" s="7"/>
      <c r="O458" s="7"/>
    </row>
    <row r="459" spans="1:15">
      <c r="A459" s="6" t="str">
        <f t="shared" si="14"/>
        <v>DISTRIBUCION VOLUMEN X CRITERIO (kg ó litros)ChiclesRTO CENTRO</v>
      </c>
      <c r="B459">
        <v>0</v>
      </c>
      <c r="C459" s="6">
        <v>0</v>
      </c>
      <c r="D459" s="6" t="s">
        <v>71</v>
      </c>
      <c r="E459" s="83">
        <v>10.035332902266836</v>
      </c>
      <c r="F459" s="83">
        <v>6.4894184367546268</v>
      </c>
      <c r="G459" s="83">
        <v>4.1816566059278495</v>
      </c>
      <c r="H459" s="7">
        <v>0</v>
      </c>
      <c r="I459" s="7"/>
      <c r="J459" s="7"/>
      <c r="K459" s="7"/>
      <c r="L459" s="7"/>
      <c r="M459" s="7"/>
      <c r="N459" s="7"/>
      <c r="O459" s="7"/>
    </row>
    <row r="460" spans="1:15">
      <c r="A460" s="6" t="str">
        <f t="shared" si="14"/>
        <v>DISTRIBUCION VOLUMEN X CRITERIO (kg ó litros)ChiclesNORTE-CENTRO</v>
      </c>
      <c r="B460">
        <v>0</v>
      </c>
      <c r="C460" s="6">
        <v>0</v>
      </c>
      <c r="D460" s="6" t="s">
        <v>72</v>
      </c>
      <c r="E460" s="83">
        <v>6.4042878834054822</v>
      </c>
      <c r="F460" s="83">
        <v>5.3421273328282455</v>
      </c>
      <c r="G460" s="83">
        <v>7.5317894033427466</v>
      </c>
      <c r="H460" s="8">
        <v>0</v>
      </c>
      <c r="I460" s="7"/>
      <c r="J460" s="7"/>
      <c r="K460" s="7"/>
      <c r="L460" s="7"/>
      <c r="M460" s="7"/>
      <c r="N460" s="7"/>
      <c r="O460" s="7"/>
    </row>
    <row r="461" spans="1:15">
      <c r="A461" s="6" t="str">
        <f t="shared" si="14"/>
        <v>DISTRIBUCION VOLUMEN X CRITERIO (kg ó litros)ChiclesNOROESTE</v>
      </c>
      <c r="B461">
        <v>0</v>
      </c>
      <c r="C461" s="6">
        <v>0</v>
      </c>
      <c r="D461" s="6" t="s">
        <v>73</v>
      </c>
      <c r="E461" s="83">
        <v>7.2739617291531031</v>
      </c>
      <c r="F461" s="83">
        <v>5.7592853553739118</v>
      </c>
      <c r="G461" s="83">
        <v>5.8462837973833368</v>
      </c>
      <c r="H461" s="7">
        <v>0</v>
      </c>
      <c r="I461" s="7"/>
      <c r="J461" s="7"/>
      <c r="K461" s="7"/>
      <c r="L461" s="7"/>
      <c r="M461" s="7"/>
      <c r="N461" s="7"/>
      <c r="O461" s="7"/>
    </row>
    <row r="462" spans="1:15">
      <c r="A462" s="6" t="str">
        <f t="shared" si="14"/>
        <v>DISTRIBUCION VOLUMEN X CRITERIO (kg ó litros)Chicles&lt;2MIL</v>
      </c>
      <c r="B462">
        <v>0</v>
      </c>
      <c r="C462" s="6">
        <v>0</v>
      </c>
      <c r="D462" s="6" t="s">
        <v>74</v>
      </c>
      <c r="E462" s="83">
        <v>6.8179075836041765</v>
      </c>
      <c r="F462" s="83">
        <v>4.247777099723347</v>
      </c>
      <c r="G462" s="83">
        <v>5.8793560527314845</v>
      </c>
      <c r="H462" s="7">
        <v>0</v>
      </c>
      <c r="I462" s="7"/>
      <c r="J462" s="7"/>
      <c r="K462" s="7"/>
      <c r="L462" s="7"/>
      <c r="M462" s="7"/>
      <c r="N462" s="7"/>
      <c r="O462" s="7"/>
    </row>
    <row r="463" spans="1:15">
      <c r="A463" s="6" t="str">
        <f t="shared" si="14"/>
        <v>DISTRIBUCION VOLUMEN X CRITERIO (kg ó litros)Chicles2-5MIL</v>
      </c>
      <c r="B463">
        <v>0</v>
      </c>
      <c r="C463" s="6">
        <v>0</v>
      </c>
      <c r="D463" s="6" t="s">
        <v>75</v>
      </c>
      <c r="E463" s="83">
        <v>5.7412762897062946</v>
      </c>
      <c r="F463" s="83">
        <v>4.8436276086850754</v>
      </c>
      <c r="G463" s="83">
        <v>3.0844467041358814</v>
      </c>
      <c r="H463" s="7">
        <v>0</v>
      </c>
      <c r="I463" s="7"/>
      <c r="J463" s="7"/>
      <c r="K463" s="7"/>
      <c r="L463" s="7"/>
      <c r="M463" s="7"/>
      <c r="N463" s="7"/>
      <c r="O463" s="7"/>
    </row>
    <row r="464" spans="1:15">
      <c r="A464" s="6" t="str">
        <f t="shared" si="14"/>
        <v>DISTRIBUCION VOLUMEN X CRITERIO (kg ó litros)Chicles5-10MIL</v>
      </c>
      <c r="B464">
        <v>0</v>
      </c>
      <c r="C464" s="6">
        <v>0</v>
      </c>
      <c r="D464" s="6" t="s">
        <v>76</v>
      </c>
      <c r="E464" s="83">
        <v>7.5149550022285139</v>
      </c>
      <c r="F464" s="83">
        <v>4.4607890622543138</v>
      </c>
      <c r="G464" s="83">
        <v>8.0117010192436755</v>
      </c>
      <c r="H464" s="8">
        <v>0</v>
      </c>
      <c r="I464" s="7"/>
      <c r="J464" s="7"/>
      <c r="K464" s="7"/>
      <c r="L464" s="7"/>
      <c r="M464" s="7"/>
      <c r="N464" s="7"/>
      <c r="O464" s="7"/>
    </row>
    <row r="465" spans="1:15">
      <c r="A465" s="6" t="str">
        <f t="shared" si="14"/>
        <v>DISTRIBUCION VOLUMEN X CRITERIO (kg ó litros)Chicles10-30MIL</v>
      </c>
      <c r="B465">
        <v>0</v>
      </c>
      <c r="C465" s="6">
        <v>0</v>
      </c>
      <c r="D465" s="6" t="s">
        <v>77</v>
      </c>
      <c r="E465" s="83">
        <v>30.852241379183997</v>
      </c>
      <c r="F465" s="83">
        <v>29.943870749264995</v>
      </c>
      <c r="G465" s="83">
        <v>16.007506561825881</v>
      </c>
      <c r="H465" s="7">
        <v>0</v>
      </c>
      <c r="I465" s="7"/>
      <c r="J465" s="7"/>
      <c r="K465" s="7"/>
      <c r="L465" s="7"/>
      <c r="M465" s="7"/>
      <c r="N465" s="7"/>
      <c r="O465" s="7"/>
    </row>
    <row r="466" spans="1:15">
      <c r="A466" s="6" t="str">
        <f t="shared" si="14"/>
        <v>DISTRIBUCION VOLUMEN X CRITERIO (kg ó litros)Chicles30-100MIL</v>
      </c>
      <c r="B466">
        <v>0</v>
      </c>
      <c r="C466" s="6">
        <v>0</v>
      </c>
      <c r="D466" s="6" t="s">
        <v>78</v>
      </c>
      <c r="E466" s="83">
        <v>16.480569686466538</v>
      </c>
      <c r="F466" s="83">
        <v>14.536018148082846</v>
      </c>
      <c r="G466" s="83">
        <v>26.806548129922298</v>
      </c>
      <c r="H466" s="7">
        <v>0</v>
      </c>
      <c r="I466" s="7"/>
      <c r="J466" s="7"/>
      <c r="K466" s="7"/>
      <c r="L466" s="7"/>
      <c r="M466" s="7"/>
      <c r="N466" s="7"/>
      <c r="O466" s="7"/>
    </row>
    <row r="467" spans="1:15">
      <c r="A467" s="6" t="str">
        <f t="shared" si="14"/>
        <v>DISTRIBUCION VOLUMEN X CRITERIO (kg ó litros)Chicles100-200MIL</v>
      </c>
      <c r="B467">
        <v>0</v>
      </c>
      <c r="C467" s="6">
        <v>0</v>
      </c>
      <c r="D467" s="6" t="s">
        <v>79</v>
      </c>
      <c r="E467" s="83">
        <v>6.4967745015290195</v>
      </c>
      <c r="F467" s="83">
        <v>5.6389154735005302</v>
      </c>
      <c r="G467" s="83">
        <v>10.538998199104691</v>
      </c>
      <c r="H467" s="7">
        <v>0</v>
      </c>
      <c r="I467" s="7"/>
      <c r="J467" s="7"/>
      <c r="K467" s="7"/>
      <c r="L467" s="7"/>
      <c r="M467" s="7"/>
      <c r="N467" s="7"/>
      <c r="O467" s="7"/>
    </row>
    <row r="468" spans="1:15">
      <c r="A468" s="6" t="str">
        <f t="shared" si="14"/>
        <v>DISTRIBUCION VOLUMEN X CRITERIO (kg ó litros)Chicles200-500MIL</v>
      </c>
      <c r="B468">
        <v>0</v>
      </c>
      <c r="C468" s="6">
        <v>0</v>
      </c>
      <c r="D468" s="6" t="s">
        <v>80</v>
      </c>
      <c r="E468" s="83">
        <v>10.591264017124619</v>
      </c>
      <c r="F468" s="83">
        <v>11.5394186805839</v>
      </c>
      <c r="G468" s="83">
        <v>12.510625735453381</v>
      </c>
      <c r="H468" s="7">
        <v>0</v>
      </c>
      <c r="I468" s="7"/>
      <c r="J468" s="8"/>
      <c r="K468" s="8"/>
      <c r="L468" s="8"/>
      <c r="M468" s="7"/>
      <c r="N468" s="7"/>
      <c r="O468" s="7"/>
    </row>
    <row r="469" spans="1:15">
      <c r="A469" s="6" t="str">
        <f t="shared" si="14"/>
        <v>DISTRIBUCION VOLUMEN X CRITERIO (kg ó litros)Chicles&gt;500MIL</v>
      </c>
      <c r="B469">
        <v>0</v>
      </c>
      <c r="C469" s="6">
        <v>0</v>
      </c>
      <c r="D469" s="6" t="s">
        <v>81</v>
      </c>
      <c r="E469" s="83">
        <v>15.505011817612132</v>
      </c>
      <c r="F469" s="83">
        <v>24.789587899989929</v>
      </c>
      <c r="G469" s="83">
        <v>17.160813442576664</v>
      </c>
      <c r="H469" s="7">
        <v>0</v>
      </c>
      <c r="I469" s="7"/>
      <c r="J469" s="7"/>
      <c r="K469" s="8"/>
      <c r="L469" s="7"/>
      <c r="M469" s="8"/>
      <c r="N469" s="7"/>
      <c r="O469" s="7"/>
    </row>
    <row r="470" spans="1:15">
      <c r="A470" s="6" t="str">
        <f t="shared" si="14"/>
        <v>DISTRIBUCION VOLUMEN X CRITERIO (kg ó litros)ChiclesDE 15 A 19 AÑOS</v>
      </c>
      <c r="B470">
        <v>0</v>
      </c>
      <c r="C470" s="6">
        <v>0</v>
      </c>
      <c r="D470" s="6" t="s">
        <v>82</v>
      </c>
      <c r="E470" s="83">
        <v>7.6929264878975818</v>
      </c>
      <c r="F470" s="83">
        <v>2.5275814980935682</v>
      </c>
      <c r="G470" s="83">
        <v>10.781113737442451</v>
      </c>
      <c r="H470" s="7">
        <v>0</v>
      </c>
      <c r="I470" s="7"/>
      <c r="J470" s="7"/>
      <c r="K470" s="7"/>
      <c r="L470" s="8"/>
      <c r="M470" s="7"/>
      <c r="N470" s="7"/>
      <c r="O470" s="7"/>
    </row>
    <row r="471" spans="1:15">
      <c r="A471" s="6" t="str">
        <f t="shared" si="14"/>
        <v>DISTRIBUCION VOLUMEN X CRITERIO (kg ó litros)ChiclesDE 20 A 24 AÑOS</v>
      </c>
      <c r="B471">
        <v>0</v>
      </c>
      <c r="C471" s="6">
        <v>0</v>
      </c>
      <c r="D471" s="6" t="s">
        <v>83</v>
      </c>
      <c r="E471" s="83">
        <v>1.9849286256807559</v>
      </c>
      <c r="F471" s="83">
        <v>0.95815460494993243</v>
      </c>
      <c r="G471" s="83">
        <v>3.6745014321482978</v>
      </c>
      <c r="H471" s="7">
        <v>0</v>
      </c>
      <c r="I471" s="7"/>
      <c r="J471" s="7"/>
      <c r="K471" s="7"/>
      <c r="L471" s="7"/>
      <c r="M471" s="7"/>
      <c r="N471" s="7"/>
      <c r="O471" s="7"/>
    </row>
    <row r="472" spans="1:15">
      <c r="A472" s="6" t="str">
        <f t="shared" si="14"/>
        <v>DISTRIBUCION VOLUMEN X CRITERIO (kg ó litros)ChiclesDE 25 A 34 AÑOS</v>
      </c>
      <c r="B472">
        <v>0</v>
      </c>
      <c r="C472" s="6">
        <v>0</v>
      </c>
      <c r="D472" s="6" t="s">
        <v>84</v>
      </c>
      <c r="E472" s="83">
        <v>18.848032219308859</v>
      </c>
      <c r="F472" s="83">
        <v>20.729022665228936</v>
      </c>
      <c r="G472" s="83">
        <v>3.7333508154262089</v>
      </c>
      <c r="H472" s="7">
        <v>0</v>
      </c>
      <c r="I472" s="7"/>
      <c r="J472" s="7"/>
      <c r="K472" s="8"/>
      <c r="L472" s="7"/>
      <c r="M472" s="7"/>
      <c r="N472" s="7"/>
      <c r="O472" s="7"/>
    </row>
    <row r="473" spans="1:15">
      <c r="A473" s="6" t="str">
        <f t="shared" si="14"/>
        <v>DISTRIBUCION VOLUMEN X CRITERIO (kg ó litros)ChiclesDE 35 A 49 AÑOS</v>
      </c>
      <c r="B473">
        <v>0</v>
      </c>
      <c r="C473" s="6">
        <v>0</v>
      </c>
      <c r="D473" s="6" t="s">
        <v>85</v>
      </c>
      <c r="E473" s="83">
        <v>24.102205589492414</v>
      </c>
      <c r="F473" s="83">
        <v>22.595658675974402</v>
      </c>
      <c r="G473" s="83">
        <v>28.97402638346389</v>
      </c>
      <c r="H473" s="7">
        <v>0</v>
      </c>
      <c r="I473" s="7"/>
      <c r="J473" s="7"/>
      <c r="K473" s="7"/>
      <c r="L473" s="7"/>
      <c r="M473" s="7"/>
      <c r="N473" s="7"/>
      <c r="O473" s="7"/>
    </row>
    <row r="474" spans="1:15">
      <c r="A474" s="6" t="str">
        <f t="shared" si="14"/>
        <v>DISTRIBUCION VOLUMEN X CRITERIO (kg ó litros)ChiclesDE 50 A 59 AÑOS</v>
      </c>
      <c r="B474">
        <v>0</v>
      </c>
      <c r="C474" s="6">
        <v>0</v>
      </c>
      <c r="D474" s="6" t="s">
        <v>86</v>
      </c>
      <c r="E474" s="83">
        <v>16.624227147692942</v>
      </c>
      <c r="F474" s="83">
        <v>23.795664557517384</v>
      </c>
      <c r="G474" s="83">
        <v>21.029457018808031</v>
      </c>
      <c r="H474" s="7">
        <v>0</v>
      </c>
      <c r="I474" s="8"/>
      <c r="J474" s="8"/>
      <c r="K474" s="7"/>
      <c r="L474" s="8"/>
      <c r="M474" s="8"/>
      <c r="N474" s="7"/>
      <c r="O474" s="7"/>
    </row>
    <row r="475" spans="1:15">
      <c r="A475" s="6" t="str">
        <f t="shared" si="14"/>
        <v>DISTRIBUCION VOLUMEN X CRITERIO (kg ó litros)ChiclesDE 60 A 75 AÑOS</v>
      </c>
      <c r="B475">
        <v>0</v>
      </c>
      <c r="C475" s="6">
        <v>0</v>
      </c>
      <c r="D475" s="6" t="s">
        <v>87</v>
      </c>
      <c r="E475" s="83">
        <v>30.747677769040425</v>
      </c>
      <c r="F475" s="83">
        <v>29.393919445057403</v>
      </c>
      <c r="G475" s="83">
        <v>31.807539964489749</v>
      </c>
      <c r="H475" s="7">
        <v>0</v>
      </c>
      <c r="I475" s="7"/>
      <c r="J475" s="7"/>
      <c r="K475" s="7"/>
      <c r="L475" s="7"/>
      <c r="M475" s="8"/>
      <c r="N475" s="7"/>
      <c r="O475" s="7"/>
    </row>
    <row r="476" spans="1:15">
      <c r="A476" s="6" t="str">
        <f t="shared" si="14"/>
        <v>DISTRIBUCION VOLUMEN X CRITERIO (kg ó litros)ChiclesNIVEL ALTO</v>
      </c>
      <c r="B476">
        <v>0</v>
      </c>
      <c r="C476" s="6">
        <v>0</v>
      </c>
      <c r="D476" s="6" t="s">
        <v>88</v>
      </c>
      <c r="E476" s="83">
        <v>32.697778023672072</v>
      </c>
      <c r="F476" s="83">
        <v>29.884145159376569</v>
      </c>
      <c r="G476" s="83">
        <v>27.692135447252891</v>
      </c>
      <c r="H476" s="8">
        <v>0</v>
      </c>
      <c r="I476" s="8"/>
      <c r="J476" s="8"/>
      <c r="K476" s="8"/>
      <c r="L476" s="8"/>
      <c r="M476" s="8"/>
      <c r="N476" s="7"/>
      <c r="O476" s="7"/>
    </row>
    <row r="477" spans="1:15">
      <c r="A477" s="6" t="str">
        <f t="shared" si="14"/>
        <v>DISTRIBUCION VOLUMEN X CRITERIO (kg ó litros)ChiclesNIVEL MEDIO ALTO</v>
      </c>
      <c r="B477">
        <v>0</v>
      </c>
      <c r="C477" s="6">
        <v>0</v>
      </c>
      <c r="D477" s="6" t="s">
        <v>89</v>
      </c>
      <c r="E477" s="83">
        <v>12.091415751707409</v>
      </c>
      <c r="F477" s="83">
        <v>12.191377653103237</v>
      </c>
      <c r="G477" s="83">
        <v>16.568633263995185</v>
      </c>
      <c r="H477" s="8">
        <v>0</v>
      </c>
      <c r="I477" s="8"/>
      <c r="J477" s="8"/>
      <c r="K477" s="8"/>
      <c r="L477" s="8"/>
      <c r="M477" s="8"/>
      <c r="N477" s="7"/>
      <c r="O477" s="7"/>
    </row>
    <row r="478" spans="1:15">
      <c r="A478" s="6" t="str">
        <f t="shared" si="14"/>
        <v>DISTRIBUCION VOLUMEN X CRITERIO (kg ó litros)ChiclesNIVEL MEDIO</v>
      </c>
      <c r="B478">
        <v>0</v>
      </c>
      <c r="C478" s="6">
        <v>0</v>
      </c>
      <c r="D478" s="6" t="s">
        <v>90</v>
      </c>
      <c r="E478" s="83">
        <v>25.157837938051692</v>
      </c>
      <c r="F478" s="83">
        <v>28.714350225116807</v>
      </c>
      <c r="G478" s="83">
        <v>21.163274870600528</v>
      </c>
      <c r="H478" s="8">
        <v>0</v>
      </c>
      <c r="I478" s="8"/>
      <c r="J478" s="8"/>
      <c r="K478" s="8"/>
      <c r="L478" s="8"/>
      <c r="M478" s="8"/>
      <c r="N478" s="7"/>
      <c r="O478" s="7"/>
    </row>
    <row r="479" spans="1:15">
      <c r="A479" s="6" t="str">
        <f t="shared" si="14"/>
        <v>DISTRIBUCION VOLUMEN X CRITERIO (kg ó litros)ChiclesNIVEL MEDIO BAJO</v>
      </c>
      <c r="B479">
        <v>0</v>
      </c>
      <c r="C479" s="6">
        <v>0</v>
      </c>
      <c r="D479" s="6" t="s">
        <v>91</v>
      </c>
      <c r="E479" s="83">
        <v>8.5455778480667046</v>
      </c>
      <c r="F479" s="83">
        <v>12.296953783779765</v>
      </c>
      <c r="G479" s="83">
        <v>10.192983276235919</v>
      </c>
      <c r="H479" s="7">
        <v>0</v>
      </c>
      <c r="I479" s="7"/>
      <c r="J479" s="7"/>
      <c r="K479" s="7"/>
      <c r="L479" s="7"/>
      <c r="M479" s="7"/>
      <c r="N479" s="7"/>
      <c r="O479" s="7"/>
    </row>
    <row r="480" spans="1:15">
      <c r="A480" s="6" t="str">
        <f t="shared" si="14"/>
        <v>DISTRIBUCION VOLUMEN X CRITERIO (kg ó litros)ChiclesNIVEL BAJO</v>
      </c>
      <c r="B480">
        <v>0</v>
      </c>
      <c r="C480" s="6">
        <v>0</v>
      </c>
      <c r="D480" s="6" t="s">
        <v>92</v>
      </c>
      <c r="E480" s="83">
        <v>21.50739517156287</v>
      </c>
      <c r="F480" s="83">
        <v>16.913179078914133</v>
      </c>
      <c r="G480" s="83">
        <v>24.382964941888844</v>
      </c>
      <c r="H480" s="7">
        <v>0</v>
      </c>
      <c r="I480" s="7"/>
      <c r="J480" s="7"/>
      <c r="K480" s="7"/>
      <c r="L480" s="7"/>
      <c r="M480" s="7"/>
      <c r="N480" s="7"/>
      <c r="O480" s="7"/>
    </row>
    <row r="481" spans="1:15">
      <c r="A481" s="6" t="str">
        <f t="shared" si="14"/>
        <v>DISTRIBUCION VOLUMEN X CRITERIO (kg ó litros)ChiclesHOMBRE</v>
      </c>
      <c r="B481">
        <v>0</v>
      </c>
      <c r="C481" s="6">
        <v>0</v>
      </c>
      <c r="D481" s="6" t="s">
        <v>93</v>
      </c>
      <c r="E481" s="83">
        <v>30.702632071232934</v>
      </c>
      <c r="F481" s="83">
        <v>33.193208818734789</v>
      </c>
      <c r="G481" s="83">
        <v>30.34783727593085</v>
      </c>
      <c r="H481" s="7">
        <v>0</v>
      </c>
      <c r="I481" s="7"/>
      <c r="J481" s="7"/>
      <c r="K481" s="7"/>
      <c r="L481" s="7"/>
      <c r="M481" s="7"/>
      <c r="N481" s="7"/>
      <c r="O481" s="7"/>
    </row>
    <row r="482" spans="1:15">
      <c r="A482" s="6" t="str">
        <f t="shared" si="14"/>
        <v>DISTRIBUCION VOLUMEN X CRITERIO (kg ó litros)ChiclesMUJER</v>
      </c>
      <c r="B482">
        <v>0</v>
      </c>
      <c r="C482" s="6">
        <v>0</v>
      </c>
      <c r="D482" s="6" t="s">
        <v>94</v>
      </c>
      <c r="E482" s="83">
        <v>69.297371666252971</v>
      </c>
      <c r="F482" s="83">
        <v>66.806795386495793</v>
      </c>
      <c r="G482" s="83">
        <v>69.652153232731834</v>
      </c>
      <c r="H482" s="7">
        <v>0</v>
      </c>
      <c r="I482" s="7"/>
      <c r="J482" s="7"/>
      <c r="K482" s="7"/>
      <c r="L482" s="7"/>
      <c r="M482" s="7"/>
      <c r="N482" s="7"/>
      <c r="O482" s="7"/>
    </row>
    <row r="483" spans="1:15">
      <c r="A483" s="6" t="str">
        <f>$B$273&amp;$C$483&amp;D483</f>
        <v>DISTRIBUCION VOLUMEN X CRITERIO (kg ó litros)CaramelosT.ESPAÑA</v>
      </c>
      <c r="B483">
        <v>0</v>
      </c>
      <c r="C483" s="6" t="s">
        <v>52</v>
      </c>
      <c r="D483" s="6" t="s">
        <v>65</v>
      </c>
      <c r="E483" s="83">
        <v>100</v>
      </c>
      <c r="F483" s="83">
        <v>100</v>
      </c>
      <c r="G483" s="83">
        <v>100</v>
      </c>
      <c r="H483" s="7">
        <v>0</v>
      </c>
      <c r="I483" s="7"/>
      <c r="J483" s="7"/>
      <c r="K483" s="7"/>
      <c r="L483" s="7"/>
      <c r="M483" s="7"/>
      <c r="N483" s="7"/>
      <c r="O483" s="7"/>
    </row>
    <row r="484" spans="1:15">
      <c r="A484" s="6" t="str">
        <f t="shared" ref="A484:A512" si="15">$B$273&amp;$C$483&amp;D484</f>
        <v>DISTRIBUCION VOLUMEN X CRITERIO (kg ó litros)CaramelosBCN AM</v>
      </c>
      <c r="B484">
        <v>0</v>
      </c>
      <c r="C484" s="6">
        <v>0</v>
      </c>
      <c r="D484" s="6" t="s">
        <v>66</v>
      </c>
      <c r="E484" s="83">
        <v>17.210735520086249</v>
      </c>
      <c r="F484" s="83">
        <v>16.763682487803717</v>
      </c>
      <c r="G484" s="83">
        <v>14.456133955671108</v>
      </c>
      <c r="H484" s="8">
        <v>0</v>
      </c>
      <c r="I484" s="8"/>
      <c r="J484" s="8"/>
      <c r="K484" s="8"/>
      <c r="L484" s="8"/>
      <c r="M484" s="8"/>
      <c r="N484" s="7"/>
      <c r="O484" s="7"/>
    </row>
    <row r="485" spans="1:15">
      <c r="A485" s="6" t="str">
        <f t="shared" si="15"/>
        <v>DISTRIBUCION VOLUMEN X CRITERIO (kg ó litros)CaramelosREST.CAT ARAGON</v>
      </c>
      <c r="B485">
        <v>0</v>
      </c>
      <c r="C485" s="6">
        <v>0</v>
      </c>
      <c r="D485" s="6" t="s">
        <v>67</v>
      </c>
      <c r="E485" s="83">
        <v>18.958386239242465</v>
      </c>
      <c r="F485" s="83">
        <v>27.251075624410849</v>
      </c>
      <c r="G485" s="83">
        <v>28.667352718219945</v>
      </c>
      <c r="H485" s="8">
        <v>0</v>
      </c>
      <c r="I485" s="8"/>
      <c r="J485" s="8"/>
      <c r="K485" s="8"/>
      <c r="L485" s="8"/>
      <c r="M485" s="8"/>
      <c r="N485" s="7"/>
      <c r="O485" s="7"/>
    </row>
    <row r="486" spans="1:15">
      <c r="A486" s="6" t="str">
        <f t="shared" si="15"/>
        <v>DISTRIBUCION VOLUMEN X CRITERIO (kg ó litros)CaramelosLEVANTE</v>
      </c>
      <c r="B486">
        <v>0</v>
      </c>
      <c r="C486" s="6">
        <v>0</v>
      </c>
      <c r="D486" s="6" t="s">
        <v>68</v>
      </c>
      <c r="E486" s="83">
        <v>8.0587555031151314</v>
      </c>
      <c r="F486" s="83">
        <v>8.9942896053218515</v>
      </c>
      <c r="G486" s="83">
        <v>10.891271003023526</v>
      </c>
      <c r="H486" s="7">
        <v>0</v>
      </c>
      <c r="I486" s="7"/>
      <c r="J486" s="7"/>
      <c r="K486" s="7"/>
      <c r="L486" s="7"/>
      <c r="M486" s="7"/>
      <c r="N486" s="7"/>
      <c r="O486" s="7"/>
    </row>
    <row r="487" spans="1:15">
      <c r="A487" s="6" t="str">
        <f t="shared" si="15"/>
        <v>DISTRIBUCION VOLUMEN X CRITERIO (kg ó litros)CaramelosANDALUCIA</v>
      </c>
      <c r="B487">
        <v>0</v>
      </c>
      <c r="C487" s="6">
        <v>0</v>
      </c>
      <c r="D487" s="6" t="s">
        <v>69</v>
      </c>
      <c r="E487" s="83">
        <v>26.480843700383438</v>
      </c>
      <c r="F487" s="83">
        <v>23.95096534733775</v>
      </c>
      <c r="G487" s="83">
        <v>29.672845256427731</v>
      </c>
      <c r="H487" s="7">
        <v>0</v>
      </c>
      <c r="I487" s="7"/>
      <c r="J487" s="7"/>
      <c r="K487" s="7"/>
      <c r="L487" s="7"/>
      <c r="M487" s="7"/>
      <c r="N487" s="7"/>
      <c r="O487" s="7"/>
    </row>
    <row r="488" spans="1:15">
      <c r="A488" s="6" t="str">
        <f t="shared" si="15"/>
        <v>DISTRIBUCION VOLUMEN X CRITERIO (kg ó litros)CaramelosMDD AM</v>
      </c>
      <c r="B488">
        <v>0</v>
      </c>
      <c r="C488" s="6">
        <v>0</v>
      </c>
      <c r="D488" s="6" t="s">
        <v>70</v>
      </c>
      <c r="E488" s="83">
        <v>7.8669619919019551</v>
      </c>
      <c r="F488" s="83">
        <v>7.2142354165305536</v>
      </c>
      <c r="G488" s="83">
        <v>5.5809051522126003</v>
      </c>
      <c r="H488" s="7">
        <v>0</v>
      </c>
      <c r="I488" s="7"/>
      <c r="J488" s="7"/>
      <c r="K488" s="7"/>
      <c r="L488" s="7"/>
      <c r="M488" s="7"/>
      <c r="N488" s="7"/>
      <c r="O488" s="7"/>
    </row>
    <row r="489" spans="1:15">
      <c r="A489" s="6" t="str">
        <f t="shared" si="15"/>
        <v>DISTRIBUCION VOLUMEN X CRITERIO (kg ó litros)CaramelosRTO CENTRO</v>
      </c>
      <c r="B489">
        <v>0</v>
      </c>
      <c r="C489" s="6">
        <v>0</v>
      </c>
      <c r="D489" s="6" t="s">
        <v>71</v>
      </c>
      <c r="E489" s="83">
        <v>6.6909462279376548</v>
      </c>
      <c r="F489" s="83">
        <v>5.1420103534797992</v>
      </c>
      <c r="G489" s="83">
        <v>3.8538862819588404</v>
      </c>
      <c r="H489" s="7">
        <v>0</v>
      </c>
      <c r="I489" s="7"/>
      <c r="J489" s="7"/>
      <c r="K489" s="7"/>
      <c r="L489" s="7"/>
      <c r="M489" s="7"/>
      <c r="N489" s="7"/>
      <c r="O489" s="7"/>
    </row>
    <row r="490" spans="1:15">
      <c r="A490" s="6" t="str">
        <f t="shared" si="15"/>
        <v>DISTRIBUCION VOLUMEN X CRITERIO (kg ó litros)CaramelosNORTE-CENTRO</v>
      </c>
      <c r="B490">
        <v>0</v>
      </c>
      <c r="C490" s="6">
        <v>0</v>
      </c>
      <c r="D490" s="6" t="s">
        <v>72</v>
      </c>
      <c r="E490" s="83">
        <v>6.6812572204883622</v>
      </c>
      <c r="F490" s="83">
        <v>4.2850579941427123</v>
      </c>
      <c r="G490" s="83">
        <v>2.4057619596296811</v>
      </c>
      <c r="H490" s="7">
        <v>0</v>
      </c>
      <c r="I490" s="7"/>
      <c r="J490" s="7"/>
      <c r="K490" s="7"/>
      <c r="L490" s="7"/>
      <c r="M490" s="7"/>
      <c r="N490" s="7"/>
      <c r="O490" s="7"/>
    </row>
    <row r="491" spans="1:15">
      <c r="A491" s="6" t="str">
        <f t="shared" si="15"/>
        <v>DISTRIBUCION VOLUMEN X CRITERIO (kg ó litros)CaramelosNOROESTE</v>
      </c>
      <c r="B491">
        <v>0</v>
      </c>
      <c r="C491" s="6">
        <v>0</v>
      </c>
      <c r="D491" s="6" t="s">
        <v>73</v>
      </c>
      <c r="E491" s="83">
        <v>8.0521051475971639</v>
      </c>
      <c r="F491" s="83">
        <v>6.3986816257524382</v>
      </c>
      <c r="G491" s="83">
        <v>4.4718448503337891</v>
      </c>
      <c r="H491" s="7">
        <v>0</v>
      </c>
      <c r="I491" s="7"/>
      <c r="J491" s="7"/>
      <c r="K491" s="7"/>
      <c r="L491" s="7"/>
      <c r="M491" s="7"/>
      <c r="N491" s="7"/>
      <c r="O491" s="7"/>
    </row>
    <row r="492" spans="1:15">
      <c r="A492" s="6" t="str">
        <f t="shared" si="15"/>
        <v>DISTRIBUCION VOLUMEN X CRITERIO (kg ó litros)Caramelos&lt;2MIL</v>
      </c>
      <c r="B492">
        <v>0</v>
      </c>
      <c r="C492" s="6">
        <v>0</v>
      </c>
      <c r="D492" s="6" t="s">
        <v>74</v>
      </c>
      <c r="E492" s="83">
        <v>2.7148122407759381</v>
      </c>
      <c r="F492" s="83">
        <v>2.2241269440674434</v>
      </c>
      <c r="G492" s="83">
        <v>2.8126477227021667</v>
      </c>
      <c r="H492" s="7">
        <v>0</v>
      </c>
      <c r="I492" s="7"/>
      <c r="J492" s="7"/>
      <c r="K492" s="7"/>
      <c r="L492" s="7"/>
      <c r="M492" s="7"/>
      <c r="N492" s="7"/>
      <c r="O492" s="7"/>
    </row>
    <row r="493" spans="1:15">
      <c r="A493" s="6" t="str">
        <f t="shared" si="15"/>
        <v>DISTRIBUCION VOLUMEN X CRITERIO (kg ó litros)Caramelos2-5MIL</v>
      </c>
      <c r="B493">
        <v>0</v>
      </c>
      <c r="C493" s="6">
        <v>0</v>
      </c>
      <c r="D493" s="6" t="s">
        <v>75</v>
      </c>
      <c r="E493" s="83">
        <v>4.9611747409829698</v>
      </c>
      <c r="F493" s="83">
        <v>2.0471350345983672</v>
      </c>
      <c r="G493" s="83">
        <v>2.5235855076879501</v>
      </c>
      <c r="H493" s="7">
        <v>0</v>
      </c>
      <c r="I493" s="7"/>
      <c r="J493" s="7"/>
      <c r="K493" s="7"/>
      <c r="L493" s="7"/>
      <c r="M493" s="7"/>
      <c r="N493" s="7"/>
      <c r="O493" s="7"/>
    </row>
    <row r="494" spans="1:15">
      <c r="A494" s="6" t="str">
        <f t="shared" si="15"/>
        <v>DISTRIBUCION VOLUMEN X CRITERIO (kg ó litros)Caramelos5-10MIL</v>
      </c>
      <c r="B494">
        <v>0</v>
      </c>
      <c r="C494" s="6">
        <v>0</v>
      </c>
      <c r="D494" s="6" t="s">
        <v>76</v>
      </c>
      <c r="E494" s="83">
        <v>5.4269697623258102</v>
      </c>
      <c r="F494" s="83">
        <v>4.7066365469369718</v>
      </c>
      <c r="G494" s="83">
        <v>11.654017492802096</v>
      </c>
      <c r="H494" s="7">
        <v>0</v>
      </c>
      <c r="I494" s="7"/>
      <c r="J494" s="7"/>
      <c r="K494" s="7"/>
      <c r="L494" s="7"/>
      <c r="M494" s="7"/>
      <c r="N494" s="7"/>
      <c r="O494" s="7"/>
    </row>
    <row r="495" spans="1:15">
      <c r="A495" s="6" t="str">
        <f t="shared" si="15"/>
        <v>DISTRIBUCION VOLUMEN X CRITERIO (kg ó litros)Caramelos10-30MIL</v>
      </c>
      <c r="B495">
        <v>0</v>
      </c>
      <c r="C495" s="6">
        <v>0</v>
      </c>
      <c r="D495" s="6" t="s">
        <v>77</v>
      </c>
      <c r="E495" s="83">
        <v>15.250048644303268</v>
      </c>
      <c r="F495" s="83">
        <v>19.665950300163839</v>
      </c>
      <c r="G495" s="83">
        <v>16.186661592253689</v>
      </c>
      <c r="H495" s="7">
        <v>0</v>
      </c>
      <c r="I495" s="7"/>
      <c r="J495" s="7"/>
      <c r="K495" s="7"/>
      <c r="L495" s="7"/>
      <c r="M495" s="7"/>
      <c r="N495" s="7"/>
      <c r="O495" s="7"/>
    </row>
    <row r="496" spans="1:15">
      <c r="A496" s="6" t="str">
        <f t="shared" si="15"/>
        <v>DISTRIBUCION VOLUMEN X CRITERIO (kg ó litros)Caramelos30-100MIL</v>
      </c>
      <c r="B496">
        <v>0</v>
      </c>
      <c r="C496" s="6">
        <v>0</v>
      </c>
      <c r="D496" s="6" t="s">
        <v>78</v>
      </c>
      <c r="E496" s="83">
        <v>18.274781523864657</v>
      </c>
      <c r="F496" s="83">
        <v>20.620481784784808</v>
      </c>
      <c r="G496" s="83">
        <v>26.919853963979754</v>
      </c>
      <c r="H496" s="7">
        <v>0</v>
      </c>
      <c r="I496" s="7"/>
      <c r="J496" s="7"/>
      <c r="K496" s="7"/>
      <c r="L496" s="7"/>
      <c r="M496" s="7"/>
      <c r="N496" s="7"/>
      <c r="O496" s="7"/>
    </row>
    <row r="497" spans="1:15">
      <c r="A497" s="6" t="str">
        <f t="shared" si="15"/>
        <v>DISTRIBUCION VOLUMEN X CRITERIO (kg ó litros)Caramelos100-200MIL</v>
      </c>
      <c r="B497">
        <v>0</v>
      </c>
      <c r="C497" s="6">
        <v>0</v>
      </c>
      <c r="D497" s="6" t="s">
        <v>79</v>
      </c>
      <c r="E497" s="83">
        <v>4.3872820342441585</v>
      </c>
      <c r="F497" s="83">
        <v>6.0637966394140186</v>
      </c>
      <c r="G497" s="83">
        <v>6.2929547968397763</v>
      </c>
      <c r="H497" s="7">
        <v>0</v>
      </c>
      <c r="I497" s="8"/>
      <c r="J497" s="7"/>
      <c r="K497" s="8"/>
      <c r="L497" s="8"/>
      <c r="M497" s="8"/>
      <c r="N497" s="7"/>
      <c r="O497" s="7"/>
    </row>
    <row r="498" spans="1:15">
      <c r="A498" s="6" t="str">
        <f t="shared" si="15"/>
        <v>DISTRIBUCION VOLUMEN X CRITERIO (kg ó litros)Caramelos200-500MIL</v>
      </c>
      <c r="B498">
        <v>0</v>
      </c>
      <c r="C498" s="6">
        <v>0</v>
      </c>
      <c r="D498" s="6" t="s">
        <v>80</v>
      </c>
      <c r="E498" s="83">
        <v>23.504798481556698</v>
      </c>
      <c r="F498" s="83">
        <v>19.938117432142686</v>
      </c>
      <c r="G498" s="83">
        <v>18.673858005816022</v>
      </c>
      <c r="H498" s="7">
        <v>0</v>
      </c>
      <c r="I498" s="7"/>
      <c r="J498" s="7"/>
      <c r="K498" s="7"/>
      <c r="L498" s="7"/>
      <c r="M498" s="7"/>
      <c r="N498" s="7"/>
      <c r="O498" s="7"/>
    </row>
    <row r="499" spans="1:15">
      <c r="A499" s="6" t="str">
        <f t="shared" si="15"/>
        <v>DISTRIBUCION VOLUMEN X CRITERIO (kg ó litros)Caramelos&gt;500MIL</v>
      </c>
      <c r="B499">
        <v>0</v>
      </c>
      <c r="C499" s="6">
        <v>0</v>
      </c>
      <c r="D499" s="6" t="s">
        <v>81</v>
      </c>
      <c r="E499" s="83">
        <v>25.480127384280294</v>
      </c>
      <c r="F499" s="83">
        <v>24.73376175782127</v>
      </c>
      <c r="G499" s="83">
        <v>14.936409889525246</v>
      </c>
      <c r="H499" s="7">
        <v>0</v>
      </c>
      <c r="I499" s="7"/>
      <c r="J499" s="7"/>
      <c r="K499" s="7"/>
      <c r="L499" s="7"/>
      <c r="M499" s="7"/>
      <c r="N499" s="7"/>
      <c r="O499" s="7"/>
    </row>
    <row r="500" spans="1:15">
      <c r="A500" s="6" t="str">
        <f t="shared" si="15"/>
        <v>DISTRIBUCION VOLUMEN X CRITERIO (kg ó litros)CaramelosDE 15 A 19 AÑOS</v>
      </c>
      <c r="B500">
        <v>0</v>
      </c>
      <c r="C500" s="6">
        <v>0</v>
      </c>
      <c r="D500" s="6" t="s">
        <v>82</v>
      </c>
      <c r="E500" s="83">
        <v>3.5900335706799278</v>
      </c>
      <c r="F500" s="83">
        <v>2.6241268924391896</v>
      </c>
      <c r="G500" s="83">
        <v>4.3334513509324273</v>
      </c>
      <c r="H500" s="7">
        <v>0</v>
      </c>
      <c r="I500" s="7"/>
      <c r="J500" s="7"/>
      <c r="K500" s="7"/>
      <c r="L500" s="7"/>
      <c r="M500" s="7"/>
      <c r="N500" s="7"/>
      <c r="O500" s="7"/>
    </row>
    <row r="501" spans="1:15">
      <c r="A501" s="6" t="str">
        <f t="shared" si="15"/>
        <v>DISTRIBUCION VOLUMEN X CRITERIO (kg ó litros)CaramelosDE 20 A 24 AÑOS</v>
      </c>
      <c r="B501">
        <v>0</v>
      </c>
      <c r="C501" s="6">
        <v>0</v>
      </c>
      <c r="D501" s="6" t="s">
        <v>83</v>
      </c>
      <c r="E501" s="83">
        <v>1.0906489260979488</v>
      </c>
      <c r="F501" s="83">
        <v>2.1575872931214652</v>
      </c>
      <c r="G501" s="83">
        <v>0.84825176238844913</v>
      </c>
      <c r="H501" s="7">
        <v>0</v>
      </c>
      <c r="I501" s="7"/>
      <c r="J501" s="7"/>
      <c r="K501" s="7"/>
      <c r="L501" s="7"/>
      <c r="M501" s="7"/>
      <c r="N501" s="7"/>
      <c r="O501" s="7"/>
    </row>
    <row r="502" spans="1:15">
      <c r="A502" s="6" t="str">
        <f t="shared" si="15"/>
        <v>DISTRIBUCION VOLUMEN X CRITERIO (kg ó litros)CaramelosDE 25 A 34 AÑOS</v>
      </c>
      <c r="B502">
        <v>0</v>
      </c>
      <c r="C502" s="6">
        <v>0</v>
      </c>
      <c r="D502" s="6" t="s">
        <v>84</v>
      </c>
      <c r="E502" s="83">
        <v>7.2514419147969562</v>
      </c>
      <c r="F502" s="83">
        <v>10.185267604157101</v>
      </c>
      <c r="G502" s="83">
        <v>2.6987196650312466</v>
      </c>
      <c r="H502" s="7">
        <v>0</v>
      </c>
      <c r="I502" s="7"/>
      <c r="J502" s="7"/>
      <c r="K502" s="7"/>
      <c r="L502" s="7"/>
      <c r="M502" s="7"/>
      <c r="N502" s="7"/>
      <c r="O502" s="7"/>
    </row>
    <row r="503" spans="1:15">
      <c r="A503" s="6" t="str">
        <f t="shared" si="15"/>
        <v>DISTRIBUCION VOLUMEN X CRITERIO (kg ó litros)CaramelosDE 35 A 49 AÑOS</v>
      </c>
      <c r="B503">
        <v>0</v>
      </c>
      <c r="C503" s="6">
        <v>0</v>
      </c>
      <c r="D503" s="6" t="s">
        <v>85</v>
      </c>
      <c r="E503" s="83">
        <v>29.179936647425109</v>
      </c>
      <c r="F503" s="83">
        <v>11.606067270991153</v>
      </c>
      <c r="G503" s="83">
        <v>18.010535084253462</v>
      </c>
      <c r="H503" s="7">
        <v>0</v>
      </c>
      <c r="I503" s="7"/>
      <c r="J503" s="7"/>
      <c r="K503" s="7"/>
      <c r="L503" s="7"/>
      <c r="M503" s="7"/>
      <c r="N503" s="7"/>
      <c r="O503" s="7"/>
    </row>
    <row r="504" spans="1:15">
      <c r="A504" s="6" t="str">
        <f t="shared" si="15"/>
        <v>DISTRIBUCION VOLUMEN X CRITERIO (kg ó litros)CaramelosDE 50 A 59 AÑOS</v>
      </c>
      <c r="B504">
        <v>0</v>
      </c>
      <c r="C504" s="6">
        <v>0</v>
      </c>
      <c r="D504" s="6" t="s">
        <v>86</v>
      </c>
      <c r="E504" s="83">
        <v>18.43843939347736</v>
      </c>
      <c r="F504" s="83">
        <v>24.86370993006437</v>
      </c>
      <c r="G504" s="83">
        <v>24.318595789885286</v>
      </c>
      <c r="H504" s="7">
        <v>0</v>
      </c>
      <c r="I504" s="7"/>
      <c r="J504" s="7"/>
      <c r="K504" s="7"/>
      <c r="L504" s="7"/>
      <c r="M504" s="7"/>
      <c r="N504" s="7"/>
      <c r="O504" s="7"/>
    </row>
    <row r="505" spans="1:15">
      <c r="A505" s="6" t="str">
        <f t="shared" si="15"/>
        <v>DISTRIBUCION VOLUMEN X CRITERIO (kg ó litros)CaramelosDE 60 A 75 AÑOS</v>
      </c>
      <c r="B505">
        <v>0</v>
      </c>
      <c r="C505" s="6">
        <v>0</v>
      </c>
      <c r="D505" s="6" t="s">
        <v>87</v>
      </c>
      <c r="E505" s="83">
        <v>40.449493620163835</v>
      </c>
      <c r="F505" s="83">
        <v>48.563245585642179</v>
      </c>
      <c r="G505" s="83">
        <v>49.790444284028531</v>
      </c>
      <c r="H505" s="8">
        <v>0</v>
      </c>
      <c r="I505" s="8"/>
      <c r="J505" s="8"/>
      <c r="K505" s="8"/>
      <c r="L505" s="8"/>
      <c r="M505" s="7"/>
      <c r="N505" s="7"/>
      <c r="O505" s="7"/>
    </row>
    <row r="506" spans="1:15">
      <c r="A506" s="6" t="str">
        <f t="shared" si="15"/>
        <v>DISTRIBUCION VOLUMEN X CRITERIO (kg ó litros)CaramelosNIVEL ALTO</v>
      </c>
      <c r="B506">
        <v>0</v>
      </c>
      <c r="C506" s="6">
        <v>0</v>
      </c>
      <c r="D506" s="6" t="s">
        <v>88</v>
      </c>
      <c r="E506" s="83">
        <v>17.880215762673593</v>
      </c>
      <c r="F506" s="83">
        <v>21.163406476509962</v>
      </c>
      <c r="G506" s="83">
        <v>16.269995757708465</v>
      </c>
      <c r="H506" s="7">
        <v>0</v>
      </c>
      <c r="I506" s="8"/>
      <c r="J506" s="7"/>
      <c r="K506" s="8"/>
      <c r="L506" s="8"/>
      <c r="M506" s="7"/>
      <c r="N506" s="7"/>
      <c r="O506" s="7"/>
    </row>
    <row r="507" spans="1:15">
      <c r="A507" s="6" t="str">
        <f t="shared" si="15"/>
        <v>DISTRIBUCION VOLUMEN X CRITERIO (kg ó litros)CaramelosNIVEL MEDIO ALTO</v>
      </c>
      <c r="B507">
        <v>0</v>
      </c>
      <c r="C507" s="6">
        <v>0</v>
      </c>
      <c r="D507" s="6" t="s">
        <v>89</v>
      </c>
      <c r="E507" s="83">
        <v>10.236862113772839</v>
      </c>
      <c r="F507" s="83">
        <v>8.4997663868376918</v>
      </c>
      <c r="G507" s="83">
        <v>10.961001140258075</v>
      </c>
      <c r="H507" s="7">
        <v>0</v>
      </c>
      <c r="I507" s="7"/>
      <c r="J507" s="7"/>
      <c r="K507" s="7"/>
      <c r="L507" s="7"/>
      <c r="M507" s="7"/>
      <c r="N507" s="7"/>
      <c r="O507" s="7"/>
    </row>
    <row r="508" spans="1:15">
      <c r="A508" s="6" t="str">
        <f t="shared" si="15"/>
        <v>DISTRIBUCION VOLUMEN X CRITERIO (kg ó litros)CaramelosNIVEL MEDIO</v>
      </c>
      <c r="B508">
        <v>0</v>
      </c>
      <c r="C508" s="6">
        <v>0</v>
      </c>
      <c r="D508" s="6" t="s">
        <v>90</v>
      </c>
      <c r="E508" s="83">
        <v>26.394210049095417</v>
      </c>
      <c r="F508" s="83">
        <v>30.669256963759022</v>
      </c>
      <c r="G508" s="83">
        <v>29.311763187104393</v>
      </c>
      <c r="H508" s="7">
        <v>0</v>
      </c>
      <c r="I508" s="7"/>
      <c r="J508" s="7"/>
      <c r="K508" s="7"/>
      <c r="L508" s="7"/>
      <c r="M508" s="7"/>
      <c r="N508" s="7"/>
      <c r="O508" s="7"/>
    </row>
    <row r="509" spans="1:15">
      <c r="A509" s="6" t="str">
        <f t="shared" si="15"/>
        <v>DISTRIBUCION VOLUMEN X CRITERIO (kg ó litros)CaramelosNIVEL MEDIO BAJO</v>
      </c>
      <c r="B509">
        <v>0</v>
      </c>
      <c r="C509" s="6">
        <v>0</v>
      </c>
      <c r="D509" s="6" t="s">
        <v>91</v>
      </c>
      <c r="E509" s="83">
        <v>8.7000289328437557</v>
      </c>
      <c r="F509" s="83">
        <v>11.805867802331546</v>
      </c>
      <c r="G509" s="83">
        <v>9.3435367654466379</v>
      </c>
      <c r="H509" s="7">
        <v>0</v>
      </c>
      <c r="I509" s="7"/>
      <c r="J509" s="7"/>
      <c r="K509" s="7"/>
      <c r="L509" s="7"/>
      <c r="M509" s="7"/>
      <c r="N509" s="7"/>
      <c r="O509" s="7"/>
    </row>
    <row r="510" spans="1:15">
      <c r="A510" s="6" t="str">
        <f t="shared" si="15"/>
        <v>DISTRIBUCION VOLUMEN X CRITERIO (kg ó litros)CaramelosNIVEL BAJO</v>
      </c>
      <c r="B510">
        <v>0</v>
      </c>
      <c r="C510" s="6">
        <v>0</v>
      </c>
      <c r="D510" s="6" t="s">
        <v>92</v>
      </c>
      <c r="E510" s="83">
        <v>36.788679963175575</v>
      </c>
      <c r="F510" s="83">
        <v>27.861703322722185</v>
      </c>
      <c r="G510" s="83">
        <v>34.113707337569473</v>
      </c>
      <c r="H510" s="7">
        <v>0</v>
      </c>
      <c r="I510" s="7"/>
      <c r="J510" s="7"/>
      <c r="K510" s="7"/>
      <c r="L510" s="7"/>
      <c r="M510" s="7"/>
      <c r="N510" s="7"/>
      <c r="O510" s="7"/>
    </row>
    <row r="511" spans="1:15">
      <c r="A511" s="6" t="str">
        <f t="shared" si="15"/>
        <v>DISTRIBUCION VOLUMEN X CRITERIO (kg ó litros)CaramelosHOMBRE</v>
      </c>
      <c r="B511">
        <v>0</v>
      </c>
      <c r="C511" s="6">
        <v>0</v>
      </c>
      <c r="D511" s="6" t="s">
        <v>93</v>
      </c>
      <c r="E511" s="83">
        <v>39.825832493602434</v>
      </c>
      <c r="F511" s="83">
        <v>47.498850927521694</v>
      </c>
      <c r="G511" s="83">
        <v>36.405920693469149</v>
      </c>
      <c r="H511" s="7">
        <v>0</v>
      </c>
      <c r="I511" s="7"/>
      <c r="J511" s="7"/>
      <c r="K511" s="7"/>
      <c r="L511" s="7"/>
      <c r="M511" s="7"/>
      <c r="N511" s="7"/>
      <c r="O511" s="7"/>
    </row>
    <row r="512" spans="1:15">
      <c r="A512" s="6" t="str">
        <f t="shared" si="15"/>
        <v>DISTRIBUCION VOLUMEN X CRITERIO (kg ó litros)CaramelosMUJER</v>
      </c>
      <c r="B512">
        <v>0</v>
      </c>
      <c r="C512" s="6">
        <v>0</v>
      </c>
      <c r="D512" s="6" t="s">
        <v>94</v>
      </c>
      <c r="E512" s="83">
        <v>60.17416823044347</v>
      </c>
      <c r="F512" s="83">
        <v>52.501149985343211</v>
      </c>
      <c r="G512" s="83">
        <v>63.59407872744368</v>
      </c>
      <c r="H512" s="7">
        <v>0</v>
      </c>
      <c r="I512" s="7"/>
      <c r="J512" s="7"/>
      <c r="K512" s="7"/>
      <c r="L512" s="7"/>
      <c r="M512" s="7"/>
      <c r="N512" s="7"/>
      <c r="O512" s="7"/>
    </row>
    <row r="513" spans="1:15">
      <c r="A513" s="6" t="str">
        <f>$B$273&amp;$C$513&amp;D513</f>
        <v>DISTRIBUCION VOLUMEN X CRITERIO (kg ó litros)GolosinasT.ESPAÑA</v>
      </c>
      <c r="B513">
        <v>0</v>
      </c>
      <c r="C513" s="6" t="s">
        <v>53</v>
      </c>
      <c r="D513" s="6" t="s">
        <v>65</v>
      </c>
      <c r="E513" s="83">
        <v>100</v>
      </c>
      <c r="F513" s="83">
        <v>100</v>
      </c>
      <c r="G513" s="83">
        <v>100</v>
      </c>
      <c r="H513" s="7">
        <v>0</v>
      </c>
      <c r="I513" s="7"/>
      <c r="J513" s="7"/>
      <c r="K513" s="8"/>
      <c r="L513" s="8"/>
      <c r="M513" s="8"/>
      <c r="N513" s="7"/>
      <c r="O513" s="7"/>
    </row>
    <row r="514" spans="1:15">
      <c r="A514" s="6" t="str">
        <f t="shared" ref="A514:A542" si="16">$B$273&amp;$C$513&amp;D514</f>
        <v>DISTRIBUCION VOLUMEN X CRITERIO (kg ó litros)GolosinasBCN AM</v>
      </c>
      <c r="B514">
        <v>0</v>
      </c>
      <c r="C514" s="6">
        <v>0</v>
      </c>
      <c r="D514" s="6" t="s">
        <v>66</v>
      </c>
      <c r="E514" s="83">
        <v>12.32728081277989</v>
      </c>
      <c r="F514" s="83">
        <v>13.827929938654407</v>
      </c>
      <c r="G514" s="83">
        <v>14.685818407414478</v>
      </c>
      <c r="H514" s="7">
        <v>0</v>
      </c>
      <c r="I514" s="7"/>
      <c r="J514" s="7"/>
      <c r="K514" s="7"/>
      <c r="L514" s="7"/>
      <c r="M514" s="7"/>
      <c r="N514" s="7"/>
      <c r="O514" s="7"/>
    </row>
    <row r="515" spans="1:15">
      <c r="A515" s="6" t="str">
        <f t="shared" si="16"/>
        <v>DISTRIBUCION VOLUMEN X CRITERIO (kg ó litros)GolosinasREST.CAT ARAGON</v>
      </c>
      <c r="B515">
        <v>0</v>
      </c>
      <c r="C515" s="6">
        <v>0</v>
      </c>
      <c r="D515" s="6" t="s">
        <v>67</v>
      </c>
      <c r="E515" s="83">
        <v>21.734418796984343</v>
      </c>
      <c r="F515" s="83">
        <v>15.5862912187166</v>
      </c>
      <c r="G515" s="83">
        <v>14.16120856157354</v>
      </c>
      <c r="H515" s="7">
        <v>0</v>
      </c>
      <c r="I515" s="7"/>
      <c r="J515" s="7"/>
      <c r="K515" s="7"/>
      <c r="L515" s="7"/>
      <c r="M515" s="7"/>
      <c r="N515" s="7"/>
      <c r="O515" s="7"/>
    </row>
    <row r="516" spans="1:15">
      <c r="A516" s="6" t="str">
        <f t="shared" si="16"/>
        <v>DISTRIBUCION VOLUMEN X CRITERIO (kg ó litros)GolosinasLEVANTE</v>
      </c>
      <c r="B516">
        <v>0</v>
      </c>
      <c r="C516" s="6">
        <v>0</v>
      </c>
      <c r="D516" s="6" t="s">
        <v>68</v>
      </c>
      <c r="E516" s="83">
        <v>7.6787501929206217</v>
      </c>
      <c r="F516" s="83">
        <v>12.778915813034672</v>
      </c>
      <c r="G516" s="83">
        <v>12.010958770328918</v>
      </c>
      <c r="H516" s="7">
        <v>0</v>
      </c>
      <c r="I516" s="7"/>
      <c r="J516" s="7"/>
      <c r="K516" s="7"/>
      <c r="L516" s="7"/>
      <c r="M516" s="7"/>
      <c r="N516" s="7"/>
      <c r="O516" s="7"/>
    </row>
    <row r="517" spans="1:15">
      <c r="A517" s="6" t="str">
        <f t="shared" si="16"/>
        <v>DISTRIBUCION VOLUMEN X CRITERIO (kg ó litros)GolosinasANDALUCIA</v>
      </c>
      <c r="B517">
        <v>0</v>
      </c>
      <c r="C517" s="6">
        <v>0</v>
      </c>
      <c r="D517" s="6" t="s">
        <v>69</v>
      </c>
      <c r="E517" s="83">
        <v>13.859559252411637</v>
      </c>
      <c r="F517" s="83">
        <v>12.709506577521948</v>
      </c>
      <c r="G517" s="83">
        <v>16.714333318902103</v>
      </c>
      <c r="H517" s="7">
        <v>0</v>
      </c>
      <c r="I517" s="7"/>
      <c r="J517" s="7"/>
      <c r="K517" s="7"/>
      <c r="L517" s="7"/>
      <c r="M517" s="7"/>
      <c r="N517" s="7"/>
      <c r="O517" s="7"/>
    </row>
    <row r="518" spans="1:15">
      <c r="A518" s="6" t="str">
        <f t="shared" si="16"/>
        <v>DISTRIBUCION VOLUMEN X CRITERIO (kg ó litros)GolosinasMDD AM</v>
      </c>
      <c r="B518">
        <v>0</v>
      </c>
      <c r="C518" s="6">
        <v>0</v>
      </c>
      <c r="D518" s="6" t="s">
        <v>70</v>
      </c>
      <c r="E518" s="83">
        <v>11.24454722797983</v>
      </c>
      <c r="F518" s="83">
        <v>9.7824043555370199</v>
      </c>
      <c r="G518" s="83">
        <v>10.324408814796138</v>
      </c>
      <c r="H518" s="8">
        <v>0</v>
      </c>
      <c r="I518" s="8"/>
      <c r="J518" s="8"/>
      <c r="K518" s="8"/>
      <c r="L518" s="8"/>
      <c r="M518" s="8"/>
      <c r="N518" s="7"/>
      <c r="O518" s="7"/>
    </row>
    <row r="519" spans="1:15">
      <c r="A519" s="6" t="str">
        <f t="shared" si="16"/>
        <v>DISTRIBUCION VOLUMEN X CRITERIO (kg ó litros)GolosinasRTO CENTRO</v>
      </c>
      <c r="B519">
        <v>0</v>
      </c>
      <c r="C519" s="6">
        <v>0</v>
      </c>
      <c r="D519" s="6" t="s">
        <v>71</v>
      </c>
      <c r="E519" s="83">
        <v>9.7351314671954761</v>
      </c>
      <c r="F519" s="83">
        <v>11.089364233701115</v>
      </c>
      <c r="G519" s="83">
        <v>11.859775509268554</v>
      </c>
      <c r="H519" s="7">
        <v>0</v>
      </c>
      <c r="I519" s="7"/>
      <c r="J519" s="7"/>
      <c r="K519" s="7"/>
      <c r="L519" s="7"/>
      <c r="M519" s="7"/>
      <c r="N519" s="7"/>
      <c r="O519" s="7"/>
    </row>
    <row r="520" spans="1:15">
      <c r="A520" s="6" t="str">
        <f t="shared" si="16"/>
        <v>DISTRIBUCION VOLUMEN X CRITERIO (kg ó litros)GolosinasNORTE-CENTRO</v>
      </c>
      <c r="B520">
        <v>0</v>
      </c>
      <c r="C520" s="6">
        <v>0</v>
      </c>
      <c r="D520" s="6" t="s">
        <v>72</v>
      </c>
      <c r="E520" s="83">
        <v>16.793522253774078</v>
      </c>
      <c r="F520" s="83">
        <v>11.907063547267651</v>
      </c>
      <c r="G520" s="83">
        <v>13.265022600440773</v>
      </c>
      <c r="H520" s="7">
        <v>0</v>
      </c>
      <c r="I520" s="7"/>
      <c r="J520" s="7"/>
      <c r="K520" s="7"/>
      <c r="L520" s="7"/>
      <c r="M520" s="7"/>
      <c r="N520" s="7"/>
      <c r="O520" s="7"/>
    </row>
    <row r="521" spans="1:15">
      <c r="A521" s="6" t="str">
        <f t="shared" si="16"/>
        <v>DISTRIBUCION VOLUMEN X CRITERIO (kg ó litros)GolosinasNOROESTE</v>
      </c>
      <c r="B521">
        <v>0</v>
      </c>
      <c r="C521" s="6">
        <v>0</v>
      </c>
      <c r="D521" s="6" t="s">
        <v>73</v>
      </c>
      <c r="E521" s="83">
        <v>6.6267900859416837</v>
      </c>
      <c r="F521" s="83">
        <v>12.318528391332965</v>
      </c>
      <c r="G521" s="83">
        <v>6.9784737746852761</v>
      </c>
      <c r="H521" s="7">
        <v>0</v>
      </c>
      <c r="I521" s="7"/>
      <c r="J521" s="7"/>
      <c r="K521" s="7"/>
      <c r="L521" s="7"/>
      <c r="M521" s="7"/>
      <c r="N521" s="7"/>
      <c r="O521" s="7"/>
    </row>
    <row r="522" spans="1:15">
      <c r="A522" s="6" t="str">
        <f t="shared" si="16"/>
        <v>DISTRIBUCION VOLUMEN X CRITERIO (kg ó litros)Golosinas&lt;2MIL</v>
      </c>
      <c r="B522">
        <v>0</v>
      </c>
      <c r="C522" s="6">
        <v>0</v>
      </c>
      <c r="D522" s="6" t="s">
        <v>74</v>
      </c>
      <c r="E522" s="83">
        <v>4.9932810393685774</v>
      </c>
      <c r="F522" s="83">
        <v>4.5542953866496472</v>
      </c>
      <c r="G522" s="83">
        <v>4.3905339990228294</v>
      </c>
      <c r="H522" s="7">
        <v>0</v>
      </c>
      <c r="I522" s="7"/>
      <c r="J522" s="7"/>
      <c r="K522" s="7"/>
      <c r="L522" s="7"/>
      <c r="M522" s="7"/>
      <c r="N522" s="7"/>
      <c r="O522" s="7"/>
    </row>
    <row r="523" spans="1:15">
      <c r="A523" s="6" t="str">
        <f t="shared" si="16"/>
        <v>DISTRIBUCION VOLUMEN X CRITERIO (kg ó litros)Golosinas2-5MIL</v>
      </c>
      <c r="B523">
        <v>0</v>
      </c>
      <c r="C523" s="6">
        <v>0</v>
      </c>
      <c r="D523" s="6" t="s">
        <v>75</v>
      </c>
      <c r="E523" s="83">
        <v>6.8816417938495134</v>
      </c>
      <c r="F523" s="83">
        <v>6.4816360765002372</v>
      </c>
      <c r="G523" s="83">
        <v>3.6459312998895981</v>
      </c>
      <c r="H523" s="7">
        <v>0</v>
      </c>
      <c r="I523" s="7"/>
      <c r="J523" s="7"/>
      <c r="K523" s="7"/>
      <c r="L523" s="7"/>
      <c r="M523" s="7"/>
      <c r="N523" s="7"/>
      <c r="O523" s="7"/>
    </row>
    <row r="524" spans="1:15">
      <c r="A524" s="6" t="str">
        <f t="shared" si="16"/>
        <v>DISTRIBUCION VOLUMEN X CRITERIO (kg ó litros)Golosinas5-10MIL</v>
      </c>
      <c r="B524">
        <v>0</v>
      </c>
      <c r="C524" s="6">
        <v>0</v>
      </c>
      <c r="D524" s="6" t="s">
        <v>76</v>
      </c>
      <c r="E524" s="83">
        <v>7.8884110457920071</v>
      </c>
      <c r="F524" s="83">
        <v>6.1158537471889645</v>
      </c>
      <c r="G524" s="83">
        <v>5.3490329128121488</v>
      </c>
      <c r="H524" s="7">
        <v>0</v>
      </c>
      <c r="I524" s="7"/>
      <c r="J524" s="7"/>
      <c r="K524" s="7"/>
      <c r="L524" s="7"/>
      <c r="M524" s="7"/>
      <c r="N524" s="7"/>
      <c r="O524" s="7"/>
    </row>
    <row r="525" spans="1:15">
      <c r="A525" s="6" t="str">
        <f t="shared" si="16"/>
        <v>DISTRIBUCION VOLUMEN X CRITERIO (kg ó litros)Golosinas10-30MIL</v>
      </c>
      <c r="B525">
        <v>0</v>
      </c>
      <c r="C525" s="6">
        <v>0</v>
      </c>
      <c r="D525" s="6" t="s">
        <v>77</v>
      </c>
      <c r="E525" s="83">
        <v>24.617654673589655</v>
      </c>
      <c r="F525" s="83">
        <v>22.048729704010654</v>
      </c>
      <c r="G525" s="83">
        <v>16.108878828691964</v>
      </c>
      <c r="H525" s="7">
        <v>0</v>
      </c>
      <c r="I525" s="7"/>
      <c r="J525" s="7"/>
      <c r="K525" s="7"/>
      <c r="L525" s="7"/>
      <c r="M525" s="7"/>
      <c r="N525" s="7"/>
      <c r="O525" s="7"/>
    </row>
    <row r="526" spans="1:15">
      <c r="A526" s="6" t="str">
        <f t="shared" si="16"/>
        <v>DISTRIBUCION VOLUMEN X CRITERIO (kg ó litros)Golosinas30-100MIL</v>
      </c>
      <c r="B526">
        <v>0</v>
      </c>
      <c r="C526" s="6">
        <v>0</v>
      </c>
      <c r="D526" s="6" t="s">
        <v>78</v>
      </c>
      <c r="E526" s="83">
        <v>17.659489098106324</v>
      </c>
      <c r="F526" s="83">
        <v>17.990591576129127</v>
      </c>
      <c r="G526" s="83">
        <v>25.355096450880044</v>
      </c>
      <c r="H526" s="7">
        <v>0</v>
      </c>
      <c r="I526" s="7"/>
      <c r="J526" s="7"/>
      <c r="K526" s="7"/>
      <c r="L526" s="7"/>
      <c r="M526" s="7"/>
      <c r="N526" s="7"/>
      <c r="O526" s="7"/>
    </row>
    <row r="527" spans="1:15">
      <c r="A527" s="6" t="str">
        <f t="shared" si="16"/>
        <v>DISTRIBUCION VOLUMEN X CRITERIO (kg ó litros)Golosinas100-200MIL</v>
      </c>
      <c r="B527">
        <v>0</v>
      </c>
      <c r="C527" s="6">
        <v>0</v>
      </c>
      <c r="D527" s="6" t="s">
        <v>79</v>
      </c>
      <c r="E527" s="83">
        <v>8.3051740138246171</v>
      </c>
      <c r="F527" s="83">
        <v>8.5939807811270228</v>
      </c>
      <c r="G527" s="83">
        <v>11.416317998827576</v>
      </c>
      <c r="H527" s="7">
        <v>0</v>
      </c>
      <c r="I527" s="7"/>
      <c r="J527" s="7"/>
      <c r="K527" s="7"/>
      <c r="L527" s="7"/>
      <c r="M527" s="7"/>
      <c r="N527" s="7"/>
      <c r="O527" s="7"/>
    </row>
    <row r="528" spans="1:15">
      <c r="A528" s="6" t="str">
        <f t="shared" si="16"/>
        <v>DISTRIBUCION VOLUMEN X CRITERIO (kg ó litros)Golosinas200-500MIL</v>
      </c>
      <c r="B528">
        <v>0</v>
      </c>
      <c r="C528" s="6">
        <v>0</v>
      </c>
      <c r="D528" s="6" t="s">
        <v>80</v>
      </c>
      <c r="E528" s="83">
        <v>17.114253622931628</v>
      </c>
      <c r="F528" s="83">
        <v>23.859471186910906</v>
      </c>
      <c r="G528" s="83">
        <v>18.353694825270885</v>
      </c>
      <c r="H528" s="7">
        <v>0</v>
      </c>
      <c r="I528" s="7"/>
      <c r="J528" s="7"/>
      <c r="K528" s="7"/>
      <c r="L528" s="7"/>
      <c r="M528" s="7"/>
      <c r="N528" s="7"/>
      <c r="O528" s="7"/>
    </row>
    <row r="529" spans="1:15">
      <c r="A529" s="6" t="str">
        <f t="shared" si="16"/>
        <v>DISTRIBUCION VOLUMEN X CRITERIO (kg ó litros)Golosinas&gt;500MIL</v>
      </c>
      <c r="B529">
        <v>0</v>
      </c>
      <c r="C529" s="6">
        <v>0</v>
      </c>
      <c r="D529" s="6" t="s">
        <v>81</v>
      </c>
      <c r="E529" s="83">
        <v>12.540102244105581</v>
      </c>
      <c r="F529" s="83">
        <v>10.355437804319186</v>
      </c>
      <c r="G529" s="83">
        <v>15.380518562401033</v>
      </c>
      <c r="H529" s="7">
        <v>0</v>
      </c>
      <c r="I529" s="7"/>
      <c r="J529" s="7"/>
      <c r="K529" s="7"/>
      <c r="L529" s="7"/>
      <c r="M529" s="7"/>
      <c r="N529" s="7"/>
      <c r="O529" s="7"/>
    </row>
    <row r="530" spans="1:15">
      <c r="A530" s="6" t="str">
        <f t="shared" si="16"/>
        <v>DISTRIBUCION VOLUMEN X CRITERIO (kg ó litros)GolosinasDE 15 A 19 AÑOS</v>
      </c>
      <c r="B530">
        <v>0</v>
      </c>
      <c r="C530" s="6">
        <v>0</v>
      </c>
      <c r="D530" s="6" t="s">
        <v>82</v>
      </c>
      <c r="E530" s="83">
        <v>3.6777346010922272</v>
      </c>
      <c r="F530" s="83">
        <v>10.145621949283637</v>
      </c>
      <c r="G530" s="83">
        <v>10.020864144636997</v>
      </c>
      <c r="H530" s="7">
        <v>0</v>
      </c>
      <c r="I530" s="7"/>
      <c r="J530" s="7"/>
      <c r="K530" s="7"/>
      <c r="L530" s="7"/>
      <c r="M530" s="7"/>
      <c r="N530" s="7"/>
      <c r="O530" s="7"/>
    </row>
    <row r="531" spans="1:15">
      <c r="A531" s="6" t="str">
        <f t="shared" si="16"/>
        <v>DISTRIBUCION VOLUMEN X CRITERIO (kg ó litros)GolosinasDE 20 A 24 AÑOS</v>
      </c>
      <c r="B531">
        <v>0</v>
      </c>
      <c r="C531" s="6">
        <v>0</v>
      </c>
      <c r="D531" s="6" t="s">
        <v>83</v>
      </c>
      <c r="E531" s="83">
        <v>3.0233037939762717</v>
      </c>
      <c r="F531" s="83">
        <v>4.887222478245377</v>
      </c>
      <c r="G531" s="83">
        <v>4.3946525527218059</v>
      </c>
      <c r="H531" s="7">
        <v>0</v>
      </c>
      <c r="I531" s="7"/>
      <c r="J531" s="7"/>
      <c r="K531" s="7"/>
      <c r="L531" s="7"/>
      <c r="M531" s="7"/>
      <c r="N531" s="7"/>
      <c r="O531" s="7"/>
    </row>
    <row r="532" spans="1:15">
      <c r="A532" s="6" t="str">
        <f t="shared" si="16"/>
        <v>DISTRIBUCION VOLUMEN X CRITERIO (kg ó litros)GolosinasDE 25 A 34 AÑOS</v>
      </c>
      <c r="B532">
        <v>0</v>
      </c>
      <c r="C532" s="6">
        <v>0</v>
      </c>
      <c r="D532" s="6" t="s">
        <v>84</v>
      </c>
      <c r="E532" s="83">
        <v>18.92469677056658</v>
      </c>
      <c r="F532" s="83">
        <v>15.657024660276095</v>
      </c>
      <c r="G532" s="83">
        <v>7.4729117052455427</v>
      </c>
      <c r="H532" s="7">
        <v>0</v>
      </c>
      <c r="I532" s="7"/>
      <c r="J532" s="7"/>
      <c r="K532" s="7"/>
      <c r="L532" s="7"/>
      <c r="M532" s="7"/>
      <c r="N532" s="7"/>
      <c r="O532" s="7"/>
    </row>
    <row r="533" spans="1:15">
      <c r="A533" s="6" t="str">
        <f t="shared" si="16"/>
        <v>DISTRIBUCION VOLUMEN X CRITERIO (kg ó litros)GolosinasDE 35 A 49 AÑOS</v>
      </c>
      <c r="B533">
        <v>0</v>
      </c>
      <c r="C533" s="6">
        <v>0</v>
      </c>
      <c r="D533" s="6" t="s">
        <v>85</v>
      </c>
      <c r="E533" s="83">
        <v>30.026921970933774</v>
      </c>
      <c r="F533" s="83">
        <v>27.747650128388308</v>
      </c>
      <c r="G533" s="83">
        <v>32.042007285348006</v>
      </c>
      <c r="H533" s="7">
        <v>0</v>
      </c>
      <c r="I533" s="7"/>
      <c r="J533" s="7"/>
      <c r="K533" s="7"/>
      <c r="L533" s="7"/>
      <c r="M533" s="7"/>
      <c r="N533" s="7"/>
      <c r="O533" s="7"/>
    </row>
    <row r="534" spans="1:15">
      <c r="A534" s="6" t="str">
        <f t="shared" si="16"/>
        <v>DISTRIBUCION VOLUMEN X CRITERIO (kg ó litros)GolosinasDE 50 A 59 AÑOS</v>
      </c>
      <c r="B534">
        <v>0</v>
      </c>
      <c r="C534" s="6">
        <v>0</v>
      </c>
      <c r="D534" s="6" t="s">
        <v>86</v>
      </c>
      <c r="E534" s="83">
        <v>22.289474908515022</v>
      </c>
      <c r="F534" s="83">
        <v>25.183619127883478</v>
      </c>
      <c r="G534" s="83">
        <v>20.595060929088113</v>
      </c>
      <c r="H534" s="7">
        <v>0</v>
      </c>
      <c r="I534" s="7"/>
      <c r="J534" s="7"/>
      <c r="K534" s="7"/>
      <c r="L534" s="7"/>
      <c r="M534" s="7"/>
      <c r="N534" s="7"/>
      <c r="O534" s="7"/>
    </row>
    <row r="535" spans="1:15">
      <c r="A535" s="6" t="str">
        <f t="shared" si="16"/>
        <v>DISTRIBUCION VOLUMEN X CRITERIO (kg ó litros)GolosinasDE 60 A 75 AÑOS</v>
      </c>
      <c r="B535">
        <v>0</v>
      </c>
      <c r="C535" s="6">
        <v>0</v>
      </c>
      <c r="D535" s="6" t="s">
        <v>87</v>
      </c>
      <c r="E535" s="83">
        <v>22.057870212430235</v>
      </c>
      <c r="F535" s="83">
        <v>16.37885852071819</v>
      </c>
      <c r="G535" s="83">
        <v>25.474503556238243</v>
      </c>
      <c r="H535" s="7">
        <v>0</v>
      </c>
      <c r="I535" s="7"/>
      <c r="J535" s="7"/>
      <c r="K535" s="7"/>
      <c r="L535" s="7"/>
      <c r="M535" s="7"/>
      <c r="N535" s="7"/>
      <c r="O535" s="7"/>
    </row>
    <row r="536" spans="1:15">
      <c r="A536" s="6" t="str">
        <f t="shared" si="16"/>
        <v>DISTRIBUCION VOLUMEN X CRITERIO (kg ó litros)GolosinasNIVEL ALTO</v>
      </c>
      <c r="B536">
        <v>0</v>
      </c>
      <c r="C536" s="6">
        <v>0</v>
      </c>
      <c r="D536" s="6" t="s">
        <v>88</v>
      </c>
      <c r="E536" s="83">
        <v>22.490314339122069</v>
      </c>
      <c r="F536" s="83">
        <v>25.791989546440941</v>
      </c>
      <c r="G536" s="83">
        <v>25.28088437891347</v>
      </c>
      <c r="H536" s="7">
        <v>0</v>
      </c>
      <c r="I536" s="7"/>
      <c r="J536" s="7"/>
      <c r="K536" s="7"/>
      <c r="L536" s="7"/>
      <c r="M536" s="7"/>
      <c r="N536" s="7"/>
      <c r="O536" s="7"/>
    </row>
    <row r="537" spans="1:15">
      <c r="A537" s="6" t="str">
        <f t="shared" si="16"/>
        <v>DISTRIBUCION VOLUMEN X CRITERIO (kg ó litros)GolosinasNIVEL MEDIO ALTO</v>
      </c>
      <c r="B537">
        <v>0</v>
      </c>
      <c r="C537" s="6">
        <v>0</v>
      </c>
      <c r="D537" s="6" t="s">
        <v>89</v>
      </c>
      <c r="E537" s="83">
        <v>12.057391869837165</v>
      </c>
      <c r="F537" s="83">
        <v>11.00798706409438</v>
      </c>
      <c r="G537" s="83">
        <v>13.53301833456117</v>
      </c>
      <c r="H537" s="7">
        <v>0</v>
      </c>
      <c r="I537" s="7"/>
      <c r="J537" s="7"/>
      <c r="K537" s="7"/>
      <c r="L537" s="7"/>
      <c r="M537" s="7"/>
      <c r="N537" s="7"/>
      <c r="O537" s="7"/>
    </row>
    <row r="538" spans="1:15">
      <c r="A538" s="6" t="str">
        <f t="shared" si="16"/>
        <v>DISTRIBUCION VOLUMEN X CRITERIO (kg ó litros)GolosinasNIVEL MEDIO</v>
      </c>
      <c r="B538">
        <v>0</v>
      </c>
      <c r="C538" s="6">
        <v>0</v>
      </c>
      <c r="D538" s="6" t="s">
        <v>90</v>
      </c>
      <c r="E538" s="83">
        <v>26.532761571128255</v>
      </c>
      <c r="F538" s="83">
        <v>24.763494479995206</v>
      </c>
      <c r="G538" s="83">
        <v>17.717056272759564</v>
      </c>
      <c r="H538" s="7">
        <v>0</v>
      </c>
      <c r="I538" s="7"/>
      <c r="J538" s="7"/>
      <c r="K538" s="7"/>
      <c r="L538" s="7"/>
      <c r="M538" s="7"/>
      <c r="N538" s="7"/>
      <c r="O538" s="7"/>
    </row>
    <row r="539" spans="1:15">
      <c r="A539" s="6" t="str">
        <f t="shared" si="16"/>
        <v>DISTRIBUCION VOLUMEN X CRITERIO (kg ó litros)GolosinasNIVEL MEDIO BAJO</v>
      </c>
      <c r="B539">
        <v>0</v>
      </c>
      <c r="C539" s="6">
        <v>0</v>
      </c>
      <c r="D539" s="6" t="s">
        <v>91</v>
      </c>
      <c r="E539" s="83">
        <v>13.87442660266219</v>
      </c>
      <c r="F539" s="83">
        <v>14.069881644008147</v>
      </c>
      <c r="G539" s="83">
        <v>15.785712556640158</v>
      </c>
      <c r="H539" s="7">
        <v>0</v>
      </c>
      <c r="I539" s="7"/>
      <c r="J539" s="7"/>
      <c r="K539" s="7"/>
      <c r="L539" s="7"/>
      <c r="M539" s="7"/>
      <c r="N539" s="7"/>
      <c r="O539" s="7"/>
    </row>
    <row r="540" spans="1:15">
      <c r="A540" s="6" t="str">
        <f t="shared" si="16"/>
        <v>DISTRIBUCION VOLUMEN X CRITERIO (kg ó litros)GolosinasNIVEL BAJO</v>
      </c>
      <c r="B540">
        <v>0</v>
      </c>
      <c r="C540" s="6">
        <v>0</v>
      </c>
      <c r="D540" s="6" t="s">
        <v>92</v>
      </c>
      <c r="E540" s="83">
        <v>25.045105542912761</v>
      </c>
      <c r="F540" s="83">
        <v>24.366642708963514</v>
      </c>
      <c r="G540" s="83">
        <v>27.683328045588663</v>
      </c>
      <c r="H540" s="7">
        <v>0</v>
      </c>
      <c r="I540" s="7"/>
      <c r="J540" s="7"/>
      <c r="K540" s="7"/>
      <c r="L540" s="7"/>
      <c r="M540" s="7"/>
      <c r="N540" s="7"/>
      <c r="O540" s="7"/>
    </row>
    <row r="541" spans="1:15">
      <c r="A541" s="6" t="str">
        <f t="shared" si="16"/>
        <v>DISTRIBUCION VOLUMEN X CRITERIO (kg ó litros)GolosinasHOMBRE</v>
      </c>
      <c r="B541">
        <v>0</v>
      </c>
      <c r="C541" s="6">
        <v>0</v>
      </c>
      <c r="D541" s="6" t="s">
        <v>93</v>
      </c>
      <c r="E541" s="83">
        <v>34.183433139910534</v>
      </c>
      <c r="F541" s="83">
        <v>35.24613791455382</v>
      </c>
      <c r="G541" s="83">
        <v>32.618928401222448</v>
      </c>
      <c r="H541" s="7">
        <v>0</v>
      </c>
      <c r="I541" s="7"/>
      <c r="J541" s="7"/>
      <c r="K541" s="7"/>
      <c r="L541" s="7"/>
      <c r="M541" s="7"/>
      <c r="N541" s="7"/>
      <c r="O541" s="7"/>
    </row>
    <row r="542" spans="1:15">
      <c r="A542" s="6" t="str">
        <f t="shared" si="16"/>
        <v>DISTRIBUCION VOLUMEN X CRITERIO (kg ó litros)GolosinasMUJER</v>
      </c>
      <c r="B542">
        <v>0</v>
      </c>
      <c r="C542" s="6">
        <v>0</v>
      </c>
      <c r="D542" s="6" t="s">
        <v>94</v>
      </c>
      <c r="E542" s="83">
        <v>65.816568620715714</v>
      </c>
      <c r="F542" s="83">
        <v>64.753855856839081</v>
      </c>
      <c r="G542" s="83">
        <v>67.381068566399875</v>
      </c>
      <c r="H542" s="7">
        <v>0</v>
      </c>
      <c r="I542" s="7"/>
      <c r="J542" s="7"/>
      <c r="K542" s="7"/>
      <c r="L542" s="7"/>
      <c r="M542" s="7"/>
      <c r="N542" s="7"/>
      <c r="O542" s="7"/>
    </row>
    <row r="543" spans="1:15">
      <c r="A543" s="6" t="str">
        <f>$B$543&amp;$C$543&amp;D543</f>
        <v>CONSUMO PER CAPITA (kg ó litros por individuo)Total AperitivosT.ESPAÑA</v>
      </c>
      <c r="B543" t="s">
        <v>61</v>
      </c>
      <c r="C543" s="6" t="s">
        <v>45</v>
      </c>
      <c r="D543" s="6" t="s">
        <v>65</v>
      </c>
      <c r="E543" s="83">
        <v>1.5343953405644843</v>
      </c>
      <c r="F543" s="83">
        <v>1.4239769381571585</v>
      </c>
      <c r="G543" s="83">
        <v>1.4266117533464142</v>
      </c>
      <c r="H543" s="7">
        <v>0</v>
      </c>
      <c r="I543" s="7"/>
      <c r="J543" s="7"/>
      <c r="K543" s="7"/>
      <c r="L543" s="7"/>
      <c r="M543" s="7"/>
      <c r="N543" s="7"/>
      <c r="O543" s="7"/>
    </row>
    <row r="544" spans="1:15">
      <c r="A544" s="6" t="str">
        <f t="shared" ref="A544:A572" si="17">$B$543&amp;$C$543&amp;D544</f>
        <v>CONSUMO PER CAPITA (kg ó litros por individuo)Total AperitivosBCN AM</v>
      </c>
      <c r="B544">
        <v>0</v>
      </c>
      <c r="C544" s="6">
        <v>0</v>
      </c>
      <c r="D544" s="6" t="s">
        <v>66</v>
      </c>
      <c r="E544" s="83">
        <v>1.7312632679121822</v>
      </c>
      <c r="F544" s="83">
        <v>1.5164890746251072</v>
      </c>
      <c r="G544" s="83">
        <v>1.524308530362446</v>
      </c>
      <c r="H544" s="7">
        <v>0</v>
      </c>
      <c r="I544" s="7"/>
      <c r="J544" s="7"/>
      <c r="K544" s="7"/>
      <c r="L544" s="7"/>
      <c r="M544" s="7"/>
      <c r="N544" s="7"/>
      <c r="O544" s="7"/>
    </row>
    <row r="545" spans="1:15">
      <c r="A545" s="6" t="str">
        <f t="shared" si="17"/>
        <v>CONSUMO PER CAPITA (kg ó litros por individuo)Total AperitivosREST.CAT ARAGON</v>
      </c>
      <c r="B545">
        <v>0</v>
      </c>
      <c r="C545" s="6">
        <v>0</v>
      </c>
      <c r="D545" s="6" t="s">
        <v>67</v>
      </c>
      <c r="E545" s="83">
        <v>1.6982411199145691</v>
      </c>
      <c r="F545" s="83">
        <v>1.8517600655953452</v>
      </c>
      <c r="G545" s="83">
        <v>1.9272705486091353</v>
      </c>
      <c r="H545" s="7">
        <v>0</v>
      </c>
      <c r="I545" s="7"/>
      <c r="J545" s="7"/>
      <c r="K545" s="7"/>
      <c r="L545" s="7"/>
      <c r="M545" s="7"/>
      <c r="N545" s="7"/>
      <c r="O545" s="7"/>
    </row>
    <row r="546" spans="1:15">
      <c r="A546" s="6" t="str">
        <f t="shared" si="17"/>
        <v>CONSUMO PER CAPITA (kg ó litros por individuo)Total AperitivosLEVANTE</v>
      </c>
      <c r="B546">
        <v>0</v>
      </c>
      <c r="C546" s="6">
        <v>0</v>
      </c>
      <c r="D546" s="6" t="s">
        <v>68</v>
      </c>
      <c r="E546" s="83">
        <v>1.3782753891406292</v>
      </c>
      <c r="F546" s="83">
        <v>1.0874797229966802</v>
      </c>
      <c r="G546" s="83">
        <v>0.95315362602304021</v>
      </c>
      <c r="H546" s="7">
        <v>0</v>
      </c>
      <c r="I546" s="7"/>
      <c r="J546" s="7"/>
      <c r="K546" s="7"/>
      <c r="L546" s="7"/>
      <c r="M546" s="7"/>
      <c r="N546" s="7"/>
      <c r="O546" s="7"/>
    </row>
    <row r="547" spans="1:15">
      <c r="A547" s="6" t="str">
        <f t="shared" si="17"/>
        <v>CONSUMO PER CAPITA (kg ó litros por individuo)Total AperitivosANDALUCIA</v>
      </c>
      <c r="B547">
        <v>0</v>
      </c>
      <c r="C547" s="6">
        <v>0</v>
      </c>
      <c r="D547" s="6" t="s">
        <v>69</v>
      </c>
      <c r="E547" s="83">
        <v>1.4703172973372298</v>
      </c>
      <c r="F547" s="83">
        <v>1.3871155280300427</v>
      </c>
      <c r="G547" s="83">
        <v>1.4670893014715447</v>
      </c>
      <c r="H547" s="7">
        <v>0</v>
      </c>
      <c r="I547" s="7"/>
      <c r="J547" s="7"/>
      <c r="K547" s="7"/>
      <c r="L547" s="7"/>
      <c r="M547" s="7"/>
      <c r="N547" s="7"/>
      <c r="O547" s="7"/>
    </row>
    <row r="548" spans="1:15">
      <c r="A548" s="6" t="str">
        <f t="shared" si="17"/>
        <v>CONSUMO PER CAPITA (kg ó litros por individuo)Total AperitivosMDD AM</v>
      </c>
      <c r="B548">
        <v>0</v>
      </c>
      <c r="C548" s="6">
        <v>0</v>
      </c>
      <c r="D548" s="6" t="s">
        <v>70</v>
      </c>
      <c r="E548" s="83">
        <v>1.2304020087057537</v>
      </c>
      <c r="F548" s="83">
        <v>1.2282856506785096</v>
      </c>
      <c r="G548" s="83">
        <v>1.0671638640206977</v>
      </c>
      <c r="H548" s="7">
        <v>0</v>
      </c>
      <c r="I548" s="7"/>
      <c r="J548" s="7"/>
      <c r="K548" s="7"/>
      <c r="L548" s="7"/>
      <c r="M548" s="7"/>
      <c r="N548" s="7"/>
      <c r="O548" s="7"/>
    </row>
    <row r="549" spans="1:15">
      <c r="A549" s="6" t="str">
        <f t="shared" si="17"/>
        <v>CONSUMO PER CAPITA (kg ó litros por individuo)Total AperitivosRTO CENTRO</v>
      </c>
      <c r="B549">
        <v>0</v>
      </c>
      <c r="C549" s="6">
        <v>0</v>
      </c>
      <c r="D549" s="6" t="s">
        <v>71</v>
      </c>
      <c r="E549" s="83">
        <v>1.7890523706431063</v>
      </c>
      <c r="F549" s="83">
        <v>1.6139973919252275</v>
      </c>
      <c r="G549" s="83">
        <v>2.2969259882476702</v>
      </c>
      <c r="H549" s="7">
        <v>0</v>
      </c>
      <c r="I549" s="7"/>
      <c r="J549" s="7"/>
      <c r="K549" s="7"/>
      <c r="L549" s="7"/>
      <c r="M549" s="7"/>
      <c r="N549" s="7"/>
      <c r="O549" s="7"/>
    </row>
    <row r="550" spans="1:15">
      <c r="A550" s="6" t="str">
        <f t="shared" si="17"/>
        <v>CONSUMO PER CAPITA (kg ó litros por individuo)Total AperitivosNORTE-CENTRO</v>
      </c>
      <c r="B550">
        <v>0</v>
      </c>
      <c r="C550" s="6">
        <v>0</v>
      </c>
      <c r="D550" s="6" t="s">
        <v>72</v>
      </c>
      <c r="E550" s="83">
        <v>1.8618170287364855</v>
      </c>
      <c r="F550" s="83">
        <v>1.6470452436035108</v>
      </c>
      <c r="G550" s="83">
        <v>1.4512072479081513</v>
      </c>
      <c r="H550" s="7">
        <v>0</v>
      </c>
      <c r="I550" s="7"/>
      <c r="J550" s="7"/>
      <c r="K550" s="7"/>
      <c r="L550" s="7"/>
      <c r="M550" s="7"/>
      <c r="N550" s="7"/>
      <c r="O550" s="7"/>
    </row>
    <row r="551" spans="1:15">
      <c r="A551" s="6" t="str">
        <f t="shared" si="17"/>
        <v>CONSUMO PER CAPITA (kg ó litros por individuo)Total AperitivosNOROESTE</v>
      </c>
      <c r="B551">
        <v>0</v>
      </c>
      <c r="C551" s="6">
        <v>0</v>
      </c>
      <c r="D551" s="6" t="s">
        <v>73</v>
      </c>
      <c r="E551" s="83">
        <v>1.3428949379476109</v>
      </c>
      <c r="F551" s="83">
        <v>1.2183756825529255</v>
      </c>
      <c r="G551" s="83">
        <v>0.91673262367207287</v>
      </c>
      <c r="H551" s="7">
        <v>0</v>
      </c>
      <c r="I551" s="7"/>
      <c r="J551" s="7"/>
      <c r="K551" s="7"/>
      <c r="L551" s="7"/>
      <c r="M551" s="7"/>
      <c r="N551" s="7"/>
      <c r="O551" s="7"/>
    </row>
    <row r="552" spans="1:15">
      <c r="A552" s="6" t="str">
        <f t="shared" si="17"/>
        <v>CONSUMO PER CAPITA (kg ó litros por individuo)Total Aperitivos&lt;2MIL</v>
      </c>
      <c r="B552">
        <v>0</v>
      </c>
      <c r="C552" s="6">
        <v>0</v>
      </c>
      <c r="D552" s="6" t="s">
        <v>74</v>
      </c>
      <c r="E552" s="83">
        <v>1.4877132621060076</v>
      </c>
      <c r="F552" s="83">
        <v>1.3513835164205201</v>
      </c>
      <c r="G552" s="83">
        <v>1.5393220032053949</v>
      </c>
      <c r="H552" s="7">
        <v>0</v>
      </c>
      <c r="I552" s="7"/>
      <c r="J552" s="7"/>
      <c r="K552" s="7"/>
      <c r="L552" s="7"/>
      <c r="M552" s="7"/>
      <c r="N552" s="7"/>
      <c r="O552" s="7"/>
    </row>
    <row r="553" spans="1:15">
      <c r="A553" s="6" t="str">
        <f t="shared" si="17"/>
        <v>CONSUMO PER CAPITA (kg ó litros por individuo)Total Aperitivos2-5MIL</v>
      </c>
      <c r="B553">
        <v>0</v>
      </c>
      <c r="C553" s="6">
        <v>0</v>
      </c>
      <c r="D553" s="6" t="s">
        <v>75</v>
      </c>
      <c r="E553" s="83">
        <v>1.1817647851665474</v>
      </c>
      <c r="F553" s="83">
        <v>1.1285202276785473</v>
      </c>
      <c r="G553" s="83">
        <v>0.88558042805080717</v>
      </c>
      <c r="H553" s="7">
        <v>0</v>
      </c>
      <c r="I553" s="7"/>
      <c r="J553" s="7"/>
      <c r="K553" s="7"/>
      <c r="L553" s="7"/>
      <c r="M553" s="7"/>
      <c r="N553" s="7"/>
      <c r="O553" s="7"/>
    </row>
    <row r="554" spans="1:15">
      <c r="A554" s="6" t="str">
        <f t="shared" si="17"/>
        <v>CONSUMO PER CAPITA (kg ó litros por individuo)Total Aperitivos5-10MIL</v>
      </c>
      <c r="B554">
        <v>0</v>
      </c>
      <c r="C554" s="6">
        <v>0</v>
      </c>
      <c r="D554" s="6" t="s">
        <v>76</v>
      </c>
      <c r="E554" s="83">
        <v>1.427613149846191</v>
      </c>
      <c r="F554" s="83">
        <v>0.86722390871720556</v>
      </c>
      <c r="G554" s="83">
        <v>0.85797895130202106</v>
      </c>
      <c r="H554" s="7">
        <v>0</v>
      </c>
      <c r="I554" s="7"/>
      <c r="J554" s="7"/>
      <c r="K554" s="7"/>
      <c r="L554" s="7"/>
      <c r="M554" s="7"/>
      <c r="N554" s="7"/>
      <c r="O554" s="7"/>
    </row>
    <row r="555" spans="1:15">
      <c r="A555" s="6" t="str">
        <f t="shared" si="17"/>
        <v>CONSUMO PER CAPITA (kg ó litros por individuo)Total Aperitivos10-30MIL</v>
      </c>
      <c r="B555">
        <v>0</v>
      </c>
      <c r="C555" s="6">
        <v>0</v>
      </c>
      <c r="D555" s="6" t="s">
        <v>77</v>
      </c>
      <c r="E555" s="83">
        <v>1.8361435925909007</v>
      </c>
      <c r="F555" s="83">
        <v>1.6503532179752198</v>
      </c>
      <c r="G555" s="83">
        <v>1.6944594143068783</v>
      </c>
      <c r="H555" s="7">
        <v>0</v>
      </c>
      <c r="I555" s="7"/>
      <c r="J555" s="7"/>
      <c r="K555" s="7"/>
      <c r="L555" s="7"/>
      <c r="M555" s="7"/>
      <c r="N555" s="7"/>
      <c r="O555" s="7"/>
    </row>
    <row r="556" spans="1:15">
      <c r="A556" s="6" t="str">
        <f t="shared" si="17"/>
        <v>CONSUMO PER CAPITA (kg ó litros por individuo)Total Aperitivos30-100MIL</v>
      </c>
      <c r="B556">
        <v>0</v>
      </c>
      <c r="C556" s="6">
        <v>0</v>
      </c>
      <c r="D556" s="6" t="s">
        <v>78</v>
      </c>
      <c r="E556" s="83">
        <v>1.5131435946208631</v>
      </c>
      <c r="F556" s="83">
        <v>1.5495212837041539</v>
      </c>
      <c r="G556" s="83">
        <v>1.6752897246118243</v>
      </c>
      <c r="H556" s="7">
        <v>0</v>
      </c>
      <c r="I556" s="7"/>
      <c r="J556" s="7"/>
      <c r="K556" s="7"/>
      <c r="L556" s="7"/>
      <c r="M556" s="7"/>
      <c r="N556" s="7"/>
      <c r="O556" s="7"/>
    </row>
    <row r="557" spans="1:15">
      <c r="A557" s="6" t="str">
        <f t="shared" si="17"/>
        <v>CONSUMO PER CAPITA (kg ó litros por individuo)Total Aperitivos100-200MIL</v>
      </c>
      <c r="B557">
        <v>0</v>
      </c>
      <c r="C557" s="6">
        <v>0</v>
      </c>
      <c r="D557" s="6" t="s">
        <v>79</v>
      </c>
      <c r="E557" s="83">
        <v>1.1399498111961264</v>
      </c>
      <c r="F557" s="83">
        <v>1.2604588851547931</v>
      </c>
      <c r="G557" s="83">
        <v>1.3134901820426697</v>
      </c>
      <c r="H557" s="7">
        <v>0</v>
      </c>
      <c r="I557" s="7"/>
      <c r="J557" s="7"/>
      <c r="K557" s="7"/>
      <c r="L557" s="7"/>
      <c r="M557" s="7"/>
      <c r="N557" s="7"/>
      <c r="O557" s="7"/>
    </row>
    <row r="558" spans="1:15">
      <c r="A558" s="6" t="str">
        <f t="shared" si="17"/>
        <v>CONSUMO PER CAPITA (kg ó litros por individuo)Total Aperitivos200-500MIL</v>
      </c>
      <c r="B558">
        <v>0</v>
      </c>
      <c r="C558" s="6">
        <v>0</v>
      </c>
      <c r="D558" s="6" t="s">
        <v>80</v>
      </c>
      <c r="E558" s="83">
        <v>1.9758048227756144</v>
      </c>
      <c r="F558" s="83">
        <v>1.6544419715750995</v>
      </c>
      <c r="G558" s="83">
        <v>1.5098805589831725</v>
      </c>
      <c r="H558" s="7">
        <v>0</v>
      </c>
      <c r="I558" s="7"/>
      <c r="J558" s="7"/>
      <c r="K558" s="7"/>
      <c r="L558" s="7"/>
      <c r="M558" s="7"/>
      <c r="N558" s="7"/>
      <c r="O558" s="7"/>
    </row>
    <row r="559" spans="1:15">
      <c r="A559" s="6" t="str">
        <f t="shared" si="17"/>
        <v>CONSUMO PER CAPITA (kg ó litros por individuo)Total Aperitivos&gt;500MIL</v>
      </c>
      <c r="B559">
        <v>0</v>
      </c>
      <c r="C559" s="6">
        <v>0</v>
      </c>
      <c r="D559" s="6" t="s">
        <v>81</v>
      </c>
      <c r="E559" s="83">
        <v>1.3340410609651705</v>
      </c>
      <c r="F559" s="83">
        <v>1.3685417269724676</v>
      </c>
      <c r="G559" s="83">
        <v>1.2802938453413133</v>
      </c>
      <c r="H559" s="7">
        <v>0</v>
      </c>
      <c r="I559" s="7"/>
      <c r="J559" s="7"/>
      <c r="K559" s="7"/>
      <c r="L559" s="7"/>
      <c r="M559" s="7"/>
      <c r="N559" s="7"/>
      <c r="O559" s="7"/>
    </row>
    <row r="560" spans="1:15">
      <c r="A560" s="6" t="str">
        <f t="shared" si="17"/>
        <v>CONSUMO PER CAPITA (kg ó litros por individuo)Total AperitivosDE 15 A 19 AÑOS</v>
      </c>
      <c r="B560">
        <v>0</v>
      </c>
      <c r="C560" s="6">
        <v>0</v>
      </c>
      <c r="D560" s="6" t="s">
        <v>82</v>
      </c>
      <c r="E560" s="83">
        <v>1.5236057723481113</v>
      </c>
      <c r="F560" s="83">
        <v>1.2731376148469267</v>
      </c>
      <c r="G560" s="83">
        <v>1.6896224487665426</v>
      </c>
      <c r="H560" s="7">
        <v>0</v>
      </c>
      <c r="I560" s="7"/>
      <c r="J560" s="7"/>
      <c r="K560" s="7"/>
      <c r="L560" s="7"/>
      <c r="M560" s="7"/>
      <c r="N560" s="7"/>
      <c r="O560" s="7"/>
    </row>
    <row r="561" spans="1:15">
      <c r="A561" s="6" t="str">
        <f t="shared" si="17"/>
        <v>CONSUMO PER CAPITA (kg ó litros por individuo)Total AperitivosDE 20 A 24 AÑOS</v>
      </c>
      <c r="B561">
        <v>0</v>
      </c>
      <c r="C561" s="6">
        <v>0</v>
      </c>
      <c r="D561" s="6" t="s">
        <v>83</v>
      </c>
      <c r="E561" s="83">
        <v>0.75280332554650786</v>
      </c>
      <c r="F561" s="83">
        <v>0.85626032026558563</v>
      </c>
      <c r="G561" s="83">
        <v>0.8056324407617953</v>
      </c>
      <c r="H561" s="7">
        <v>0</v>
      </c>
      <c r="I561" s="7"/>
      <c r="J561" s="7"/>
      <c r="K561" s="7"/>
      <c r="L561" s="7"/>
      <c r="M561" s="7"/>
      <c r="N561" s="7"/>
      <c r="O561" s="7"/>
    </row>
    <row r="562" spans="1:15">
      <c r="A562" s="6" t="str">
        <f t="shared" si="17"/>
        <v>CONSUMO PER CAPITA (kg ó litros por individuo)Total AperitivosDE 25 A 34 AÑOS</v>
      </c>
      <c r="B562">
        <v>0</v>
      </c>
      <c r="C562" s="6">
        <v>0</v>
      </c>
      <c r="D562" s="6" t="s">
        <v>84</v>
      </c>
      <c r="E562" s="83">
        <v>1.067610291568901</v>
      </c>
      <c r="F562" s="83">
        <v>0.93737076137844677</v>
      </c>
      <c r="G562" s="83">
        <v>0.62877695642434439</v>
      </c>
      <c r="H562" s="7">
        <v>0</v>
      </c>
      <c r="I562" s="7"/>
      <c r="J562" s="7"/>
      <c r="K562" s="7"/>
      <c r="L562" s="7"/>
      <c r="M562" s="7"/>
      <c r="N562" s="7"/>
      <c r="O562" s="7"/>
    </row>
    <row r="563" spans="1:15">
      <c r="A563" s="6" t="str">
        <f t="shared" si="17"/>
        <v>CONSUMO PER CAPITA (kg ó litros por individuo)Total AperitivosDE 35 A 49 AÑOS</v>
      </c>
      <c r="B563">
        <v>0</v>
      </c>
      <c r="C563" s="6">
        <v>0</v>
      </c>
      <c r="D563" s="6" t="s">
        <v>85</v>
      </c>
      <c r="E563" s="83">
        <v>1.4853713786577791</v>
      </c>
      <c r="F563" s="83">
        <v>1.1172009826529903</v>
      </c>
      <c r="G563" s="83">
        <v>1.0898463065723971</v>
      </c>
      <c r="H563" s="7">
        <v>0</v>
      </c>
      <c r="I563" s="7"/>
      <c r="J563" s="7"/>
      <c r="K563" s="7"/>
      <c r="L563" s="7"/>
      <c r="M563" s="7"/>
      <c r="N563" s="7"/>
      <c r="O563" s="7"/>
    </row>
    <row r="564" spans="1:15">
      <c r="A564" s="6" t="str">
        <f t="shared" si="17"/>
        <v>CONSUMO PER CAPITA (kg ó litros por individuo)Total AperitivosDE 50 A 59 AÑOS</v>
      </c>
      <c r="B564">
        <v>0</v>
      </c>
      <c r="C564" s="6">
        <v>0</v>
      </c>
      <c r="D564" s="6" t="s">
        <v>86</v>
      </c>
      <c r="E564" s="83">
        <v>1.6412652016300096</v>
      </c>
      <c r="F564" s="83">
        <v>1.5262057538780995</v>
      </c>
      <c r="G564" s="83">
        <v>1.3808934808566469</v>
      </c>
      <c r="H564" s="7">
        <v>0</v>
      </c>
      <c r="I564" s="7"/>
      <c r="J564" s="7"/>
      <c r="K564" s="7"/>
      <c r="L564" s="7"/>
      <c r="M564" s="7"/>
      <c r="N564" s="7"/>
      <c r="O564" s="7"/>
    </row>
    <row r="565" spans="1:15">
      <c r="A565" s="6" t="str">
        <f t="shared" si="17"/>
        <v>CONSUMO PER CAPITA (kg ó litros por individuo)Total AperitivosDE 60 A 75 AÑOS</v>
      </c>
      <c r="B565">
        <v>0</v>
      </c>
      <c r="C565" s="6">
        <v>0</v>
      </c>
      <c r="D565" s="6" t="s">
        <v>87</v>
      </c>
      <c r="E565" s="83">
        <v>2.0305945947774213</v>
      </c>
      <c r="F565" s="83">
        <v>2.2405642271911215</v>
      </c>
      <c r="G565" s="83">
        <v>2.4798687529459937</v>
      </c>
      <c r="H565" s="7">
        <v>0</v>
      </c>
      <c r="I565" s="7"/>
      <c r="J565" s="7"/>
      <c r="K565" s="7"/>
      <c r="L565" s="7"/>
      <c r="M565" s="7"/>
      <c r="N565" s="7"/>
      <c r="O565" s="7"/>
    </row>
    <row r="566" spans="1:15">
      <c r="A566" s="6" t="str">
        <f t="shared" si="17"/>
        <v>CONSUMO PER CAPITA (kg ó litros por individuo)Total AperitivosNIVEL ALTO</v>
      </c>
      <c r="B566">
        <v>0</v>
      </c>
      <c r="C566" s="6">
        <v>0</v>
      </c>
      <c r="D566" s="6" t="s">
        <v>88</v>
      </c>
      <c r="E566" s="83">
        <v>1.3455647442124965</v>
      </c>
      <c r="F566" s="83">
        <v>1.3230047889926684</v>
      </c>
      <c r="G566" s="83">
        <v>1.1357643911534758</v>
      </c>
      <c r="H566" s="7">
        <v>0</v>
      </c>
      <c r="I566" s="7"/>
      <c r="J566" s="7"/>
      <c r="K566" s="7"/>
      <c r="L566" s="7"/>
      <c r="M566" s="7"/>
      <c r="N566" s="7"/>
      <c r="O566" s="7"/>
    </row>
    <row r="567" spans="1:15">
      <c r="A567" s="6" t="str">
        <f t="shared" si="17"/>
        <v>CONSUMO PER CAPITA (kg ó litros por individuo)Total AperitivosNIVEL MEDIO ALTO</v>
      </c>
      <c r="B567">
        <v>0</v>
      </c>
      <c r="C567" s="6">
        <v>0</v>
      </c>
      <c r="D567" s="6" t="s">
        <v>89</v>
      </c>
      <c r="E567" s="83">
        <v>1.2452258559502214</v>
      </c>
      <c r="F567" s="83">
        <v>0.96317125049175623</v>
      </c>
      <c r="G567" s="83">
        <v>1.0800570906923861</v>
      </c>
      <c r="H567" s="7">
        <v>0</v>
      </c>
      <c r="I567" s="7"/>
      <c r="J567" s="7"/>
      <c r="K567" s="7"/>
      <c r="L567" s="7"/>
      <c r="M567" s="7"/>
      <c r="N567" s="7"/>
      <c r="O567" s="7"/>
    </row>
    <row r="568" spans="1:15">
      <c r="A568" s="6" t="str">
        <f t="shared" si="17"/>
        <v>CONSUMO PER CAPITA (kg ó litros por individuo)Total AperitivosNIVEL MEDIO</v>
      </c>
      <c r="B568">
        <v>0</v>
      </c>
      <c r="C568" s="6">
        <v>0</v>
      </c>
      <c r="D568" s="6" t="s">
        <v>90</v>
      </c>
      <c r="E568" s="83">
        <v>1.9164141965695034</v>
      </c>
      <c r="F568" s="83">
        <v>1.6536085491145209</v>
      </c>
      <c r="G568" s="83">
        <v>1.6817194255226273</v>
      </c>
      <c r="H568" s="7">
        <v>0</v>
      </c>
      <c r="I568" s="7"/>
      <c r="J568" s="7"/>
      <c r="K568" s="7"/>
      <c r="L568" s="7"/>
      <c r="M568" s="7"/>
      <c r="N568" s="7"/>
      <c r="O568" s="7"/>
    </row>
    <row r="569" spans="1:15">
      <c r="A569" s="6" t="str">
        <f t="shared" si="17"/>
        <v>CONSUMO PER CAPITA (kg ó litros por individuo)Total AperitivosNIVEL MEDIO BAJO</v>
      </c>
      <c r="B569">
        <v>0</v>
      </c>
      <c r="C569" s="6">
        <v>0</v>
      </c>
      <c r="D569" s="6" t="s">
        <v>91</v>
      </c>
      <c r="E569" s="83">
        <v>1.2508746233380035</v>
      </c>
      <c r="F569" s="83">
        <v>1.2890809628626154</v>
      </c>
      <c r="G569" s="83">
        <v>1.573954842471496</v>
      </c>
      <c r="H569" s="7">
        <v>0</v>
      </c>
      <c r="I569" s="7"/>
      <c r="J569" s="7"/>
      <c r="K569" s="7"/>
      <c r="L569" s="7"/>
      <c r="M569" s="7"/>
      <c r="N569" s="7"/>
      <c r="O569" s="7"/>
    </row>
    <row r="570" spans="1:15">
      <c r="A570" s="6" t="str">
        <f t="shared" si="17"/>
        <v>CONSUMO PER CAPITA (kg ó litros por individuo)Total AperitivosNIVEL BAJO</v>
      </c>
      <c r="B570">
        <v>0</v>
      </c>
      <c r="C570" s="6">
        <v>0</v>
      </c>
      <c r="D570" s="6" t="s">
        <v>92</v>
      </c>
      <c r="E570" s="83">
        <v>1.678429884147342</v>
      </c>
      <c r="F570" s="83">
        <v>1.6866091695353287</v>
      </c>
      <c r="G570" s="83">
        <v>1.5628441373201547</v>
      </c>
      <c r="H570" s="7">
        <v>0</v>
      </c>
      <c r="I570" s="7"/>
      <c r="J570" s="7"/>
      <c r="K570" s="7"/>
      <c r="L570" s="7"/>
      <c r="M570" s="7"/>
      <c r="N570" s="7"/>
      <c r="O570" s="7"/>
    </row>
    <row r="571" spans="1:15">
      <c r="A571" s="6" t="str">
        <f t="shared" si="17"/>
        <v>CONSUMO PER CAPITA (kg ó litros por individuo)Total AperitivosHOMBRE</v>
      </c>
      <c r="B571">
        <v>0</v>
      </c>
      <c r="C571" s="6">
        <v>0</v>
      </c>
      <c r="D571" s="6" t="s">
        <v>93</v>
      </c>
      <c r="E571" s="83">
        <v>1.2196957520849636</v>
      </c>
      <c r="F571" s="83">
        <v>1.2002968364392226</v>
      </c>
      <c r="G571" s="83">
        <v>1.4026518279042886</v>
      </c>
      <c r="H571" s="7">
        <v>0</v>
      </c>
      <c r="I571" s="7"/>
      <c r="J571" s="7"/>
      <c r="K571" s="7"/>
      <c r="L571" s="7"/>
      <c r="M571" s="7"/>
      <c r="N571" s="7"/>
      <c r="O571" s="7"/>
    </row>
    <row r="572" spans="1:15">
      <c r="A572" s="6" t="str">
        <f t="shared" si="17"/>
        <v>CONSUMO PER CAPITA (kg ó litros por individuo)Total AperitivosMUJER</v>
      </c>
      <c r="B572">
        <v>0</v>
      </c>
      <c r="C572" s="6">
        <v>0</v>
      </c>
      <c r="D572" s="6" t="s">
        <v>94</v>
      </c>
      <c r="E572" s="83">
        <v>1.8453441019487964</v>
      </c>
      <c r="F572" s="83">
        <v>1.6447860983822349</v>
      </c>
      <c r="G572" s="83">
        <v>1.4503266541959505</v>
      </c>
      <c r="H572" s="7">
        <v>0</v>
      </c>
      <c r="I572" s="7"/>
      <c r="J572" s="7"/>
      <c r="K572" s="7"/>
      <c r="L572" s="7"/>
      <c r="M572" s="7"/>
      <c r="N572" s="7"/>
      <c r="O572" s="7"/>
    </row>
    <row r="573" spans="1:15">
      <c r="A573" s="6" t="str">
        <f>$B$543&amp;$C$573&amp;D573</f>
        <v>CONSUMO PER CAPITA (kg ó litros por individuo)Patatas Fritas + Otros Aperitivos SaladosT.ESPAÑA</v>
      </c>
      <c r="B573">
        <v>0</v>
      </c>
      <c r="C573" s="6" t="s">
        <v>46</v>
      </c>
      <c r="D573" s="6" t="s">
        <v>65</v>
      </c>
      <c r="E573" s="83">
        <v>0.87842475054117675</v>
      </c>
      <c r="F573" s="83">
        <v>0.82067530743802142</v>
      </c>
      <c r="G573" s="83">
        <v>0.79487287681691177</v>
      </c>
      <c r="H573" s="7">
        <v>0</v>
      </c>
      <c r="I573" s="7"/>
      <c r="J573" s="7"/>
      <c r="K573" s="7"/>
      <c r="L573" s="7"/>
      <c r="M573" s="7"/>
      <c r="N573" s="7"/>
      <c r="O573" s="7"/>
    </row>
    <row r="574" spans="1:15">
      <c r="A574" s="6" t="str">
        <f t="shared" ref="A574:A602" si="18">$B$543&amp;$C$573&amp;D574</f>
        <v>CONSUMO PER CAPITA (kg ó litros por individuo)Patatas Fritas + Otros Aperitivos SaladosBCN AM</v>
      </c>
      <c r="B574">
        <v>0</v>
      </c>
      <c r="C574" s="6">
        <v>0</v>
      </c>
      <c r="D574" s="6" t="s">
        <v>66</v>
      </c>
      <c r="E574" s="83">
        <v>0.72549104551143506</v>
      </c>
      <c r="F574" s="83">
        <v>0.81378308023371948</v>
      </c>
      <c r="G574" s="83">
        <v>0.90824014941848241</v>
      </c>
      <c r="H574" s="7">
        <v>0</v>
      </c>
      <c r="I574" s="7"/>
      <c r="J574" s="7"/>
      <c r="K574" s="7"/>
      <c r="L574" s="7"/>
      <c r="M574" s="7"/>
      <c r="N574" s="7"/>
      <c r="O574" s="7"/>
    </row>
    <row r="575" spans="1:15">
      <c r="A575" s="6" t="str">
        <f t="shared" si="18"/>
        <v>CONSUMO PER CAPITA (kg ó litros por individuo)Patatas Fritas + Otros Aperitivos SaladosREST.CAT ARAGON</v>
      </c>
      <c r="B575">
        <v>0</v>
      </c>
      <c r="C575" s="6">
        <v>0</v>
      </c>
      <c r="D575" s="6" t="s">
        <v>67</v>
      </c>
      <c r="E575" s="83">
        <v>0.9607803986034249</v>
      </c>
      <c r="F575" s="83">
        <v>0.90400308840999377</v>
      </c>
      <c r="G575" s="83">
        <v>0.9473079207457229</v>
      </c>
      <c r="H575" s="7">
        <v>0</v>
      </c>
      <c r="I575" s="7"/>
      <c r="J575" s="7"/>
      <c r="K575" s="7"/>
      <c r="L575" s="7"/>
      <c r="M575" s="7"/>
      <c r="N575" s="7"/>
      <c r="O575" s="7"/>
    </row>
    <row r="576" spans="1:15">
      <c r="A576" s="6" t="str">
        <f t="shared" si="18"/>
        <v>CONSUMO PER CAPITA (kg ó litros por individuo)Patatas Fritas + Otros Aperitivos SaladosLEVANTE</v>
      </c>
      <c r="B576">
        <v>0</v>
      </c>
      <c r="C576" s="6">
        <v>0</v>
      </c>
      <c r="D576" s="6" t="s">
        <v>68</v>
      </c>
      <c r="E576" s="83">
        <v>0.90867433963355548</v>
      </c>
      <c r="F576" s="83">
        <v>0.69357157690382432</v>
      </c>
      <c r="G576" s="83">
        <v>0.50497362881040775</v>
      </c>
      <c r="H576" s="7">
        <v>0</v>
      </c>
      <c r="I576" s="7"/>
      <c r="J576" s="7"/>
      <c r="K576" s="7"/>
      <c r="L576" s="7"/>
      <c r="M576" s="7"/>
      <c r="N576" s="7"/>
      <c r="O576" s="7"/>
    </row>
    <row r="577" spans="1:15">
      <c r="A577" s="6" t="str">
        <f t="shared" si="18"/>
        <v>CONSUMO PER CAPITA (kg ó litros por individuo)Patatas Fritas + Otros Aperitivos SaladosANDALUCIA</v>
      </c>
      <c r="B577">
        <v>0</v>
      </c>
      <c r="C577" s="6">
        <v>0</v>
      </c>
      <c r="D577" s="6" t="s">
        <v>69</v>
      </c>
      <c r="E577" s="83">
        <v>0.88224592495419718</v>
      </c>
      <c r="F577" s="83">
        <v>0.85255331089423014</v>
      </c>
      <c r="G577" s="83">
        <v>0.85358541987720971</v>
      </c>
      <c r="H577" s="7">
        <v>0</v>
      </c>
      <c r="I577" s="7"/>
      <c r="J577" s="7"/>
      <c r="K577" s="7"/>
      <c r="L577" s="7"/>
      <c r="M577" s="7"/>
      <c r="N577" s="7"/>
      <c r="O577" s="7"/>
    </row>
    <row r="578" spans="1:15">
      <c r="A578" s="6" t="str">
        <f t="shared" si="18"/>
        <v>CONSUMO PER CAPITA (kg ó litros por individuo)Patatas Fritas + Otros Aperitivos SaladosMDD AM</v>
      </c>
      <c r="B578">
        <v>0</v>
      </c>
      <c r="C578" s="6">
        <v>0</v>
      </c>
      <c r="D578" s="6" t="s">
        <v>70</v>
      </c>
      <c r="E578" s="83">
        <v>0.7381330881848629</v>
      </c>
      <c r="F578" s="83">
        <v>0.8050797596402095</v>
      </c>
      <c r="G578" s="83">
        <v>0.67273319610361459</v>
      </c>
      <c r="H578" s="7">
        <v>0</v>
      </c>
      <c r="I578" s="7"/>
      <c r="J578" s="7"/>
      <c r="K578" s="7"/>
      <c r="L578" s="7"/>
      <c r="M578" s="7"/>
      <c r="N578" s="7"/>
      <c r="O578" s="7"/>
    </row>
    <row r="579" spans="1:15">
      <c r="A579" s="6" t="str">
        <f t="shared" si="18"/>
        <v>CONSUMO PER CAPITA (kg ó litros por individuo)Patatas Fritas + Otros Aperitivos SaladosRTO CENTRO</v>
      </c>
      <c r="B579">
        <v>0</v>
      </c>
      <c r="C579" s="6">
        <v>0</v>
      </c>
      <c r="D579" s="6" t="s">
        <v>71</v>
      </c>
      <c r="E579" s="83">
        <v>1.0869398177005167</v>
      </c>
      <c r="F579" s="83">
        <v>0.9918118683070144</v>
      </c>
      <c r="G579" s="83">
        <v>1.3181650555032043</v>
      </c>
      <c r="H579" s="7">
        <v>0</v>
      </c>
      <c r="I579" s="7"/>
      <c r="J579" s="7"/>
      <c r="K579" s="7"/>
      <c r="L579" s="7"/>
      <c r="M579" s="7"/>
      <c r="N579" s="7"/>
      <c r="O579" s="7"/>
    </row>
    <row r="580" spans="1:15">
      <c r="A580" s="6" t="str">
        <f t="shared" si="18"/>
        <v>CONSUMO PER CAPITA (kg ó litros por individuo)Patatas Fritas + Otros Aperitivos SaladosNORTE-CENTRO</v>
      </c>
      <c r="B580">
        <v>0</v>
      </c>
      <c r="C580" s="6">
        <v>0</v>
      </c>
      <c r="D580" s="6" t="s">
        <v>72</v>
      </c>
      <c r="E580" s="83">
        <v>0.89629678082703257</v>
      </c>
      <c r="F580" s="83">
        <v>0.87929074150103648</v>
      </c>
      <c r="G580" s="83">
        <v>0.78808219756618991</v>
      </c>
      <c r="H580" s="7">
        <v>0</v>
      </c>
      <c r="I580" s="7"/>
      <c r="J580" s="7"/>
      <c r="K580" s="7"/>
      <c r="L580" s="7"/>
      <c r="M580" s="7"/>
      <c r="N580" s="7"/>
      <c r="O580" s="7"/>
    </row>
    <row r="581" spans="1:15">
      <c r="A581" s="6" t="str">
        <f t="shared" si="18"/>
        <v>CONSUMO PER CAPITA (kg ó litros por individuo)Patatas Fritas + Otros Aperitivos SaladosNOROESTE</v>
      </c>
      <c r="B581">
        <v>0</v>
      </c>
      <c r="C581" s="6">
        <v>0</v>
      </c>
      <c r="D581" s="6" t="s">
        <v>73</v>
      </c>
      <c r="E581" s="83">
        <v>0.82425912852120398</v>
      </c>
      <c r="F581" s="83">
        <v>0.63137339733293341</v>
      </c>
      <c r="G581" s="83">
        <v>0.46091689560974169</v>
      </c>
      <c r="H581" s="7">
        <v>0</v>
      </c>
      <c r="I581" s="7"/>
      <c r="J581" s="7"/>
      <c r="K581" s="7"/>
      <c r="L581" s="7"/>
      <c r="M581" s="7"/>
      <c r="N581" s="7"/>
      <c r="O581" s="7"/>
    </row>
    <row r="582" spans="1:15">
      <c r="A582" s="6" t="str">
        <f t="shared" si="18"/>
        <v>CONSUMO PER CAPITA (kg ó litros por individuo)Patatas Fritas + Otros Aperitivos Salados&lt;2MIL</v>
      </c>
      <c r="B582">
        <v>0</v>
      </c>
      <c r="C582" s="6">
        <v>0</v>
      </c>
      <c r="D582" s="6" t="s">
        <v>74</v>
      </c>
      <c r="E582" s="83">
        <v>0.92125672193660857</v>
      </c>
      <c r="F582" s="83">
        <v>0.77577476042050553</v>
      </c>
      <c r="G582" s="83">
        <v>0.8384144385815202</v>
      </c>
      <c r="H582" s="7">
        <v>0</v>
      </c>
      <c r="I582" s="7"/>
      <c r="J582" s="7"/>
      <c r="K582" s="7"/>
      <c r="L582" s="7"/>
      <c r="M582" s="7"/>
      <c r="N582" s="7"/>
      <c r="O582" s="7"/>
    </row>
    <row r="583" spans="1:15">
      <c r="A583" s="6" t="str">
        <f t="shared" si="18"/>
        <v>CONSUMO PER CAPITA (kg ó litros por individuo)Patatas Fritas + Otros Aperitivos Salados2-5MIL</v>
      </c>
      <c r="B583">
        <v>0</v>
      </c>
      <c r="C583" s="6">
        <v>0</v>
      </c>
      <c r="D583" s="6" t="s">
        <v>75</v>
      </c>
      <c r="E583" s="83">
        <v>0.68683826689249383</v>
      </c>
      <c r="F583" s="83">
        <v>0.66831362163319263</v>
      </c>
      <c r="G583" s="83">
        <v>0.56854996563959304</v>
      </c>
      <c r="H583" s="7">
        <v>0</v>
      </c>
      <c r="I583" s="7"/>
      <c r="J583" s="7"/>
      <c r="K583" s="7"/>
      <c r="L583" s="7"/>
      <c r="M583" s="7"/>
      <c r="N583" s="7"/>
      <c r="O583" s="7"/>
    </row>
    <row r="584" spans="1:15">
      <c r="A584" s="6" t="str">
        <f t="shared" si="18"/>
        <v>CONSUMO PER CAPITA (kg ó litros por individuo)Patatas Fritas + Otros Aperitivos Salados5-10MIL</v>
      </c>
      <c r="B584">
        <v>0</v>
      </c>
      <c r="C584" s="6">
        <v>0</v>
      </c>
      <c r="D584" s="6" t="s">
        <v>76</v>
      </c>
      <c r="E584" s="83">
        <v>0.93493690000918461</v>
      </c>
      <c r="F584" s="83">
        <v>0.51693305692656</v>
      </c>
      <c r="G584" s="83">
        <v>0.480514957212484</v>
      </c>
      <c r="H584" s="7">
        <v>0</v>
      </c>
      <c r="I584" s="7"/>
      <c r="J584" s="7"/>
      <c r="K584" s="7"/>
      <c r="L584" s="7"/>
      <c r="M584" s="7"/>
      <c r="N584" s="7"/>
      <c r="O584" s="7"/>
    </row>
    <row r="585" spans="1:15">
      <c r="A585" s="6" t="str">
        <f t="shared" si="18"/>
        <v>CONSUMO PER CAPITA (kg ó litros por individuo)Patatas Fritas + Otros Aperitivos Salados10-30MIL</v>
      </c>
      <c r="B585">
        <v>0</v>
      </c>
      <c r="C585" s="6">
        <v>0</v>
      </c>
      <c r="D585" s="6" t="s">
        <v>77</v>
      </c>
      <c r="E585" s="83">
        <v>1.1760156889741267</v>
      </c>
      <c r="F585" s="83">
        <v>1.0047885886510801</v>
      </c>
      <c r="G585" s="83">
        <v>1.0172447431765186</v>
      </c>
      <c r="H585" s="7">
        <v>0</v>
      </c>
      <c r="I585" s="7"/>
      <c r="J585" s="7"/>
      <c r="K585" s="7"/>
      <c r="L585" s="7"/>
      <c r="M585" s="7"/>
      <c r="N585" s="7"/>
      <c r="O585" s="7"/>
    </row>
    <row r="586" spans="1:15">
      <c r="A586" s="6" t="str">
        <f t="shared" si="18"/>
        <v>CONSUMO PER CAPITA (kg ó litros por individuo)Patatas Fritas + Otros Aperitivos Salados30-100MIL</v>
      </c>
      <c r="B586">
        <v>0</v>
      </c>
      <c r="C586" s="6">
        <v>0</v>
      </c>
      <c r="D586" s="6" t="s">
        <v>78</v>
      </c>
      <c r="E586" s="83">
        <v>0.88900668776268532</v>
      </c>
      <c r="F586" s="83">
        <v>0.91303305903795673</v>
      </c>
      <c r="G586" s="83">
        <v>0.85621283924599667</v>
      </c>
      <c r="H586" s="7">
        <v>0</v>
      </c>
      <c r="I586" s="7"/>
      <c r="J586" s="7"/>
      <c r="K586" s="7"/>
      <c r="L586" s="7"/>
      <c r="M586" s="7"/>
      <c r="N586" s="7"/>
      <c r="O586" s="7"/>
    </row>
    <row r="587" spans="1:15">
      <c r="A587" s="6" t="str">
        <f t="shared" si="18"/>
        <v>CONSUMO PER CAPITA (kg ó litros por individuo)Patatas Fritas + Otros Aperitivos Salados100-200MIL</v>
      </c>
      <c r="B587">
        <v>0</v>
      </c>
      <c r="C587" s="6">
        <v>0</v>
      </c>
      <c r="D587" s="6" t="s">
        <v>79</v>
      </c>
      <c r="E587" s="83">
        <v>0.64861387009820737</v>
      </c>
      <c r="F587" s="83">
        <v>0.73858411898700305</v>
      </c>
      <c r="G587" s="83">
        <v>0.82430968247253089</v>
      </c>
      <c r="H587" s="7">
        <v>0</v>
      </c>
      <c r="I587" s="7"/>
      <c r="J587" s="7"/>
      <c r="K587" s="7"/>
      <c r="L587" s="7"/>
      <c r="M587" s="7"/>
      <c r="N587" s="7"/>
      <c r="O587" s="7"/>
    </row>
    <row r="588" spans="1:15">
      <c r="A588" s="6" t="str">
        <f t="shared" si="18"/>
        <v>CONSUMO PER CAPITA (kg ó litros por individuo)Patatas Fritas + Otros Aperitivos Salados200-500MIL</v>
      </c>
      <c r="B588">
        <v>0</v>
      </c>
      <c r="C588" s="6">
        <v>0</v>
      </c>
      <c r="D588" s="6" t="s">
        <v>80</v>
      </c>
      <c r="E588" s="83">
        <v>0.82333450852579648</v>
      </c>
      <c r="F588" s="83">
        <v>0.73286134046162899</v>
      </c>
      <c r="G588" s="83">
        <v>0.68310738814490501</v>
      </c>
      <c r="H588" s="7">
        <v>0</v>
      </c>
      <c r="I588" s="7"/>
      <c r="J588" s="7"/>
      <c r="K588" s="7"/>
      <c r="L588" s="7"/>
      <c r="M588" s="7"/>
      <c r="N588" s="7"/>
      <c r="O588" s="7"/>
    </row>
    <row r="589" spans="1:15">
      <c r="A589" s="6" t="str">
        <f t="shared" si="18"/>
        <v>CONSUMO PER CAPITA (kg ó litros por individuo)Patatas Fritas + Otros Aperitivos Salados&gt;500MIL</v>
      </c>
      <c r="B589">
        <v>0</v>
      </c>
      <c r="C589" s="6">
        <v>0</v>
      </c>
      <c r="D589" s="6" t="s">
        <v>81</v>
      </c>
      <c r="E589" s="83">
        <v>0.75581526955616751</v>
      </c>
      <c r="F589" s="83">
        <v>0.84772759925400964</v>
      </c>
      <c r="G589" s="83">
        <v>0.77123370122279322</v>
      </c>
      <c r="H589" s="7">
        <v>0</v>
      </c>
      <c r="I589" s="7"/>
      <c r="J589" s="7"/>
      <c r="K589" s="7"/>
      <c r="L589" s="7"/>
      <c r="M589" s="7"/>
      <c r="N589" s="7"/>
      <c r="O589" s="7"/>
    </row>
    <row r="590" spans="1:15">
      <c r="A590" s="6" t="str">
        <f t="shared" si="18"/>
        <v>CONSUMO PER CAPITA (kg ó litros por individuo)Patatas Fritas + Otros Aperitivos SaladosDE 15 A 19 AÑOS</v>
      </c>
      <c r="B590">
        <v>0</v>
      </c>
      <c r="C590" s="6">
        <v>0</v>
      </c>
      <c r="D590" s="6" t="s">
        <v>82</v>
      </c>
      <c r="E590" s="83">
        <v>1.1380024250603584</v>
      </c>
      <c r="F590" s="83">
        <v>0.75556755201146486</v>
      </c>
      <c r="G590" s="83">
        <v>0.98130520885376826</v>
      </c>
      <c r="H590" s="7">
        <v>0</v>
      </c>
      <c r="I590" s="7"/>
      <c r="J590" s="7"/>
      <c r="K590" s="7"/>
      <c r="L590" s="7"/>
      <c r="M590" s="7"/>
      <c r="N590" s="7"/>
      <c r="O590" s="7"/>
    </row>
    <row r="591" spans="1:15">
      <c r="A591" s="6" t="str">
        <f t="shared" si="18"/>
        <v>CONSUMO PER CAPITA (kg ó litros por individuo)Patatas Fritas + Otros Aperitivos SaladosDE 20 A 24 AÑOS</v>
      </c>
      <c r="B591">
        <v>0</v>
      </c>
      <c r="C591" s="6">
        <v>0</v>
      </c>
      <c r="D591" s="6" t="s">
        <v>83</v>
      </c>
      <c r="E591" s="83">
        <v>0.53781309271780486</v>
      </c>
      <c r="F591" s="83">
        <v>0.62336908434229599</v>
      </c>
      <c r="G591" s="83">
        <v>0.57662714312774688</v>
      </c>
      <c r="H591" s="7">
        <v>0</v>
      </c>
      <c r="I591" s="7"/>
      <c r="J591" s="7"/>
      <c r="K591" s="7"/>
      <c r="L591" s="7"/>
      <c r="M591" s="7"/>
      <c r="N591" s="7"/>
      <c r="O591" s="7"/>
    </row>
    <row r="592" spans="1:15">
      <c r="A592" s="6" t="str">
        <f t="shared" si="18"/>
        <v>CONSUMO PER CAPITA (kg ó litros por individuo)Patatas Fritas + Otros Aperitivos SaladosDE 25 A 34 AÑOS</v>
      </c>
      <c r="B592">
        <v>0</v>
      </c>
      <c r="C592" s="6">
        <v>0</v>
      </c>
      <c r="D592" s="6" t="s">
        <v>84</v>
      </c>
      <c r="E592" s="83">
        <v>0.65782679309116832</v>
      </c>
      <c r="F592" s="83">
        <v>0.55493663411486516</v>
      </c>
      <c r="G592" s="83">
        <v>0.40703458485552663</v>
      </c>
      <c r="H592" s="7">
        <v>0</v>
      </c>
      <c r="I592" s="7"/>
      <c r="J592" s="7"/>
      <c r="K592" s="7"/>
      <c r="L592" s="7"/>
      <c r="M592" s="7"/>
      <c r="N592" s="7"/>
      <c r="O592" s="7"/>
    </row>
    <row r="593" spans="1:15">
      <c r="A593" s="6" t="str">
        <f t="shared" si="18"/>
        <v>CONSUMO PER CAPITA (kg ó litros por individuo)Patatas Fritas + Otros Aperitivos SaladosDE 35 A 49 AÑOS</v>
      </c>
      <c r="B593">
        <v>0</v>
      </c>
      <c r="C593" s="6">
        <v>0</v>
      </c>
      <c r="D593" s="6" t="s">
        <v>85</v>
      </c>
      <c r="E593" s="83">
        <v>0.8498054354661696</v>
      </c>
      <c r="F593" s="83">
        <v>0.73620876497195065</v>
      </c>
      <c r="G593" s="83">
        <v>0.67078808288026359</v>
      </c>
      <c r="H593" s="7">
        <v>0</v>
      </c>
      <c r="I593" s="7"/>
      <c r="J593" s="7"/>
      <c r="K593" s="7"/>
      <c r="L593" s="7"/>
      <c r="M593" s="7"/>
      <c r="N593" s="7"/>
      <c r="O593" s="7"/>
    </row>
    <row r="594" spans="1:15">
      <c r="A594" s="6" t="str">
        <f t="shared" si="18"/>
        <v>CONSUMO PER CAPITA (kg ó litros por individuo)Patatas Fritas + Otros Aperitivos SaladosDE 50 A 59 AÑOS</v>
      </c>
      <c r="B594">
        <v>0</v>
      </c>
      <c r="C594" s="6">
        <v>0</v>
      </c>
      <c r="D594" s="6" t="s">
        <v>86</v>
      </c>
      <c r="E594" s="83">
        <v>0.94887326249788451</v>
      </c>
      <c r="F594" s="83">
        <v>0.88153933651721728</v>
      </c>
      <c r="G594" s="83">
        <v>0.76712106264315849</v>
      </c>
      <c r="H594" s="7">
        <v>0</v>
      </c>
      <c r="I594" s="7"/>
      <c r="J594" s="7"/>
      <c r="K594" s="7"/>
      <c r="L594" s="7"/>
      <c r="M594" s="7"/>
      <c r="N594" s="7"/>
      <c r="O594" s="7"/>
    </row>
    <row r="595" spans="1:15">
      <c r="A595" s="6" t="str">
        <f t="shared" si="18"/>
        <v>CONSUMO PER CAPITA (kg ó litros por individuo)Patatas Fritas + Otros Aperitivos SaladosDE 60 A 75 AÑOS</v>
      </c>
      <c r="B595">
        <v>0</v>
      </c>
      <c r="C595" s="6">
        <v>0</v>
      </c>
      <c r="D595" s="6" t="s">
        <v>87</v>
      </c>
      <c r="E595" s="83">
        <v>1.0150230810165131</v>
      </c>
      <c r="F595" s="83">
        <v>1.1191168610741846</v>
      </c>
      <c r="G595" s="83">
        <v>1.2207116134520235</v>
      </c>
      <c r="H595" s="7">
        <v>0</v>
      </c>
      <c r="I595" s="7"/>
      <c r="J595" s="7"/>
      <c r="K595" s="7"/>
      <c r="L595" s="7"/>
      <c r="M595" s="7"/>
      <c r="N595" s="7"/>
      <c r="O595" s="7"/>
    </row>
    <row r="596" spans="1:15">
      <c r="A596" s="6" t="str">
        <f t="shared" si="18"/>
        <v>CONSUMO PER CAPITA (kg ó litros por individuo)Patatas Fritas + Otros Aperitivos SaladosNIVEL ALTO</v>
      </c>
      <c r="B596">
        <v>0</v>
      </c>
      <c r="C596" s="6">
        <v>0</v>
      </c>
      <c r="D596" s="6" t="s">
        <v>88</v>
      </c>
      <c r="E596" s="83">
        <v>0.8274395123872309</v>
      </c>
      <c r="F596" s="83">
        <v>0.83175616348352266</v>
      </c>
      <c r="G596" s="83">
        <v>0.72861298569895849</v>
      </c>
      <c r="H596" s="7">
        <v>0</v>
      </c>
      <c r="I596" s="7"/>
      <c r="J596" s="7"/>
      <c r="K596" s="7"/>
      <c r="L596" s="7"/>
      <c r="M596" s="7"/>
      <c r="N596" s="7"/>
      <c r="O596" s="7"/>
    </row>
    <row r="597" spans="1:15">
      <c r="A597" s="6" t="str">
        <f t="shared" si="18"/>
        <v>CONSUMO PER CAPITA (kg ó litros por individuo)Patatas Fritas + Otros Aperitivos SaladosNIVEL MEDIO ALTO</v>
      </c>
      <c r="B597">
        <v>0</v>
      </c>
      <c r="C597" s="6">
        <v>0</v>
      </c>
      <c r="D597" s="6" t="s">
        <v>89</v>
      </c>
      <c r="E597" s="83">
        <v>0.79763605706741025</v>
      </c>
      <c r="F597" s="83">
        <v>0.62050161872449017</v>
      </c>
      <c r="G597" s="83">
        <v>0.60582949090752591</v>
      </c>
      <c r="H597" s="7">
        <v>0</v>
      </c>
      <c r="I597" s="7"/>
      <c r="J597" s="7"/>
      <c r="K597" s="7"/>
      <c r="L597" s="7"/>
      <c r="M597" s="7"/>
      <c r="N597" s="7"/>
      <c r="O597" s="7"/>
    </row>
    <row r="598" spans="1:15">
      <c r="A598" s="6" t="str">
        <f t="shared" si="18"/>
        <v>CONSUMO PER CAPITA (kg ó litros por individuo)Patatas Fritas + Otros Aperitivos SaladosNIVEL MEDIO</v>
      </c>
      <c r="B598">
        <v>0</v>
      </c>
      <c r="C598" s="6">
        <v>0</v>
      </c>
      <c r="D598" s="6" t="s">
        <v>90</v>
      </c>
      <c r="E598" s="83">
        <v>1.0420152510229208</v>
      </c>
      <c r="F598" s="83">
        <v>0.91413546691186709</v>
      </c>
      <c r="G598" s="83">
        <v>0.97145583971596272</v>
      </c>
      <c r="H598" s="7">
        <v>0</v>
      </c>
      <c r="I598" s="7"/>
      <c r="J598" s="7"/>
      <c r="K598" s="7"/>
      <c r="L598" s="7"/>
      <c r="M598" s="7"/>
      <c r="N598" s="7"/>
      <c r="O598" s="7"/>
    </row>
    <row r="599" spans="1:15">
      <c r="A599" s="6" t="str">
        <f t="shared" si="18"/>
        <v>CONSUMO PER CAPITA (kg ó litros por individuo)Patatas Fritas + Otros Aperitivos SaladosNIVEL MEDIO BAJO</v>
      </c>
      <c r="B599">
        <v>0</v>
      </c>
      <c r="C599" s="6">
        <v>0</v>
      </c>
      <c r="D599" s="6" t="s">
        <v>91</v>
      </c>
      <c r="E599" s="83">
        <v>0.77236775839321203</v>
      </c>
      <c r="F599" s="83">
        <v>0.68861600800291467</v>
      </c>
      <c r="G599" s="83">
        <v>0.82359371568840067</v>
      </c>
      <c r="H599" s="7">
        <v>0</v>
      </c>
      <c r="I599" s="7"/>
      <c r="J599" s="7"/>
      <c r="K599" s="7"/>
      <c r="L599" s="7"/>
      <c r="M599" s="7"/>
      <c r="N599" s="7"/>
      <c r="O599" s="7"/>
    </row>
    <row r="600" spans="1:15">
      <c r="A600" s="6" t="str">
        <f t="shared" si="18"/>
        <v>CONSUMO PER CAPITA (kg ó litros por individuo)Patatas Fritas + Otros Aperitivos SaladosNIVEL BAJO</v>
      </c>
      <c r="B600">
        <v>0</v>
      </c>
      <c r="C600" s="6">
        <v>0</v>
      </c>
      <c r="D600" s="6" t="s">
        <v>92</v>
      </c>
      <c r="E600" s="83">
        <v>0.87194759152515011</v>
      </c>
      <c r="F600" s="83">
        <v>0.938130543954801</v>
      </c>
      <c r="G600" s="83">
        <v>0.7682399964469715</v>
      </c>
      <c r="H600" s="7">
        <v>0</v>
      </c>
      <c r="I600" s="7"/>
      <c r="J600" s="7"/>
      <c r="K600" s="7"/>
      <c r="L600" s="7"/>
      <c r="M600" s="7"/>
      <c r="N600" s="7"/>
      <c r="O600" s="7"/>
    </row>
    <row r="601" spans="1:15">
      <c r="A601" s="6" t="str">
        <f t="shared" si="18"/>
        <v>CONSUMO PER CAPITA (kg ó litros por individuo)Patatas Fritas + Otros Aperitivos SaladosHOMBRE</v>
      </c>
      <c r="B601">
        <v>0</v>
      </c>
      <c r="C601" s="6">
        <v>0</v>
      </c>
      <c r="D601" s="6" t="s">
        <v>93</v>
      </c>
      <c r="E601" s="83">
        <v>0.74584214844941032</v>
      </c>
      <c r="F601" s="83">
        <v>0.68646365960552402</v>
      </c>
      <c r="G601" s="83">
        <v>0.83121012247547255</v>
      </c>
      <c r="H601" s="7">
        <v>0</v>
      </c>
      <c r="I601" s="7"/>
      <c r="J601" s="7"/>
      <c r="K601" s="7"/>
      <c r="L601" s="7"/>
      <c r="M601" s="7"/>
      <c r="N601" s="7"/>
      <c r="O601" s="7"/>
    </row>
    <row r="602" spans="1:15">
      <c r="A602" s="6" t="str">
        <f t="shared" si="18"/>
        <v>CONSUMO PER CAPITA (kg ó litros por individuo)Patatas Fritas + Otros Aperitivos SaladosMUJER</v>
      </c>
      <c r="B602">
        <v>0</v>
      </c>
      <c r="C602" s="6">
        <v>0</v>
      </c>
      <c r="D602" s="6" t="s">
        <v>94</v>
      </c>
      <c r="E602" s="83">
        <v>1.0094275954191159</v>
      </c>
      <c r="F602" s="83">
        <v>0.95316463654132744</v>
      </c>
      <c r="G602" s="83">
        <v>0.75890852252798158</v>
      </c>
      <c r="H602" s="7">
        <v>0</v>
      </c>
      <c r="I602" s="7"/>
      <c r="J602" s="7"/>
      <c r="K602" s="7"/>
      <c r="L602" s="7"/>
      <c r="M602" s="7"/>
      <c r="N602" s="7"/>
      <c r="O602" s="7"/>
    </row>
    <row r="603" spans="1:15">
      <c r="A603" s="6" t="str">
        <f>$B$543&amp;$C$603&amp;D603</f>
        <v>CONSUMO PER CAPITA (kg ó litros por individuo)Patatas FritasT.ESPAÑA</v>
      </c>
      <c r="B603">
        <v>0</v>
      </c>
      <c r="C603" s="6" t="s">
        <v>47</v>
      </c>
      <c r="D603" s="6" t="s">
        <v>65</v>
      </c>
      <c r="E603" s="83">
        <v>0.53457939429430479</v>
      </c>
      <c r="F603" s="83">
        <v>0.49244899490375565</v>
      </c>
      <c r="G603" s="83">
        <v>0.44677089269576342</v>
      </c>
      <c r="H603" s="7">
        <v>0</v>
      </c>
      <c r="I603" s="7"/>
      <c r="J603" s="7"/>
      <c r="K603" s="7"/>
      <c r="L603" s="7"/>
      <c r="M603" s="7"/>
      <c r="N603" s="7"/>
      <c r="O603" s="7"/>
    </row>
    <row r="604" spans="1:15">
      <c r="A604" s="6" t="str">
        <f t="shared" ref="A604:A632" si="19">$B$543&amp;$C$603&amp;D604</f>
        <v>CONSUMO PER CAPITA (kg ó litros por individuo)Patatas FritasBCN AM</v>
      </c>
      <c r="B604">
        <v>0</v>
      </c>
      <c r="C604" s="6">
        <v>0</v>
      </c>
      <c r="D604" s="6" t="s">
        <v>66</v>
      </c>
      <c r="E604" s="83">
        <v>0.46007507458396441</v>
      </c>
      <c r="F604" s="83">
        <v>0.49061880684881742</v>
      </c>
      <c r="G604" s="83">
        <v>0.45938662532200819</v>
      </c>
      <c r="H604" s="7">
        <v>0</v>
      </c>
      <c r="I604" s="7"/>
      <c r="J604" s="7"/>
      <c r="K604" s="7"/>
      <c r="L604" s="7"/>
      <c r="M604" s="7"/>
      <c r="N604" s="7"/>
      <c r="O604" s="7"/>
    </row>
    <row r="605" spans="1:15">
      <c r="A605" s="6" t="str">
        <f t="shared" si="19"/>
        <v>CONSUMO PER CAPITA (kg ó litros por individuo)Patatas FritasREST.CAT ARAGON</v>
      </c>
      <c r="B605">
        <v>0</v>
      </c>
      <c r="C605" s="6">
        <v>0</v>
      </c>
      <c r="D605" s="6" t="s">
        <v>67</v>
      </c>
      <c r="E605" s="83">
        <v>0.64700127950605901</v>
      </c>
      <c r="F605" s="83">
        <v>0.53023544406126755</v>
      </c>
      <c r="G605" s="83">
        <v>0.54434271365837728</v>
      </c>
      <c r="H605" s="7">
        <v>0</v>
      </c>
      <c r="I605" s="7"/>
      <c r="J605" s="7"/>
      <c r="K605" s="7"/>
      <c r="L605" s="7"/>
      <c r="M605" s="7"/>
      <c r="N605" s="7"/>
      <c r="O605" s="7"/>
    </row>
    <row r="606" spans="1:15">
      <c r="A606" s="6" t="str">
        <f t="shared" si="19"/>
        <v>CONSUMO PER CAPITA (kg ó litros por individuo)Patatas FritasLEVANTE</v>
      </c>
      <c r="B606">
        <v>0</v>
      </c>
      <c r="C606" s="6">
        <v>0</v>
      </c>
      <c r="D606" s="6" t="s">
        <v>68</v>
      </c>
      <c r="E606" s="83">
        <v>0.58667131834296471</v>
      </c>
      <c r="F606" s="83">
        <v>0.42465902712092096</v>
      </c>
      <c r="G606" s="83">
        <v>0.32214937577371522</v>
      </c>
      <c r="H606" s="7">
        <v>0</v>
      </c>
      <c r="I606" s="7"/>
      <c r="J606" s="7"/>
      <c r="K606" s="7"/>
      <c r="L606" s="7"/>
      <c r="M606" s="7"/>
      <c r="N606" s="7"/>
      <c r="O606" s="7"/>
    </row>
    <row r="607" spans="1:15">
      <c r="A607" s="6" t="str">
        <f t="shared" si="19"/>
        <v>CONSUMO PER CAPITA (kg ó litros por individuo)Patatas FritasANDALUCIA</v>
      </c>
      <c r="B607">
        <v>0</v>
      </c>
      <c r="C607" s="6">
        <v>0</v>
      </c>
      <c r="D607" s="6" t="s">
        <v>69</v>
      </c>
      <c r="E607" s="83">
        <v>0.56601358358231935</v>
      </c>
      <c r="F607" s="83">
        <v>0.58033273715474964</v>
      </c>
      <c r="G607" s="83">
        <v>0.5346781159152606</v>
      </c>
      <c r="H607" s="7">
        <v>0</v>
      </c>
      <c r="I607" s="7"/>
      <c r="J607" s="7"/>
      <c r="K607" s="7"/>
      <c r="L607" s="7"/>
      <c r="M607" s="7"/>
      <c r="N607" s="7"/>
      <c r="O607" s="7"/>
    </row>
    <row r="608" spans="1:15">
      <c r="A608" s="6" t="str">
        <f t="shared" si="19"/>
        <v>CONSUMO PER CAPITA (kg ó litros por individuo)Patatas FritasMDD AM</v>
      </c>
      <c r="B608">
        <v>0</v>
      </c>
      <c r="C608" s="6">
        <v>0</v>
      </c>
      <c r="D608" s="6" t="s">
        <v>70</v>
      </c>
      <c r="E608" s="83">
        <v>0.42285459438077805</v>
      </c>
      <c r="F608" s="83">
        <v>0.4495077024300464</v>
      </c>
      <c r="G608" s="83">
        <v>0.33361987347756916</v>
      </c>
      <c r="H608" s="7">
        <v>0</v>
      </c>
      <c r="I608" s="7"/>
      <c r="J608" s="7"/>
      <c r="K608" s="7"/>
      <c r="L608" s="7"/>
      <c r="M608" s="7"/>
      <c r="N608" s="7"/>
      <c r="O608" s="7"/>
    </row>
    <row r="609" spans="1:15">
      <c r="A609" s="6" t="str">
        <f t="shared" si="19"/>
        <v>CONSUMO PER CAPITA (kg ó litros por individuo)Patatas FritasRTO CENTRO</v>
      </c>
      <c r="B609">
        <v>0</v>
      </c>
      <c r="C609" s="6">
        <v>0</v>
      </c>
      <c r="D609" s="6" t="s">
        <v>71</v>
      </c>
      <c r="E609" s="83">
        <v>0.52862120779123201</v>
      </c>
      <c r="F609" s="83">
        <v>0.47464969642905785</v>
      </c>
      <c r="G609" s="83">
        <v>0.56375131527162547</v>
      </c>
      <c r="H609" s="7">
        <v>0</v>
      </c>
      <c r="I609" s="7"/>
      <c r="J609" s="7"/>
      <c r="K609" s="7"/>
      <c r="L609" s="7"/>
      <c r="M609" s="7"/>
      <c r="N609" s="7"/>
      <c r="O609" s="7"/>
    </row>
    <row r="610" spans="1:15">
      <c r="A610" s="6" t="str">
        <f t="shared" si="19"/>
        <v>CONSUMO PER CAPITA (kg ó litros por individuo)Patatas FritasNORTE-CENTRO</v>
      </c>
      <c r="B610">
        <v>0</v>
      </c>
      <c r="C610" s="6">
        <v>0</v>
      </c>
      <c r="D610" s="6" t="s">
        <v>72</v>
      </c>
      <c r="E610" s="83">
        <v>0.46117427862426946</v>
      </c>
      <c r="F610" s="83">
        <v>0.50809646503057893</v>
      </c>
      <c r="G610" s="83">
        <v>0.51182593865042214</v>
      </c>
      <c r="H610" s="7">
        <v>0</v>
      </c>
      <c r="I610" s="7"/>
      <c r="J610" s="7"/>
      <c r="K610" s="7"/>
      <c r="L610" s="7"/>
      <c r="M610" s="7"/>
      <c r="N610" s="7"/>
      <c r="O610" s="7"/>
    </row>
    <row r="611" spans="1:15">
      <c r="A611" s="6" t="str">
        <f t="shared" si="19"/>
        <v>CONSUMO PER CAPITA (kg ó litros por individuo)Patatas FritasNOROESTE</v>
      </c>
      <c r="B611">
        <v>0</v>
      </c>
      <c r="C611" s="6">
        <v>0</v>
      </c>
      <c r="D611" s="6" t="s">
        <v>73</v>
      </c>
      <c r="E611" s="83">
        <v>0.53530958111024052</v>
      </c>
      <c r="F611" s="83">
        <v>0.42477352809653784</v>
      </c>
      <c r="G611" s="83">
        <v>0.28878970869412879</v>
      </c>
      <c r="H611" s="7">
        <v>0</v>
      </c>
      <c r="I611" s="7"/>
      <c r="J611" s="7"/>
      <c r="K611" s="7"/>
      <c r="L611" s="7"/>
      <c r="M611" s="7"/>
      <c r="N611" s="7"/>
      <c r="O611" s="7"/>
    </row>
    <row r="612" spans="1:15">
      <c r="A612" s="6" t="str">
        <f t="shared" si="19"/>
        <v>CONSUMO PER CAPITA (kg ó litros por individuo)Patatas Fritas&lt;2MIL</v>
      </c>
      <c r="B612">
        <v>0</v>
      </c>
      <c r="C612" s="6">
        <v>0</v>
      </c>
      <c r="D612" s="6" t="s">
        <v>74</v>
      </c>
      <c r="E612" s="83">
        <v>0.52355517477335412</v>
      </c>
      <c r="F612" s="83">
        <v>0.49417492143746289</v>
      </c>
      <c r="G612" s="83">
        <v>0.47733015597090278</v>
      </c>
      <c r="H612" s="7">
        <v>0</v>
      </c>
      <c r="I612" s="7"/>
      <c r="J612" s="7"/>
      <c r="K612" s="7"/>
      <c r="L612" s="7"/>
      <c r="M612" s="7"/>
      <c r="N612" s="7"/>
      <c r="O612" s="7"/>
    </row>
    <row r="613" spans="1:15">
      <c r="A613" s="6" t="str">
        <f t="shared" si="19"/>
        <v>CONSUMO PER CAPITA (kg ó litros por individuo)Patatas Fritas2-5MIL</v>
      </c>
      <c r="B613">
        <v>0</v>
      </c>
      <c r="C613" s="6">
        <v>0</v>
      </c>
      <c r="D613" s="6" t="s">
        <v>75</v>
      </c>
      <c r="E613" s="83">
        <v>0.39465677129914006</v>
      </c>
      <c r="F613" s="83">
        <v>0.34595193606158714</v>
      </c>
      <c r="G613" s="83">
        <v>0.33210186896469263</v>
      </c>
      <c r="H613" s="7">
        <v>0</v>
      </c>
      <c r="I613" s="7"/>
      <c r="J613" s="7"/>
      <c r="K613" s="7"/>
      <c r="L613" s="7"/>
      <c r="M613" s="7"/>
      <c r="N613" s="7"/>
      <c r="O613" s="7"/>
    </row>
    <row r="614" spans="1:15">
      <c r="A614" s="6" t="str">
        <f t="shared" si="19"/>
        <v>CONSUMO PER CAPITA (kg ó litros por individuo)Patatas Fritas5-10MIL</v>
      </c>
      <c r="B614">
        <v>0</v>
      </c>
      <c r="C614" s="6">
        <v>0</v>
      </c>
      <c r="D614" s="6" t="s">
        <v>76</v>
      </c>
      <c r="E614" s="83">
        <v>0.58278025361331387</v>
      </c>
      <c r="F614" s="83">
        <v>0.32418081134887</v>
      </c>
      <c r="G614" s="83">
        <v>0.26223149152082997</v>
      </c>
      <c r="H614" s="7">
        <v>0</v>
      </c>
      <c r="I614" s="7"/>
      <c r="J614" s="7"/>
      <c r="K614" s="7"/>
      <c r="L614" s="7"/>
      <c r="M614" s="7"/>
      <c r="N614" s="7"/>
      <c r="O614" s="7"/>
    </row>
    <row r="615" spans="1:15">
      <c r="A615" s="6" t="str">
        <f t="shared" si="19"/>
        <v>CONSUMO PER CAPITA (kg ó litros por individuo)Patatas Fritas10-30MIL</v>
      </c>
      <c r="B615">
        <v>0</v>
      </c>
      <c r="C615" s="6">
        <v>0</v>
      </c>
      <c r="D615" s="6" t="s">
        <v>77</v>
      </c>
      <c r="E615" s="83">
        <v>0.71717708922207035</v>
      </c>
      <c r="F615" s="83">
        <v>0.55730594844515557</v>
      </c>
      <c r="G615" s="83">
        <v>0.58766251376641532</v>
      </c>
      <c r="H615" s="7">
        <v>0</v>
      </c>
      <c r="I615" s="7"/>
      <c r="J615" s="7"/>
      <c r="K615" s="7"/>
      <c r="L615" s="7"/>
      <c r="M615" s="7"/>
      <c r="N615" s="7"/>
      <c r="O615" s="7"/>
    </row>
    <row r="616" spans="1:15">
      <c r="A616" s="6" t="str">
        <f t="shared" si="19"/>
        <v>CONSUMO PER CAPITA (kg ó litros por individuo)Patatas Fritas30-100MIL</v>
      </c>
      <c r="B616">
        <v>0</v>
      </c>
      <c r="C616" s="6">
        <v>0</v>
      </c>
      <c r="D616" s="6" t="s">
        <v>78</v>
      </c>
      <c r="E616" s="83">
        <v>0.59024555238794818</v>
      </c>
      <c r="F616" s="83">
        <v>0.6020406594877491</v>
      </c>
      <c r="G616" s="83">
        <v>0.50464395683189245</v>
      </c>
      <c r="H616" s="7">
        <v>0</v>
      </c>
      <c r="I616" s="7"/>
      <c r="J616" s="7"/>
      <c r="K616" s="7"/>
      <c r="L616" s="7"/>
      <c r="M616" s="7"/>
      <c r="N616" s="7"/>
      <c r="O616" s="7"/>
    </row>
    <row r="617" spans="1:15">
      <c r="A617" s="6" t="str">
        <f t="shared" si="19"/>
        <v>CONSUMO PER CAPITA (kg ó litros por individuo)Patatas Fritas100-200MIL</v>
      </c>
      <c r="B617">
        <v>0</v>
      </c>
      <c r="C617" s="6">
        <v>0</v>
      </c>
      <c r="D617" s="6" t="s">
        <v>79</v>
      </c>
      <c r="E617" s="83">
        <v>0.30380677944600931</v>
      </c>
      <c r="F617" s="83">
        <v>0.41536261012560244</v>
      </c>
      <c r="G617" s="83">
        <v>0.43578103404615981</v>
      </c>
      <c r="H617" s="7">
        <v>0</v>
      </c>
      <c r="I617" s="7"/>
      <c r="J617" s="7"/>
      <c r="K617" s="7"/>
      <c r="L617" s="7"/>
      <c r="M617" s="7"/>
      <c r="N617" s="7"/>
      <c r="O617" s="7"/>
    </row>
    <row r="618" spans="1:15">
      <c r="A618" s="6" t="str">
        <f t="shared" si="19"/>
        <v>CONSUMO PER CAPITA (kg ó litros por individuo)Patatas Fritas200-500MIL</v>
      </c>
      <c r="B618">
        <v>0</v>
      </c>
      <c r="C618" s="6">
        <v>0</v>
      </c>
      <c r="D618" s="6" t="s">
        <v>80</v>
      </c>
      <c r="E618" s="83">
        <v>0.49116179106139857</v>
      </c>
      <c r="F618" s="83">
        <v>0.40482699276064188</v>
      </c>
      <c r="G618" s="83">
        <v>0.36419243117125161</v>
      </c>
      <c r="H618" s="7">
        <v>0</v>
      </c>
      <c r="I618" s="7"/>
      <c r="J618" s="7"/>
      <c r="K618" s="7"/>
      <c r="L618" s="7"/>
      <c r="M618" s="7"/>
      <c r="N618" s="7"/>
      <c r="O618" s="7"/>
    </row>
    <row r="619" spans="1:15">
      <c r="A619" s="6" t="str">
        <f t="shared" si="19"/>
        <v>CONSUMO PER CAPITA (kg ó litros por individuo)Patatas Fritas&gt;500MIL</v>
      </c>
      <c r="B619">
        <v>0</v>
      </c>
      <c r="C619" s="6">
        <v>0</v>
      </c>
      <c r="D619" s="6" t="s">
        <v>81</v>
      </c>
      <c r="E619" s="83">
        <v>0.47336784904779139</v>
      </c>
      <c r="F619" s="83">
        <v>0.53959656615882878</v>
      </c>
      <c r="G619" s="83">
        <v>0.41660546001974014</v>
      </c>
      <c r="H619" s="7">
        <v>0</v>
      </c>
      <c r="I619" s="7"/>
      <c r="J619" s="7"/>
      <c r="K619" s="7"/>
      <c r="L619" s="7"/>
      <c r="M619" s="7"/>
      <c r="N619" s="7"/>
      <c r="O619" s="7"/>
    </row>
    <row r="620" spans="1:15">
      <c r="A620" s="6" t="str">
        <f t="shared" si="19"/>
        <v>CONSUMO PER CAPITA (kg ó litros por individuo)Patatas FritasDE 15 A 19 AÑOS</v>
      </c>
      <c r="B620">
        <v>0</v>
      </c>
      <c r="C620" s="6">
        <v>0</v>
      </c>
      <c r="D620" s="6" t="s">
        <v>82</v>
      </c>
      <c r="E620" s="83">
        <v>0.61404042302709416</v>
      </c>
      <c r="F620" s="83">
        <v>0.42270626227721075</v>
      </c>
      <c r="G620" s="83">
        <v>0.40291437697719529</v>
      </c>
      <c r="H620" s="7">
        <v>0</v>
      </c>
      <c r="I620" s="7"/>
      <c r="J620" s="7"/>
      <c r="K620" s="7"/>
      <c r="L620" s="7"/>
      <c r="M620" s="7"/>
      <c r="N620" s="7"/>
      <c r="O620" s="7"/>
    </row>
    <row r="621" spans="1:15">
      <c r="A621" s="6" t="str">
        <f t="shared" si="19"/>
        <v>CONSUMO PER CAPITA (kg ó litros por individuo)Patatas FritasDE 20 A 24 AÑOS</v>
      </c>
      <c r="B621">
        <v>0</v>
      </c>
      <c r="C621" s="6">
        <v>0</v>
      </c>
      <c r="D621" s="6" t="s">
        <v>83</v>
      </c>
      <c r="E621" s="83">
        <v>0.29479010314214271</v>
      </c>
      <c r="F621" s="83">
        <v>0.37642119691849035</v>
      </c>
      <c r="G621" s="83">
        <v>0.40126755815978288</v>
      </c>
      <c r="H621" s="7">
        <v>0</v>
      </c>
      <c r="I621" s="7"/>
      <c r="J621" s="7"/>
      <c r="K621" s="7"/>
      <c r="L621" s="7"/>
      <c r="M621" s="7"/>
      <c r="N621" s="7"/>
      <c r="O621" s="7"/>
    </row>
    <row r="622" spans="1:15">
      <c r="A622" s="6" t="str">
        <f t="shared" si="19"/>
        <v>CONSUMO PER CAPITA (kg ó litros por individuo)Patatas FritasDE 25 A 34 AÑOS</v>
      </c>
      <c r="B622">
        <v>0</v>
      </c>
      <c r="C622" s="6">
        <v>0</v>
      </c>
      <c r="D622" s="6" t="s">
        <v>84</v>
      </c>
      <c r="E622" s="83">
        <v>0.33392759773693365</v>
      </c>
      <c r="F622" s="83">
        <v>0.26447713307298432</v>
      </c>
      <c r="G622" s="83">
        <v>0.21619638179477282</v>
      </c>
      <c r="H622" s="7">
        <v>0</v>
      </c>
      <c r="I622" s="7"/>
      <c r="J622" s="7"/>
      <c r="K622" s="7"/>
      <c r="L622" s="7"/>
      <c r="M622" s="7"/>
      <c r="N622" s="7"/>
      <c r="O622" s="7"/>
    </row>
    <row r="623" spans="1:15">
      <c r="A623" s="6" t="str">
        <f t="shared" si="19"/>
        <v>CONSUMO PER CAPITA (kg ó litros por individuo)Patatas FritasDE 35 A 49 AÑOS</v>
      </c>
      <c r="B623">
        <v>0</v>
      </c>
      <c r="C623" s="6">
        <v>0</v>
      </c>
      <c r="D623" s="6" t="s">
        <v>85</v>
      </c>
      <c r="E623" s="83">
        <v>0.47581907387122102</v>
      </c>
      <c r="F623" s="83">
        <v>0.38191107532748841</v>
      </c>
      <c r="G623" s="83">
        <v>0.31638711600192143</v>
      </c>
      <c r="H623" s="7">
        <v>0</v>
      </c>
      <c r="I623" s="7"/>
      <c r="J623" s="7"/>
      <c r="K623" s="7"/>
      <c r="L623" s="7"/>
      <c r="M623" s="7"/>
      <c r="N623" s="7"/>
      <c r="O623" s="7"/>
    </row>
    <row r="624" spans="1:15">
      <c r="A624" s="6" t="str">
        <f t="shared" si="19"/>
        <v>CONSUMO PER CAPITA (kg ó litros por individuo)Patatas FritasDE 50 A 59 AÑOS</v>
      </c>
      <c r="B624">
        <v>0</v>
      </c>
      <c r="C624" s="6">
        <v>0</v>
      </c>
      <c r="D624" s="6" t="s">
        <v>86</v>
      </c>
      <c r="E624" s="83">
        <v>0.57983401488846764</v>
      </c>
      <c r="F624" s="83">
        <v>0.52863114735964067</v>
      </c>
      <c r="G624" s="83">
        <v>0.44657710833861519</v>
      </c>
      <c r="H624" s="7">
        <v>0</v>
      </c>
      <c r="I624" s="7"/>
      <c r="J624" s="7"/>
      <c r="K624" s="7"/>
      <c r="L624" s="7"/>
      <c r="M624" s="7"/>
      <c r="N624" s="7"/>
      <c r="O624" s="7"/>
    </row>
    <row r="625" spans="1:15">
      <c r="A625" s="6" t="str">
        <f t="shared" si="19"/>
        <v>CONSUMO PER CAPITA (kg ó litros por individuo)Patatas FritasDE 60 A 75 AÑOS</v>
      </c>
      <c r="B625">
        <v>0</v>
      </c>
      <c r="C625" s="6">
        <v>0</v>
      </c>
      <c r="D625" s="6" t="s">
        <v>87</v>
      </c>
      <c r="E625" s="83">
        <v>0.74427007123390165</v>
      </c>
      <c r="F625" s="83">
        <v>0.79878824027730877</v>
      </c>
      <c r="G625" s="83">
        <v>0.77617525622872019</v>
      </c>
      <c r="H625" s="7">
        <v>0</v>
      </c>
      <c r="I625" s="7"/>
      <c r="J625" s="7"/>
      <c r="K625" s="7"/>
      <c r="L625" s="7"/>
      <c r="M625" s="7"/>
      <c r="N625" s="7"/>
      <c r="O625" s="7"/>
    </row>
    <row r="626" spans="1:15">
      <c r="A626" s="6" t="str">
        <f t="shared" si="19"/>
        <v>CONSUMO PER CAPITA (kg ó litros por individuo)Patatas FritasNIVEL ALTO</v>
      </c>
      <c r="B626">
        <v>0</v>
      </c>
      <c r="C626" s="6">
        <v>0</v>
      </c>
      <c r="D626" s="6" t="s">
        <v>88</v>
      </c>
      <c r="E626" s="83">
        <v>0.49503869014330787</v>
      </c>
      <c r="F626" s="83">
        <v>0.48926061557334649</v>
      </c>
      <c r="G626" s="83">
        <v>0.33930369951328498</v>
      </c>
      <c r="H626" s="7">
        <v>0</v>
      </c>
      <c r="I626" s="7"/>
      <c r="J626" s="7"/>
      <c r="K626" s="7"/>
      <c r="L626" s="7"/>
      <c r="M626" s="7"/>
      <c r="N626" s="7"/>
      <c r="O626" s="7"/>
    </row>
    <row r="627" spans="1:15">
      <c r="A627" s="6" t="str">
        <f t="shared" si="19"/>
        <v>CONSUMO PER CAPITA (kg ó litros por individuo)Patatas FritasNIVEL MEDIO ALTO</v>
      </c>
      <c r="B627">
        <v>0</v>
      </c>
      <c r="C627" s="6">
        <v>0</v>
      </c>
      <c r="D627" s="6" t="s">
        <v>89</v>
      </c>
      <c r="E627" s="83">
        <v>0.50035463039478034</v>
      </c>
      <c r="F627" s="83">
        <v>0.37001381250349274</v>
      </c>
      <c r="G627" s="83">
        <v>0.40134530073351349</v>
      </c>
      <c r="H627" s="7">
        <v>0</v>
      </c>
      <c r="I627" s="7"/>
      <c r="J627" s="7"/>
      <c r="K627" s="7"/>
      <c r="L627" s="7"/>
      <c r="M627" s="7"/>
      <c r="N627" s="7"/>
      <c r="O627" s="7"/>
    </row>
    <row r="628" spans="1:15">
      <c r="A628" s="6" t="str">
        <f t="shared" si="19"/>
        <v>CONSUMO PER CAPITA (kg ó litros por individuo)Patatas FritasNIVEL MEDIO</v>
      </c>
      <c r="B628">
        <v>0</v>
      </c>
      <c r="C628" s="6">
        <v>0</v>
      </c>
      <c r="D628" s="6" t="s">
        <v>90</v>
      </c>
      <c r="E628" s="83">
        <v>0.65427125555118071</v>
      </c>
      <c r="F628" s="83">
        <v>0.5546222122050195</v>
      </c>
      <c r="G628" s="83">
        <v>0.51202307360338439</v>
      </c>
      <c r="H628" s="7">
        <v>0</v>
      </c>
      <c r="I628" s="7"/>
      <c r="J628" s="7"/>
      <c r="K628" s="7"/>
      <c r="L628" s="7"/>
      <c r="M628" s="7"/>
      <c r="N628" s="7"/>
      <c r="O628" s="7"/>
    </row>
    <row r="629" spans="1:15">
      <c r="A629" s="6" t="str">
        <f t="shared" si="19"/>
        <v>CONSUMO PER CAPITA (kg ó litros por individuo)Patatas FritasNIVEL MEDIO BAJO</v>
      </c>
      <c r="B629">
        <v>0</v>
      </c>
      <c r="C629" s="6">
        <v>0</v>
      </c>
      <c r="D629" s="6" t="s">
        <v>91</v>
      </c>
      <c r="E629" s="83">
        <v>0.45716716603052665</v>
      </c>
      <c r="F629" s="83">
        <v>0.42473353251081208</v>
      </c>
      <c r="G629" s="83">
        <v>0.53376053611623242</v>
      </c>
      <c r="H629" s="7">
        <v>0</v>
      </c>
      <c r="I629" s="7"/>
      <c r="J629" s="7"/>
      <c r="K629" s="7"/>
      <c r="L629" s="7"/>
      <c r="M629" s="7"/>
      <c r="N629" s="7"/>
      <c r="O629" s="7"/>
    </row>
    <row r="630" spans="1:15">
      <c r="A630" s="6" t="str">
        <f t="shared" si="19"/>
        <v>CONSUMO PER CAPITA (kg ó litros por individuo)Patatas FritasNIVEL BAJO</v>
      </c>
      <c r="B630">
        <v>0</v>
      </c>
      <c r="C630" s="6">
        <v>0</v>
      </c>
      <c r="D630" s="6" t="s">
        <v>92</v>
      </c>
      <c r="E630" s="83">
        <v>0.51542000111562147</v>
      </c>
      <c r="F630" s="83">
        <v>0.55942425516887884</v>
      </c>
      <c r="G630" s="83">
        <v>0.45150923647321961</v>
      </c>
      <c r="H630" s="7">
        <v>0</v>
      </c>
      <c r="I630" s="7"/>
      <c r="J630" s="7"/>
      <c r="K630" s="7"/>
      <c r="L630" s="7"/>
      <c r="M630" s="7"/>
      <c r="N630" s="7"/>
      <c r="O630" s="7"/>
    </row>
    <row r="631" spans="1:15">
      <c r="A631" s="6" t="str">
        <f t="shared" si="19"/>
        <v>CONSUMO PER CAPITA (kg ó litros por individuo)Patatas FritasHOMBRE</v>
      </c>
      <c r="B631">
        <v>0</v>
      </c>
      <c r="C631" s="6">
        <v>0</v>
      </c>
      <c r="D631" s="6" t="s">
        <v>93</v>
      </c>
      <c r="E631" s="83">
        <v>0.4894380318059533</v>
      </c>
      <c r="F631" s="83">
        <v>0.42340595995600894</v>
      </c>
      <c r="G631" s="83">
        <v>0.47277344446717923</v>
      </c>
      <c r="H631" s="7">
        <v>0</v>
      </c>
      <c r="I631" s="7"/>
      <c r="J631" s="7"/>
      <c r="K631" s="7"/>
      <c r="L631" s="7"/>
      <c r="M631" s="7"/>
      <c r="N631" s="7"/>
      <c r="O631" s="7"/>
    </row>
    <row r="632" spans="1:15">
      <c r="A632" s="6" t="str">
        <f t="shared" si="19"/>
        <v>CONSUMO PER CAPITA (kg ó litros por individuo)Patatas FritasMUJER</v>
      </c>
      <c r="B632">
        <v>0</v>
      </c>
      <c r="C632" s="6">
        <v>0</v>
      </c>
      <c r="D632" s="6" t="s">
        <v>94</v>
      </c>
      <c r="E632" s="83">
        <v>0.57918282737761284</v>
      </c>
      <c r="F632" s="83">
        <v>0.56060604538129521</v>
      </c>
      <c r="G632" s="83">
        <v>0.42103471506389289</v>
      </c>
      <c r="H632" s="7">
        <v>0</v>
      </c>
      <c r="I632" s="7"/>
      <c r="J632" s="7"/>
      <c r="K632" s="7"/>
      <c r="L632" s="7"/>
      <c r="M632" s="7"/>
      <c r="N632" s="7"/>
      <c r="O632" s="7"/>
    </row>
    <row r="633" spans="1:15">
      <c r="A633" s="6" t="str">
        <f>$B$543&amp;$C$633&amp;D633</f>
        <v>CONSUMO PER CAPITA (kg ó litros por individuo)Otros Snacks SaladosT.ESPAÑA</v>
      </c>
      <c r="B633">
        <v>0</v>
      </c>
      <c r="C633" s="6" t="s">
        <v>48</v>
      </c>
      <c r="D633" s="6" t="s">
        <v>65</v>
      </c>
      <c r="E633" s="83">
        <v>0.34384546688726653</v>
      </c>
      <c r="F633" s="83">
        <v>0.32822631826408993</v>
      </c>
      <c r="G633" s="83">
        <v>0.34810234207887314</v>
      </c>
      <c r="H633" s="7">
        <v>0</v>
      </c>
      <c r="I633" s="7"/>
      <c r="J633" s="7"/>
      <c r="K633" s="7"/>
      <c r="L633" s="7"/>
      <c r="M633" s="7"/>
      <c r="N633" s="7"/>
      <c r="O633" s="7"/>
    </row>
    <row r="634" spans="1:15">
      <c r="A634" s="6" t="str">
        <f t="shared" ref="A634:A662" si="20">$B$543&amp;$C$633&amp;D634</f>
        <v>CONSUMO PER CAPITA (kg ó litros por individuo)Otros Snacks SaladosBCN AM</v>
      </c>
      <c r="B634">
        <v>0</v>
      </c>
      <c r="C634" s="6">
        <v>0</v>
      </c>
      <c r="D634" s="6" t="s">
        <v>66</v>
      </c>
      <c r="E634" s="83">
        <v>0.2654160820621515</v>
      </c>
      <c r="F634" s="83">
        <v>0.32316443833175496</v>
      </c>
      <c r="G634" s="83">
        <v>0.44885349540733555</v>
      </c>
      <c r="H634" s="7">
        <v>0</v>
      </c>
      <c r="I634" s="7"/>
      <c r="J634" s="8"/>
      <c r="K634" s="7"/>
      <c r="L634" s="7"/>
      <c r="M634" s="7"/>
      <c r="N634" s="7"/>
      <c r="O634" s="7"/>
    </row>
    <row r="635" spans="1:15">
      <c r="A635" s="6" t="str">
        <f t="shared" si="20"/>
        <v>CONSUMO PER CAPITA (kg ó litros por individuo)Otros Snacks SaladosREST.CAT ARAGON</v>
      </c>
      <c r="B635">
        <v>0</v>
      </c>
      <c r="C635" s="6">
        <v>0</v>
      </c>
      <c r="D635" s="6" t="s">
        <v>67</v>
      </c>
      <c r="E635" s="83">
        <v>0.31377905321524918</v>
      </c>
      <c r="F635" s="83">
        <v>0.37376750854906587</v>
      </c>
      <c r="G635" s="83">
        <v>0.40296488209512715</v>
      </c>
      <c r="H635" s="7">
        <v>0</v>
      </c>
      <c r="I635" s="7"/>
      <c r="J635" s="7"/>
      <c r="K635" s="7"/>
      <c r="L635" s="7"/>
      <c r="M635" s="7"/>
      <c r="N635" s="7"/>
      <c r="O635" s="7"/>
    </row>
    <row r="636" spans="1:15">
      <c r="A636" s="6" t="str">
        <f t="shared" si="20"/>
        <v>CONSUMO PER CAPITA (kg ó litros por individuo)Otros Snacks SaladosLEVANTE</v>
      </c>
      <c r="B636">
        <v>0</v>
      </c>
      <c r="C636" s="6">
        <v>0</v>
      </c>
      <c r="D636" s="6" t="s">
        <v>68</v>
      </c>
      <c r="E636" s="83">
        <v>0.32200306091599595</v>
      </c>
      <c r="F636" s="83">
        <v>0.26891277452654849</v>
      </c>
      <c r="G636" s="83">
        <v>0.18282432565452594</v>
      </c>
      <c r="H636" s="7">
        <v>0</v>
      </c>
      <c r="I636" s="7"/>
      <c r="J636" s="7"/>
      <c r="K636" s="7"/>
      <c r="L636" s="7"/>
      <c r="M636" s="7"/>
      <c r="N636" s="7"/>
      <c r="O636" s="7"/>
    </row>
    <row r="637" spans="1:15">
      <c r="A637" s="6" t="str">
        <f t="shared" si="20"/>
        <v>CONSUMO PER CAPITA (kg ó litros por individuo)Otros Snacks SaladosANDALUCIA</v>
      </c>
      <c r="B637">
        <v>0</v>
      </c>
      <c r="C637" s="6">
        <v>0</v>
      </c>
      <c r="D637" s="6" t="s">
        <v>69</v>
      </c>
      <c r="E637" s="83">
        <v>0.31623242843295818</v>
      </c>
      <c r="F637" s="83">
        <v>0.27222053495053361</v>
      </c>
      <c r="G637" s="83">
        <v>0.31890744183361253</v>
      </c>
      <c r="H637" s="7">
        <v>0</v>
      </c>
      <c r="I637" s="7"/>
      <c r="J637" s="7"/>
      <c r="K637" s="7"/>
      <c r="L637" s="7"/>
      <c r="M637" s="7"/>
      <c r="N637" s="7"/>
      <c r="O637" s="7"/>
    </row>
    <row r="638" spans="1:15">
      <c r="A638" s="6" t="str">
        <f t="shared" si="20"/>
        <v>CONSUMO PER CAPITA (kg ó litros por individuo)Otros Snacks SaladosMDD AM</v>
      </c>
      <c r="B638">
        <v>0</v>
      </c>
      <c r="C638" s="6">
        <v>0</v>
      </c>
      <c r="D638" s="6" t="s">
        <v>70</v>
      </c>
      <c r="E638" s="83">
        <v>0.31527847762731237</v>
      </c>
      <c r="F638" s="83">
        <v>0.355571946991869</v>
      </c>
      <c r="G638" s="83">
        <v>0.3391132685602895</v>
      </c>
      <c r="H638" s="7">
        <v>0</v>
      </c>
      <c r="I638" s="7"/>
      <c r="J638" s="7"/>
      <c r="K638" s="7"/>
      <c r="L638" s="7"/>
      <c r="M638" s="7"/>
      <c r="N638" s="7"/>
      <c r="O638" s="7"/>
    </row>
    <row r="639" spans="1:15">
      <c r="A639" s="6" t="str">
        <f t="shared" si="20"/>
        <v>CONSUMO PER CAPITA (kg ó litros por individuo)Otros Snacks SaladosRTO CENTRO</v>
      </c>
      <c r="B639">
        <v>0</v>
      </c>
      <c r="C639" s="6">
        <v>0</v>
      </c>
      <c r="D639" s="6" t="s">
        <v>71</v>
      </c>
      <c r="E639" s="83">
        <v>0.55831844139533005</v>
      </c>
      <c r="F639" s="83">
        <v>0.5171622258751295</v>
      </c>
      <c r="G639" s="83">
        <v>0.75441407923723991</v>
      </c>
      <c r="H639" s="7">
        <v>0</v>
      </c>
      <c r="I639" s="7"/>
      <c r="J639" s="7"/>
      <c r="K639" s="7"/>
      <c r="L639" s="7"/>
      <c r="M639" s="7"/>
      <c r="N639" s="7"/>
      <c r="O639" s="7"/>
    </row>
    <row r="640" spans="1:15">
      <c r="A640" s="6" t="str">
        <f t="shared" si="20"/>
        <v>CONSUMO PER CAPITA (kg ó litros por individuo)Otros Snacks SaladosNORTE-CENTRO</v>
      </c>
      <c r="B640">
        <v>0</v>
      </c>
      <c r="C640" s="6">
        <v>0</v>
      </c>
      <c r="D640" s="6" t="s">
        <v>72</v>
      </c>
      <c r="E640" s="83">
        <v>0.43512263611428037</v>
      </c>
      <c r="F640" s="83">
        <v>0.37119407644420427</v>
      </c>
      <c r="G640" s="83">
        <v>0.27625635035655066</v>
      </c>
      <c r="H640" s="7">
        <v>0</v>
      </c>
      <c r="I640" s="7"/>
      <c r="J640" s="7"/>
      <c r="K640" s="7"/>
      <c r="L640" s="7"/>
      <c r="M640" s="7"/>
      <c r="N640" s="7"/>
      <c r="O640" s="7"/>
    </row>
    <row r="641" spans="1:15">
      <c r="A641" s="6" t="str">
        <f t="shared" si="20"/>
        <v>CONSUMO PER CAPITA (kg ó litros por individuo)Otros Snacks SaladosNOROESTE</v>
      </c>
      <c r="B641">
        <v>0</v>
      </c>
      <c r="C641" s="6">
        <v>0</v>
      </c>
      <c r="D641" s="6" t="s">
        <v>73</v>
      </c>
      <c r="E641" s="83">
        <v>0.28894940202049663</v>
      </c>
      <c r="F641" s="83">
        <v>0.2065997914662589</v>
      </c>
      <c r="G641" s="83">
        <v>0.17212710149498051</v>
      </c>
      <c r="H641" s="7">
        <v>0</v>
      </c>
      <c r="I641" s="7"/>
      <c r="J641" s="7"/>
      <c r="K641" s="7"/>
      <c r="L641" s="7"/>
      <c r="M641" s="7"/>
      <c r="N641" s="7"/>
      <c r="O641" s="7"/>
    </row>
    <row r="642" spans="1:15">
      <c r="A642" s="6" t="str">
        <f t="shared" si="20"/>
        <v>CONSUMO PER CAPITA (kg ó litros por individuo)Otros Snacks Salados&lt;2MIL</v>
      </c>
      <c r="B642">
        <v>0</v>
      </c>
      <c r="C642" s="6">
        <v>0</v>
      </c>
      <c r="D642" s="6" t="s">
        <v>74</v>
      </c>
      <c r="E642" s="83">
        <v>0.39770136720006383</v>
      </c>
      <c r="F642" s="83">
        <v>0.28159980986055799</v>
      </c>
      <c r="G642" s="83">
        <v>0.36108429499937877</v>
      </c>
      <c r="H642" s="8">
        <v>0</v>
      </c>
      <c r="I642" s="7"/>
      <c r="J642" s="7"/>
      <c r="K642" s="7"/>
      <c r="L642" s="8"/>
      <c r="M642" s="7"/>
      <c r="N642" s="7"/>
      <c r="O642" s="7"/>
    </row>
    <row r="643" spans="1:15">
      <c r="A643" s="6" t="str">
        <f t="shared" si="20"/>
        <v>CONSUMO PER CAPITA (kg ó litros por individuo)Otros Snacks Salados2-5MIL</v>
      </c>
      <c r="B643">
        <v>0</v>
      </c>
      <c r="C643" s="6">
        <v>0</v>
      </c>
      <c r="D643" s="6" t="s">
        <v>75</v>
      </c>
      <c r="E643" s="83">
        <v>0.29218139677945792</v>
      </c>
      <c r="F643" s="83">
        <v>0.3223617528244721</v>
      </c>
      <c r="G643" s="83">
        <v>0.23644809433897754</v>
      </c>
      <c r="H643" s="7">
        <v>0</v>
      </c>
      <c r="I643" s="7"/>
      <c r="J643" s="7"/>
      <c r="K643" s="7"/>
      <c r="L643" s="7"/>
      <c r="M643" s="7"/>
      <c r="N643" s="7"/>
      <c r="O643" s="7"/>
    </row>
    <row r="644" spans="1:15">
      <c r="A644" s="6" t="str">
        <f t="shared" si="20"/>
        <v>CONSUMO PER CAPITA (kg ó litros por individuo)Otros Snacks Salados5-10MIL</v>
      </c>
      <c r="B644">
        <v>0</v>
      </c>
      <c r="C644" s="6">
        <v>0</v>
      </c>
      <c r="D644" s="6" t="s">
        <v>76</v>
      </c>
      <c r="E644" s="83">
        <v>0.35215671926118292</v>
      </c>
      <c r="F644" s="83">
        <v>0.19275240860535786</v>
      </c>
      <c r="G644" s="83">
        <v>0.21828337782383744</v>
      </c>
      <c r="H644" s="7">
        <v>0</v>
      </c>
      <c r="I644" s="7"/>
      <c r="J644" s="7"/>
      <c r="K644" s="7"/>
      <c r="L644" s="7"/>
      <c r="M644" s="7"/>
      <c r="N644" s="7"/>
      <c r="O644" s="7"/>
    </row>
    <row r="645" spans="1:15">
      <c r="A645" s="6" t="str">
        <f t="shared" si="20"/>
        <v>CONSUMO PER CAPITA (kg ó litros por individuo)Otros Snacks Salados10-30MIL</v>
      </c>
      <c r="B645">
        <v>0</v>
      </c>
      <c r="C645" s="6">
        <v>0</v>
      </c>
      <c r="D645" s="6" t="s">
        <v>77</v>
      </c>
      <c r="E645" s="83">
        <v>0.45883848118678228</v>
      </c>
      <c r="F645" s="83">
        <v>0.4474828363355392</v>
      </c>
      <c r="G645" s="83">
        <v>0.42958194870604249</v>
      </c>
      <c r="H645" s="7">
        <v>0</v>
      </c>
      <c r="I645" s="7"/>
      <c r="J645" s="7"/>
      <c r="K645" s="7"/>
      <c r="L645" s="7"/>
      <c r="M645" s="7"/>
      <c r="N645" s="7"/>
      <c r="O645" s="7"/>
    </row>
    <row r="646" spans="1:15">
      <c r="A646" s="6" t="str">
        <f t="shared" si="20"/>
        <v>CONSUMO PER CAPITA (kg ó litros por individuo)Otros Snacks Salados30-100MIL</v>
      </c>
      <c r="B646">
        <v>0</v>
      </c>
      <c r="C646" s="6">
        <v>0</v>
      </c>
      <c r="D646" s="6" t="s">
        <v>78</v>
      </c>
      <c r="E646" s="83">
        <v>0.29876109104910131</v>
      </c>
      <c r="F646" s="83">
        <v>0.31099205457342438</v>
      </c>
      <c r="G646" s="83">
        <v>0.35156897912349372</v>
      </c>
      <c r="H646" s="7">
        <v>0</v>
      </c>
      <c r="I646" s="7"/>
      <c r="J646" s="7"/>
      <c r="K646" s="7"/>
      <c r="L646" s="7"/>
      <c r="M646" s="7"/>
      <c r="N646" s="7"/>
      <c r="O646" s="7"/>
    </row>
    <row r="647" spans="1:15">
      <c r="A647" s="6" t="str">
        <f t="shared" si="20"/>
        <v>CONSUMO PER CAPITA (kg ó litros por individuo)Otros Snacks Salados100-200MIL</v>
      </c>
      <c r="B647">
        <v>0</v>
      </c>
      <c r="C647" s="6">
        <v>0</v>
      </c>
      <c r="D647" s="6" t="s">
        <v>79</v>
      </c>
      <c r="E647" s="83">
        <v>0.34480715708511139</v>
      </c>
      <c r="F647" s="83">
        <v>0.32322143653662366</v>
      </c>
      <c r="G647" s="83">
        <v>0.38852838638151616</v>
      </c>
      <c r="H647" s="7">
        <v>0</v>
      </c>
      <c r="I647" s="7"/>
      <c r="J647" s="7"/>
      <c r="K647" s="7"/>
      <c r="L647" s="7"/>
      <c r="M647" s="7"/>
      <c r="N647" s="7"/>
      <c r="O647" s="7"/>
    </row>
    <row r="648" spans="1:15">
      <c r="A648" s="6" t="str">
        <f t="shared" si="20"/>
        <v>CONSUMO PER CAPITA (kg ó litros por individuo)Otros Snacks Salados200-500MIL</v>
      </c>
      <c r="B648">
        <v>0</v>
      </c>
      <c r="C648" s="6">
        <v>0</v>
      </c>
      <c r="D648" s="6" t="s">
        <v>80</v>
      </c>
      <c r="E648" s="83">
        <v>0.33217275125374202</v>
      </c>
      <c r="F648" s="83">
        <v>0.32803422438524438</v>
      </c>
      <c r="G648" s="83">
        <v>0.31891487006938751</v>
      </c>
      <c r="H648" s="7">
        <v>0</v>
      </c>
      <c r="I648" s="7"/>
      <c r="J648" s="7"/>
      <c r="K648" s="7"/>
      <c r="L648" s="7"/>
      <c r="M648" s="7"/>
      <c r="N648" s="7"/>
      <c r="O648" s="7"/>
    </row>
    <row r="649" spans="1:15">
      <c r="A649" s="6" t="str">
        <f t="shared" si="20"/>
        <v>CONSUMO PER CAPITA (kg ó litros por individuo)Otros Snacks Salados&gt;500MIL</v>
      </c>
      <c r="B649">
        <v>0</v>
      </c>
      <c r="C649" s="6">
        <v>0</v>
      </c>
      <c r="D649" s="6" t="s">
        <v>81</v>
      </c>
      <c r="E649" s="83">
        <v>0.28244761137806595</v>
      </c>
      <c r="F649" s="83">
        <v>0.30813099402253485</v>
      </c>
      <c r="G649" s="83">
        <v>0.35462817726357115</v>
      </c>
      <c r="H649" s="7">
        <v>0</v>
      </c>
      <c r="I649" s="7"/>
      <c r="J649" s="7"/>
      <c r="K649" s="7"/>
      <c r="L649" s="7"/>
      <c r="M649" s="7"/>
      <c r="N649" s="7"/>
      <c r="O649" s="7"/>
    </row>
    <row r="650" spans="1:15">
      <c r="A650" s="6" t="str">
        <f t="shared" si="20"/>
        <v>CONSUMO PER CAPITA (kg ó litros por individuo)Otros Snacks SaladosDE 15 A 19 AÑOS</v>
      </c>
      <c r="B650">
        <v>0</v>
      </c>
      <c r="C650" s="6">
        <v>0</v>
      </c>
      <c r="D650" s="6" t="s">
        <v>82</v>
      </c>
      <c r="E650" s="83">
        <v>0.5239620532515854</v>
      </c>
      <c r="F650" s="83">
        <v>0.33286110523133011</v>
      </c>
      <c r="G650" s="83">
        <v>0.57839052799481738</v>
      </c>
      <c r="H650" s="8">
        <v>0</v>
      </c>
      <c r="I650" s="7"/>
      <c r="J650" s="8"/>
      <c r="K650" s="8"/>
      <c r="L650" s="7"/>
      <c r="M650" s="7"/>
      <c r="N650" s="7"/>
      <c r="O650" s="7"/>
    </row>
    <row r="651" spans="1:15">
      <c r="A651" s="6" t="str">
        <f t="shared" si="20"/>
        <v>CONSUMO PER CAPITA (kg ó litros por individuo)Otros Snacks SaladosDE 20 A 24 AÑOS</v>
      </c>
      <c r="B651">
        <v>0</v>
      </c>
      <c r="C651" s="6">
        <v>0</v>
      </c>
      <c r="D651" s="6" t="s">
        <v>83</v>
      </c>
      <c r="E651" s="83">
        <v>0.24302303922017304</v>
      </c>
      <c r="F651" s="83">
        <v>0.24694758425025332</v>
      </c>
      <c r="G651" s="83">
        <v>0.17535974462570186</v>
      </c>
      <c r="H651" s="7">
        <v>0</v>
      </c>
      <c r="I651" s="7"/>
      <c r="J651" s="7"/>
      <c r="K651" s="7"/>
      <c r="L651" s="7"/>
      <c r="M651" s="7"/>
      <c r="N651" s="7"/>
      <c r="O651" s="7"/>
    </row>
    <row r="652" spans="1:15">
      <c r="A652" s="6" t="str">
        <f t="shared" si="20"/>
        <v>CONSUMO PER CAPITA (kg ó litros por individuo)Otros Snacks SaladosDE 25 A 34 AÑOS</v>
      </c>
      <c r="B652">
        <v>0</v>
      </c>
      <c r="C652" s="6">
        <v>0</v>
      </c>
      <c r="D652" s="6" t="s">
        <v>84</v>
      </c>
      <c r="E652" s="83">
        <v>0.32389923627525902</v>
      </c>
      <c r="F652" s="83">
        <v>0.29045954704852034</v>
      </c>
      <c r="G652" s="83">
        <v>0.19083817075233897</v>
      </c>
      <c r="H652" s="7">
        <v>0</v>
      </c>
      <c r="I652" s="7"/>
      <c r="J652" s="7"/>
      <c r="K652" s="7"/>
      <c r="L652" s="7"/>
      <c r="M652" s="7"/>
      <c r="N652" s="7"/>
      <c r="O652" s="7"/>
    </row>
    <row r="653" spans="1:15">
      <c r="A653" s="6" t="str">
        <f t="shared" si="20"/>
        <v>CONSUMO PER CAPITA (kg ó litros por individuo)Otros Snacks SaladosDE 35 A 49 AÑOS</v>
      </c>
      <c r="B653">
        <v>0</v>
      </c>
      <c r="C653" s="6">
        <v>0</v>
      </c>
      <c r="D653" s="6" t="s">
        <v>85</v>
      </c>
      <c r="E653" s="83">
        <v>0.3739862782397958</v>
      </c>
      <c r="F653" s="83">
        <v>0.3542977957073446</v>
      </c>
      <c r="G653" s="83">
        <v>0.35440118368879447</v>
      </c>
      <c r="H653" s="7">
        <v>0</v>
      </c>
      <c r="I653" s="7"/>
      <c r="J653" s="7"/>
      <c r="K653" s="7"/>
      <c r="L653" s="7"/>
      <c r="M653" s="7"/>
      <c r="N653" s="7"/>
      <c r="O653" s="7"/>
    </row>
    <row r="654" spans="1:15">
      <c r="A654" s="6" t="str">
        <f t="shared" si="20"/>
        <v>CONSUMO PER CAPITA (kg ó litros por individuo)Otros Snacks SaladosDE 50 A 59 AÑOS</v>
      </c>
      <c r="B654">
        <v>0</v>
      </c>
      <c r="C654" s="6">
        <v>0</v>
      </c>
      <c r="D654" s="6" t="s">
        <v>86</v>
      </c>
      <c r="E654" s="83">
        <v>0.36903923748847911</v>
      </c>
      <c r="F654" s="83">
        <v>0.35290803419181194</v>
      </c>
      <c r="G654" s="83">
        <v>0.32054392314722674</v>
      </c>
      <c r="H654" s="7">
        <v>0</v>
      </c>
      <c r="I654" s="7"/>
      <c r="J654" s="7"/>
      <c r="K654" s="7"/>
      <c r="L654" s="7"/>
      <c r="M654" s="7"/>
      <c r="N654" s="7"/>
      <c r="O654" s="7"/>
    </row>
    <row r="655" spans="1:15">
      <c r="A655" s="6" t="str">
        <f t="shared" si="20"/>
        <v>CONSUMO PER CAPITA (kg ó litros por individuo)Otros Snacks SaladosDE 60 A 75 AÑOS</v>
      </c>
      <c r="B655">
        <v>0</v>
      </c>
      <c r="C655" s="6">
        <v>0</v>
      </c>
      <c r="D655" s="6" t="s">
        <v>87</v>
      </c>
      <c r="E655" s="83">
        <v>0.27075296945083166</v>
      </c>
      <c r="F655" s="83">
        <v>0.32032875463623939</v>
      </c>
      <c r="G655" s="83">
        <v>0.44453653121829029</v>
      </c>
      <c r="H655" s="7">
        <v>0</v>
      </c>
      <c r="I655" s="7"/>
      <c r="J655" s="7"/>
      <c r="K655" s="7"/>
      <c r="L655" s="7"/>
      <c r="M655" s="7"/>
      <c r="N655" s="7"/>
      <c r="O655" s="7"/>
    </row>
    <row r="656" spans="1:15">
      <c r="A656" s="6" t="str">
        <f t="shared" si="20"/>
        <v>CONSUMO PER CAPITA (kg ó litros por individuo)Otros Snacks SaladosNIVEL ALTO</v>
      </c>
      <c r="B656">
        <v>0</v>
      </c>
      <c r="C656" s="6">
        <v>0</v>
      </c>
      <c r="D656" s="6" t="s">
        <v>88</v>
      </c>
      <c r="E656" s="83">
        <v>0.33240097485227571</v>
      </c>
      <c r="F656" s="83">
        <v>0.34249537261168939</v>
      </c>
      <c r="G656" s="83">
        <v>0.38930925013712003</v>
      </c>
      <c r="H656" s="7">
        <v>0</v>
      </c>
      <c r="I656" s="7"/>
      <c r="J656" s="7"/>
      <c r="K656" s="7"/>
      <c r="L656" s="7"/>
      <c r="M656" s="7"/>
      <c r="N656" s="7"/>
      <c r="O656" s="7"/>
    </row>
    <row r="657" spans="1:15">
      <c r="A657" s="6" t="str">
        <f t="shared" si="20"/>
        <v>CONSUMO PER CAPITA (kg ó litros por individuo)Otros Snacks SaladosNIVEL MEDIO ALTO</v>
      </c>
      <c r="B657">
        <v>0</v>
      </c>
      <c r="C657" s="6">
        <v>0</v>
      </c>
      <c r="D657" s="6" t="s">
        <v>89</v>
      </c>
      <c r="E657" s="83">
        <v>0.29728141947657166</v>
      </c>
      <c r="F657" s="83">
        <v>0.25048768788236897</v>
      </c>
      <c r="G657" s="83">
        <v>0.20448432719133131</v>
      </c>
      <c r="H657" s="7">
        <v>0</v>
      </c>
      <c r="I657" s="7"/>
      <c r="J657" s="7"/>
      <c r="K657" s="7"/>
      <c r="L657" s="7"/>
      <c r="M657" s="7"/>
      <c r="N657" s="7"/>
      <c r="O657" s="7"/>
    </row>
    <row r="658" spans="1:15">
      <c r="A658" s="6" t="str">
        <f t="shared" si="20"/>
        <v>CONSUMO PER CAPITA (kg ó litros por individuo)Otros Snacks SaladosNIVEL MEDIO</v>
      </c>
      <c r="B658">
        <v>0</v>
      </c>
      <c r="C658" s="6">
        <v>0</v>
      </c>
      <c r="D658" s="6" t="s">
        <v>90</v>
      </c>
      <c r="E658" s="83">
        <v>0.38774394958754682</v>
      </c>
      <c r="F658" s="83">
        <v>0.35951346072637558</v>
      </c>
      <c r="G658" s="83">
        <v>0.45943253009908575</v>
      </c>
      <c r="H658" s="8">
        <v>0</v>
      </c>
      <c r="I658" s="7"/>
      <c r="J658" s="8"/>
      <c r="K658" s="8"/>
      <c r="L658" s="8"/>
      <c r="M658" s="8"/>
      <c r="N658" s="7"/>
      <c r="O658" s="7"/>
    </row>
    <row r="659" spans="1:15">
      <c r="A659" s="6" t="str">
        <f t="shared" si="20"/>
        <v>CONSUMO PER CAPITA (kg ó litros por individuo)Otros Snacks SaladosNIVEL MEDIO BAJO</v>
      </c>
      <c r="B659">
        <v>0</v>
      </c>
      <c r="C659" s="6">
        <v>0</v>
      </c>
      <c r="D659" s="6" t="s">
        <v>91</v>
      </c>
      <c r="E659" s="83">
        <v>0.31520057290937098</v>
      </c>
      <c r="F659" s="83">
        <v>0.26388248013299825</v>
      </c>
      <c r="G659" s="83">
        <v>0.28983312727388527</v>
      </c>
      <c r="H659" s="7">
        <v>0</v>
      </c>
      <c r="I659" s="7"/>
      <c r="J659" s="7"/>
      <c r="K659" s="7"/>
      <c r="L659" s="7"/>
      <c r="M659" s="7"/>
      <c r="N659" s="7"/>
      <c r="O659" s="7"/>
    </row>
    <row r="660" spans="1:15">
      <c r="A660" s="6" t="str">
        <f t="shared" si="20"/>
        <v>CONSUMO PER CAPITA (kg ó litros por individuo)Otros Snacks SaladosNIVEL BAJO</v>
      </c>
      <c r="B660">
        <v>0</v>
      </c>
      <c r="C660" s="6">
        <v>0</v>
      </c>
      <c r="D660" s="6" t="s">
        <v>92</v>
      </c>
      <c r="E660" s="83">
        <v>0.35652747589504846</v>
      </c>
      <c r="F660" s="83">
        <v>0.37870620313098347</v>
      </c>
      <c r="G660" s="83">
        <v>0.31673067220505757</v>
      </c>
      <c r="H660" s="7">
        <v>0</v>
      </c>
      <c r="I660" s="7"/>
      <c r="J660" s="7"/>
      <c r="K660" s="7"/>
      <c r="L660" s="7"/>
      <c r="M660" s="7"/>
      <c r="N660" s="7"/>
      <c r="O660" s="7"/>
    </row>
    <row r="661" spans="1:15">
      <c r="A661" s="6" t="str">
        <f t="shared" si="20"/>
        <v>CONSUMO PER CAPITA (kg ó litros por individuo)Otros Snacks SaladosHOMBRE</v>
      </c>
      <c r="B661">
        <v>0</v>
      </c>
      <c r="C661" s="6">
        <v>0</v>
      </c>
      <c r="D661" s="6" t="s">
        <v>93</v>
      </c>
      <c r="E661" s="83">
        <v>0.25640406266599952</v>
      </c>
      <c r="F661" s="83">
        <v>0.26305769995080058</v>
      </c>
      <c r="G661" s="83">
        <v>0.35843666110212052</v>
      </c>
      <c r="H661" s="7">
        <v>0</v>
      </c>
      <c r="I661" s="7"/>
      <c r="J661" s="7"/>
      <c r="K661" s="7"/>
      <c r="L661" s="7"/>
      <c r="M661" s="7"/>
      <c r="N661" s="7"/>
      <c r="O661" s="7"/>
    </row>
    <row r="662" spans="1:15">
      <c r="A662" s="6" t="str">
        <f t="shared" si="20"/>
        <v>CONSUMO PER CAPITA (kg ó litros por individuo)Otros Snacks SaladosMUJER</v>
      </c>
      <c r="B662">
        <v>0</v>
      </c>
      <c r="C662" s="6">
        <v>0</v>
      </c>
      <c r="D662" s="6" t="s">
        <v>94</v>
      </c>
      <c r="E662" s="83">
        <v>0.43024478806585131</v>
      </c>
      <c r="F662" s="83">
        <v>0.39255853450175465</v>
      </c>
      <c r="G662" s="83">
        <v>0.33787384751180483</v>
      </c>
      <c r="H662" s="7">
        <v>0</v>
      </c>
      <c r="I662" s="7"/>
      <c r="J662" s="7"/>
      <c r="K662" s="7"/>
      <c r="L662" s="7"/>
      <c r="M662" s="7"/>
      <c r="N662" s="7"/>
      <c r="O662" s="7"/>
    </row>
    <row r="663" spans="1:15">
      <c r="A663" s="6" t="str">
        <f>$B$543&amp;$C$663&amp;D663</f>
        <v>CONSUMO PER CAPITA (kg ó litros por individuo)Frutos SecosT.ESPAÑA</v>
      </c>
      <c r="B663">
        <v>0</v>
      </c>
      <c r="C663" s="6" t="s">
        <v>49</v>
      </c>
      <c r="D663" s="6" t="s">
        <v>65</v>
      </c>
      <c r="E663" s="83">
        <v>0.33630694383250159</v>
      </c>
      <c r="F663" s="83">
        <v>0.2981559530619623</v>
      </c>
      <c r="G663" s="83">
        <v>0.34288735256020153</v>
      </c>
      <c r="H663" s="7">
        <v>0</v>
      </c>
      <c r="I663" s="7"/>
      <c r="J663" s="7"/>
      <c r="K663" s="7"/>
      <c r="L663" s="7"/>
      <c r="M663" s="7"/>
      <c r="N663" s="7"/>
      <c r="O663" s="7"/>
    </row>
    <row r="664" spans="1:15">
      <c r="A664" s="6" t="str">
        <f t="shared" ref="A664:A692" si="21">$B$543&amp;$C$663&amp;D664</f>
        <v>CONSUMO PER CAPITA (kg ó litros por individuo)Frutos SecosBCN AM</v>
      </c>
      <c r="B664">
        <v>0</v>
      </c>
      <c r="C664" s="6">
        <v>0</v>
      </c>
      <c r="D664" s="6" t="s">
        <v>66</v>
      </c>
      <c r="E664" s="83">
        <v>0.60146391292594448</v>
      </c>
      <c r="F664" s="83">
        <v>0.33245152076387924</v>
      </c>
      <c r="G664" s="83">
        <v>0.23177947100727131</v>
      </c>
      <c r="H664" s="7">
        <v>0</v>
      </c>
      <c r="I664" s="7"/>
      <c r="J664" s="7"/>
      <c r="K664" s="7"/>
      <c r="L664" s="7"/>
      <c r="M664" s="7"/>
      <c r="N664" s="7"/>
      <c r="O664" s="7"/>
    </row>
    <row r="665" spans="1:15">
      <c r="A665" s="6" t="str">
        <f t="shared" si="21"/>
        <v>CONSUMO PER CAPITA (kg ó litros por individuo)Frutos SecosREST.CAT ARAGON</v>
      </c>
      <c r="B665">
        <v>0</v>
      </c>
      <c r="C665" s="6">
        <v>0</v>
      </c>
      <c r="D665" s="6" t="s">
        <v>67</v>
      </c>
      <c r="E665" s="83">
        <v>0.28913635275559507</v>
      </c>
      <c r="F665" s="83">
        <v>0.48387500218115548</v>
      </c>
      <c r="G665" s="83">
        <v>0.57818960073788406</v>
      </c>
      <c r="H665" s="7">
        <v>0</v>
      </c>
      <c r="I665" s="7"/>
      <c r="J665" s="7"/>
      <c r="K665" s="7"/>
      <c r="L665" s="7"/>
      <c r="M665" s="7"/>
      <c r="N665" s="7"/>
      <c r="O665" s="7"/>
    </row>
    <row r="666" spans="1:15">
      <c r="A666" s="6" t="str">
        <f t="shared" si="21"/>
        <v>CONSUMO PER CAPITA (kg ó litros por individuo)Frutos SecosLEVANTE</v>
      </c>
      <c r="B666">
        <v>0</v>
      </c>
      <c r="C666" s="6">
        <v>0</v>
      </c>
      <c r="D666" s="6" t="s">
        <v>68</v>
      </c>
      <c r="E666" s="83">
        <v>0.23469298544986639</v>
      </c>
      <c r="F666" s="83">
        <v>0.1400394236493199</v>
      </c>
      <c r="G666" s="83">
        <v>0.17790687223509602</v>
      </c>
      <c r="H666" s="7">
        <v>0</v>
      </c>
      <c r="I666" s="7"/>
      <c r="J666" s="7"/>
      <c r="K666" s="7"/>
      <c r="L666" s="7"/>
      <c r="M666" s="7"/>
      <c r="N666" s="7"/>
      <c r="O666" s="7"/>
    </row>
    <row r="667" spans="1:15">
      <c r="A667" s="6" t="str">
        <f t="shared" si="21"/>
        <v>CONSUMO PER CAPITA (kg ó litros por individuo)Frutos SecosANDALUCIA</v>
      </c>
      <c r="B667">
        <v>0</v>
      </c>
      <c r="C667" s="6">
        <v>0</v>
      </c>
      <c r="D667" s="6" t="s">
        <v>69</v>
      </c>
      <c r="E667" s="83">
        <v>0.31988043800003196</v>
      </c>
      <c r="F667" s="83">
        <v>0.28754958688799764</v>
      </c>
      <c r="G667" s="83">
        <v>0.35266801355234839</v>
      </c>
      <c r="H667" s="7">
        <v>0</v>
      </c>
      <c r="I667" s="7"/>
      <c r="J667" s="7"/>
      <c r="K667" s="7"/>
      <c r="L667" s="7"/>
      <c r="M667" s="7"/>
      <c r="N667" s="7"/>
      <c r="O667" s="7"/>
    </row>
    <row r="668" spans="1:15">
      <c r="A668" s="6" t="str">
        <f t="shared" si="21"/>
        <v>CONSUMO PER CAPITA (kg ó litros por individuo)Frutos SecosMDD AM</v>
      </c>
      <c r="B668">
        <v>0</v>
      </c>
      <c r="C668" s="6">
        <v>0</v>
      </c>
      <c r="D668" s="6" t="s">
        <v>70</v>
      </c>
      <c r="E668" s="83">
        <v>0.2277772293800282</v>
      </c>
      <c r="F668" s="83">
        <v>0.1950168308137919</v>
      </c>
      <c r="G668" s="83">
        <v>0.19408548830713071</v>
      </c>
      <c r="H668" s="7">
        <v>0</v>
      </c>
      <c r="I668" s="7"/>
      <c r="J668" s="7"/>
      <c r="K668" s="7"/>
      <c r="L668" s="7"/>
      <c r="M668" s="7"/>
      <c r="N668" s="7"/>
      <c r="O668" s="7"/>
    </row>
    <row r="669" spans="1:15">
      <c r="A669" s="6" t="str">
        <f t="shared" si="21"/>
        <v>CONSUMO PER CAPITA (kg ó litros por individuo)Frutos SecosRTO CENTRO</v>
      </c>
      <c r="B669">
        <v>0</v>
      </c>
      <c r="C669" s="6">
        <v>0</v>
      </c>
      <c r="D669" s="6" t="s">
        <v>71</v>
      </c>
      <c r="E669" s="83">
        <v>0.3954103355252277</v>
      </c>
      <c r="F669" s="83">
        <v>0.38615933856547791</v>
      </c>
      <c r="G669" s="83">
        <v>0.74808835221426939</v>
      </c>
      <c r="H669" s="7">
        <v>0</v>
      </c>
      <c r="I669" s="7"/>
      <c r="J669" s="7"/>
      <c r="K669" s="7"/>
      <c r="L669" s="7"/>
      <c r="M669" s="7"/>
      <c r="N669" s="7"/>
      <c r="O669" s="7"/>
    </row>
    <row r="670" spans="1:15">
      <c r="A670" s="6" t="str">
        <f t="shared" si="21"/>
        <v>CONSUMO PER CAPITA (kg ó litros por individuo)Frutos SecosNORTE-CENTRO</v>
      </c>
      <c r="B670">
        <v>0</v>
      </c>
      <c r="C670" s="6">
        <v>0</v>
      </c>
      <c r="D670" s="6" t="s">
        <v>72</v>
      </c>
      <c r="E670" s="83">
        <v>0.50031177974646635</v>
      </c>
      <c r="F670" s="83">
        <v>0.36198254027164417</v>
      </c>
      <c r="G670" s="83">
        <v>0.2979342328874362</v>
      </c>
      <c r="H670" s="7">
        <v>0</v>
      </c>
      <c r="I670" s="7"/>
      <c r="J670" s="7"/>
      <c r="K670" s="7"/>
      <c r="L670" s="7"/>
      <c r="M670" s="7"/>
      <c r="N670" s="7"/>
      <c r="O670" s="7"/>
    </row>
    <row r="671" spans="1:15">
      <c r="A671" s="6" t="str">
        <f t="shared" si="21"/>
        <v>CONSUMO PER CAPITA (kg ó litros por individuo)Frutos SecosNOROESTE</v>
      </c>
      <c r="B671">
        <v>0</v>
      </c>
      <c r="C671" s="6">
        <v>0</v>
      </c>
      <c r="D671" s="6" t="s">
        <v>73</v>
      </c>
      <c r="E671" s="83">
        <v>0.26721246977592389</v>
      </c>
      <c r="F671" s="83">
        <v>0.27959930660059767</v>
      </c>
      <c r="G671" s="83">
        <v>0.22296645632972495</v>
      </c>
      <c r="H671" s="7">
        <v>0</v>
      </c>
      <c r="I671" s="7"/>
      <c r="J671" s="7"/>
      <c r="K671" s="7"/>
      <c r="L671" s="7"/>
      <c r="M671" s="7"/>
      <c r="N671" s="7"/>
      <c r="O671" s="7"/>
    </row>
    <row r="672" spans="1:15">
      <c r="A672" s="6" t="str">
        <f t="shared" si="21"/>
        <v>CONSUMO PER CAPITA (kg ó litros por individuo)Frutos Secos&lt;2MIL</v>
      </c>
      <c r="B672">
        <v>0</v>
      </c>
      <c r="C672" s="6">
        <v>0</v>
      </c>
      <c r="D672" s="6" t="s">
        <v>74</v>
      </c>
      <c r="E672" s="83">
        <v>0.29056175134045248</v>
      </c>
      <c r="F672" s="83">
        <v>0.3436921573350914</v>
      </c>
      <c r="G672" s="83">
        <v>0.46290443115124263</v>
      </c>
      <c r="H672" s="7">
        <v>0</v>
      </c>
      <c r="I672" s="7"/>
      <c r="J672" s="7"/>
      <c r="K672" s="7"/>
      <c r="L672" s="7"/>
      <c r="M672" s="7"/>
      <c r="N672" s="7"/>
      <c r="O672" s="7"/>
    </row>
    <row r="673" spans="1:15">
      <c r="A673" s="6" t="str">
        <f t="shared" si="21"/>
        <v>CONSUMO PER CAPITA (kg ó litros por individuo)Frutos Secos2-5MIL</v>
      </c>
      <c r="B673">
        <v>0</v>
      </c>
      <c r="C673" s="6">
        <v>0</v>
      </c>
      <c r="D673" s="6" t="s">
        <v>75</v>
      </c>
      <c r="E673" s="83">
        <v>0.22755752565796086</v>
      </c>
      <c r="F673" s="83">
        <v>0.23203108826140767</v>
      </c>
      <c r="G673" s="83">
        <v>0.1645441091924795</v>
      </c>
      <c r="H673" s="7">
        <v>0</v>
      </c>
      <c r="I673" s="7"/>
      <c r="J673" s="7"/>
      <c r="K673" s="7"/>
      <c r="L673" s="7"/>
      <c r="M673" s="7"/>
      <c r="N673" s="7"/>
      <c r="O673" s="7"/>
    </row>
    <row r="674" spans="1:15">
      <c r="A674" s="6" t="str">
        <f t="shared" si="21"/>
        <v>CONSUMO PER CAPITA (kg ó litros por individuo)Frutos Secos5-10MIL</v>
      </c>
      <c r="B674">
        <v>0</v>
      </c>
      <c r="C674" s="6">
        <v>0</v>
      </c>
      <c r="D674" s="6" t="s">
        <v>76</v>
      </c>
      <c r="E674" s="83">
        <v>0.2293719278343361</v>
      </c>
      <c r="F674" s="83">
        <v>0.17389432328284302</v>
      </c>
      <c r="G674" s="83">
        <v>0.18690052671082746</v>
      </c>
      <c r="H674" s="7">
        <v>0</v>
      </c>
      <c r="I674" s="7"/>
      <c r="J674" s="7"/>
      <c r="K674" s="7"/>
      <c r="L674" s="7"/>
      <c r="M674" s="7"/>
      <c r="N674" s="7"/>
      <c r="O674" s="7"/>
    </row>
    <row r="675" spans="1:15">
      <c r="A675" s="6" t="str">
        <f t="shared" si="21"/>
        <v>CONSUMO PER CAPITA (kg ó litros por individuo)Frutos Secos10-30MIL</v>
      </c>
      <c r="B675">
        <v>0</v>
      </c>
      <c r="C675" s="6">
        <v>0</v>
      </c>
      <c r="D675" s="6" t="s">
        <v>77</v>
      </c>
      <c r="E675" s="83">
        <v>0.3232265859060226</v>
      </c>
      <c r="F675" s="83">
        <v>0.29852095148846469</v>
      </c>
      <c r="G675" s="83">
        <v>0.42868554231995526</v>
      </c>
      <c r="H675" s="7">
        <v>0</v>
      </c>
      <c r="I675" s="7"/>
      <c r="J675" s="7"/>
      <c r="K675" s="7"/>
      <c r="L675" s="7"/>
      <c r="M675" s="7"/>
      <c r="N675" s="7"/>
      <c r="O675" s="7"/>
    </row>
    <row r="676" spans="1:15">
      <c r="A676" s="6" t="str">
        <f t="shared" si="21"/>
        <v>CONSUMO PER CAPITA (kg ó litros por individuo)Frutos Secos30-100MIL</v>
      </c>
      <c r="B676">
        <v>0</v>
      </c>
      <c r="C676" s="6">
        <v>0</v>
      </c>
      <c r="D676" s="6" t="s">
        <v>78</v>
      </c>
      <c r="E676" s="83">
        <v>0.33511512517480785</v>
      </c>
      <c r="F676" s="83">
        <v>0.33531024743963822</v>
      </c>
      <c r="G676" s="83">
        <v>0.45118306842809414</v>
      </c>
      <c r="H676" s="7">
        <v>0</v>
      </c>
      <c r="I676" s="7"/>
      <c r="J676" s="7"/>
      <c r="K676" s="7"/>
      <c r="L676" s="7"/>
      <c r="M676" s="7"/>
      <c r="N676" s="7"/>
      <c r="O676" s="7"/>
    </row>
    <row r="677" spans="1:15">
      <c r="A677" s="6" t="str">
        <f t="shared" si="21"/>
        <v>CONSUMO PER CAPITA (kg ó litros por individuo)Frutos Secos100-200MIL</v>
      </c>
      <c r="B677">
        <v>0</v>
      </c>
      <c r="C677" s="6">
        <v>0</v>
      </c>
      <c r="D677" s="6" t="s">
        <v>79</v>
      </c>
      <c r="E677" s="83">
        <v>0.26956119481410529</v>
      </c>
      <c r="F677" s="83">
        <v>0.32177274130186406</v>
      </c>
      <c r="G677" s="83">
        <v>0.22070614153171894</v>
      </c>
      <c r="H677" s="7">
        <v>0</v>
      </c>
      <c r="I677" s="7"/>
      <c r="J677" s="7"/>
      <c r="K677" s="7"/>
      <c r="L677" s="7"/>
      <c r="M677" s="7"/>
      <c r="N677" s="7"/>
      <c r="O677" s="7"/>
    </row>
    <row r="678" spans="1:15">
      <c r="A678" s="6" t="str">
        <f t="shared" si="21"/>
        <v>CONSUMO PER CAPITA (kg ó litros por individuo)Frutos Secos200-500MIL</v>
      </c>
      <c r="B678">
        <v>0</v>
      </c>
      <c r="C678" s="6">
        <v>0</v>
      </c>
      <c r="D678" s="6" t="s">
        <v>80</v>
      </c>
      <c r="E678" s="83">
        <v>0.67569682466561853</v>
      </c>
      <c r="F678" s="83">
        <v>0.43693356855388588</v>
      </c>
      <c r="G678" s="83">
        <v>0.44528659651240915</v>
      </c>
      <c r="H678" s="7">
        <v>0</v>
      </c>
      <c r="I678" s="7"/>
      <c r="J678" s="7"/>
      <c r="K678" s="7"/>
      <c r="L678" s="7"/>
      <c r="M678" s="7"/>
      <c r="N678" s="7"/>
      <c r="O678" s="7"/>
    </row>
    <row r="679" spans="1:15">
      <c r="A679" s="6" t="str">
        <f t="shared" si="21"/>
        <v>CONSUMO PER CAPITA (kg ó litros por individuo)Frutos Secos&gt;500MIL</v>
      </c>
      <c r="B679">
        <v>0</v>
      </c>
      <c r="C679" s="6">
        <v>0</v>
      </c>
      <c r="D679" s="6" t="s">
        <v>81</v>
      </c>
      <c r="E679" s="83">
        <v>0.23974853365385015</v>
      </c>
      <c r="F679" s="83">
        <v>0.20546188846925884</v>
      </c>
      <c r="G679" s="83">
        <v>0.21596745142340618</v>
      </c>
      <c r="H679" s="7">
        <v>0</v>
      </c>
      <c r="I679" s="8"/>
      <c r="J679" s="8"/>
      <c r="K679" s="8"/>
      <c r="L679" s="8"/>
      <c r="M679" s="8"/>
      <c r="N679" s="7"/>
      <c r="O679" s="7"/>
    </row>
    <row r="680" spans="1:15">
      <c r="A680" s="6" t="str">
        <f t="shared" si="21"/>
        <v>CONSUMO PER CAPITA (kg ó litros por individuo)Frutos SecosDE 15 A 19 AÑOS</v>
      </c>
      <c r="B680">
        <v>0</v>
      </c>
      <c r="C680" s="6">
        <v>0</v>
      </c>
      <c r="D680" s="6" t="s">
        <v>82</v>
      </c>
      <c r="E680" s="83">
        <v>0.16420448643882513</v>
      </c>
      <c r="F680" s="83">
        <v>0.23967020289375748</v>
      </c>
      <c r="G680" s="83">
        <v>0.39485381979276218</v>
      </c>
      <c r="H680" s="7">
        <v>0</v>
      </c>
      <c r="I680" s="7"/>
      <c r="J680" s="7"/>
      <c r="K680" s="7"/>
      <c r="L680" s="7"/>
      <c r="M680" s="8"/>
      <c r="N680" s="7"/>
      <c r="O680" s="7"/>
    </row>
    <row r="681" spans="1:15">
      <c r="A681" s="6" t="str">
        <f t="shared" si="21"/>
        <v>CONSUMO PER CAPITA (kg ó litros por individuo)Frutos SecosDE 20 A 24 AÑOS</v>
      </c>
      <c r="B681">
        <v>0</v>
      </c>
      <c r="C681" s="6">
        <v>0</v>
      </c>
      <c r="D681" s="6" t="s">
        <v>83</v>
      </c>
      <c r="E681" s="83">
        <v>5.3676516796841676E-2</v>
      </c>
      <c r="F681" s="83">
        <v>7.447665806091773E-2</v>
      </c>
      <c r="G681" s="83">
        <v>8.2280739832528066E-2</v>
      </c>
      <c r="H681" s="7">
        <v>0</v>
      </c>
      <c r="I681" s="7"/>
      <c r="J681" s="7"/>
      <c r="K681" s="7"/>
      <c r="L681" s="7"/>
      <c r="M681" s="7"/>
      <c r="N681" s="7"/>
      <c r="O681" s="7"/>
    </row>
    <row r="682" spans="1:15">
      <c r="A682" s="6" t="str">
        <f t="shared" si="21"/>
        <v>CONSUMO PER CAPITA (kg ó litros por individuo)Frutos SecosDE 25 A 34 AÑOS</v>
      </c>
      <c r="B682">
        <v>0</v>
      </c>
      <c r="C682" s="6">
        <v>0</v>
      </c>
      <c r="D682" s="6" t="s">
        <v>84</v>
      </c>
      <c r="E682" s="83">
        <v>0.13494690772686724</v>
      </c>
      <c r="F682" s="83">
        <v>0.11923584335460219</v>
      </c>
      <c r="G682" s="83">
        <v>8.2693525322156944E-2</v>
      </c>
      <c r="H682" s="7">
        <v>0</v>
      </c>
      <c r="I682" s="7"/>
      <c r="J682" s="7"/>
      <c r="K682" s="7"/>
      <c r="L682" s="7"/>
      <c r="M682" s="7"/>
      <c r="N682" s="7"/>
      <c r="O682" s="7"/>
    </row>
    <row r="683" spans="1:15">
      <c r="A683" s="6" t="str">
        <f t="shared" si="21"/>
        <v>CONSUMO PER CAPITA (kg ó litros por individuo)Frutos SecosDE 35 A 49 AÑOS</v>
      </c>
      <c r="B683">
        <v>0</v>
      </c>
      <c r="C683" s="6">
        <v>0</v>
      </c>
      <c r="D683" s="6" t="s">
        <v>85</v>
      </c>
      <c r="E683" s="83">
        <v>0.31110829798883816</v>
      </c>
      <c r="F683" s="83">
        <v>0.15554513168052014</v>
      </c>
      <c r="G683" s="83">
        <v>0.16364756752072523</v>
      </c>
      <c r="H683" s="7">
        <v>0</v>
      </c>
      <c r="I683" s="7"/>
      <c r="J683" s="7"/>
      <c r="K683" s="7"/>
      <c r="L683" s="7"/>
      <c r="M683" s="7"/>
      <c r="N683" s="7"/>
      <c r="O683" s="7"/>
    </row>
    <row r="684" spans="1:15">
      <c r="A684" s="6" t="str">
        <f t="shared" si="21"/>
        <v>CONSUMO PER CAPITA (kg ó litros por individuo)Frutos SecosDE 50 A 59 AÑOS</v>
      </c>
      <c r="B684">
        <v>0</v>
      </c>
      <c r="C684" s="6">
        <v>0</v>
      </c>
      <c r="D684" s="6" t="s">
        <v>86</v>
      </c>
      <c r="E684" s="83">
        <v>0.36759585034046338</v>
      </c>
      <c r="F684" s="83">
        <v>0.31483913949262099</v>
      </c>
      <c r="G684" s="83">
        <v>0.31888191644040326</v>
      </c>
      <c r="H684" s="7">
        <v>0</v>
      </c>
      <c r="I684" s="7"/>
      <c r="J684" s="7"/>
      <c r="K684" s="7"/>
      <c r="L684" s="7"/>
      <c r="M684" s="7"/>
      <c r="N684" s="7"/>
      <c r="O684" s="7"/>
    </row>
    <row r="685" spans="1:15">
      <c r="A685" s="6" t="str">
        <f t="shared" si="21"/>
        <v>CONSUMO PER CAPITA (kg ó litros por individuo)Frutos SecosDE 60 A 75 AÑOS</v>
      </c>
      <c r="B685">
        <v>0</v>
      </c>
      <c r="C685" s="6">
        <v>0</v>
      </c>
      <c r="D685" s="6" t="s">
        <v>87</v>
      </c>
      <c r="E685" s="83">
        <v>0.60277856994977808</v>
      </c>
      <c r="F685" s="83">
        <v>0.65934358064862475</v>
      </c>
      <c r="G685" s="83">
        <v>0.80629604032799262</v>
      </c>
      <c r="H685" s="7">
        <v>0</v>
      </c>
      <c r="I685" s="7"/>
      <c r="J685" s="7"/>
      <c r="K685" s="7"/>
      <c r="L685" s="7"/>
      <c r="M685" s="7"/>
      <c r="N685" s="7"/>
      <c r="O685" s="7"/>
    </row>
    <row r="686" spans="1:15">
      <c r="A686" s="6" t="str">
        <f t="shared" si="21"/>
        <v>CONSUMO PER CAPITA (kg ó litros por individuo)Frutos SecosNIVEL ALTO</v>
      </c>
      <c r="B686">
        <v>0</v>
      </c>
      <c r="C686" s="6">
        <v>0</v>
      </c>
      <c r="D686" s="6" t="s">
        <v>88</v>
      </c>
      <c r="E686" s="83">
        <v>0.18331842908902007</v>
      </c>
      <c r="F686" s="83">
        <v>0.18300453282840401</v>
      </c>
      <c r="G686" s="83">
        <v>0.14101566490005193</v>
      </c>
      <c r="H686" s="7">
        <v>0</v>
      </c>
      <c r="I686" s="7"/>
      <c r="J686" s="7"/>
      <c r="K686" s="7"/>
      <c r="L686" s="7"/>
      <c r="M686" s="7"/>
      <c r="N686" s="7"/>
      <c r="O686" s="7"/>
    </row>
    <row r="687" spans="1:15">
      <c r="A687" s="6" t="str">
        <f t="shared" si="21"/>
        <v>CONSUMO PER CAPITA (kg ó litros por individuo)Frutos SecosNIVEL MEDIO ALTO</v>
      </c>
      <c r="B687">
        <v>0</v>
      </c>
      <c r="C687" s="6">
        <v>0</v>
      </c>
      <c r="D687" s="6" t="s">
        <v>89</v>
      </c>
      <c r="E687" s="83">
        <v>0.21540957951671888</v>
      </c>
      <c r="F687" s="83">
        <v>0.1405634038170723</v>
      </c>
      <c r="G687" s="83">
        <v>0.229499050832317</v>
      </c>
      <c r="H687" s="7">
        <v>0</v>
      </c>
      <c r="I687" s="7"/>
      <c r="J687" s="7"/>
      <c r="K687" s="8"/>
      <c r="L687" s="8"/>
      <c r="M687" s="8"/>
      <c r="N687" s="7"/>
      <c r="O687" s="7"/>
    </row>
    <row r="688" spans="1:15">
      <c r="A688" s="6" t="str">
        <f t="shared" si="21"/>
        <v>CONSUMO PER CAPITA (kg ó litros por individuo)Frutos SecosNIVEL MEDIO</v>
      </c>
      <c r="B688">
        <v>0</v>
      </c>
      <c r="C688" s="6">
        <v>0</v>
      </c>
      <c r="D688" s="6" t="s">
        <v>90</v>
      </c>
      <c r="E688" s="83">
        <v>0.52552524167520542</v>
      </c>
      <c r="F688" s="83">
        <v>0.40790710819965686</v>
      </c>
      <c r="G688" s="83">
        <v>0.45710306733356543</v>
      </c>
      <c r="H688" s="7">
        <v>0</v>
      </c>
      <c r="I688" s="7"/>
      <c r="J688" s="7"/>
      <c r="K688" s="7"/>
      <c r="L688" s="7"/>
      <c r="M688" s="7"/>
      <c r="N688" s="7"/>
      <c r="O688" s="7"/>
    </row>
    <row r="689" spans="1:15">
      <c r="A689" s="6" t="str">
        <f t="shared" si="21"/>
        <v>CONSUMO PER CAPITA (kg ó litros por individuo)Frutos SecosNIVEL MEDIO BAJO</v>
      </c>
      <c r="B689">
        <v>0</v>
      </c>
      <c r="C689" s="6">
        <v>0</v>
      </c>
      <c r="D689" s="6" t="s">
        <v>91</v>
      </c>
      <c r="E689" s="83">
        <v>0.2574628772801561</v>
      </c>
      <c r="F689" s="83">
        <v>0.31762614133426664</v>
      </c>
      <c r="G689" s="83">
        <v>0.43169765020744882</v>
      </c>
      <c r="H689" s="7">
        <v>0</v>
      </c>
      <c r="I689" s="7"/>
      <c r="J689" s="7"/>
      <c r="K689" s="7"/>
      <c r="L689" s="7"/>
      <c r="M689" s="7"/>
      <c r="N689" s="7"/>
      <c r="O689" s="7"/>
    </row>
    <row r="690" spans="1:15">
      <c r="A690" s="6" t="str">
        <f t="shared" si="21"/>
        <v>CONSUMO PER CAPITA (kg ó litros por individuo)Frutos SecosNIVEL BAJO</v>
      </c>
      <c r="B690">
        <v>0</v>
      </c>
      <c r="C690" s="6">
        <v>0</v>
      </c>
      <c r="D690" s="6" t="s">
        <v>92</v>
      </c>
      <c r="E690" s="83">
        <v>0.41072367696377704</v>
      </c>
      <c r="F690" s="83">
        <v>0.38780166203957522</v>
      </c>
      <c r="G690" s="83">
        <v>0.43203530147508046</v>
      </c>
      <c r="H690" s="7">
        <v>0</v>
      </c>
      <c r="I690" s="7"/>
      <c r="J690" s="7"/>
      <c r="K690" s="7"/>
      <c r="L690" s="7"/>
      <c r="M690" s="7"/>
      <c r="N690" s="7"/>
      <c r="O690" s="7"/>
    </row>
    <row r="691" spans="1:15">
      <c r="A691" s="6" t="str">
        <f t="shared" si="21"/>
        <v>CONSUMO PER CAPITA (kg ó litros por individuo)Frutos SecosHOMBRE</v>
      </c>
      <c r="B691">
        <v>0</v>
      </c>
      <c r="C691" s="6">
        <v>0</v>
      </c>
      <c r="D691" s="6" t="s">
        <v>93</v>
      </c>
      <c r="E691" s="83">
        <v>0.25887992922529429</v>
      </c>
      <c r="F691" s="83">
        <v>0.2864042067844445</v>
      </c>
      <c r="G691" s="83">
        <v>0.38106313358803312</v>
      </c>
      <c r="H691" s="7">
        <v>0</v>
      </c>
      <c r="I691" s="7"/>
      <c r="J691" s="7"/>
      <c r="K691" s="7"/>
      <c r="L691" s="7"/>
      <c r="M691" s="7"/>
      <c r="N691" s="7"/>
      <c r="O691" s="7"/>
    </row>
    <row r="692" spans="1:15">
      <c r="A692" s="6" t="str">
        <f t="shared" si="21"/>
        <v>CONSUMO PER CAPITA (kg ó litros por individuo)Frutos SecosMUJER</v>
      </c>
      <c r="B692">
        <v>0</v>
      </c>
      <c r="C692" s="6">
        <v>0</v>
      </c>
      <c r="D692" s="6" t="s">
        <v>94</v>
      </c>
      <c r="E692" s="83">
        <v>0.41281127293128989</v>
      </c>
      <c r="F692" s="83">
        <v>0.30975675937779956</v>
      </c>
      <c r="G692" s="83">
        <v>0.30510278076282388</v>
      </c>
      <c r="H692" s="7">
        <v>0</v>
      </c>
      <c r="I692" s="7"/>
      <c r="J692" s="7"/>
      <c r="K692" s="7"/>
      <c r="L692" s="7"/>
      <c r="M692" s="7"/>
      <c r="N692" s="7"/>
      <c r="O692" s="7"/>
    </row>
    <row r="693" spans="1:15">
      <c r="A693" s="6" t="str">
        <f>$B$543&amp;$C$693&amp;D693</f>
        <v>CONSUMO PER CAPITA (kg ó litros por individuo)Chocolatinas/Chocolate/BombonesT.ESPAÑA</v>
      </c>
      <c r="B693">
        <v>0</v>
      </c>
      <c r="C693" s="6" t="s">
        <v>50</v>
      </c>
      <c r="D693" s="6" t="s">
        <v>65</v>
      </c>
      <c r="E693" s="83">
        <v>0.16500449333245093</v>
      </c>
      <c r="F693" s="83">
        <v>0.16074950420240594</v>
      </c>
      <c r="G693" s="83">
        <v>0.1540363499090088</v>
      </c>
      <c r="H693" s="7">
        <v>0</v>
      </c>
      <c r="I693" s="7"/>
      <c r="J693" s="7"/>
      <c r="K693" s="7"/>
      <c r="L693" s="7"/>
      <c r="M693" s="7"/>
      <c r="N693" s="7"/>
      <c r="O693" s="7"/>
    </row>
    <row r="694" spans="1:15">
      <c r="A694" s="6" t="str">
        <f t="shared" ref="A694:A722" si="22">$B$543&amp;$C$693&amp;D694</f>
        <v>CONSUMO PER CAPITA (kg ó litros por individuo)Chocolatinas/Chocolate/BombonesBCN AM</v>
      </c>
      <c r="B694">
        <v>0</v>
      </c>
      <c r="C694" s="6">
        <v>0</v>
      </c>
      <c r="D694" s="6" t="s">
        <v>66</v>
      </c>
      <c r="E694" s="83">
        <v>0.2038427462678514</v>
      </c>
      <c r="F694" s="83">
        <v>0.16709512966134485</v>
      </c>
      <c r="G694" s="83">
        <v>0.20015525428897404</v>
      </c>
      <c r="H694" s="7">
        <v>0</v>
      </c>
      <c r="I694" s="7"/>
      <c r="J694" s="7"/>
      <c r="K694" s="7"/>
      <c r="L694" s="7"/>
      <c r="M694" s="7"/>
      <c r="N694" s="7"/>
      <c r="O694" s="7"/>
    </row>
    <row r="695" spans="1:15">
      <c r="A695" s="6" t="str">
        <f t="shared" si="22"/>
        <v>CONSUMO PER CAPITA (kg ó litros por individuo)Chocolatinas/Chocolate/BombonesREST.CAT ARAGON</v>
      </c>
      <c r="B695">
        <v>0</v>
      </c>
      <c r="C695" s="6">
        <v>0</v>
      </c>
      <c r="D695" s="6" t="s">
        <v>67</v>
      </c>
      <c r="E695" s="83">
        <v>0.19258525036225022</v>
      </c>
      <c r="F695" s="83">
        <v>0.21258319058961478</v>
      </c>
      <c r="G695" s="83">
        <v>0.18709151219947945</v>
      </c>
      <c r="H695" s="7">
        <v>0</v>
      </c>
      <c r="I695" s="7"/>
      <c r="J695" s="7"/>
      <c r="K695" s="7"/>
      <c r="L695" s="7"/>
      <c r="M695" s="7"/>
      <c r="N695" s="7"/>
      <c r="O695" s="7"/>
    </row>
    <row r="696" spans="1:15">
      <c r="A696" s="6" t="str">
        <f t="shared" si="22"/>
        <v>CONSUMO PER CAPITA (kg ó litros por individuo)Chocolatinas/Chocolate/BombonesLEVANTE</v>
      </c>
      <c r="B696">
        <v>0</v>
      </c>
      <c r="C696" s="6">
        <v>0</v>
      </c>
      <c r="D696" s="6" t="s">
        <v>68</v>
      </c>
      <c r="E696" s="83">
        <v>0.14615028558551202</v>
      </c>
      <c r="F696" s="83">
        <v>0.15508132356081364</v>
      </c>
      <c r="G696" s="83">
        <v>0.16951456075620694</v>
      </c>
      <c r="H696" s="7">
        <v>0</v>
      </c>
      <c r="I696" s="7"/>
      <c r="J696" s="7"/>
      <c r="K696" s="7"/>
      <c r="L696" s="7"/>
      <c r="M696" s="7"/>
      <c r="N696" s="7"/>
      <c r="O696" s="7"/>
    </row>
    <row r="697" spans="1:15">
      <c r="A697" s="6" t="str">
        <f t="shared" si="22"/>
        <v>CONSUMO PER CAPITA (kg ó litros por individuo)Chocolatinas/Chocolate/BombonesANDALUCIA</v>
      </c>
      <c r="B697">
        <v>0</v>
      </c>
      <c r="C697" s="6">
        <v>0</v>
      </c>
      <c r="D697" s="6" t="s">
        <v>69</v>
      </c>
      <c r="E697" s="83">
        <v>0.12455059616715526</v>
      </c>
      <c r="F697" s="83">
        <v>0.12809600486195169</v>
      </c>
      <c r="G697" s="83">
        <v>0.10944510483343264</v>
      </c>
      <c r="H697" s="7">
        <v>0</v>
      </c>
      <c r="I697" s="7"/>
      <c r="J697" s="7"/>
      <c r="K697" s="7"/>
      <c r="L697" s="7"/>
      <c r="M697" s="7"/>
      <c r="N697" s="7"/>
      <c r="O697" s="7"/>
    </row>
    <row r="698" spans="1:15">
      <c r="A698" s="6" t="str">
        <f t="shared" si="22"/>
        <v>CONSUMO PER CAPITA (kg ó litros por individuo)Chocolatinas/Chocolate/BombonesMDD AM</v>
      </c>
      <c r="B698">
        <v>0</v>
      </c>
      <c r="C698" s="6">
        <v>0</v>
      </c>
      <c r="D698" s="6" t="s">
        <v>70</v>
      </c>
      <c r="E698" s="83">
        <v>0.14138644440945927</v>
      </c>
      <c r="F698" s="83">
        <v>0.11042191216910406</v>
      </c>
      <c r="G698" s="83">
        <v>0.10985231015782207</v>
      </c>
      <c r="H698" s="7">
        <v>0</v>
      </c>
      <c r="I698" s="7"/>
      <c r="J698" s="7"/>
      <c r="K698" s="7"/>
      <c r="L698" s="7"/>
      <c r="M698" s="7"/>
      <c r="N698" s="7"/>
      <c r="O698" s="7"/>
    </row>
    <row r="699" spans="1:15">
      <c r="A699" s="6" t="str">
        <f t="shared" si="22"/>
        <v>CONSUMO PER CAPITA (kg ó litros por individuo)Chocolatinas/Chocolate/BombonesRTO CENTRO</v>
      </c>
      <c r="B699">
        <v>0</v>
      </c>
      <c r="C699" s="6">
        <v>0</v>
      </c>
      <c r="D699" s="6" t="s">
        <v>71</v>
      </c>
      <c r="E699" s="83">
        <v>0.16375952014014869</v>
      </c>
      <c r="F699" s="83">
        <v>0.11420010139801361</v>
      </c>
      <c r="G699" s="83">
        <v>0.12113512464117503</v>
      </c>
      <c r="H699" s="7">
        <v>0</v>
      </c>
      <c r="I699" s="7"/>
      <c r="J699" s="7"/>
      <c r="K699" s="7"/>
      <c r="L699" s="7"/>
      <c r="M699" s="7"/>
      <c r="N699" s="7"/>
      <c r="O699" s="7"/>
    </row>
    <row r="700" spans="1:15">
      <c r="A700" s="6" t="str">
        <f t="shared" si="22"/>
        <v>CONSUMO PER CAPITA (kg ó litros por individuo)Chocolatinas/Chocolate/BombonesNORTE-CENTRO</v>
      </c>
      <c r="B700">
        <v>0</v>
      </c>
      <c r="C700" s="6">
        <v>0</v>
      </c>
      <c r="D700" s="6" t="s">
        <v>72</v>
      </c>
      <c r="E700" s="83">
        <v>0.27730803234569279</v>
      </c>
      <c r="F700" s="83">
        <v>0.28082372799575106</v>
      </c>
      <c r="G700" s="83">
        <v>0.23997624482223617</v>
      </c>
      <c r="H700" s="8">
        <v>0</v>
      </c>
      <c r="I700" s="8"/>
      <c r="J700" s="8"/>
      <c r="K700" s="8"/>
      <c r="L700" s="8"/>
      <c r="M700" s="8"/>
      <c r="N700" s="7"/>
      <c r="O700" s="7"/>
    </row>
    <row r="701" spans="1:15">
      <c r="A701" s="6" t="str">
        <f t="shared" si="22"/>
        <v>CONSUMO PER CAPITA (kg ó litros por individuo)Chocolatinas/Chocolate/BombonesNOROESTE</v>
      </c>
      <c r="B701">
        <v>0</v>
      </c>
      <c r="C701" s="6">
        <v>0</v>
      </c>
      <c r="D701" s="6" t="s">
        <v>73</v>
      </c>
      <c r="E701" s="83">
        <v>0.12791580650070344</v>
      </c>
      <c r="F701" s="83">
        <v>0.16127583765685233</v>
      </c>
      <c r="G701" s="83">
        <v>0.14218735595869172</v>
      </c>
      <c r="H701" s="7">
        <v>0</v>
      </c>
      <c r="I701" s="7"/>
      <c r="J701" s="8"/>
      <c r="K701" s="8"/>
      <c r="L701" s="7"/>
      <c r="M701" s="7"/>
      <c r="N701" s="7"/>
      <c r="O701" s="7"/>
    </row>
    <row r="702" spans="1:15">
      <c r="A702" s="6" t="str">
        <f t="shared" si="22"/>
        <v>CONSUMO PER CAPITA (kg ó litros por individuo)Chocolatinas/Chocolate/Bombones&lt;2MIL</v>
      </c>
      <c r="B702">
        <v>0</v>
      </c>
      <c r="C702" s="6">
        <v>0</v>
      </c>
      <c r="D702" s="6" t="s">
        <v>74</v>
      </c>
      <c r="E702" s="83">
        <v>0.15220949855798674</v>
      </c>
      <c r="F702" s="83">
        <v>0.13966648719681532</v>
      </c>
      <c r="G702" s="83">
        <v>0.14079180884432738</v>
      </c>
      <c r="H702" s="7">
        <v>0</v>
      </c>
      <c r="I702" s="7"/>
      <c r="J702" s="7"/>
      <c r="K702" s="7"/>
      <c r="L702" s="7"/>
      <c r="M702" s="7"/>
      <c r="N702" s="7"/>
      <c r="O702" s="7"/>
    </row>
    <row r="703" spans="1:15">
      <c r="A703" s="6" t="str">
        <f t="shared" si="22"/>
        <v>CONSUMO PER CAPITA (kg ó litros por individuo)Chocolatinas/Chocolate/Bombones2-5MIL</v>
      </c>
      <c r="B703">
        <v>0</v>
      </c>
      <c r="C703" s="6">
        <v>0</v>
      </c>
      <c r="D703" s="6" t="s">
        <v>75</v>
      </c>
      <c r="E703" s="83">
        <v>0.12496194296572533</v>
      </c>
      <c r="F703" s="83">
        <v>0.12485824527161732</v>
      </c>
      <c r="G703" s="83">
        <v>8.657854585639993E-2</v>
      </c>
      <c r="H703" s="7">
        <v>0</v>
      </c>
      <c r="I703" s="7"/>
      <c r="J703" s="7"/>
      <c r="K703" s="7"/>
      <c r="L703" s="7"/>
      <c r="M703" s="7"/>
      <c r="N703" s="7"/>
      <c r="O703" s="7"/>
    </row>
    <row r="704" spans="1:15">
      <c r="A704" s="6" t="str">
        <f t="shared" si="22"/>
        <v>CONSUMO PER CAPITA (kg ó litros por individuo)Chocolatinas/Chocolate/Bombones5-10MIL</v>
      </c>
      <c r="B704">
        <v>0</v>
      </c>
      <c r="C704" s="6">
        <v>0</v>
      </c>
      <c r="D704" s="6" t="s">
        <v>76</v>
      </c>
      <c r="E704" s="83">
        <v>0.13270048643249588</v>
      </c>
      <c r="F704" s="83">
        <v>8.4374046181647358E-2</v>
      </c>
      <c r="G704" s="83">
        <v>5.9857093221750958E-2</v>
      </c>
      <c r="H704" s="7">
        <v>0</v>
      </c>
      <c r="I704" s="7"/>
      <c r="J704" s="7"/>
      <c r="K704" s="7"/>
      <c r="L704" s="7"/>
      <c r="M704" s="7"/>
      <c r="N704" s="7"/>
      <c r="O704" s="7"/>
    </row>
    <row r="705" spans="1:15">
      <c r="A705" s="6" t="str">
        <f t="shared" si="22"/>
        <v>CONSUMO PER CAPITA (kg ó litros por individuo)Chocolatinas/Chocolate/Bombones10-30MIL</v>
      </c>
      <c r="B705">
        <v>0</v>
      </c>
      <c r="C705" s="6">
        <v>0</v>
      </c>
      <c r="D705" s="6" t="s">
        <v>77</v>
      </c>
      <c r="E705" s="83">
        <v>0.13899629800139915</v>
      </c>
      <c r="F705" s="83">
        <v>0.167001276519674</v>
      </c>
      <c r="G705" s="83">
        <v>0.1295560056967669</v>
      </c>
      <c r="H705" s="7">
        <v>0</v>
      </c>
      <c r="I705" s="7"/>
      <c r="J705" s="7"/>
      <c r="K705" s="7"/>
      <c r="L705" s="7"/>
      <c r="M705" s="7"/>
      <c r="N705" s="7"/>
      <c r="O705" s="7"/>
    </row>
    <row r="706" spans="1:15">
      <c r="A706" s="6" t="str">
        <f t="shared" si="22"/>
        <v>CONSUMO PER CAPITA (kg ó litros por individuo)Chocolatinas/Chocolate/Bombones30-100MIL</v>
      </c>
      <c r="B706">
        <v>0</v>
      </c>
      <c r="C706" s="6">
        <v>0</v>
      </c>
      <c r="D706" s="6" t="s">
        <v>78</v>
      </c>
      <c r="E706" s="83">
        <v>0.15966330386114111</v>
      </c>
      <c r="F706" s="83">
        <v>0.17544567580562848</v>
      </c>
      <c r="G706" s="83">
        <v>0.19871668780315299</v>
      </c>
      <c r="H706" s="7">
        <v>0</v>
      </c>
      <c r="I706" s="7"/>
      <c r="J706" s="8"/>
      <c r="K706" s="8"/>
      <c r="L706" s="7"/>
      <c r="M706" s="7"/>
      <c r="N706" s="7"/>
      <c r="O706" s="7"/>
    </row>
    <row r="707" spans="1:15">
      <c r="A707" s="6" t="str">
        <f t="shared" si="22"/>
        <v>CONSUMO PER CAPITA (kg ó litros por individuo)Chocolatinas/Chocolate/Bombones100-200MIL</v>
      </c>
      <c r="B707">
        <v>0</v>
      </c>
      <c r="C707" s="6">
        <v>0</v>
      </c>
      <c r="D707" s="6" t="s">
        <v>79</v>
      </c>
      <c r="E707" s="83">
        <v>0.11722898552968564</v>
      </c>
      <c r="F707" s="83">
        <v>0.10220540472040472</v>
      </c>
      <c r="G707" s="83">
        <v>0.14349832270843105</v>
      </c>
      <c r="H707" s="7">
        <v>0</v>
      </c>
      <c r="I707" s="7"/>
      <c r="J707" s="7"/>
      <c r="K707" s="7"/>
      <c r="L707" s="7"/>
      <c r="M707" s="7"/>
      <c r="N707" s="7"/>
      <c r="O707" s="7"/>
    </row>
    <row r="708" spans="1:15">
      <c r="A708" s="6" t="str">
        <f t="shared" si="22"/>
        <v>CONSUMO PER CAPITA (kg ó litros por individuo)Chocolatinas/Chocolate/Bombones200-500MIL</v>
      </c>
      <c r="B708">
        <v>0</v>
      </c>
      <c r="C708" s="6">
        <v>0</v>
      </c>
      <c r="D708" s="6" t="s">
        <v>80</v>
      </c>
      <c r="E708" s="83">
        <v>0.26934496301811839</v>
      </c>
      <c r="F708" s="83">
        <v>0.25481419325552807</v>
      </c>
      <c r="G708" s="83">
        <v>0.20316759156178224</v>
      </c>
      <c r="H708" s="8">
        <v>0</v>
      </c>
      <c r="I708" s="8"/>
      <c r="J708" s="8"/>
      <c r="K708" s="8"/>
      <c r="L708" s="8"/>
      <c r="M708" s="8"/>
      <c r="N708" s="7"/>
      <c r="O708" s="7"/>
    </row>
    <row r="709" spans="1:15">
      <c r="A709" s="6" t="str">
        <f t="shared" si="22"/>
        <v>CONSUMO PER CAPITA (kg ó litros por individuo)Chocolatinas/Chocolate/Bombones&gt;500MIL</v>
      </c>
      <c r="B709">
        <v>0</v>
      </c>
      <c r="C709" s="6">
        <v>0</v>
      </c>
      <c r="D709" s="6" t="s">
        <v>81</v>
      </c>
      <c r="E709" s="83">
        <v>0.18271808813235763</v>
      </c>
      <c r="F709" s="83">
        <v>0.16141731532314671</v>
      </c>
      <c r="G709" s="83">
        <v>0.16967479197129176</v>
      </c>
      <c r="H709" s="8">
        <v>0</v>
      </c>
      <c r="I709" s="7"/>
      <c r="J709" s="8"/>
      <c r="K709" s="8"/>
      <c r="L709" s="8"/>
      <c r="M709" s="8"/>
      <c r="N709" s="7"/>
      <c r="O709" s="7"/>
    </row>
    <row r="710" spans="1:15">
      <c r="A710" s="6" t="str">
        <f t="shared" si="22"/>
        <v>CONSUMO PER CAPITA (kg ó litros por individuo)Chocolatinas/Chocolate/BombonesDE 15 A 19 AÑOS</v>
      </c>
      <c r="B710">
        <v>0</v>
      </c>
      <c r="C710" s="6">
        <v>0</v>
      </c>
      <c r="D710" s="6" t="s">
        <v>82</v>
      </c>
      <c r="E710" s="83">
        <v>0.11809767208845119</v>
      </c>
      <c r="F710" s="83">
        <v>0.15085248677293869</v>
      </c>
      <c r="G710" s="83">
        <v>0.15236634479203698</v>
      </c>
      <c r="H710" s="7">
        <v>0</v>
      </c>
      <c r="I710" s="7"/>
      <c r="J710" s="8"/>
      <c r="K710" s="8"/>
      <c r="L710" s="8"/>
      <c r="M710" s="8"/>
      <c r="N710" s="7"/>
      <c r="O710" s="7"/>
    </row>
    <row r="711" spans="1:15">
      <c r="A711" s="6" t="str">
        <f t="shared" si="22"/>
        <v>CONSUMO PER CAPITA (kg ó litros por individuo)Chocolatinas/Chocolate/BombonesDE 20 A 24 AÑOS</v>
      </c>
      <c r="B711">
        <v>0</v>
      </c>
      <c r="C711" s="6">
        <v>0</v>
      </c>
      <c r="D711" s="6" t="s">
        <v>83</v>
      </c>
      <c r="E711" s="83">
        <v>0.10987022384370028</v>
      </c>
      <c r="F711" s="83">
        <v>9.0772643155858423E-2</v>
      </c>
      <c r="G711" s="83">
        <v>8.6511100031446478E-2</v>
      </c>
      <c r="H711" s="7">
        <v>0</v>
      </c>
      <c r="I711" s="7"/>
      <c r="J711" s="7"/>
      <c r="K711" s="7"/>
      <c r="L711" s="7"/>
      <c r="M711" s="7"/>
      <c r="N711" s="7"/>
      <c r="O711" s="7"/>
    </row>
    <row r="712" spans="1:15">
      <c r="A712" s="6" t="str">
        <f t="shared" si="22"/>
        <v>CONSUMO PER CAPITA (kg ó litros por individuo)Chocolatinas/Chocolate/BombonesDE 25 A 34 AÑOS</v>
      </c>
      <c r="B712">
        <v>0</v>
      </c>
      <c r="C712" s="6">
        <v>0</v>
      </c>
      <c r="D712" s="6" t="s">
        <v>84</v>
      </c>
      <c r="E712" s="83">
        <v>0.10917719915807977</v>
      </c>
      <c r="F712" s="83">
        <v>0.11344501570007441</v>
      </c>
      <c r="G712" s="83">
        <v>9.0815813169271883E-2</v>
      </c>
      <c r="H712" s="7">
        <v>0</v>
      </c>
      <c r="I712" s="7"/>
      <c r="J712" s="7"/>
      <c r="K712" s="7"/>
      <c r="L712" s="7"/>
      <c r="M712" s="7"/>
      <c r="N712" s="7"/>
      <c r="O712" s="7"/>
    </row>
    <row r="713" spans="1:15">
      <c r="A713" s="6" t="str">
        <f t="shared" si="22"/>
        <v>CONSUMO PER CAPITA (kg ó litros por individuo)Chocolatinas/Chocolate/BombonesDE 35 A 49 AÑOS</v>
      </c>
      <c r="B713">
        <v>0</v>
      </c>
      <c r="C713" s="6">
        <v>0</v>
      </c>
      <c r="D713" s="6" t="s">
        <v>85</v>
      </c>
      <c r="E713" s="83">
        <v>0.17603781896955509</v>
      </c>
      <c r="F713" s="83">
        <v>0.1185719753898014</v>
      </c>
      <c r="G713" s="83">
        <v>0.12738247976649769</v>
      </c>
      <c r="H713" s="7">
        <v>0</v>
      </c>
      <c r="I713" s="7"/>
      <c r="J713" s="7"/>
      <c r="K713" s="7"/>
      <c r="L713" s="7"/>
      <c r="M713" s="7"/>
      <c r="N713" s="7"/>
      <c r="O713" s="7"/>
    </row>
    <row r="714" spans="1:15">
      <c r="A714" s="6" t="str">
        <f t="shared" si="22"/>
        <v>CONSUMO PER CAPITA (kg ó litros por individuo)Chocolatinas/Chocolate/BombonesDE 50 A 59 AÑOS</v>
      </c>
      <c r="B714">
        <v>0</v>
      </c>
      <c r="C714" s="6">
        <v>0</v>
      </c>
      <c r="D714" s="6" t="s">
        <v>86</v>
      </c>
      <c r="E714" s="83">
        <v>0.16946964336281498</v>
      </c>
      <c r="F714" s="83">
        <v>0.14955576325906667</v>
      </c>
      <c r="G714" s="83">
        <v>0.1470339472301502</v>
      </c>
      <c r="H714" s="7">
        <v>0</v>
      </c>
      <c r="I714" s="7"/>
      <c r="J714" s="7"/>
      <c r="K714" s="7"/>
      <c r="L714" s="7"/>
      <c r="M714" s="7"/>
      <c r="N714" s="7"/>
      <c r="O714" s="7"/>
    </row>
    <row r="715" spans="1:15">
      <c r="A715" s="6" t="str">
        <f t="shared" si="22"/>
        <v>CONSUMO PER CAPITA (kg ó litros por individuo)Chocolatinas/Chocolate/BombonesDE 60 A 75 AÑOS</v>
      </c>
      <c r="B715">
        <v>0</v>
      </c>
      <c r="C715" s="6">
        <v>0</v>
      </c>
      <c r="D715" s="6" t="s">
        <v>87</v>
      </c>
      <c r="E715" s="83">
        <v>0.21210173476269717</v>
      </c>
      <c r="F715" s="83">
        <v>0.27686688048178765</v>
      </c>
      <c r="G715" s="83">
        <v>0.25260213897963529</v>
      </c>
      <c r="H715" s="7">
        <v>0</v>
      </c>
      <c r="I715" s="7"/>
      <c r="J715" s="7"/>
      <c r="K715" s="7"/>
      <c r="L715" s="7"/>
      <c r="M715" s="7"/>
      <c r="N715" s="7"/>
      <c r="O715" s="7"/>
    </row>
    <row r="716" spans="1:15">
      <c r="A716" s="6" t="str">
        <f t="shared" si="22"/>
        <v>CONSUMO PER CAPITA (kg ó litros por individuo)Chocolatinas/Chocolate/BombonesNIVEL ALTO</v>
      </c>
      <c r="B716">
        <v>0</v>
      </c>
      <c r="C716" s="6">
        <v>0</v>
      </c>
      <c r="D716" s="6" t="s">
        <v>88</v>
      </c>
      <c r="E716" s="83">
        <v>0.17269759789878306</v>
      </c>
      <c r="F716" s="83">
        <v>0.1449841580438874</v>
      </c>
      <c r="G716" s="83">
        <v>0.12782291132336285</v>
      </c>
      <c r="H716" s="8">
        <v>0</v>
      </c>
      <c r="I716" s="8"/>
      <c r="J716" s="8"/>
      <c r="K716" s="8"/>
      <c r="L716" s="8"/>
      <c r="M716" s="8"/>
      <c r="N716" s="7"/>
      <c r="O716" s="7"/>
    </row>
    <row r="717" spans="1:15">
      <c r="A717" s="6" t="str">
        <f t="shared" si="22"/>
        <v>CONSUMO PER CAPITA (kg ó litros por individuo)Chocolatinas/Chocolate/BombonesNIVEL MEDIO ALTO</v>
      </c>
      <c r="B717">
        <v>0</v>
      </c>
      <c r="C717" s="6">
        <v>0</v>
      </c>
      <c r="D717" s="6" t="s">
        <v>89</v>
      </c>
      <c r="E717" s="83">
        <v>0.11363775289746246</v>
      </c>
      <c r="F717" s="83">
        <v>0.10453104123044937</v>
      </c>
      <c r="G717" s="83">
        <v>0.12568477952383453</v>
      </c>
      <c r="H717" s="7">
        <v>0</v>
      </c>
      <c r="I717" s="7"/>
      <c r="J717" s="8"/>
      <c r="K717" s="8"/>
      <c r="L717" s="8"/>
      <c r="M717" s="7"/>
      <c r="N717" s="7"/>
      <c r="O717" s="7"/>
    </row>
    <row r="718" spans="1:15">
      <c r="A718" s="6" t="str">
        <f t="shared" si="22"/>
        <v>CONSUMO PER CAPITA (kg ó litros por individuo)Chocolatinas/Chocolate/BombonesNIVEL MEDIO</v>
      </c>
      <c r="B718">
        <v>0</v>
      </c>
      <c r="C718" s="6">
        <v>0</v>
      </c>
      <c r="D718" s="6" t="s">
        <v>90</v>
      </c>
      <c r="E718" s="83">
        <v>0.18688260651682628</v>
      </c>
      <c r="F718" s="83">
        <v>0.17283612003727389</v>
      </c>
      <c r="G718" s="83">
        <v>0.13555454310661244</v>
      </c>
      <c r="H718" s="7">
        <v>0</v>
      </c>
      <c r="I718" s="7"/>
      <c r="J718" s="7"/>
      <c r="K718" s="7"/>
      <c r="L718" s="7"/>
      <c r="M718" s="7"/>
      <c r="N718" s="7"/>
      <c r="O718" s="7"/>
    </row>
    <row r="719" spans="1:15">
      <c r="A719" s="6" t="str">
        <f t="shared" si="22"/>
        <v>CONSUMO PER CAPITA (kg ó litros por individuo)Chocolatinas/Chocolate/BombonesNIVEL MEDIO BAJO</v>
      </c>
      <c r="B719">
        <v>0</v>
      </c>
      <c r="C719" s="6">
        <v>0</v>
      </c>
      <c r="D719" s="6" t="s">
        <v>91</v>
      </c>
      <c r="E719" s="83">
        <v>0.10639368921415172</v>
      </c>
      <c r="F719" s="83">
        <v>0.16204062258779048</v>
      </c>
      <c r="G719" s="83">
        <v>0.20699814061830871</v>
      </c>
      <c r="H719" s="7">
        <v>0</v>
      </c>
      <c r="I719" s="7"/>
      <c r="J719" s="7"/>
      <c r="K719" s="7"/>
      <c r="L719" s="7"/>
      <c r="M719" s="7"/>
      <c r="N719" s="7"/>
      <c r="O719" s="7"/>
    </row>
    <row r="720" spans="1:15">
      <c r="A720" s="6" t="str">
        <f t="shared" si="22"/>
        <v>CONSUMO PER CAPITA (kg ó litros por individuo)Chocolatinas/Chocolate/BombonesNIVEL BAJO</v>
      </c>
      <c r="B720">
        <v>0</v>
      </c>
      <c r="C720" s="6">
        <v>0</v>
      </c>
      <c r="D720" s="6" t="s">
        <v>92</v>
      </c>
      <c r="E720" s="83">
        <v>0.20611761247094718</v>
      </c>
      <c r="F720" s="83">
        <v>0.20198370092847834</v>
      </c>
      <c r="G720" s="83">
        <v>0.18472997210850228</v>
      </c>
      <c r="H720" s="7">
        <v>0</v>
      </c>
      <c r="I720" s="7"/>
      <c r="J720" s="7"/>
      <c r="K720" s="7"/>
      <c r="L720" s="7"/>
      <c r="M720" s="7"/>
      <c r="N720" s="7"/>
      <c r="O720" s="7"/>
    </row>
    <row r="721" spans="1:15">
      <c r="A721" s="6" t="str">
        <f t="shared" si="22"/>
        <v>CONSUMO PER CAPITA (kg ó litros por individuo)Chocolatinas/Chocolate/BombonesHOMBRE</v>
      </c>
      <c r="B721">
        <v>0</v>
      </c>
      <c r="C721" s="6">
        <v>0</v>
      </c>
      <c r="D721" s="6" t="s">
        <v>93</v>
      </c>
      <c r="E721" s="83">
        <v>0.10576537579754405</v>
      </c>
      <c r="F721" s="83">
        <v>0.11474322730015607</v>
      </c>
      <c r="G721" s="83">
        <v>9.9927880815747036E-2</v>
      </c>
      <c r="H721" s="8">
        <v>0</v>
      </c>
      <c r="I721" s="7"/>
      <c r="J721" s="7"/>
      <c r="K721" s="7"/>
      <c r="L721" s="7"/>
      <c r="M721" s="7"/>
      <c r="N721" s="7"/>
      <c r="O721" s="7"/>
    </row>
    <row r="722" spans="1:15">
      <c r="A722" s="6" t="str">
        <f t="shared" si="22"/>
        <v>CONSUMO PER CAPITA (kg ó litros por individuo)Chocolatinas/Chocolate/BombonesMUJER</v>
      </c>
      <c r="B722">
        <v>0</v>
      </c>
      <c r="C722" s="6">
        <v>0</v>
      </c>
      <c r="D722" s="6" t="s">
        <v>94</v>
      </c>
      <c r="E722" s="83">
        <v>0.22353763316775618</v>
      </c>
      <c r="F722" s="83">
        <v>0.20616540053634758</v>
      </c>
      <c r="G722" s="83">
        <v>0.20759048560091675</v>
      </c>
      <c r="H722" s="7">
        <v>0</v>
      </c>
      <c r="I722" s="7"/>
      <c r="J722" s="7"/>
      <c r="K722" s="7"/>
      <c r="L722" s="7"/>
      <c r="M722" s="7"/>
      <c r="N722" s="7"/>
      <c r="O722" s="7"/>
    </row>
    <row r="723" spans="1:15">
      <c r="A723" s="6" t="str">
        <f>$B$543&amp;$C$723&amp;D723</f>
        <v>CONSUMO PER CAPITA (kg ó litros por individuo)ChiclesT.ESPAÑA</v>
      </c>
      <c r="B723">
        <v>0</v>
      </c>
      <c r="C723" s="6" t="s">
        <v>51</v>
      </c>
      <c r="D723" s="6" t="s">
        <v>65</v>
      </c>
      <c r="E723" s="83">
        <v>3.5025043826663056E-2</v>
      </c>
      <c r="F723" s="83">
        <v>3.0412244366380847E-2</v>
      </c>
      <c r="G723" s="83">
        <v>2.7325874625031599E-2</v>
      </c>
      <c r="H723" s="7">
        <v>0</v>
      </c>
      <c r="I723" s="7"/>
      <c r="J723" s="7"/>
      <c r="K723" s="7"/>
      <c r="L723" s="7"/>
      <c r="M723" s="7"/>
      <c r="N723" s="7"/>
      <c r="O723" s="7"/>
    </row>
    <row r="724" spans="1:15">
      <c r="A724" s="6" t="str">
        <f t="shared" ref="A724:A752" si="23">$B$543&amp;$C$723&amp;D724</f>
        <v>CONSUMO PER CAPITA (kg ó litros por individuo)ChiclesBCN AM</v>
      </c>
      <c r="B724">
        <v>0</v>
      </c>
      <c r="C724" s="6">
        <v>0</v>
      </c>
      <c r="D724" s="6" t="s">
        <v>66</v>
      </c>
      <c r="E724" s="83">
        <v>2.0536794531278456E-2</v>
      </c>
      <c r="F724" s="83">
        <v>2.1698998329031539E-2</v>
      </c>
      <c r="G724" s="83">
        <v>1.9360090310502853E-2</v>
      </c>
      <c r="H724" s="7">
        <v>0</v>
      </c>
      <c r="I724" s="7"/>
      <c r="J724" s="7"/>
      <c r="K724" s="7"/>
      <c r="L724" s="7"/>
      <c r="M724" s="7"/>
      <c r="N724" s="7"/>
      <c r="O724" s="7"/>
    </row>
    <row r="725" spans="1:15">
      <c r="A725" s="6" t="str">
        <f t="shared" si="23"/>
        <v>CONSUMO PER CAPITA (kg ó litros por individuo)ChiclesREST.CAT ARAGON</v>
      </c>
      <c r="B725">
        <v>0</v>
      </c>
      <c r="C725" s="6">
        <v>0</v>
      </c>
      <c r="D725" s="6" t="s">
        <v>67</v>
      </c>
      <c r="E725" s="83">
        <v>6.7397518544056942E-2</v>
      </c>
      <c r="F725" s="83">
        <v>7.6585194017763009E-2</v>
      </c>
      <c r="G725" s="83">
        <v>5.2081817298052314E-2</v>
      </c>
      <c r="H725" s="8">
        <v>0</v>
      </c>
      <c r="I725" s="7"/>
      <c r="J725" s="7"/>
      <c r="K725" s="7"/>
      <c r="L725" s="7"/>
      <c r="M725" s="7"/>
      <c r="N725" s="7"/>
      <c r="O725" s="7"/>
    </row>
    <row r="726" spans="1:15">
      <c r="A726" s="6" t="str">
        <f t="shared" si="23"/>
        <v>CONSUMO PER CAPITA (kg ó litros por individuo)ChiclesLEVANTE</v>
      </c>
      <c r="B726">
        <v>0</v>
      </c>
      <c r="C726" s="6">
        <v>0</v>
      </c>
      <c r="D726" s="6" t="s">
        <v>68</v>
      </c>
      <c r="E726" s="83">
        <v>2.8975046968707247E-2</v>
      </c>
      <c r="F726" s="83">
        <v>1.7555233526493318E-2</v>
      </c>
      <c r="G726" s="83">
        <v>2.2310429136036144E-2</v>
      </c>
      <c r="H726" s="7">
        <v>0</v>
      </c>
      <c r="I726" s="7"/>
      <c r="J726" s="7"/>
      <c r="K726" s="7"/>
      <c r="L726" s="7"/>
      <c r="M726" s="7"/>
      <c r="N726" s="7"/>
      <c r="O726" s="7"/>
    </row>
    <row r="727" spans="1:15">
      <c r="A727" s="6" t="str">
        <f t="shared" si="23"/>
        <v>CONSUMO PER CAPITA (kg ó litros por individuo)ChiclesANDALUCIA</v>
      </c>
      <c r="B727">
        <v>0</v>
      </c>
      <c r="C727" s="6">
        <v>0</v>
      </c>
      <c r="D727" s="6" t="s">
        <v>69</v>
      </c>
      <c r="E727" s="83">
        <v>3.3655464900215461E-2</v>
      </c>
      <c r="F727" s="83">
        <v>2.1752470257743937E-2</v>
      </c>
      <c r="G727" s="83">
        <v>3.4820005095031303E-2</v>
      </c>
      <c r="H727" s="7">
        <v>0</v>
      </c>
      <c r="I727" s="7"/>
      <c r="J727" s="7"/>
      <c r="K727" s="7"/>
      <c r="L727" s="7"/>
      <c r="M727" s="7"/>
      <c r="N727" s="7"/>
      <c r="O727" s="7"/>
    </row>
    <row r="728" spans="1:15">
      <c r="A728" s="6" t="str">
        <f t="shared" si="23"/>
        <v>CONSUMO PER CAPITA (kg ó litros por individuo)ChiclesMDD AM</v>
      </c>
      <c r="B728">
        <v>0</v>
      </c>
      <c r="C728" s="6">
        <v>0</v>
      </c>
      <c r="D728" s="6" t="s">
        <v>70</v>
      </c>
      <c r="E728" s="83">
        <v>3.3950595213065968E-2</v>
      </c>
      <c r="F728" s="83">
        <v>4.2697193895061131E-2</v>
      </c>
      <c r="G728" s="83">
        <v>2.3780939349272157E-2</v>
      </c>
      <c r="H728" s="7">
        <v>0</v>
      </c>
      <c r="I728" s="7"/>
      <c r="J728" s="7"/>
      <c r="K728" s="7"/>
      <c r="L728" s="7"/>
      <c r="M728" s="7"/>
      <c r="N728" s="7"/>
      <c r="O728" s="7"/>
    </row>
    <row r="729" spans="1:15">
      <c r="A729" s="6" t="str">
        <f t="shared" si="23"/>
        <v>CONSUMO PER CAPITA (kg ó litros por individuo)ChiclesRTO CENTRO</v>
      </c>
      <c r="B729">
        <v>0</v>
      </c>
      <c r="C729" s="6">
        <v>0</v>
      </c>
      <c r="D729" s="6" t="s">
        <v>71</v>
      </c>
      <c r="E729" s="83">
        <v>3.6557847553628495E-2</v>
      </c>
      <c r="F729" s="83">
        <v>2.0302749455547265E-2</v>
      </c>
      <c r="G729" s="83">
        <v>1.2002666970272391E-2</v>
      </c>
      <c r="H729" s="7">
        <v>0</v>
      </c>
      <c r="I729" s="7"/>
      <c r="J729" s="8"/>
      <c r="K729" s="8"/>
      <c r="L729" s="8"/>
      <c r="M729" s="7"/>
      <c r="N729" s="7"/>
      <c r="O729" s="7"/>
    </row>
    <row r="730" spans="1:15">
      <c r="A730" s="6" t="str">
        <f t="shared" si="23"/>
        <v>CONSUMO PER CAPITA (kg ó litros por individuo)ChiclesNORTE-CENTRO</v>
      </c>
      <c r="B730">
        <v>0</v>
      </c>
      <c r="C730" s="6">
        <v>0</v>
      </c>
      <c r="D730" s="6" t="s">
        <v>72</v>
      </c>
      <c r="E730" s="83">
        <v>2.3915825631612913E-2</v>
      </c>
      <c r="F730" s="83">
        <v>1.7431984531045705E-2</v>
      </c>
      <c r="G730" s="83">
        <v>2.2178017779291914E-2</v>
      </c>
      <c r="H730" s="7">
        <v>0</v>
      </c>
      <c r="I730" s="7"/>
      <c r="J730" s="7"/>
      <c r="K730" s="8"/>
      <c r="L730" s="7"/>
      <c r="M730" s="8"/>
      <c r="N730" s="7"/>
      <c r="O730" s="7"/>
    </row>
    <row r="731" spans="1:15">
      <c r="A731" s="6" t="str">
        <f t="shared" si="23"/>
        <v>CONSUMO PER CAPITA (kg ó litros por individuo)ChiclesNOROESTE</v>
      </c>
      <c r="B731">
        <v>0</v>
      </c>
      <c r="C731" s="6">
        <v>0</v>
      </c>
      <c r="D731" s="6" t="s">
        <v>73</v>
      </c>
      <c r="E731" s="83">
        <v>2.8247386655181894E-2</v>
      </c>
      <c r="F731" s="83">
        <v>1.9636435379164277E-2</v>
      </c>
      <c r="G731" s="83">
        <v>1.8071812794146047E-2</v>
      </c>
      <c r="H731" s="7">
        <v>0</v>
      </c>
      <c r="I731" s="7"/>
      <c r="J731" s="7"/>
      <c r="K731" s="7"/>
      <c r="L731" s="8"/>
      <c r="M731" s="7"/>
      <c r="N731" s="7"/>
      <c r="O731" s="7"/>
    </row>
    <row r="732" spans="1:15">
      <c r="A732" s="6" t="str">
        <f t="shared" si="23"/>
        <v>CONSUMO PER CAPITA (kg ó litros por individuo)Chicles&lt;2MIL</v>
      </c>
      <c r="B732">
        <v>0</v>
      </c>
      <c r="C732" s="6">
        <v>0</v>
      </c>
      <c r="D732" s="6" t="s">
        <v>74</v>
      </c>
      <c r="E732" s="83">
        <v>4.0458299827574457E-2</v>
      </c>
      <c r="F732" s="83">
        <v>2.2080255924408803E-2</v>
      </c>
      <c r="G732" s="83">
        <v>2.7674134743917615E-2</v>
      </c>
      <c r="H732" s="7">
        <v>0</v>
      </c>
      <c r="I732" s="7"/>
      <c r="J732" s="7"/>
      <c r="K732" s="7"/>
      <c r="L732" s="7"/>
      <c r="M732" s="7"/>
      <c r="N732" s="7"/>
      <c r="O732" s="7"/>
    </row>
    <row r="733" spans="1:15">
      <c r="A733" s="6" t="str">
        <f t="shared" si="23"/>
        <v>CONSUMO PER CAPITA (kg ó litros por individuo)Chicles2-5MIL</v>
      </c>
      <c r="B733">
        <v>0</v>
      </c>
      <c r="C733" s="6">
        <v>0</v>
      </c>
      <c r="D733" s="6" t="s">
        <v>75</v>
      </c>
      <c r="E733" s="83">
        <v>3.0630116242805736E-2</v>
      </c>
      <c r="F733" s="83">
        <v>2.239859515644604E-2</v>
      </c>
      <c r="G733" s="83">
        <v>1.2990015535669776E-2</v>
      </c>
      <c r="H733" s="7">
        <v>0</v>
      </c>
      <c r="I733" s="7"/>
      <c r="J733" s="7"/>
      <c r="K733" s="8"/>
      <c r="L733" s="7"/>
      <c r="M733" s="7"/>
      <c r="N733" s="7"/>
      <c r="O733" s="7"/>
    </row>
    <row r="734" spans="1:15">
      <c r="A734" s="6" t="str">
        <f t="shared" si="23"/>
        <v>CONSUMO PER CAPITA (kg ó litros por individuo)Chicles5-10MIL</v>
      </c>
      <c r="B734">
        <v>0</v>
      </c>
      <c r="C734" s="6">
        <v>0</v>
      </c>
      <c r="D734" s="6" t="s">
        <v>76</v>
      </c>
      <c r="E734" s="83">
        <v>3.1472222688593274E-2</v>
      </c>
      <c r="F734" s="83">
        <v>1.6274186212844727E-2</v>
      </c>
      <c r="G734" s="83">
        <v>2.6828912917701078E-2</v>
      </c>
      <c r="H734" s="7">
        <v>0</v>
      </c>
      <c r="I734" s="7"/>
      <c r="J734" s="7"/>
      <c r="K734" s="7"/>
      <c r="L734" s="7"/>
      <c r="M734" s="7"/>
      <c r="N734" s="7"/>
      <c r="O734" s="7"/>
    </row>
    <row r="735" spans="1:15">
      <c r="A735" s="6" t="str">
        <f t="shared" si="23"/>
        <v>CONSUMO PER CAPITA (kg ó litros por individuo)Chicles10-30MIL</v>
      </c>
      <c r="B735">
        <v>0</v>
      </c>
      <c r="C735" s="6">
        <v>0</v>
      </c>
      <c r="D735" s="6" t="s">
        <v>77</v>
      </c>
      <c r="E735" s="83">
        <v>5.9580808886423815E-2</v>
      </c>
      <c r="F735" s="83">
        <v>4.949164592080893E-2</v>
      </c>
      <c r="G735" s="83">
        <v>2.3956690728410709E-2</v>
      </c>
      <c r="H735" s="7">
        <v>0</v>
      </c>
      <c r="I735" s="8"/>
      <c r="J735" s="8"/>
      <c r="K735" s="7"/>
      <c r="L735" s="8"/>
      <c r="M735" s="8"/>
      <c r="N735" s="7"/>
      <c r="O735" s="7"/>
    </row>
    <row r="736" spans="1:15">
      <c r="A736" s="6" t="str">
        <f t="shared" si="23"/>
        <v>CONSUMO PER CAPITA (kg ó litros por individuo)Chicles30-100MIL</v>
      </c>
      <c r="B736">
        <v>0</v>
      </c>
      <c r="C736" s="6">
        <v>0</v>
      </c>
      <c r="D736" s="6" t="s">
        <v>78</v>
      </c>
      <c r="E736" s="83">
        <v>2.7466590690975085E-2</v>
      </c>
      <c r="F736" s="83">
        <v>2.1253357317202477E-2</v>
      </c>
      <c r="G736" s="83">
        <v>3.5150185061078913E-2</v>
      </c>
      <c r="H736" s="7">
        <v>0</v>
      </c>
      <c r="I736" s="7"/>
      <c r="J736" s="7"/>
      <c r="K736" s="7"/>
      <c r="L736" s="7"/>
      <c r="M736" s="8"/>
      <c r="N736" s="7"/>
      <c r="O736" s="7"/>
    </row>
    <row r="737" spans="1:15">
      <c r="A737" s="6" t="str">
        <f t="shared" si="23"/>
        <v>CONSUMO PER CAPITA (kg ó litros por individuo)Chicles100-200MIL</v>
      </c>
      <c r="B737">
        <v>0</v>
      </c>
      <c r="C737" s="6">
        <v>0</v>
      </c>
      <c r="D737" s="6" t="s">
        <v>79</v>
      </c>
      <c r="E737" s="83">
        <v>2.2904530716648136E-2</v>
      </c>
      <c r="F737" s="83">
        <v>1.6249533132616754E-2</v>
      </c>
      <c r="G737" s="83">
        <v>2.7824222248576582E-2</v>
      </c>
      <c r="H737" s="8">
        <v>0</v>
      </c>
      <c r="I737" s="8"/>
      <c r="J737" s="8"/>
      <c r="K737" s="8"/>
      <c r="L737" s="8"/>
      <c r="M737" s="8"/>
      <c r="N737" s="7"/>
      <c r="O737" s="7"/>
    </row>
    <row r="738" spans="1:15">
      <c r="A738" s="6" t="str">
        <f t="shared" si="23"/>
        <v>CONSUMO PER CAPITA (kg ó litros por individuo)Chicles200-500MIL</v>
      </c>
      <c r="B738">
        <v>0</v>
      </c>
      <c r="C738" s="6">
        <v>0</v>
      </c>
      <c r="D738" s="6" t="s">
        <v>80</v>
      </c>
      <c r="E738" s="83">
        <v>2.8330338230345704E-2</v>
      </c>
      <c r="F738" s="83">
        <v>2.7930374229185727E-2</v>
      </c>
      <c r="G738" s="83">
        <v>2.6179951968549629E-2</v>
      </c>
      <c r="H738" s="8">
        <v>0</v>
      </c>
      <c r="I738" s="8"/>
      <c r="J738" s="8"/>
      <c r="K738" s="8"/>
      <c r="L738" s="8"/>
      <c r="M738" s="8"/>
      <c r="N738" s="7"/>
      <c r="O738" s="7"/>
    </row>
    <row r="739" spans="1:15">
      <c r="A739" s="6" t="str">
        <f t="shared" si="23"/>
        <v>CONSUMO PER CAPITA (kg ó litros por individuo)Chicles&gt;500MIL</v>
      </c>
      <c r="B739">
        <v>0</v>
      </c>
      <c r="C739" s="6">
        <v>0</v>
      </c>
      <c r="D739" s="6" t="s">
        <v>81</v>
      </c>
      <c r="E739" s="83">
        <v>3.1967407400552962E-2</v>
      </c>
      <c r="F739" s="83">
        <v>4.4562914363766262E-2</v>
      </c>
      <c r="G739" s="83">
        <v>2.7520660207936299E-2</v>
      </c>
      <c r="H739" s="8">
        <v>0</v>
      </c>
      <c r="I739" s="8"/>
      <c r="J739" s="8"/>
      <c r="K739" s="8"/>
      <c r="L739" s="8"/>
      <c r="M739" s="8"/>
      <c r="N739" s="7"/>
      <c r="O739" s="7"/>
    </row>
    <row r="740" spans="1:15">
      <c r="A740" s="6" t="str">
        <f t="shared" si="23"/>
        <v>CONSUMO PER CAPITA (kg ó litros por individuo)ChiclesDE 15 A 19 AÑOS</v>
      </c>
      <c r="B740">
        <v>0</v>
      </c>
      <c r="C740" s="6">
        <v>0</v>
      </c>
      <c r="D740" s="6" t="s">
        <v>82</v>
      </c>
      <c r="E740" s="83">
        <v>3.9461773723055142E-2</v>
      </c>
      <c r="F740" s="83">
        <v>1.1062250545794216E-2</v>
      </c>
      <c r="G740" s="83">
        <v>4.2158112789675219E-2</v>
      </c>
      <c r="H740" s="7">
        <v>0</v>
      </c>
      <c r="I740" s="7"/>
      <c r="J740" s="7"/>
      <c r="K740" s="7"/>
      <c r="L740" s="7"/>
      <c r="M740" s="7"/>
      <c r="N740" s="7"/>
      <c r="O740" s="7"/>
    </row>
    <row r="741" spans="1:15">
      <c r="A741" s="6" t="str">
        <f t="shared" si="23"/>
        <v>CONSUMO PER CAPITA (kg ó litros por individuo)ChiclesDE 20 A 24 AÑOS</v>
      </c>
      <c r="B741">
        <v>0</v>
      </c>
      <c r="C741" s="6">
        <v>0</v>
      </c>
      <c r="D741" s="6" t="s">
        <v>83</v>
      </c>
      <c r="E741" s="83">
        <v>1.0482405567780595E-2</v>
      </c>
      <c r="F741" s="83">
        <v>4.2941404214711255E-3</v>
      </c>
      <c r="G741" s="83">
        <v>1.441551811052727E-2</v>
      </c>
      <c r="H741" s="7">
        <v>0</v>
      </c>
      <c r="I741" s="7"/>
      <c r="J741" s="7"/>
      <c r="K741" s="7"/>
      <c r="L741" s="7"/>
      <c r="M741" s="7"/>
      <c r="N741" s="7"/>
      <c r="O741" s="7"/>
    </row>
    <row r="742" spans="1:15">
      <c r="A742" s="6" t="str">
        <f t="shared" si="23"/>
        <v>CONSUMO PER CAPITA (kg ó litros por individuo)ChiclesDE 25 A 34 AÑOS</v>
      </c>
      <c r="B742">
        <v>0</v>
      </c>
      <c r="C742" s="6">
        <v>0</v>
      </c>
      <c r="D742" s="6" t="s">
        <v>84</v>
      </c>
      <c r="E742" s="83">
        <v>4.5941394206211759E-2</v>
      </c>
      <c r="F742" s="83">
        <v>4.370490276509132E-2</v>
      </c>
      <c r="G742" s="83">
        <v>7.0415628980080129E-3</v>
      </c>
      <c r="H742" s="7">
        <v>0</v>
      </c>
      <c r="I742" s="7"/>
      <c r="J742" s="7"/>
      <c r="K742" s="7"/>
      <c r="L742" s="7"/>
      <c r="M742" s="7"/>
      <c r="N742" s="7"/>
      <c r="O742" s="7"/>
    </row>
    <row r="743" spans="1:15">
      <c r="A743" s="6" t="str">
        <f t="shared" si="23"/>
        <v>CONSUMO PER CAPITA (kg ó litros por individuo)ChiclesDE 35 A 49 AÑOS</v>
      </c>
      <c r="B743">
        <v>0</v>
      </c>
      <c r="C743" s="6">
        <v>0</v>
      </c>
      <c r="D743" s="6" t="s">
        <v>85</v>
      </c>
      <c r="E743" s="83">
        <v>2.8495384755252987E-2</v>
      </c>
      <c r="F743" s="83">
        <v>2.3707912591949605E-2</v>
      </c>
      <c r="G743" s="83">
        <v>2.7931593454653226E-2</v>
      </c>
      <c r="H743" s="7">
        <v>0</v>
      </c>
      <c r="I743" s="7"/>
      <c r="J743" s="7"/>
      <c r="K743" s="7"/>
      <c r="L743" s="7"/>
      <c r="M743" s="7"/>
      <c r="N743" s="7"/>
      <c r="O743" s="7"/>
    </row>
    <row r="744" spans="1:15">
      <c r="A744" s="6" t="str">
        <f t="shared" si="23"/>
        <v>CONSUMO PER CAPITA (kg ó litros por individuo)ChiclesDE 50 A 59 AÑOS</v>
      </c>
      <c r="B744">
        <v>0</v>
      </c>
      <c r="C744" s="6">
        <v>0</v>
      </c>
      <c r="D744" s="6" t="s">
        <v>86</v>
      </c>
      <c r="E744" s="83">
        <v>2.9464867745489592E-2</v>
      </c>
      <c r="F744" s="83">
        <v>3.6448258929135467E-2</v>
      </c>
      <c r="G744" s="83">
        <v>2.8807403320374556E-2</v>
      </c>
      <c r="H744" s="7">
        <v>0</v>
      </c>
      <c r="I744" s="7"/>
      <c r="J744" s="7"/>
      <c r="K744" s="7"/>
      <c r="L744" s="7"/>
      <c r="M744" s="7"/>
      <c r="N744" s="7"/>
      <c r="O744" s="7"/>
    </row>
    <row r="745" spans="1:15">
      <c r="A745" s="6" t="str">
        <f t="shared" si="23"/>
        <v>CONSUMO PER CAPITA (kg ó litros por individuo)ChiclesDE 60 A 75 AÑOS</v>
      </c>
      <c r="B745">
        <v>0</v>
      </c>
      <c r="C745" s="6">
        <v>0</v>
      </c>
      <c r="D745" s="6" t="s">
        <v>87</v>
      </c>
      <c r="E745" s="83">
        <v>4.7267720821329337E-2</v>
      </c>
      <c r="F745" s="83">
        <v>3.8865962259162813E-2</v>
      </c>
      <c r="G745" s="83">
        <v>3.7359308657177896E-2</v>
      </c>
      <c r="H745" s="8">
        <v>0</v>
      </c>
      <c r="I745" s="8"/>
      <c r="J745" s="8"/>
      <c r="K745" s="8"/>
      <c r="L745" s="8"/>
      <c r="M745" s="8"/>
      <c r="N745" s="7"/>
      <c r="O745" s="7"/>
    </row>
    <row r="746" spans="1:15">
      <c r="A746" s="6" t="str">
        <f t="shared" si="23"/>
        <v>CONSUMO PER CAPITA (kg ó litros por individuo)ChiclesNIVEL ALTO</v>
      </c>
      <c r="B746">
        <v>0</v>
      </c>
      <c r="C746" s="6">
        <v>0</v>
      </c>
      <c r="D746" s="6" t="s">
        <v>88</v>
      </c>
      <c r="E746" s="83">
        <v>5.1269951166003462E-2</v>
      </c>
      <c r="F746" s="83">
        <v>4.0841387895472446E-2</v>
      </c>
      <c r="G746" s="83">
        <v>3.3932869427964578E-2</v>
      </c>
      <c r="H746" s="8">
        <v>0</v>
      </c>
      <c r="I746" s="8"/>
      <c r="J746" s="8"/>
      <c r="K746" s="8"/>
      <c r="L746" s="8"/>
      <c r="M746" s="8"/>
      <c r="N746" s="7"/>
      <c r="O746" s="7"/>
    </row>
    <row r="747" spans="1:15">
      <c r="A747" s="6" t="str">
        <f t="shared" si="23"/>
        <v>CONSUMO PER CAPITA (kg ó litros por individuo)ChiclesNIVEL MEDIO ALTO</v>
      </c>
      <c r="B747">
        <v>0</v>
      </c>
      <c r="C747" s="6">
        <v>0</v>
      </c>
      <c r="D747" s="6" t="s">
        <v>89</v>
      </c>
      <c r="E747" s="83">
        <v>2.818538131095441E-2</v>
      </c>
      <c r="F747" s="83">
        <v>2.3980646489300213E-2</v>
      </c>
      <c r="G747" s="83">
        <v>3.0006900621243088E-2</v>
      </c>
      <c r="H747" s="7">
        <v>0</v>
      </c>
      <c r="I747" s="7"/>
      <c r="J747" s="7"/>
      <c r="K747" s="7"/>
      <c r="L747" s="7"/>
      <c r="M747" s="7"/>
      <c r="N747" s="7"/>
      <c r="O747" s="7"/>
    </row>
    <row r="748" spans="1:15">
      <c r="A748" s="6" t="str">
        <f t="shared" si="23"/>
        <v>CONSUMO PER CAPITA (kg ó litros por individuo)ChiclesNIVEL MEDIO</v>
      </c>
      <c r="B748">
        <v>0</v>
      </c>
      <c r="C748" s="6">
        <v>0</v>
      </c>
      <c r="D748" s="6" t="s">
        <v>90</v>
      </c>
      <c r="E748" s="83">
        <v>3.5253584135432663E-2</v>
      </c>
      <c r="F748" s="83">
        <v>3.4905691000235488E-2</v>
      </c>
      <c r="G748" s="83">
        <v>2.2791101884278218E-2</v>
      </c>
      <c r="H748" s="7">
        <v>0</v>
      </c>
      <c r="I748" s="7"/>
      <c r="J748" s="7"/>
      <c r="K748" s="7"/>
      <c r="L748" s="7"/>
      <c r="M748" s="7"/>
      <c r="N748" s="7"/>
      <c r="O748" s="7"/>
    </row>
    <row r="749" spans="1:15">
      <c r="A749" s="6" t="str">
        <f t="shared" si="23"/>
        <v>CONSUMO PER CAPITA (kg ó litros por individuo)ChiclesNIVEL MEDIO BAJO</v>
      </c>
      <c r="B749">
        <v>0</v>
      </c>
      <c r="C749" s="6">
        <v>0</v>
      </c>
      <c r="D749" s="6" t="s">
        <v>91</v>
      </c>
      <c r="E749" s="83">
        <v>1.9972762257780441E-2</v>
      </c>
      <c r="F749" s="83">
        <v>2.4129544441634506E-2</v>
      </c>
      <c r="G749" s="83">
        <v>1.8331029636102416E-2</v>
      </c>
      <c r="H749" s="7">
        <v>0</v>
      </c>
      <c r="I749" s="7"/>
      <c r="J749" s="7"/>
      <c r="K749" s="7"/>
      <c r="L749" s="7"/>
      <c r="M749" s="7"/>
      <c r="N749" s="7"/>
      <c r="O749" s="7"/>
    </row>
    <row r="750" spans="1:15">
      <c r="A750" s="6" t="str">
        <f t="shared" si="23"/>
        <v>CONSUMO PER CAPITA (kg ó litros por individuo)ChiclesNIVEL BAJO</v>
      </c>
      <c r="B750">
        <v>0</v>
      </c>
      <c r="C750" s="6">
        <v>0</v>
      </c>
      <c r="D750" s="6" t="s">
        <v>92</v>
      </c>
      <c r="E750" s="83">
        <v>3.3248871427727873E-2</v>
      </c>
      <c r="F750" s="83">
        <v>2.3628231402183651E-2</v>
      </c>
      <c r="G750" s="83">
        <v>3.0227005714858212E-2</v>
      </c>
      <c r="H750" s="7">
        <v>0</v>
      </c>
      <c r="I750" s="7"/>
      <c r="J750" s="7"/>
      <c r="K750" s="7"/>
      <c r="L750" s="7"/>
      <c r="M750" s="7"/>
      <c r="N750" s="7"/>
      <c r="O750" s="7"/>
    </row>
    <row r="751" spans="1:15">
      <c r="A751" s="6" t="str">
        <f t="shared" si="23"/>
        <v>CONSUMO PER CAPITA (kg ó litros por individuo)ChiclesHOMBRE</v>
      </c>
      <c r="B751">
        <v>0</v>
      </c>
      <c r="C751" s="6">
        <v>0</v>
      </c>
      <c r="D751" s="6" t="s">
        <v>93</v>
      </c>
      <c r="E751" s="83">
        <v>2.1636930106791134E-2</v>
      </c>
      <c r="F751" s="83">
        <v>2.0320819684584355E-2</v>
      </c>
      <c r="G751" s="83">
        <v>1.667145526932632E-2</v>
      </c>
      <c r="H751" s="7">
        <v>0</v>
      </c>
      <c r="I751" s="7"/>
      <c r="J751" s="7"/>
      <c r="K751" s="7"/>
      <c r="L751" s="7"/>
      <c r="M751" s="7"/>
      <c r="N751" s="7"/>
      <c r="O751" s="7"/>
    </row>
    <row r="752" spans="1:15">
      <c r="A752" s="6" t="str">
        <f t="shared" si="23"/>
        <v>CONSUMO PER CAPITA (kg ó litros por individuo)ChiclesMUJER</v>
      </c>
      <c r="B752">
        <v>0</v>
      </c>
      <c r="C752" s="6">
        <v>0</v>
      </c>
      <c r="D752" s="6" t="s">
        <v>94</v>
      </c>
      <c r="E752" s="83">
        <v>4.8253563345828157E-2</v>
      </c>
      <c r="F752" s="83">
        <v>4.0374170216563261E-2</v>
      </c>
      <c r="G752" s="83">
        <v>3.7871143494476699E-2</v>
      </c>
      <c r="H752" s="7">
        <v>0</v>
      </c>
      <c r="I752" s="7"/>
      <c r="J752" s="7"/>
      <c r="K752" s="7"/>
      <c r="L752" s="7"/>
      <c r="M752" s="7"/>
      <c r="N752" s="7"/>
      <c r="O752" s="7"/>
    </row>
    <row r="753" spans="1:15">
      <c r="A753" s="6" t="str">
        <f>$B$543&amp;$C$753&amp;D753</f>
        <v>CONSUMO PER CAPITA (kg ó litros por individuo)CaramelosT.ESPAÑA</v>
      </c>
      <c r="B753">
        <v>0</v>
      </c>
      <c r="C753" s="6" t="s">
        <v>52</v>
      </c>
      <c r="D753" s="6" t="s">
        <v>65</v>
      </c>
      <c r="E753" s="83">
        <v>4.6580970458265585E-2</v>
      </c>
      <c r="F753" s="83">
        <v>4.6596449498404038E-2</v>
      </c>
      <c r="G753" s="83">
        <v>4.3249798790286155E-2</v>
      </c>
      <c r="H753" s="7">
        <v>0</v>
      </c>
      <c r="I753" s="7"/>
      <c r="J753" s="7"/>
      <c r="K753" s="7"/>
      <c r="L753" s="7"/>
      <c r="M753" s="7"/>
      <c r="N753" s="7"/>
      <c r="O753" s="7"/>
    </row>
    <row r="754" spans="1:15">
      <c r="A754" s="6" t="str">
        <f t="shared" ref="A754:A782" si="24">$B$543&amp;$C$753&amp;D754</f>
        <v>CONSUMO PER CAPITA (kg ó litros por individuo)CaramelosBCN AM</v>
      </c>
      <c r="B754">
        <v>0</v>
      </c>
      <c r="C754" s="6">
        <v>0</v>
      </c>
      <c r="D754" s="6" t="s">
        <v>66</v>
      </c>
      <c r="E754" s="83">
        <v>8.4739873328705917E-2</v>
      </c>
      <c r="F754" s="83">
        <v>8.2748029834245201E-2</v>
      </c>
      <c r="G754" s="83">
        <v>6.5675497479289316E-2</v>
      </c>
      <c r="H754" s="7">
        <v>0</v>
      </c>
      <c r="I754" s="7"/>
      <c r="J754" s="7"/>
      <c r="K754" s="7"/>
      <c r="L754" s="7"/>
      <c r="M754" s="7"/>
      <c r="N754" s="7"/>
      <c r="O754" s="7"/>
    </row>
    <row r="755" spans="1:15">
      <c r="A755" s="6" t="str">
        <f t="shared" si="24"/>
        <v>CONSUMO PER CAPITA (kg ó litros por individuo)CaramelosREST.CAT ARAGON</v>
      </c>
      <c r="B755">
        <v>0</v>
      </c>
      <c r="C755" s="6">
        <v>0</v>
      </c>
      <c r="D755" s="6" t="s">
        <v>67</v>
      </c>
      <c r="E755" s="83">
        <v>6.7314373563555199E-2</v>
      </c>
      <c r="F755" s="83">
        <v>9.5620727839500222E-2</v>
      </c>
      <c r="G755" s="83">
        <v>9.3786773987746708E-2</v>
      </c>
      <c r="H755" s="7">
        <v>0</v>
      </c>
      <c r="I755" s="7"/>
      <c r="J755" s="7"/>
      <c r="K755" s="7"/>
      <c r="L755" s="7"/>
      <c r="M755" s="7"/>
      <c r="N755" s="7"/>
      <c r="O755" s="7"/>
    </row>
    <row r="756" spans="1:15">
      <c r="A756" s="6" t="str">
        <f t="shared" si="24"/>
        <v>CONSUMO PER CAPITA (kg ó litros por individuo)CaramelosLEVANTE</v>
      </c>
      <c r="B756">
        <v>0</v>
      </c>
      <c r="C756" s="6">
        <v>0</v>
      </c>
      <c r="D756" s="6" t="s">
        <v>68</v>
      </c>
      <c r="E756" s="83">
        <v>2.3967195900877016E-2</v>
      </c>
      <c r="F756" s="83">
        <v>2.6592282211862092E-2</v>
      </c>
      <c r="G756" s="83">
        <v>2.9737630303510051E-2</v>
      </c>
      <c r="H756" s="7">
        <v>0</v>
      </c>
      <c r="I756" s="7"/>
      <c r="J756" s="7"/>
      <c r="K756" s="7"/>
      <c r="L756" s="7"/>
      <c r="M756" s="7"/>
      <c r="N756" s="7"/>
      <c r="O756" s="7"/>
    </row>
    <row r="757" spans="1:15">
      <c r="A757" s="6" t="str">
        <f t="shared" si="24"/>
        <v>CONSUMO PER CAPITA (kg ó litros por individuo)CaramelosANDALUCIA</v>
      </c>
      <c r="B757">
        <v>0</v>
      </c>
      <c r="C757" s="6">
        <v>0</v>
      </c>
      <c r="D757" s="6" t="s">
        <v>69</v>
      </c>
      <c r="E757" s="83">
        <v>6.0403988687263585E-2</v>
      </c>
      <c r="F757" s="83">
        <v>5.4975273786798416E-2</v>
      </c>
      <c r="G757" s="83">
        <v>6.3468961321099956E-2</v>
      </c>
      <c r="H757" s="7">
        <v>0</v>
      </c>
      <c r="I757" s="7"/>
      <c r="J757" s="7"/>
      <c r="K757" s="7"/>
      <c r="L757" s="7"/>
      <c r="M757" s="7"/>
      <c r="N757" s="7"/>
      <c r="O757" s="7"/>
    </row>
    <row r="758" spans="1:15">
      <c r="A758" s="6" t="str">
        <f t="shared" si="24"/>
        <v>CONSUMO PER CAPITA (kg ó litros por individuo)CaramelosMDD AM</v>
      </c>
      <c r="B758">
        <v>0</v>
      </c>
      <c r="C758" s="6">
        <v>0</v>
      </c>
      <c r="D758" s="6" t="s">
        <v>70</v>
      </c>
      <c r="E758" s="83">
        <v>2.7503048586600014E-2</v>
      </c>
      <c r="F758" s="83">
        <v>2.5352851424125408E-2</v>
      </c>
      <c r="G758" s="83">
        <v>1.780057804694174E-2</v>
      </c>
      <c r="H758" s="7">
        <v>0</v>
      </c>
      <c r="I758" s="8"/>
      <c r="J758" s="7"/>
      <c r="K758" s="8"/>
      <c r="L758" s="8"/>
      <c r="M758" s="8"/>
      <c r="N758" s="7"/>
      <c r="O758" s="7"/>
    </row>
    <row r="759" spans="1:15">
      <c r="A759" s="6" t="str">
        <f t="shared" si="24"/>
        <v>CONSUMO PER CAPITA (kg ó litros por individuo)CaramelosRTO CENTRO</v>
      </c>
      <c r="B759">
        <v>0</v>
      </c>
      <c r="C759" s="6">
        <v>0</v>
      </c>
      <c r="D759" s="6" t="s">
        <v>71</v>
      </c>
      <c r="E759" s="83">
        <v>3.2416525842107635E-2</v>
      </c>
      <c r="F759" s="83">
        <v>2.4648263711056072E-2</v>
      </c>
      <c r="G759" s="83">
        <v>1.7508075926107446E-2</v>
      </c>
      <c r="H759" s="7">
        <v>0</v>
      </c>
      <c r="I759" s="7"/>
      <c r="J759" s="7"/>
      <c r="K759" s="7"/>
      <c r="L759" s="7"/>
      <c r="M759" s="7"/>
      <c r="N759" s="7"/>
      <c r="O759" s="7"/>
    </row>
    <row r="760" spans="1:15">
      <c r="A760" s="6" t="str">
        <f t="shared" si="24"/>
        <v>CONSUMO PER CAPITA (kg ó litros por individuo)CaramelosNORTE-CENTRO</v>
      </c>
      <c r="B760">
        <v>0</v>
      </c>
      <c r="C760" s="6">
        <v>0</v>
      </c>
      <c r="D760" s="6" t="s">
        <v>72</v>
      </c>
      <c r="E760" s="83">
        <v>3.3182023247462313E-2</v>
      </c>
      <c r="F760" s="83">
        <v>2.1423660826027254E-2</v>
      </c>
      <c r="G760" s="83">
        <v>1.1212105311943605E-2</v>
      </c>
      <c r="H760" s="7">
        <v>0</v>
      </c>
      <c r="I760" s="7"/>
      <c r="J760" s="7"/>
      <c r="K760" s="7"/>
      <c r="L760" s="7"/>
      <c r="M760" s="7"/>
      <c r="N760" s="7"/>
      <c r="O760" s="7"/>
    </row>
    <row r="761" spans="1:15">
      <c r="A761" s="6" t="str">
        <f t="shared" si="24"/>
        <v>CONSUMO PER CAPITA (kg ó litros por individuo)CaramelosNOROESTE</v>
      </c>
      <c r="B761">
        <v>0</v>
      </c>
      <c r="C761" s="6">
        <v>0</v>
      </c>
      <c r="D761" s="6" t="s">
        <v>73</v>
      </c>
      <c r="E761" s="83">
        <v>4.1585961574586584E-2</v>
      </c>
      <c r="F761" s="83">
        <v>3.3426354111886075E-2</v>
      </c>
      <c r="G761" s="83">
        <v>2.1878552212204395E-2</v>
      </c>
      <c r="H761" s="7">
        <v>0</v>
      </c>
      <c r="I761" s="7"/>
      <c r="J761" s="7"/>
      <c r="K761" s="7"/>
      <c r="L761" s="7"/>
      <c r="M761" s="7"/>
      <c r="N761" s="7"/>
      <c r="O761" s="7"/>
    </row>
    <row r="762" spans="1:15">
      <c r="A762" s="6" t="str">
        <f t="shared" si="24"/>
        <v>CONSUMO PER CAPITA (kg ó litros por individuo)Caramelos&lt;2MIL</v>
      </c>
      <c r="B762">
        <v>0</v>
      </c>
      <c r="C762" s="6">
        <v>0</v>
      </c>
      <c r="D762" s="6" t="s">
        <v>74</v>
      </c>
      <c r="E762" s="83">
        <v>2.1425271756452903E-2</v>
      </c>
      <c r="F762" s="83">
        <v>1.77135819301854E-2</v>
      </c>
      <c r="G762" s="83">
        <v>2.09541303674508E-2</v>
      </c>
      <c r="H762" s="7">
        <v>0</v>
      </c>
      <c r="I762" s="7"/>
      <c r="J762" s="7"/>
      <c r="K762" s="7"/>
      <c r="L762" s="7"/>
      <c r="M762" s="7"/>
      <c r="N762" s="7"/>
      <c r="O762" s="7"/>
    </row>
    <row r="763" spans="1:15">
      <c r="A763" s="6" t="str">
        <f t="shared" si="24"/>
        <v>CONSUMO PER CAPITA (kg ó litros por individuo)Caramelos2-5MIL</v>
      </c>
      <c r="B763">
        <v>0</v>
      </c>
      <c r="C763" s="6">
        <v>0</v>
      </c>
      <c r="D763" s="6" t="s">
        <v>75</v>
      </c>
      <c r="E763" s="83">
        <v>3.5200976384782333E-2</v>
      </c>
      <c r="F763" s="83">
        <v>1.4504436076254179E-2</v>
      </c>
      <c r="G763" s="83">
        <v>1.6821345342235325E-2</v>
      </c>
      <c r="H763" s="7">
        <v>0</v>
      </c>
      <c r="I763" s="7"/>
      <c r="J763" s="7"/>
      <c r="K763" s="7"/>
      <c r="L763" s="7"/>
      <c r="M763" s="7"/>
      <c r="N763" s="7"/>
      <c r="O763" s="7"/>
    </row>
    <row r="764" spans="1:15">
      <c r="A764" s="6" t="str">
        <f t="shared" si="24"/>
        <v>CONSUMO PER CAPITA (kg ó litros por individuo)Caramelos5-10MIL</v>
      </c>
      <c r="B764">
        <v>0</v>
      </c>
      <c r="C764" s="6">
        <v>0</v>
      </c>
      <c r="D764" s="6" t="s">
        <v>76</v>
      </c>
      <c r="E764" s="83">
        <v>3.0226537526882369E-2</v>
      </c>
      <c r="F764" s="83">
        <v>2.6308899594463919E-2</v>
      </c>
      <c r="G764" s="83">
        <v>6.1768074893834082E-2</v>
      </c>
      <c r="H764" s="7">
        <v>0</v>
      </c>
      <c r="I764" s="7"/>
      <c r="J764" s="7"/>
      <c r="K764" s="7"/>
      <c r="L764" s="7"/>
      <c r="M764" s="7"/>
      <c r="N764" s="7"/>
      <c r="O764" s="7"/>
    </row>
    <row r="765" spans="1:15">
      <c r="A765" s="6" t="str">
        <f t="shared" si="24"/>
        <v>CONSUMO PER CAPITA (kg ó litros por individuo)Caramelos10-30MIL</v>
      </c>
      <c r="B765">
        <v>0</v>
      </c>
      <c r="C765" s="6">
        <v>0</v>
      </c>
      <c r="D765" s="6" t="s">
        <v>77</v>
      </c>
      <c r="E765" s="83">
        <v>3.9167066060099308E-2</v>
      </c>
      <c r="F765" s="83">
        <v>4.9801598596743192E-2</v>
      </c>
      <c r="G765" s="83">
        <v>3.8341627985960559E-2</v>
      </c>
      <c r="H765" s="7">
        <v>0</v>
      </c>
      <c r="I765" s="7"/>
      <c r="J765" s="7"/>
      <c r="K765" s="7"/>
      <c r="L765" s="7"/>
      <c r="M765" s="7"/>
      <c r="N765" s="7"/>
      <c r="O765" s="7"/>
    </row>
    <row r="766" spans="1:15">
      <c r="A766" s="6" t="str">
        <f t="shared" si="24"/>
        <v>CONSUMO PER CAPITA (kg ó litros por individuo)Caramelos30-100MIL</v>
      </c>
      <c r="B766">
        <v>0</v>
      </c>
      <c r="C766" s="6">
        <v>0</v>
      </c>
      <c r="D766" s="6" t="s">
        <v>78</v>
      </c>
      <c r="E766" s="83">
        <v>4.0505556716127794E-2</v>
      </c>
      <c r="F766" s="83">
        <v>4.6193970160549727E-2</v>
      </c>
      <c r="G766" s="83">
        <v>5.5868791623357367E-2</v>
      </c>
      <c r="H766" s="8">
        <v>0</v>
      </c>
      <c r="I766" s="8"/>
      <c r="J766" s="8"/>
      <c r="K766" s="8"/>
      <c r="L766" s="8"/>
      <c r="M766" s="7"/>
      <c r="N766" s="7"/>
      <c r="O766" s="7"/>
    </row>
    <row r="767" spans="1:15">
      <c r="A767" s="6" t="str">
        <f t="shared" si="24"/>
        <v>CONSUMO PER CAPITA (kg ó litros por individuo)Caramelos100-200MIL</v>
      </c>
      <c r="B767">
        <v>0</v>
      </c>
      <c r="C767" s="6">
        <v>0</v>
      </c>
      <c r="D767" s="6" t="s">
        <v>79</v>
      </c>
      <c r="E767" s="83">
        <v>2.0570706760950169E-2</v>
      </c>
      <c r="F767" s="83">
        <v>2.6772831024351663E-2</v>
      </c>
      <c r="G767" s="83">
        <v>2.629592653227154E-2</v>
      </c>
      <c r="H767" s="7">
        <v>0</v>
      </c>
      <c r="I767" s="8"/>
      <c r="J767" s="7"/>
      <c r="K767" s="8"/>
      <c r="L767" s="8"/>
      <c r="M767" s="7"/>
      <c r="N767" s="7"/>
      <c r="O767" s="7"/>
    </row>
    <row r="768" spans="1:15">
      <c r="A768" s="6" t="str">
        <f t="shared" si="24"/>
        <v>CONSUMO PER CAPITA (kg ó litros por individuo)Caramelos200-500MIL</v>
      </c>
      <c r="B768">
        <v>0</v>
      </c>
      <c r="C768" s="6">
        <v>0</v>
      </c>
      <c r="D768" s="6" t="s">
        <v>80</v>
      </c>
      <c r="E768" s="83">
        <v>8.3616184883295683E-2</v>
      </c>
      <c r="F768" s="83">
        <v>7.3940342957535862E-2</v>
      </c>
      <c r="G768" s="83">
        <v>6.1849184448002206E-2</v>
      </c>
      <c r="H768" s="7">
        <v>0</v>
      </c>
      <c r="I768" s="7"/>
      <c r="J768" s="7"/>
      <c r="K768" s="7"/>
      <c r="L768" s="7"/>
      <c r="M768" s="7"/>
      <c r="N768" s="7"/>
      <c r="O768" s="7"/>
    </row>
    <row r="769" spans="1:15">
      <c r="A769" s="6" t="str">
        <f t="shared" si="24"/>
        <v>CONSUMO PER CAPITA (kg ó litros por individuo)Caramelos&gt;500MIL</v>
      </c>
      <c r="B769">
        <v>0</v>
      </c>
      <c r="C769" s="6">
        <v>0</v>
      </c>
      <c r="D769" s="6" t="s">
        <v>81</v>
      </c>
      <c r="E769" s="83">
        <v>6.9866165212726081E-2</v>
      </c>
      <c r="F769" s="83">
        <v>6.8123778504804527E-2</v>
      </c>
      <c r="G769" s="83">
        <v>3.7912048035519466E-2</v>
      </c>
      <c r="H769" s="7">
        <v>0</v>
      </c>
      <c r="I769" s="7"/>
      <c r="J769" s="7"/>
      <c r="K769" s="7"/>
      <c r="L769" s="7"/>
      <c r="M769" s="7"/>
      <c r="N769" s="7"/>
      <c r="O769" s="7"/>
    </row>
    <row r="770" spans="1:15">
      <c r="A770" s="6" t="str">
        <f t="shared" si="24"/>
        <v>CONSUMO PER CAPITA (kg ó litros por individuo)CaramelosDE 15 A 19 AÑOS</v>
      </c>
      <c r="B770">
        <v>0</v>
      </c>
      <c r="C770" s="6">
        <v>0</v>
      </c>
      <c r="D770" s="6" t="s">
        <v>82</v>
      </c>
      <c r="E770" s="83">
        <v>2.4491406527867146E-2</v>
      </c>
      <c r="F770" s="83">
        <v>1.7596558135369682E-2</v>
      </c>
      <c r="G770" s="83">
        <v>2.6820180337200124E-2</v>
      </c>
      <c r="H770" s="7">
        <v>0</v>
      </c>
      <c r="I770" s="7"/>
      <c r="J770" s="7"/>
      <c r="K770" s="7"/>
      <c r="L770" s="7"/>
      <c r="M770" s="7"/>
      <c r="N770" s="7"/>
      <c r="O770" s="7"/>
    </row>
    <row r="771" spans="1:15">
      <c r="A771" s="6" t="str">
        <f t="shared" si="24"/>
        <v>CONSUMO PER CAPITA (kg ó litros por individuo)CaramelosDE 20 A 24 AÑOS</v>
      </c>
      <c r="B771">
        <v>0</v>
      </c>
      <c r="C771" s="6">
        <v>0</v>
      </c>
      <c r="D771" s="6" t="s">
        <v>83</v>
      </c>
      <c r="E771" s="83">
        <v>7.6600385042371859E-3</v>
      </c>
      <c r="F771" s="83">
        <v>1.481540510833422E-2</v>
      </c>
      <c r="G771" s="83">
        <v>5.2670394366682617E-3</v>
      </c>
      <c r="H771" s="7">
        <v>0</v>
      </c>
      <c r="I771" s="7"/>
      <c r="J771" s="7"/>
      <c r="K771" s="7"/>
      <c r="L771" s="7"/>
      <c r="M771" s="7"/>
      <c r="N771" s="7"/>
      <c r="O771" s="7"/>
    </row>
    <row r="772" spans="1:15">
      <c r="A772" s="6" t="str">
        <f t="shared" si="24"/>
        <v>CONSUMO PER CAPITA (kg ó litros por individuo)CaramelosDE 25 A 34 AÑOS</v>
      </c>
      <c r="B772">
        <v>0</v>
      </c>
      <c r="C772" s="6">
        <v>0</v>
      </c>
      <c r="D772" s="6" t="s">
        <v>84</v>
      </c>
      <c r="E772" s="83">
        <v>2.3506751264809816E-2</v>
      </c>
      <c r="F772" s="83">
        <v>3.2902442274211068E-2</v>
      </c>
      <c r="G772" s="83">
        <v>8.0563471606448691E-3</v>
      </c>
      <c r="H772" s="7">
        <v>0</v>
      </c>
      <c r="I772" s="7"/>
      <c r="J772" s="7"/>
      <c r="K772" s="7"/>
      <c r="L772" s="7"/>
      <c r="M772" s="7"/>
      <c r="N772" s="7"/>
      <c r="O772" s="7"/>
    </row>
    <row r="773" spans="1:15">
      <c r="A773" s="6" t="str">
        <f t="shared" si="24"/>
        <v>CONSUMO PER CAPITA (kg ó litros por individuo)CaramelosDE 35 A 49 AÑOS</v>
      </c>
      <c r="B773">
        <v>0</v>
      </c>
      <c r="C773" s="6">
        <v>0</v>
      </c>
      <c r="D773" s="6" t="s">
        <v>85</v>
      </c>
      <c r="E773" s="83">
        <v>4.5880910913538769E-2</v>
      </c>
      <c r="F773" s="83">
        <v>1.8657686888060084E-2</v>
      </c>
      <c r="G773" s="83">
        <v>2.7480433080095828E-2</v>
      </c>
      <c r="H773" s="7">
        <v>0</v>
      </c>
      <c r="I773" s="7"/>
      <c r="J773" s="7"/>
      <c r="K773" s="7"/>
      <c r="L773" s="7"/>
      <c r="M773" s="7"/>
      <c r="N773" s="7"/>
      <c r="O773" s="7"/>
    </row>
    <row r="774" spans="1:15">
      <c r="A774" s="6" t="str">
        <f t="shared" si="24"/>
        <v>CONSUMO PER CAPITA (kg ó litros por individuo)CaramelosDE 50 A 59 AÑOS</v>
      </c>
      <c r="B774">
        <v>0</v>
      </c>
      <c r="C774" s="6">
        <v>0</v>
      </c>
      <c r="D774" s="6" t="s">
        <v>86</v>
      </c>
      <c r="E774" s="83">
        <v>4.3462752726386861E-2</v>
      </c>
      <c r="F774" s="83">
        <v>5.8351099657550892E-2</v>
      </c>
      <c r="G774" s="83">
        <v>5.2725991223698358E-2</v>
      </c>
      <c r="H774" s="7">
        <v>0</v>
      </c>
      <c r="I774" s="7"/>
      <c r="J774" s="7"/>
      <c r="K774" s="8"/>
      <c r="L774" s="8"/>
      <c r="M774" s="8"/>
      <c r="N774" s="7"/>
      <c r="O774" s="7"/>
    </row>
    <row r="775" spans="1:15">
      <c r="A775" s="6" t="str">
        <f t="shared" si="24"/>
        <v>CONSUMO PER CAPITA (kg ó litros por individuo)CaramelosDE 60 A 75 AÑOS</v>
      </c>
      <c r="B775">
        <v>0</v>
      </c>
      <c r="C775" s="6">
        <v>0</v>
      </c>
      <c r="D775" s="6" t="s">
        <v>87</v>
      </c>
      <c r="E775" s="83">
        <v>8.2698044295132778E-2</v>
      </c>
      <c r="F775" s="83">
        <v>9.8383909480752416E-2</v>
      </c>
      <c r="G775" s="83">
        <v>9.2560241461790593E-2</v>
      </c>
      <c r="H775" s="7">
        <v>0</v>
      </c>
      <c r="I775" s="7"/>
      <c r="J775" s="7"/>
      <c r="K775" s="7"/>
      <c r="L775" s="7"/>
      <c r="M775" s="7"/>
      <c r="N775" s="7"/>
      <c r="O775" s="7"/>
    </row>
    <row r="776" spans="1:15">
      <c r="A776" s="6" t="str">
        <f t="shared" si="24"/>
        <v>CONSUMO PER CAPITA (kg ó litros por individuo)CaramelosNIVEL ALTO</v>
      </c>
      <c r="B776">
        <v>0</v>
      </c>
      <c r="C776" s="6">
        <v>0</v>
      </c>
      <c r="D776" s="6" t="s">
        <v>88</v>
      </c>
      <c r="E776" s="83">
        <v>3.7286140734102906E-2</v>
      </c>
      <c r="F776" s="83">
        <v>4.431488936588418E-2</v>
      </c>
      <c r="G776" s="83">
        <v>3.1554522562725479E-2</v>
      </c>
      <c r="H776" s="7">
        <v>0</v>
      </c>
      <c r="I776" s="7"/>
      <c r="J776" s="7"/>
      <c r="K776" s="7"/>
      <c r="L776" s="7"/>
      <c r="M776" s="7"/>
      <c r="N776" s="7"/>
      <c r="O776" s="7"/>
    </row>
    <row r="777" spans="1:15">
      <c r="A777" s="6" t="str">
        <f t="shared" si="24"/>
        <v>CONSUMO PER CAPITA (kg ó litros por individuo)CaramelosNIVEL MEDIO ALTO</v>
      </c>
      <c r="B777">
        <v>0</v>
      </c>
      <c r="C777" s="6">
        <v>0</v>
      </c>
      <c r="D777" s="6" t="s">
        <v>89</v>
      </c>
      <c r="E777" s="83">
        <v>3.1735357952526154E-2</v>
      </c>
      <c r="F777" s="83">
        <v>2.5616480518058576E-2</v>
      </c>
      <c r="G777" s="83">
        <v>3.1419175716345296E-2</v>
      </c>
      <c r="H777" s="7">
        <v>0</v>
      </c>
      <c r="I777" s="7"/>
      <c r="J777" s="7"/>
      <c r="K777" s="7"/>
      <c r="L777" s="7"/>
      <c r="M777" s="7"/>
      <c r="N777" s="7"/>
      <c r="O777" s="7"/>
    </row>
    <row r="778" spans="1:15">
      <c r="A778" s="6" t="str">
        <f t="shared" si="24"/>
        <v>CONSUMO PER CAPITA (kg ó litros por individuo)CaramelosNIVEL MEDIO</v>
      </c>
      <c r="B778">
        <v>0</v>
      </c>
      <c r="C778" s="6">
        <v>0</v>
      </c>
      <c r="D778" s="6" t="s">
        <v>90</v>
      </c>
      <c r="E778" s="83">
        <v>4.918905658544824E-2</v>
      </c>
      <c r="F778" s="83">
        <v>5.7122203400060488E-2</v>
      </c>
      <c r="G778" s="83">
        <v>4.9961379882084364E-2</v>
      </c>
      <c r="H778" s="7">
        <v>0</v>
      </c>
      <c r="I778" s="7"/>
      <c r="J778" s="7"/>
      <c r="K778" s="7"/>
      <c r="L778" s="7"/>
      <c r="M778" s="7"/>
      <c r="N778" s="7"/>
      <c r="O778" s="7"/>
    </row>
    <row r="779" spans="1:15">
      <c r="A779" s="6" t="str">
        <f t="shared" si="24"/>
        <v>CONSUMO PER CAPITA (kg ó litros por individuo)CaramelosNIVEL MEDIO BAJO</v>
      </c>
      <c r="B779">
        <v>0</v>
      </c>
      <c r="C779" s="6">
        <v>0</v>
      </c>
      <c r="D779" s="6" t="s">
        <v>91</v>
      </c>
      <c r="E779" s="83">
        <v>2.7042540695213155E-2</v>
      </c>
      <c r="F779" s="83">
        <v>3.549391049169081E-2</v>
      </c>
      <c r="G779" s="83">
        <v>2.6595429622164376E-2</v>
      </c>
      <c r="H779" s="8">
        <v>0</v>
      </c>
      <c r="I779" s="8"/>
      <c r="J779" s="8"/>
      <c r="K779" s="8"/>
      <c r="L779" s="8"/>
      <c r="M779" s="8"/>
      <c r="N779" s="7"/>
      <c r="O779" s="7"/>
    </row>
    <row r="780" spans="1:15">
      <c r="A780" s="6" t="str">
        <f t="shared" si="24"/>
        <v>CONSUMO PER CAPITA (kg ó litros por individuo)CaramelosNIVEL BAJO</v>
      </c>
      <c r="B780">
        <v>0</v>
      </c>
      <c r="C780" s="6">
        <v>0</v>
      </c>
      <c r="D780" s="6" t="s">
        <v>92</v>
      </c>
      <c r="E780" s="83">
        <v>7.5636850096673827E-2</v>
      </c>
      <c r="F780" s="83">
        <v>5.9637309789340461E-2</v>
      </c>
      <c r="G780" s="83">
        <v>6.6934116103277777E-2</v>
      </c>
      <c r="H780" s="7">
        <v>0</v>
      </c>
      <c r="I780" s="7"/>
      <c r="J780" s="7"/>
      <c r="K780" s="7"/>
      <c r="L780" s="7"/>
      <c r="M780" s="7"/>
      <c r="N780" s="7"/>
      <c r="O780" s="7"/>
    </row>
    <row r="781" spans="1:15">
      <c r="A781" s="6" t="str">
        <f t="shared" si="24"/>
        <v>CONSUMO PER CAPITA (kg ó litros por individuo)CaramelosHOMBRE</v>
      </c>
      <c r="B781">
        <v>0</v>
      </c>
      <c r="C781" s="6">
        <v>0</v>
      </c>
      <c r="D781" s="6" t="s">
        <v>93</v>
      </c>
      <c r="E781" s="83">
        <v>3.7326301456430427E-2</v>
      </c>
      <c r="F781" s="83">
        <v>4.455327086036686E-2</v>
      </c>
      <c r="G781" s="83">
        <v>3.1653948931280103E-2</v>
      </c>
      <c r="H781" s="7">
        <v>0</v>
      </c>
      <c r="I781" s="7"/>
      <c r="J781" s="7"/>
      <c r="K781" s="7"/>
      <c r="L781" s="7"/>
      <c r="M781" s="7"/>
      <c r="N781" s="7"/>
      <c r="O781" s="7"/>
    </row>
    <row r="782" spans="1:15">
      <c r="A782" s="6" t="str">
        <f t="shared" si="24"/>
        <v>CONSUMO PER CAPITA (kg ó litros por individuo)CaramelosMUJER</v>
      </c>
      <c r="B782">
        <v>0</v>
      </c>
      <c r="C782" s="6">
        <v>0</v>
      </c>
      <c r="D782" s="6" t="s">
        <v>94</v>
      </c>
      <c r="E782" s="83">
        <v>5.572535751214059E-2</v>
      </c>
      <c r="F782" s="83">
        <v>4.8613434368596345E-2</v>
      </c>
      <c r="G782" s="83">
        <v>5.4726841323425736E-2</v>
      </c>
      <c r="H782" s="7">
        <v>0</v>
      </c>
      <c r="I782" s="7"/>
      <c r="J782" s="7"/>
      <c r="K782" s="7"/>
      <c r="L782" s="7"/>
      <c r="M782" s="7"/>
      <c r="N782" s="7"/>
      <c r="O782" s="7"/>
    </row>
    <row r="783" spans="1:15">
      <c r="A783" s="6" t="str">
        <f>$B$543&amp;$C$783&amp;D783</f>
        <v>CONSUMO PER CAPITA (kg ó litros por individuo)GolosinasT.ESPAÑA</v>
      </c>
      <c r="B783">
        <v>0</v>
      </c>
      <c r="C783" s="6" t="s">
        <v>53</v>
      </c>
      <c r="D783" s="6" t="s">
        <v>65</v>
      </c>
      <c r="E783" s="83">
        <v>7.3052954429585495E-2</v>
      </c>
      <c r="F783" s="83">
        <v>6.7387232447885165E-2</v>
      </c>
      <c r="G783" s="83">
        <v>6.4239238849259278E-2</v>
      </c>
      <c r="H783" s="7">
        <v>0</v>
      </c>
      <c r="I783" s="7"/>
      <c r="J783" s="7"/>
      <c r="K783" s="7"/>
      <c r="L783" s="7"/>
      <c r="M783" s="7"/>
      <c r="N783" s="7"/>
      <c r="O783" s="7"/>
    </row>
    <row r="784" spans="1:15">
      <c r="A784" s="6" t="str">
        <f t="shared" ref="A784:A812" si="25">$B$543&amp;$C$783&amp;D784</f>
        <v>CONSUMO PER CAPITA (kg ó litros por individuo)GolosinasBCN AM</v>
      </c>
      <c r="B784">
        <v>0</v>
      </c>
      <c r="C784" s="6">
        <v>0</v>
      </c>
      <c r="D784" s="6" t="s">
        <v>66</v>
      </c>
      <c r="E784" s="83">
        <v>9.5188613377712089E-2</v>
      </c>
      <c r="F784" s="83">
        <v>9.8712038226284562E-2</v>
      </c>
      <c r="G784" s="83">
        <v>9.9098091263690291E-2</v>
      </c>
      <c r="H784" s="7">
        <v>0</v>
      </c>
      <c r="I784" s="7"/>
      <c r="J784" s="7"/>
      <c r="K784" s="7"/>
      <c r="L784" s="7"/>
      <c r="M784" s="7"/>
      <c r="N784" s="7"/>
      <c r="O784" s="7"/>
    </row>
    <row r="785" spans="1:15">
      <c r="A785" s="6" t="str">
        <f t="shared" si="25"/>
        <v>CONSUMO PER CAPITA (kg ó litros por individuo)GolosinasREST.CAT ARAGON</v>
      </c>
      <c r="B785">
        <v>0</v>
      </c>
      <c r="C785" s="6">
        <v>0</v>
      </c>
      <c r="D785" s="6" t="s">
        <v>67</v>
      </c>
      <c r="E785" s="83">
        <v>0.12102744826654092</v>
      </c>
      <c r="F785" s="83">
        <v>7.9092637891555073E-2</v>
      </c>
      <c r="G785" s="83">
        <v>6.8812963953027176E-2</v>
      </c>
      <c r="H785" s="7">
        <v>0</v>
      </c>
      <c r="I785" s="7"/>
      <c r="J785" s="7"/>
      <c r="K785" s="7"/>
      <c r="L785" s="7"/>
      <c r="M785" s="7"/>
      <c r="N785" s="7"/>
      <c r="O785" s="7"/>
    </row>
    <row r="786" spans="1:15">
      <c r="A786" s="6" t="str">
        <f t="shared" si="25"/>
        <v>CONSUMO PER CAPITA (kg ó litros por individuo)GolosinasLEVANTE</v>
      </c>
      <c r="B786">
        <v>0</v>
      </c>
      <c r="C786" s="6">
        <v>0</v>
      </c>
      <c r="D786" s="6" t="s">
        <v>68</v>
      </c>
      <c r="E786" s="83">
        <v>3.5815347048378181E-2</v>
      </c>
      <c r="F786" s="83">
        <v>5.463961280237515E-2</v>
      </c>
      <c r="G786" s="83">
        <v>4.8710387076580437E-2</v>
      </c>
    </row>
    <row r="787" spans="1:15">
      <c r="A787" s="6" t="str">
        <f t="shared" si="25"/>
        <v>CONSUMO PER CAPITA (kg ó litros por individuo)GolosinasANDALUCIA</v>
      </c>
      <c r="B787">
        <v>0</v>
      </c>
      <c r="C787" s="6">
        <v>0</v>
      </c>
      <c r="D787" s="6" t="s">
        <v>69</v>
      </c>
      <c r="E787" s="83">
        <v>4.9580678688190195E-2</v>
      </c>
      <c r="F787" s="83">
        <v>4.2188887782556438E-2</v>
      </c>
      <c r="G787" s="83">
        <v>5.3101578207603167E-2</v>
      </c>
    </row>
    <row r="788" spans="1:15">
      <c r="A788" s="6" t="str">
        <f t="shared" si="25"/>
        <v>CONSUMO PER CAPITA (kg ó litros por individuo)GolosinasMDD AM</v>
      </c>
      <c r="B788">
        <v>0</v>
      </c>
      <c r="C788" s="6">
        <v>0</v>
      </c>
      <c r="D788" s="6" t="s">
        <v>70</v>
      </c>
      <c r="E788" s="83">
        <v>6.1651738015246968E-2</v>
      </c>
      <c r="F788" s="83">
        <v>4.9717254309872123E-2</v>
      </c>
      <c r="G788" s="83">
        <v>4.8911502987959113E-2</v>
      </c>
    </row>
    <row r="789" spans="1:15">
      <c r="A789" s="6" t="str">
        <f t="shared" si="25"/>
        <v>CONSUMO PER CAPITA (kg ó litros por individuo)GolosinasRTO CENTRO</v>
      </c>
      <c r="B789">
        <v>0</v>
      </c>
      <c r="C789" s="6">
        <v>0</v>
      </c>
      <c r="D789" s="6" t="s">
        <v>71</v>
      </c>
      <c r="E789" s="83">
        <v>7.3969051091976809E-2</v>
      </c>
      <c r="F789" s="83">
        <v>7.6874975842737184E-2</v>
      </c>
      <c r="G789" s="83">
        <v>8.0026209736335605E-2</v>
      </c>
    </row>
    <row r="790" spans="1:15">
      <c r="A790" s="6" t="str">
        <f t="shared" si="25"/>
        <v>CONSUMO PER CAPITA (kg ó litros por individuo)GolosinasNORTE-CENTRO</v>
      </c>
      <c r="B790">
        <v>0</v>
      </c>
      <c r="C790" s="6">
        <v>0</v>
      </c>
      <c r="D790" s="6" t="s">
        <v>72</v>
      </c>
      <c r="E790" s="83">
        <v>0.1308023904765209</v>
      </c>
      <c r="F790" s="83">
        <v>8.6092745131481158E-2</v>
      </c>
      <c r="G790" s="83">
        <v>9.1824541919253891E-2</v>
      </c>
    </row>
    <row r="791" spans="1:15">
      <c r="A791" s="6" t="str">
        <f t="shared" si="25"/>
        <v>CONSUMO PER CAPITA (kg ó litros por individuo)GolosinasNOROESTE</v>
      </c>
      <c r="B791">
        <v>0</v>
      </c>
      <c r="C791" s="6">
        <v>0</v>
      </c>
      <c r="D791" s="6" t="s">
        <v>73</v>
      </c>
      <c r="E791" s="83">
        <v>5.3674747888162448E-2</v>
      </c>
      <c r="F791" s="83">
        <v>9.3064085157122431E-2</v>
      </c>
      <c r="G791" s="83">
        <v>5.0711735779394987E-2</v>
      </c>
    </row>
    <row r="792" spans="1:15">
      <c r="A792" s="6" t="str">
        <f t="shared" si="25"/>
        <v>CONSUMO PER CAPITA (kg ó litros por individuo)Golosinas&lt;2MIL</v>
      </c>
      <c r="B792">
        <v>0</v>
      </c>
      <c r="C792" s="6">
        <v>0</v>
      </c>
      <c r="D792" s="6" t="s">
        <v>74</v>
      </c>
      <c r="E792" s="83">
        <v>6.1801912663095315E-2</v>
      </c>
      <c r="F792" s="83">
        <v>5.2455741801325374E-2</v>
      </c>
      <c r="G792" s="83">
        <v>4.8583383462849371E-2</v>
      </c>
    </row>
    <row r="793" spans="1:15">
      <c r="A793" s="6" t="str">
        <f t="shared" si="25"/>
        <v>CONSUMO PER CAPITA (kg ó litros por individuo)Golosinas2-5MIL</v>
      </c>
      <c r="B793">
        <v>0</v>
      </c>
      <c r="C793" s="6">
        <v>0</v>
      </c>
      <c r="D793" s="6" t="s">
        <v>75</v>
      </c>
      <c r="E793" s="83">
        <v>7.6575827755308343E-2</v>
      </c>
      <c r="F793" s="83">
        <v>6.6414676851090274E-2</v>
      </c>
      <c r="G793" s="83">
        <v>3.6096679675934232E-2</v>
      </c>
    </row>
    <row r="794" spans="1:15">
      <c r="A794" s="6" t="str">
        <f t="shared" si="25"/>
        <v>CONSUMO PER CAPITA (kg ó litros por individuo)Golosinas5-10MIL</v>
      </c>
      <c r="B794">
        <v>0</v>
      </c>
      <c r="C794" s="6">
        <v>0</v>
      </c>
      <c r="D794" s="6" t="s">
        <v>76</v>
      </c>
      <c r="E794" s="83">
        <v>6.8904873973864925E-2</v>
      </c>
      <c r="F794" s="83">
        <v>4.9439501208281951E-2</v>
      </c>
      <c r="G794" s="83">
        <v>4.2109491423536899E-2</v>
      </c>
    </row>
    <row r="795" spans="1:15">
      <c r="A795" s="6" t="str">
        <f t="shared" si="25"/>
        <v>CONSUMO PER CAPITA (kg ó litros por individuo)Golosinas10-30MIL</v>
      </c>
      <c r="B795">
        <v>0</v>
      </c>
      <c r="C795" s="6">
        <v>0</v>
      </c>
      <c r="D795" s="6" t="s">
        <v>77</v>
      </c>
      <c r="E795" s="83">
        <v>9.9157573086028752E-2</v>
      </c>
      <c r="F795" s="83">
        <v>8.0748933674374163E-2</v>
      </c>
      <c r="G795" s="83">
        <v>5.6675421370347999E-2</v>
      </c>
    </row>
    <row r="796" spans="1:15">
      <c r="A796" s="6" t="str">
        <f t="shared" si="25"/>
        <v>CONSUMO PER CAPITA (kg ó litros por individuo)Golosinas30-100MIL</v>
      </c>
      <c r="B796">
        <v>0</v>
      </c>
      <c r="C796" s="6">
        <v>0</v>
      </c>
      <c r="D796" s="6" t="s">
        <v>78</v>
      </c>
      <c r="E796" s="83">
        <v>6.1386096388854249E-2</v>
      </c>
      <c r="F796" s="83">
        <v>5.8284985695774269E-2</v>
      </c>
      <c r="G796" s="83">
        <v>7.8158813738123736E-2</v>
      </c>
    </row>
    <row r="797" spans="1:15">
      <c r="A797" s="6" t="str">
        <f t="shared" si="25"/>
        <v>CONSUMO PER CAPITA (kg ó litros por individuo)Golosinas100-200MIL</v>
      </c>
      <c r="B797">
        <v>0</v>
      </c>
      <c r="C797" s="6">
        <v>0</v>
      </c>
      <c r="D797" s="6" t="s">
        <v>79</v>
      </c>
      <c r="E797" s="83">
        <v>6.1070570727373624E-2</v>
      </c>
      <c r="F797" s="83">
        <v>5.4874302234746986E-2</v>
      </c>
      <c r="G797" s="83">
        <v>7.0855888958318597E-2</v>
      </c>
    </row>
    <row r="798" spans="1:15">
      <c r="A798" s="6" t="str">
        <f t="shared" si="25"/>
        <v>CONSUMO PER CAPITA (kg ó litros por individuo)Golosinas200-500MIL</v>
      </c>
      <c r="B798">
        <v>0</v>
      </c>
      <c r="C798" s="6">
        <v>0</v>
      </c>
      <c r="D798" s="6" t="s">
        <v>80</v>
      </c>
      <c r="E798" s="83">
        <v>9.5481986423582119E-2</v>
      </c>
      <c r="F798" s="83">
        <v>0.12796255420298361</v>
      </c>
      <c r="G798" s="83">
        <v>9.0289974086890976E-2</v>
      </c>
    </row>
    <row r="799" spans="1:15">
      <c r="A799" s="6" t="str">
        <f t="shared" si="25"/>
        <v>CONSUMO PER CAPITA (kg ó litros por individuo)Golosinas&gt;500MIL</v>
      </c>
      <c r="B799">
        <v>0</v>
      </c>
      <c r="C799" s="6">
        <v>0</v>
      </c>
      <c r="D799" s="6" t="s">
        <v>81</v>
      </c>
      <c r="E799" s="83">
        <v>5.3925716871787141E-2</v>
      </c>
      <c r="F799" s="83">
        <v>4.1247932855828028E-2</v>
      </c>
      <c r="G799" s="83">
        <v>5.7985330180769463E-2</v>
      </c>
    </row>
    <row r="800" spans="1:15">
      <c r="A800" s="6" t="str">
        <f t="shared" si="25"/>
        <v>CONSUMO PER CAPITA (kg ó litros por individuo)GolosinasDE 15 A 19 AÑOS</v>
      </c>
      <c r="B800">
        <v>0</v>
      </c>
      <c r="C800" s="6">
        <v>0</v>
      </c>
      <c r="D800" s="6" t="s">
        <v>82</v>
      </c>
      <c r="E800" s="83">
        <v>3.9348199856542233E-2</v>
      </c>
      <c r="F800" s="83">
        <v>9.8388941343486788E-2</v>
      </c>
      <c r="G800" s="83">
        <v>9.2118955210626227E-2</v>
      </c>
    </row>
    <row r="801" spans="1:7">
      <c r="A801" s="6" t="str">
        <f t="shared" si="25"/>
        <v>CONSUMO PER CAPITA (kg ó litros por individuo)GolosinasDE 20 A 24 AÑOS</v>
      </c>
      <c r="B801">
        <v>0</v>
      </c>
      <c r="C801" s="6">
        <v>0</v>
      </c>
      <c r="D801" s="6" t="s">
        <v>83</v>
      </c>
      <c r="E801" s="83">
        <v>3.3300992365843371E-2</v>
      </c>
      <c r="F801" s="83">
        <v>4.8532458456649621E-2</v>
      </c>
      <c r="G801" s="83">
        <v>4.0530558020382731E-2</v>
      </c>
    </row>
    <row r="802" spans="1:7">
      <c r="A802" s="6" t="str">
        <f t="shared" si="25"/>
        <v>CONSUMO PER CAPITA (kg ó litros por individuo)GolosinasDE 25 A 34 AÑOS</v>
      </c>
      <c r="B802">
        <v>0</v>
      </c>
      <c r="C802" s="6">
        <v>0</v>
      </c>
      <c r="D802" s="6" t="s">
        <v>84</v>
      </c>
      <c r="E802" s="83">
        <v>9.6211416417760279E-2</v>
      </c>
      <c r="F802" s="83">
        <v>7.3145863920705934E-2</v>
      </c>
      <c r="G802" s="83">
        <v>3.3134950638152215E-2</v>
      </c>
    </row>
    <row r="803" spans="1:7">
      <c r="A803" s="6" t="str">
        <f t="shared" si="25"/>
        <v>CONSUMO PER CAPITA (kg ó litros por individuo)GolosinasDE 35 A 49 AÑOS</v>
      </c>
      <c r="B803">
        <v>0</v>
      </c>
      <c r="C803" s="6">
        <v>0</v>
      </c>
      <c r="D803" s="6" t="s">
        <v>85</v>
      </c>
      <c r="E803" s="83">
        <v>7.4043618705421685E-2</v>
      </c>
      <c r="F803" s="83">
        <v>6.4509479353279386E-2</v>
      </c>
      <c r="G803" s="83">
        <v>7.2616109635307693E-2</v>
      </c>
    </row>
    <row r="804" spans="1:7">
      <c r="A804" s="6" t="str">
        <f t="shared" si="25"/>
        <v>CONSUMO PER CAPITA (kg ó litros por individuo)GolosinasDE 50 A 59 AÑOS</v>
      </c>
      <c r="B804">
        <v>0</v>
      </c>
      <c r="C804" s="6">
        <v>0</v>
      </c>
      <c r="D804" s="6" t="s">
        <v>86</v>
      </c>
      <c r="E804" s="83">
        <v>8.2399089628564071E-2</v>
      </c>
      <c r="F804" s="83">
        <v>8.5472445168104719E-2</v>
      </c>
      <c r="G804" s="83">
        <v>6.6323171453853427E-2</v>
      </c>
    </row>
    <row r="805" spans="1:7">
      <c r="A805" s="6" t="str">
        <f t="shared" si="25"/>
        <v>CONSUMO PER CAPITA (kg ó litros por individuo)GolosinasDE 60 A 75 AÑOS</v>
      </c>
      <c r="B805">
        <v>0</v>
      </c>
      <c r="C805" s="6">
        <v>0</v>
      </c>
      <c r="D805" s="6" t="s">
        <v>87</v>
      </c>
      <c r="E805" s="83">
        <v>7.0725392407064172E-2</v>
      </c>
      <c r="F805" s="83">
        <v>4.7987136481759667E-2</v>
      </c>
      <c r="G805" s="83">
        <v>7.0339767743533052E-2</v>
      </c>
    </row>
    <row r="806" spans="1:7">
      <c r="A806" s="6" t="str">
        <f t="shared" si="25"/>
        <v>CONSUMO PER CAPITA (kg ó litros por individuo)GolosinasNIVEL ALTO</v>
      </c>
      <c r="B806">
        <v>0</v>
      </c>
      <c r="C806" s="6">
        <v>0</v>
      </c>
      <c r="D806" s="6" t="s">
        <v>88</v>
      </c>
      <c r="E806" s="83">
        <v>7.3552845691478561E-2</v>
      </c>
      <c r="F806" s="83">
        <v>7.8104118867048905E-2</v>
      </c>
      <c r="G806" s="83">
        <v>7.2825349612694185E-2</v>
      </c>
    </row>
    <row r="807" spans="1:7">
      <c r="A807" s="6" t="str">
        <f t="shared" si="25"/>
        <v>CONSUMO PER CAPITA (kg ó litros por individuo)GolosinasNIVEL MEDIO ALTO</v>
      </c>
      <c r="B807">
        <v>0</v>
      </c>
      <c r="C807" s="6">
        <v>0</v>
      </c>
      <c r="D807" s="6" t="s">
        <v>89</v>
      </c>
      <c r="E807" s="83">
        <v>5.8621847320812763E-2</v>
      </c>
      <c r="F807" s="83">
        <v>4.7978351704445102E-2</v>
      </c>
      <c r="G807" s="83">
        <v>5.7617626553301271E-2</v>
      </c>
    </row>
    <row r="808" spans="1:7">
      <c r="A808" s="6" t="str">
        <f t="shared" si="25"/>
        <v>CONSUMO PER CAPITA (kg ó litros por individuo)GolosinasNIVEL MEDIO</v>
      </c>
      <c r="B808">
        <v>0</v>
      </c>
      <c r="C808" s="6">
        <v>0</v>
      </c>
      <c r="D808" s="6" t="s">
        <v>90</v>
      </c>
      <c r="E808" s="83">
        <v>7.7548170947444817E-2</v>
      </c>
      <c r="F808" s="83">
        <v>6.6701911561975052E-2</v>
      </c>
      <c r="G808" s="83">
        <v>4.4853890590760809E-2</v>
      </c>
    </row>
    <row r="809" spans="1:7">
      <c r="A809" s="6" t="str">
        <f t="shared" si="25"/>
        <v>CONSUMO PER CAPITA (kg ó litros por individuo)GolosinasNIVEL MEDIO BAJO</v>
      </c>
      <c r="B809">
        <v>0</v>
      </c>
      <c r="C809" s="6">
        <v>0</v>
      </c>
      <c r="D809" s="6" t="s">
        <v>91</v>
      </c>
      <c r="E809" s="83">
        <v>6.7634932003350398E-2</v>
      </c>
      <c r="F809" s="83">
        <v>6.1174593151925145E-2</v>
      </c>
      <c r="G809" s="83">
        <v>6.6738413700903138E-2</v>
      </c>
    </row>
    <row r="810" spans="1:7">
      <c r="A810" s="6" t="str">
        <f t="shared" si="25"/>
        <v>CONSUMO PER CAPITA (kg ó litros por individuo)GolosinasNIVEL BAJO</v>
      </c>
      <c r="B810">
        <v>0</v>
      </c>
      <c r="C810" s="6">
        <v>0</v>
      </c>
      <c r="D810" s="6" t="s">
        <v>92</v>
      </c>
      <c r="E810" s="83">
        <v>8.0755397777065974E-2</v>
      </c>
      <c r="F810" s="83">
        <v>7.5427706687314564E-2</v>
      </c>
      <c r="G810" s="83">
        <v>8.0677598301561931E-2</v>
      </c>
    </row>
    <row r="811" spans="1:7">
      <c r="A811" s="6" t="str">
        <f t="shared" si="25"/>
        <v>CONSUMO PER CAPITA (kg ó litros por individuo)GolosinasHOMBRE</v>
      </c>
      <c r="B811">
        <v>0</v>
      </c>
      <c r="C811" s="6">
        <v>0</v>
      </c>
      <c r="D811" s="6" t="s">
        <v>93</v>
      </c>
      <c r="E811" s="83">
        <v>5.024526410667262E-2</v>
      </c>
      <c r="F811" s="83">
        <v>4.7811572181130746E-2</v>
      </c>
      <c r="G811" s="83">
        <v>4.2125178921659095E-2</v>
      </c>
    </row>
    <row r="812" spans="1:7">
      <c r="A812" s="6" t="str">
        <f t="shared" si="25"/>
        <v>CONSUMO PER CAPITA (kg ó litros por individuo)GolosinasMUJER</v>
      </c>
      <c r="B812">
        <v>0</v>
      </c>
      <c r="C812" s="6">
        <v>0</v>
      </c>
      <c r="D812" s="6" t="s">
        <v>94</v>
      </c>
      <c r="E812" s="83">
        <v>9.558885512886281E-2</v>
      </c>
      <c r="F812" s="83">
        <v>8.6711735067907372E-2</v>
      </c>
      <c r="G812" s="83">
        <v>8.6126753403502371E-2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FFFF00"/>
  </sheetPr>
  <dimension ref="A2:O140"/>
  <sheetViews>
    <sheetView zoomScale="60" zoomScaleNormal="60" workbookViewId="0">
      <selection activeCell="G3" sqref="G3:G101"/>
    </sheetView>
  </sheetViews>
  <sheetFormatPr defaultColWidth="11.42578125" defaultRowHeight="14.45"/>
  <cols>
    <col min="1" max="1" width="45.5703125" style="6" customWidth="1"/>
    <col min="2" max="2" width="68.42578125" style="6" customWidth="1"/>
    <col min="3" max="3" width="24.85546875" style="6" customWidth="1"/>
    <col min="4" max="4" width="37.28515625" style="6" customWidth="1"/>
    <col min="5" max="5" width="12" style="6" bestFit="1" customWidth="1"/>
    <col min="6" max="6" width="11.42578125" style="6"/>
    <col min="7" max="9" width="12" style="6" bestFit="1" customWidth="1"/>
    <col min="10" max="13" width="11.42578125" style="6"/>
    <col min="14" max="14" width="12" style="6" bestFit="1" customWidth="1"/>
    <col min="15" max="16384" width="11.42578125" style="6"/>
  </cols>
  <sheetData>
    <row r="2" spans="1:15">
      <c r="E2" t="s">
        <v>41</v>
      </c>
      <c r="F2" t="s">
        <v>42</v>
      </c>
      <c r="G2" t="s">
        <v>43</v>
      </c>
      <c r="H2">
        <v>0</v>
      </c>
      <c r="I2"/>
      <c r="J2"/>
      <c r="K2"/>
      <c r="L2"/>
      <c r="M2"/>
    </row>
    <row r="3" spans="1:15">
      <c r="A3" s="6" t="str">
        <f>B3&amp;C3&amp;D3</f>
        <v>DISTRIBUCION VOLUMEN X CRITERIO (Consumiciones)Total AperitivosT.ESPAÑA</v>
      </c>
      <c r="B3" s="6" t="s">
        <v>64</v>
      </c>
      <c r="C3" s="6" t="s">
        <v>45</v>
      </c>
      <c r="D3" s="6" t="s">
        <v>65</v>
      </c>
      <c r="E3" s="7">
        <v>100</v>
      </c>
      <c r="F3" s="7">
        <v>100</v>
      </c>
      <c r="G3" s="7">
        <v>100</v>
      </c>
      <c r="H3" s="7">
        <v>0</v>
      </c>
      <c r="I3" s="7"/>
      <c r="J3" s="7"/>
      <c r="K3" s="7"/>
      <c r="L3" s="7"/>
      <c r="M3" s="7"/>
      <c r="N3" s="7"/>
      <c r="O3" s="7"/>
    </row>
    <row r="4" spans="1:15">
      <c r="A4" s="6" t="str">
        <f t="shared" ref="A4:A67" si="0">B4&amp;C4&amp;D4</f>
        <v>DISTRIBUCION VOLUMEN X CRITERIO (Consumiciones)Total AperitivosHiper+Super+Discount+G.A</v>
      </c>
      <c r="B4" s="6" t="s">
        <v>64</v>
      </c>
      <c r="C4" s="6" t="s">
        <v>45</v>
      </c>
      <c r="D4" s="6" t="s">
        <v>96</v>
      </c>
      <c r="E4" s="7">
        <v>39.321418292362665</v>
      </c>
      <c r="F4" s="7">
        <v>40.814788435651451</v>
      </c>
      <c r="G4" s="7">
        <v>41.284494303088849</v>
      </c>
      <c r="H4" s="7">
        <v>0</v>
      </c>
      <c r="I4" s="7"/>
      <c r="J4" s="7"/>
      <c r="K4" s="7"/>
      <c r="L4" s="7"/>
      <c r="M4" s="7"/>
      <c r="N4" s="7"/>
      <c r="O4" s="7"/>
    </row>
    <row r="5" spans="1:15">
      <c r="A5" s="6" t="str">
        <f t="shared" si="0"/>
        <v>DISTRIBUCION VOLUMEN X CRITERIO (Consumiciones)Total AperitivosRestaurantes</v>
      </c>
      <c r="B5" s="6" t="s">
        <v>64</v>
      </c>
      <c r="C5" s="6" t="s">
        <v>45</v>
      </c>
      <c r="D5" s="6" t="s">
        <v>97</v>
      </c>
      <c r="E5" s="7">
        <v>1.6375601913719804</v>
      </c>
      <c r="F5" s="7">
        <v>2.5027202617805204</v>
      </c>
      <c r="G5" s="7">
        <v>2.1492558827903041</v>
      </c>
      <c r="H5" s="7">
        <v>0</v>
      </c>
      <c r="I5" s="7"/>
      <c r="J5" s="7"/>
      <c r="K5" s="7"/>
      <c r="L5" s="7"/>
      <c r="M5" s="7"/>
      <c r="N5" s="7"/>
      <c r="O5" s="7"/>
    </row>
    <row r="6" spans="1:15">
      <c r="A6" s="6" t="str">
        <f t="shared" si="0"/>
        <v>DISTRIBUCION VOLUMEN X CRITERIO (Consumiciones)Total AperitivosRestaurantes Fast Food</v>
      </c>
      <c r="B6" s="6" t="s">
        <v>64</v>
      </c>
      <c r="C6" s="6" t="s">
        <v>45</v>
      </c>
      <c r="D6" s="6" t="s">
        <v>98</v>
      </c>
      <c r="E6" s="7">
        <v>1.8673026997326334</v>
      </c>
      <c r="F6" s="7">
        <v>1.8530290160541059</v>
      </c>
      <c r="G6" s="7">
        <v>1.8183118818094419</v>
      </c>
      <c r="H6" s="7">
        <v>0</v>
      </c>
      <c r="I6" s="7"/>
      <c r="J6" s="7"/>
      <c r="K6" s="7"/>
      <c r="L6" s="7"/>
      <c r="M6" s="7"/>
      <c r="N6" s="7"/>
      <c r="O6" s="7"/>
    </row>
    <row r="7" spans="1:15">
      <c r="A7" s="6" t="str">
        <f t="shared" si="0"/>
        <v>DISTRIBUCION VOLUMEN X CRITERIO (Consumiciones)Total AperitivosBares/Cafeterias/Cervecerias</v>
      </c>
      <c r="B7" s="6" t="s">
        <v>64</v>
      </c>
      <c r="C7" s="6" t="s">
        <v>45</v>
      </c>
      <c r="D7" s="6" t="s">
        <v>99</v>
      </c>
      <c r="E7" s="7">
        <v>10.099870435316019</v>
      </c>
      <c r="F7" s="7">
        <v>10.054965494694819</v>
      </c>
      <c r="G7" s="7">
        <v>10.166406884590899</v>
      </c>
      <c r="H7" s="7">
        <v>0</v>
      </c>
      <c r="I7" s="7"/>
      <c r="J7" s="7"/>
      <c r="K7" s="7"/>
      <c r="L7" s="7"/>
      <c r="M7" s="7"/>
      <c r="N7" s="7"/>
      <c r="O7" s="7"/>
    </row>
    <row r="8" spans="1:15">
      <c r="A8" s="6" t="str">
        <f t="shared" si="0"/>
        <v>DISTRIBUCION VOLUMEN X CRITERIO (Consumiciones)Total AperitivosPanaderias/Pastelerias</v>
      </c>
      <c r="B8" s="6" t="s">
        <v>64</v>
      </c>
      <c r="C8" s="6" t="s">
        <v>45</v>
      </c>
      <c r="D8" s="6" t="s">
        <v>100</v>
      </c>
      <c r="E8" s="7">
        <v>1.5330601201453218</v>
      </c>
      <c r="F8" s="7">
        <v>1.1438062714242752</v>
      </c>
      <c r="G8" s="7">
        <v>0.99960545985569582</v>
      </c>
      <c r="H8" s="7">
        <v>0</v>
      </c>
      <c r="I8" s="7"/>
      <c r="J8" s="7"/>
      <c r="K8" s="7"/>
      <c r="L8" s="7"/>
      <c r="M8" s="7"/>
      <c r="N8" s="7"/>
      <c r="O8" s="7"/>
    </row>
    <row r="9" spans="1:15">
      <c r="A9" s="6" t="str">
        <f t="shared" si="0"/>
        <v>DISTRIBUCION VOLUMEN X CRITERIO (Consumiciones)Total AperitivosTda.Alimentacion/Delicatesen</v>
      </c>
      <c r="B9" s="6" t="s">
        <v>64</v>
      </c>
      <c r="C9" s="6" t="s">
        <v>45</v>
      </c>
      <c r="D9" s="6" t="s">
        <v>101</v>
      </c>
      <c r="E9" s="7">
        <v>7.4804620914278956</v>
      </c>
      <c r="F9" s="7">
        <v>7.4475497680720579</v>
      </c>
      <c r="G9" s="7">
        <v>6.3562446902766672</v>
      </c>
      <c r="H9" s="7">
        <v>0</v>
      </c>
      <c r="I9" s="7"/>
      <c r="J9" s="7"/>
      <c r="K9" s="7"/>
      <c r="L9" s="7"/>
      <c r="M9" s="7"/>
      <c r="N9" s="7"/>
      <c r="O9" s="7"/>
    </row>
    <row r="10" spans="1:15">
      <c r="A10" s="6" t="str">
        <f t="shared" si="0"/>
        <v>DISTRIBUCION VOLUMEN X CRITERIO (Consumiciones)Total AperitivosCanal Conveniencia/24h</v>
      </c>
      <c r="B10" s="6" t="s">
        <v>64</v>
      </c>
      <c r="C10" s="6" t="s">
        <v>45</v>
      </c>
      <c r="D10" s="6" t="s">
        <v>102</v>
      </c>
      <c r="E10" s="7">
        <v>22.02872905475925</v>
      </c>
      <c r="F10" s="7">
        <v>18.891655123397598</v>
      </c>
      <c r="G10" s="7">
        <v>17.049189732594982</v>
      </c>
      <c r="H10" s="7">
        <v>0</v>
      </c>
      <c r="I10" s="7"/>
      <c r="J10" s="7"/>
      <c r="K10" s="7"/>
      <c r="L10" s="7"/>
      <c r="M10" s="7"/>
      <c r="N10" s="7"/>
      <c r="O10" s="7"/>
    </row>
    <row r="11" spans="1:15">
      <c r="A11" s="6" t="str">
        <f t="shared" si="0"/>
        <v>DISTRIBUCION VOLUMEN X CRITERIO (Consumiciones)Total AperitivosHoteles</v>
      </c>
      <c r="B11" s="6" t="s">
        <v>64</v>
      </c>
      <c r="C11" s="6" t="s">
        <v>45</v>
      </c>
      <c r="D11" s="6" t="s">
        <v>103</v>
      </c>
      <c r="E11" s="7">
        <v>0.15075497351046643</v>
      </c>
      <c r="F11" s="7">
        <v>0.40847008699471232</v>
      </c>
      <c r="G11" s="7">
        <v>0.12895340615515763</v>
      </c>
      <c r="H11" s="7">
        <v>0</v>
      </c>
      <c r="I11" s="7"/>
      <c r="J11" s="7"/>
      <c r="K11" s="7"/>
      <c r="L11" s="7"/>
      <c r="M11" s="7"/>
      <c r="N11" s="7"/>
      <c r="O11" s="7"/>
    </row>
    <row r="12" spans="1:15">
      <c r="A12" s="6" t="str">
        <f t="shared" si="0"/>
        <v>DISTRIBUCION VOLUMEN X CRITERIO (Consumiciones)Total AperitivosEstaciones de servicio</v>
      </c>
      <c r="B12" s="6" t="s">
        <v>64</v>
      </c>
      <c r="C12" s="6" t="s">
        <v>45</v>
      </c>
      <c r="D12" s="6" t="s">
        <v>104</v>
      </c>
      <c r="E12" s="7">
        <v>2.9974503763384073</v>
      </c>
      <c r="F12" s="7">
        <v>2.9479330410970435</v>
      </c>
      <c r="G12" s="7">
        <v>1.896452783796557</v>
      </c>
      <c r="H12" s="7">
        <v>0</v>
      </c>
      <c r="I12" s="7"/>
      <c r="J12" s="7"/>
      <c r="K12" s="7"/>
      <c r="L12" s="7"/>
      <c r="M12" s="7"/>
      <c r="N12" s="7"/>
      <c r="O12" s="7"/>
    </row>
    <row r="13" spans="1:15">
      <c r="A13" s="6" t="str">
        <f t="shared" si="0"/>
        <v>DISTRIBUCION VOLUMEN X CRITERIO (Consumiciones)Total AperitivosMaquinas dispensadoras</v>
      </c>
      <c r="B13" s="6" t="s">
        <v>64</v>
      </c>
      <c r="C13" s="6" t="s">
        <v>45</v>
      </c>
      <c r="D13" s="6" t="s">
        <v>105</v>
      </c>
      <c r="E13" s="7">
        <v>5.2222552782830398</v>
      </c>
      <c r="F13" s="7">
        <v>6.1750811785361091</v>
      </c>
      <c r="G13" s="7">
        <v>5.5394388955692628</v>
      </c>
      <c r="H13" s="7">
        <v>0</v>
      </c>
      <c r="I13" s="7"/>
      <c r="J13" s="7"/>
      <c r="K13" s="7"/>
      <c r="L13" s="7"/>
      <c r="M13" s="7"/>
      <c r="N13" s="7"/>
      <c r="O13" s="7"/>
    </row>
    <row r="14" spans="1:15">
      <c r="A14" s="6" t="str">
        <f t="shared" si="0"/>
        <v>DISTRIBUCION VOLUMEN X CRITERIO (Consumiciones)Total AperitivosServicio en la empresa</v>
      </c>
      <c r="B14" s="6" t="s">
        <v>64</v>
      </c>
      <c r="C14" s="6" t="s">
        <v>45</v>
      </c>
      <c r="D14" s="6" t="s">
        <v>106</v>
      </c>
      <c r="E14" s="7">
        <v>0.90646360123924685</v>
      </c>
      <c r="F14" s="7">
        <v>0.5526653198982775</v>
      </c>
      <c r="G14" s="7">
        <v>0.59587946829657668</v>
      </c>
      <c r="H14" s="7">
        <v>0</v>
      </c>
      <c r="I14" s="7"/>
      <c r="J14" s="7"/>
      <c r="K14" s="7"/>
      <c r="L14" s="7"/>
      <c r="M14" s="7"/>
      <c r="N14" s="7"/>
      <c r="O14" s="7"/>
    </row>
    <row r="15" spans="1:15">
      <c r="A15" s="6" t="str">
        <f t="shared" si="0"/>
        <v>DISTRIBUCION VOLUMEN X CRITERIO (Consumiciones)Total AperitivosResto de canales</v>
      </c>
      <c r="B15" s="6" t="s">
        <v>64</v>
      </c>
      <c r="C15" s="6" t="s">
        <v>45</v>
      </c>
      <c r="D15" s="6" t="s">
        <v>107</v>
      </c>
      <c r="E15" s="7">
        <v>6.7546730987085191</v>
      </c>
      <c r="F15" s="7">
        <v>7.207342442158617</v>
      </c>
      <c r="G15" s="7">
        <v>12.015756338634324</v>
      </c>
      <c r="H15" s="7">
        <v>0</v>
      </c>
      <c r="I15" s="7"/>
      <c r="J15" s="7"/>
      <c r="K15" s="7"/>
      <c r="L15" s="7"/>
      <c r="M15" s="7"/>
      <c r="N15" s="7"/>
      <c r="O15" s="7"/>
    </row>
    <row r="16" spans="1:15">
      <c r="A16" s="6" t="str">
        <f t="shared" si="0"/>
        <v>DISTRIBUCION VOLUMEN X CRITERIO (Consumiciones)Total AperitivosEN LA CALLE</v>
      </c>
      <c r="B16" s="6" t="s">
        <v>64</v>
      </c>
      <c r="C16" s="6" t="s">
        <v>45</v>
      </c>
      <c r="D16" s="6" t="s">
        <v>108</v>
      </c>
      <c r="E16" s="7">
        <v>39.433636619999476</v>
      </c>
      <c r="F16" s="7">
        <v>34.721852830456797</v>
      </c>
      <c r="G16" s="7">
        <v>35.953190348947459</v>
      </c>
      <c r="H16" s="7">
        <v>0</v>
      </c>
      <c r="I16" s="7"/>
      <c r="J16" s="7"/>
      <c r="K16" s="7"/>
      <c r="L16" s="7"/>
      <c r="M16" s="7"/>
      <c r="N16" s="7"/>
      <c r="O16" s="7"/>
    </row>
    <row r="17" spans="1:15">
      <c r="A17" s="6" t="str">
        <f t="shared" si="0"/>
        <v>DISTRIBUCION VOLUMEN X CRITERIO (Consumiciones)Total AperitivosEN CASA DE OTROS</v>
      </c>
      <c r="B17" s="6" t="s">
        <v>64</v>
      </c>
      <c r="C17" s="6" t="s">
        <v>45</v>
      </c>
      <c r="D17" s="6" t="s">
        <v>109</v>
      </c>
      <c r="E17" s="7">
        <v>15.366487808612513</v>
      </c>
      <c r="F17" s="7">
        <v>16.662779198460296</v>
      </c>
      <c r="G17" s="7">
        <v>14.695452287980753</v>
      </c>
      <c r="H17" s="7">
        <v>0</v>
      </c>
      <c r="I17" s="7"/>
      <c r="J17" s="7"/>
      <c r="K17" s="7"/>
      <c r="L17" s="7"/>
      <c r="M17" s="7"/>
      <c r="N17" s="7"/>
      <c r="O17" s="7"/>
    </row>
    <row r="18" spans="1:15">
      <c r="A18" s="6" t="str">
        <f t="shared" si="0"/>
        <v>DISTRIBUCION VOLUMEN X CRITERIO (Consumiciones)Total AperitivosEN EL ESTABLECIMIENTO</v>
      </c>
      <c r="B18" s="6" t="s">
        <v>64</v>
      </c>
      <c r="C18" s="6" t="s">
        <v>45</v>
      </c>
      <c r="D18" s="6" t="s">
        <v>110</v>
      </c>
      <c r="E18" s="7">
        <v>16.933613846850086</v>
      </c>
      <c r="F18" s="7">
        <v>16.634392738183632</v>
      </c>
      <c r="G18" s="7">
        <v>16.434305648696483</v>
      </c>
      <c r="H18" s="7">
        <v>0</v>
      </c>
      <c r="I18" s="7"/>
      <c r="J18" s="7"/>
      <c r="K18" s="7"/>
      <c r="L18" s="7"/>
      <c r="M18" s="7"/>
      <c r="N18" s="7"/>
      <c r="O18" s="7"/>
    </row>
    <row r="19" spans="1:15">
      <c r="A19" s="6" t="str">
        <f t="shared" si="0"/>
        <v>DISTRIBUCION VOLUMEN X CRITERIO (Consumiciones)Total AperitivosEN EL TRABAJO</v>
      </c>
      <c r="B19" s="6" t="s">
        <v>64</v>
      </c>
      <c r="C19" s="6" t="s">
        <v>45</v>
      </c>
      <c r="D19" s="6" t="s">
        <v>111</v>
      </c>
      <c r="E19" s="7">
        <v>9.2666638886654642</v>
      </c>
      <c r="F19" s="7">
        <v>10.556931875285898</v>
      </c>
      <c r="G19" s="7">
        <v>7.8944811186134718</v>
      </c>
      <c r="H19" s="7">
        <v>0</v>
      </c>
      <c r="I19" s="7"/>
      <c r="J19" s="7"/>
      <c r="K19" s="7"/>
      <c r="L19" s="7"/>
      <c r="M19" s="7"/>
      <c r="N19" s="7"/>
      <c r="O19" s="7"/>
    </row>
    <row r="20" spans="1:15">
      <c r="A20" s="6" t="str">
        <f t="shared" si="0"/>
        <v>DISTRIBUCION VOLUMEN X CRITERIO (Consumiciones)Total AperitivosEN COLEGIO/INSTITUTO/UNIV.</v>
      </c>
      <c r="B20" s="6" t="s">
        <v>64</v>
      </c>
      <c r="C20" s="6" t="s">
        <v>45</v>
      </c>
      <c r="D20" s="6" t="s">
        <v>112</v>
      </c>
      <c r="E20" s="7">
        <v>2.1329506152142081</v>
      </c>
      <c r="F20" s="7">
        <v>1.532047141616109</v>
      </c>
      <c r="G20" s="7">
        <v>0.92736298480285229</v>
      </c>
      <c r="H20" s="7">
        <v>0</v>
      </c>
      <c r="I20" s="7"/>
      <c r="J20" s="7"/>
      <c r="K20" s="7"/>
      <c r="L20" s="7"/>
      <c r="M20" s="7"/>
      <c r="N20" s="7"/>
      <c r="O20" s="7"/>
    </row>
    <row r="21" spans="1:15">
      <c r="A21" s="6" t="str">
        <f t="shared" si="0"/>
        <v>DISTRIBUCION VOLUMEN X CRITERIO (Consumiciones)Total AperitivosEN MI CASA</v>
      </c>
      <c r="B21" s="6" t="s">
        <v>64</v>
      </c>
      <c r="C21" s="6" t="s">
        <v>45</v>
      </c>
      <c r="D21" s="6" t="s">
        <v>113</v>
      </c>
      <c r="E21" s="7">
        <v>4.4204601726689257</v>
      </c>
      <c r="F21" s="7">
        <v>5.1235993791213117</v>
      </c>
      <c r="G21" s="7">
        <v>7.2808189700700394</v>
      </c>
      <c r="H21" s="7">
        <v>0</v>
      </c>
      <c r="I21" s="7"/>
      <c r="J21" s="7"/>
      <c r="K21" s="7"/>
      <c r="L21" s="7"/>
      <c r="M21" s="7"/>
      <c r="N21" s="7"/>
      <c r="O21" s="7"/>
    </row>
    <row r="22" spans="1:15">
      <c r="A22" s="6" t="str">
        <f t="shared" si="0"/>
        <v>DISTRIBUCION VOLUMEN X CRITERIO (Consumiciones)Total AperitivosEN M.TRANSP.(AVION,TREN,AUTOC,E</v>
      </c>
      <c r="B22" s="6" t="s">
        <v>64</v>
      </c>
      <c r="C22" s="6" t="s">
        <v>45</v>
      </c>
      <c r="D22" s="6" t="s">
        <v>114</v>
      </c>
      <c r="E22" s="7">
        <v>0.4763871512922066</v>
      </c>
      <c r="F22" s="7">
        <v>0.52329550833208283</v>
      </c>
      <c r="G22" s="7">
        <v>0.60408341800585963</v>
      </c>
      <c r="H22" s="7">
        <v>0</v>
      </c>
      <c r="I22" s="7"/>
      <c r="J22" s="7"/>
      <c r="K22" s="7"/>
      <c r="L22" s="7"/>
      <c r="M22" s="7"/>
      <c r="N22" s="7"/>
      <c r="O22" s="7"/>
    </row>
    <row r="23" spans="1:15">
      <c r="A23" s="6" t="str">
        <f t="shared" si="0"/>
        <v>DISTRIBUCION VOLUMEN X CRITERIO (Consumiciones)Total AperitivosEN OTRO LUGAR</v>
      </c>
      <c r="B23" s="6" t="s">
        <v>64</v>
      </c>
      <c r="C23" s="6" t="s">
        <v>45</v>
      </c>
      <c r="D23" s="6" t="s">
        <v>115</v>
      </c>
      <c r="E23" s="7">
        <v>11.969794082275996</v>
      </c>
      <c r="F23" s="7">
        <v>14.245104548423665</v>
      </c>
      <c r="G23" s="7">
        <v>16.210297974114024</v>
      </c>
      <c r="H23" s="7">
        <v>0</v>
      </c>
      <c r="I23" s="7"/>
      <c r="J23" s="7"/>
      <c r="K23" s="7"/>
      <c r="L23" s="7"/>
      <c r="M23" s="7"/>
      <c r="N23" s="7"/>
      <c r="O23" s="7"/>
    </row>
    <row r="24" spans="1:15">
      <c r="A24" s="6" t="str">
        <f t="shared" si="0"/>
        <v>DISTRIBUCION VOLUMEN X CRITERIO (Consumiciones)Total AperitivosDESAYUNO</v>
      </c>
      <c r="B24" s="6" t="s">
        <v>64</v>
      </c>
      <c r="C24" s="6" t="s">
        <v>45</v>
      </c>
      <c r="D24" s="6" t="s">
        <v>116</v>
      </c>
      <c r="E24" s="7">
        <v>5.3192301318807615</v>
      </c>
      <c r="F24" s="7">
        <v>4.2471373658678573</v>
      </c>
      <c r="G24" s="7">
        <v>3.6617529677496057</v>
      </c>
      <c r="H24" s="7">
        <v>0</v>
      </c>
      <c r="I24" s="7"/>
      <c r="J24" s="7"/>
      <c r="K24" s="7"/>
      <c r="L24" s="7"/>
      <c r="M24" s="7"/>
      <c r="N24" s="7"/>
      <c r="O24" s="7"/>
    </row>
    <row r="25" spans="1:15">
      <c r="A25" s="6" t="str">
        <f t="shared" si="0"/>
        <v>DISTRIBUCION VOLUMEN X CRITERIO (Consumiciones)Total AperitivosAPERITIVO/ANTES DE COMER</v>
      </c>
      <c r="B25" s="6" t="s">
        <v>64</v>
      </c>
      <c r="C25" s="6" t="s">
        <v>45</v>
      </c>
      <c r="D25" s="6" t="s">
        <v>117</v>
      </c>
      <c r="E25" s="7">
        <v>20.243604863569455</v>
      </c>
      <c r="F25" s="7">
        <v>20.472111655127691</v>
      </c>
      <c r="G25" s="7">
        <v>24.216024915883214</v>
      </c>
      <c r="H25" s="7">
        <v>0</v>
      </c>
      <c r="I25" s="7"/>
      <c r="J25" s="7"/>
      <c r="K25" s="7"/>
      <c r="L25" s="7"/>
      <c r="M25" s="7"/>
      <c r="N25" s="7"/>
      <c r="O25" s="7"/>
    </row>
    <row r="26" spans="1:15">
      <c r="A26" s="6" t="str">
        <f t="shared" si="0"/>
        <v>DISTRIBUCION VOLUMEN X CRITERIO (Consumiciones)Total AperitivosCOMIDA</v>
      </c>
      <c r="B26" s="6" t="s">
        <v>64</v>
      </c>
      <c r="C26" s="6" t="s">
        <v>45</v>
      </c>
      <c r="D26" s="6" t="s">
        <v>118</v>
      </c>
      <c r="E26" s="7">
        <v>7.2484066063452772</v>
      </c>
      <c r="F26" s="7">
        <v>8.7020836271473634</v>
      </c>
      <c r="G26" s="7">
        <v>8.4738710870626868</v>
      </c>
      <c r="H26" s="7">
        <v>0</v>
      </c>
      <c r="I26" s="7"/>
      <c r="J26" s="7"/>
      <c r="K26" s="7"/>
      <c r="L26" s="7"/>
      <c r="M26" s="7"/>
      <c r="N26" s="7"/>
      <c r="O26" s="7"/>
    </row>
    <row r="27" spans="1:15">
      <c r="A27" s="6" t="str">
        <f t="shared" si="0"/>
        <v>DISTRIBUCION VOLUMEN X CRITERIO (Consumiciones)Total AperitivosTARDE/MERIENDA</v>
      </c>
      <c r="B27" s="6" t="s">
        <v>64</v>
      </c>
      <c r="C27" s="6" t="s">
        <v>45</v>
      </c>
      <c r="D27" s="6" t="s">
        <v>119</v>
      </c>
      <c r="E27" s="7">
        <v>34.529404981214576</v>
      </c>
      <c r="F27" s="7">
        <v>33.27535403114998</v>
      </c>
      <c r="G27" s="7">
        <v>27.772809494479127</v>
      </c>
      <c r="H27" s="7">
        <v>0</v>
      </c>
      <c r="I27" s="7"/>
      <c r="J27" s="7"/>
      <c r="K27" s="7"/>
      <c r="L27" s="7"/>
      <c r="M27" s="7"/>
      <c r="N27" s="7"/>
      <c r="O27" s="7"/>
    </row>
    <row r="28" spans="1:15">
      <c r="A28" s="6" t="str">
        <f t="shared" si="0"/>
        <v>DISTRIBUCION VOLUMEN X CRITERIO (Consumiciones)Total AperitivosANTES DE CENAR</v>
      </c>
      <c r="B28" s="6" t="s">
        <v>64</v>
      </c>
      <c r="C28" s="6" t="s">
        <v>45</v>
      </c>
      <c r="D28" s="6" t="s">
        <v>120</v>
      </c>
      <c r="E28" s="7">
        <v>7.0903047435016573</v>
      </c>
      <c r="F28" s="7">
        <v>7.6896010118150269</v>
      </c>
      <c r="G28" s="7">
        <v>7.1933139011093923</v>
      </c>
      <c r="H28" s="7">
        <v>0</v>
      </c>
      <c r="I28" s="7"/>
      <c r="J28" s="7"/>
      <c r="K28" s="7"/>
      <c r="L28" s="7"/>
      <c r="M28" s="7"/>
      <c r="N28" s="7"/>
      <c r="O28" s="7"/>
    </row>
    <row r="29" spans="1:15">
      <c r="A29" s="6" t="str">
        <f t="shared" si="0"/>
        <v>DISTRIBUCION VOLUMEN X CRITERIO (Consumiciones)Total AperitivosCENA</v>
      </c>
      <c r="B29" s="6" t="s">
        <v>64</v>
      </c>
      <c r="C29" s="6" t="s">
        <v>45</v>
      </c>
      <c r="D29" s="6" t="s">
        <v>121</v>
      </c>
      <c r="E29" s="7">
        <v>4.7961570552670416</v>
      </c>
      <c r="F29" s="7">
        <v>4.6992707401580613</v>
      </c>
      <c r="G29" s="7">
        <v>5.0495753671087318</v>
      </c>
      <c r="H29" s="7">
        <v>0</v>
      </c>
      <c r="I29" s="7"/>
      <c r="J29" s="7"/>
      <c r="K29" s="7"/>
      <c r="L29" s="7"/>
      <c r="M29" s="7"/>
      <c r="N29" s="7"/>
      <c r="O29" s="7"/>
    </row>
    <row r="30" spans="1:15">
      <c r="A30" s="6" t="str">
        <f t="shared" si="0"/>
        <v>DISTRIBUCION VOLUMEN X CRITERIO (Consumiciones)Total AperitivosDESPUES DE LA CENA</v>
      </c>
      <c r="B30" s="6" t="s">
        <v>64</v>
      </c>
      <c r="C30" s="6" t="s">
        <v>45</v>
      </c>
      <c r="D30" s="6" t="s">
        <v>122</v>
      </c>
      <c r="E30" s="7">
        <v>1.9180779074286014</v>
      </c>
      <c r="F30" s="7">
        <v>3.4128493381751737</v>
      </c>
      <c r="G30" s="7">
        <v>2.7131749069982929</v>
      </c>
      <c r="H30" s="7">
        <v>0</v>
      </c>
      <c r="I30" s="7"/>
      <c r="J30" s="7"/>
      <c r="K30" s="7"/>
      <c r="L30" s="7"/>
      <c r="M30" s="7"/>
      <c r="N30" s="7"/>
      <c r="O30" s="7"/>
    </row>
    <row r="31" spans="1:15">
      <c r="A31" s="6" t="str">
        <f t="shared" si="0"/>
        <v>DISTRIBUCION VOLUMEN X CRITERIO (Consumiciones)Total AperitivosDURANTE EL DIA</v>
      </c>
      <c r="B31" s="6" t="s">
        <v>64</v>
      </c>
      <c r="C31" s="6" t="s">
        <v>45</v>
      </c>
      <c r="D31" s="6" t="s">
        <v>123</v>
      </c>
      <c r="E31" s="7">
        <v>18.854820688097977</v>
      </c>
      <c r="F31" s="7">
        <v>17.501585790799258</v>
      </c>
      <c r="G31" s="7">
        <v>20.919471146378328</v>
      </c>
      <c r="H31" s="7">
        <v>0</v>
      </c>
      <c r="I31" s="7"/>
      <c r="J31" s="7"/>
      <c r="K31" s="7"/>
      <c r="L31" s="7"/>
      <c r="M31" s="7"/>
      <c r="N31" s="7"/>
      <c r="O31" s="7"/>
    </row>
    <row r="32" spans="1:15">
      <c r="A32" s="6" t="str">
        <f t="shared" si="0"/>
        <v>DISTRIBUCION VOLUMEN X CRITERIO (Consumiciones)Total AperitivosCON AMIGOS</v>
      </c>
      <c r="B32" s="6" t="s">
        <v>64</v>
      </c>
      <c r="C32" s="6" t="s">
        <v>45</v>
      </c>
      <c r="D32" s="6" t="s">
        <v>124</v>
      </c>
      <c r="E32" s="7">
        <v>19.852100508083499</v>
      </c>
      <c r="F32" s="7">
        <v>18.403083442755584</v>
      </c>
      <c r="G32" s="7">
        <v>20.904393706742972</v>
      </c>
      <c r="H32" s="7">
        <v>0</v>
      </c>
      <c r="I32" s="7"/>
      <c r="J32" s="7"/>
      <c r="K32" s="7"/>
      <c r="L32" s="7"/>
      <c r="M32" s="7"/>
      <c r="N32" s="7"/>
      <c r="O32" s="7"/>
    </row>
    <row r="33" spans="1:15">
      <c r="A33" s="6" t="str">
        <f t="shared" si="0"/>
        <v>DISTRIBUCION VOLUMEN X CRITERIO (Consumiciones)Total AperitivosCON CLIENTES</v>
      </c>
      <c r="B33" s="6" t="s">
        <v>64</v>
      </c>
      <c r="C33" s="6" t="s">
        <v>45</v>
      </c>
      <c r="D33" s="6" t="s">
        <v>125</v>
      </c>
      <c r="E33" s="7">
        <v>0.57744527902922427</v>
      </c>
      <c r="F33" s="7">
        <v>0.21663115139252284</v>
      </c>
      <c r="G33" s="7">
        <v>0.40756369700476719</v>
      </c>
      <c r="H33" s="7">
        <v>0</v>
      </c>
      <c r="I33" s="7"/>
      <c r="J33" s="7"/>
      <c r="K33" s="7"/>
      <c r="L33" s="7"/>
      <c r="M33" s="7"/>
      <c r="N33" s="7"/>
      <c r="O33" s="7"/>
    </row>
    <row r="34" spans="1:15">
      <c r="A34" s="6" t="str">
        <f t="shared" si="0"/>
        <v>DISTRIBUCION VOLUMEN X CRITERIO (Consumiciones)Total AperitivosCON COMPAÑEROS DE TRABAJO</v>
      </c>
      <c r="B34" s="6" t="s">
        <v>64</v>
      </c>
      <c r="C34" s="6" t="s">
        <v>45</v>
      </c>
      <c r="D34" s="6" t="s">
        <v>126</v>
      </c>
      <c r="E34" s="7">
        <v>4.4136999390454852</v>
      </c>
      <c r="F34" s="7">
        <v>4.4050338312770112</v>
      </c>
      <c r="G34" s="7">
        <v>3.0471008444608843</v>
      </c>
      <c r="H34" s="7">
        <v>0</v>
      </c>
      <c r="I34" s="7"/>
      <c r="J34" s="7"/>
      <c r="K34" s="7"/>
      <c r="L34" s="7"/>
      <c r="M34" s="7"/>
      <c r="N34" s="7"/>
      <c r="O34" s="7"/>
    </row>
    <row r="35" spans="1:15">
      <c r="A35" s="6" t="str">
        <f t="shared" si="0"/>
        <v>DISTRIBUCION VOLUMEN X CRITERIO (Consumiciones)Total AperitivosCON COMPAÑEROS DE CLASE</v>
      </c>
      <c r="B35" s="6" t="s">
        <v>64</v>
      </c>
      <c r="C35" s="6" t="s">
        <v>45</v>
      </c>
      <c r="D35" s="6" t="s">
        <v>127</v>
      </c>
      <c r="E35" s="7">
        <v>1.4127283492761531</v>
      </c>
      <c r="F35" s="7">
        <v>1.162376391497886</v>
      </c>
      <c r="G35" s="7">
        <v>0.52965657817507483</v>
      </c>
      <c r="H35" s="7">
        <v>0</v>
      </c>
      <c r="I35" s="7"/>
      <c r="J35" s="7"/>
      <c r="K35" s="7"/>
      <c r="L35" s="7"/>
      <c r="M35" s="7"/>
      <c r="N35" s="7"/>
      <c r="O35" s="7"/>
    </row>
    <row r="36" spans="1:15">
      <c r="A36" s="6" t="str">
        <f t="shared" si="0"/>
        <v>DISTRIBUCION VOLUMEN X CRITERIO (Consumiciones)Total AperitivosCON FAMILIA</v>
      </c>
      <c r="B36" s="6" t="s">
        <v>64</v>
      </c>
      <c r="C36" s="6" t="s">
        <v>45</v>
      </c>
      <c r="D36" s="6" t="s">
        <v>128</v>
      </c>
      <c r="E36" s="7">
        <v>35.497680530507779</v>
      </c>
      <c r="F36" s="7">
        <v>34.060983235373854</v>
      </c>
      <c r="G36" s="7">
        <v>28.742425554106266</v>
      </c>
      <c r="H36" s="7">
        <v>0</v>
      </c>
      <c r="I36" s="7"/>
      <c r="J36" s="7"/>
      <c r="K36" s="7"/>
      <c r="L36" s="7"/>
      <c r="M36" s="7"/>
      <c r="N36" s="7"/>
      <c r="O36" s="7"/>
    </row>
    <row r="37" spans="1:15">
      <c r="A37" s="6" t="str">
        <f t="shared" si="0"/>
        <v>DISTRIBUCION VOLUMEN X CRITERIO (Consumiciones)Total AperitivosCON LA PAREJA</v>
      </c>
      <c r="B37" s="6" t="s">
        <v>64</v>
      </c>
      <c r="C37" s="6" t="s">
        <v>45</v>
      </c>
      <c r="D37" s="6" t="s">
        <v>129</v>
      </c>
      <c r="E37" s="7">
        <v>8.4905743388276367</v>
      </c>
      <c r="F37" s="7">
        <v>9.0540443944146674</v>
      </c>
      <c r="G37" s="7">
        <v>10.577291967576878</v>
      </c>
      <c r="H37" s="7">
        <v>0</v>
      </c>
      <c r="I37" s="7"/>
      <c r="J37" s="7"/>
      <c r="K37" s="7"/>
      <c r="L37" s="7"/>
      <c r="M37" s="7"/>
      <c r="N37" s="7"/>
      <c r="O37" s="7"/>
    </row>
    <row r="38" spans="1:15">
      <c r="A38" s="6" t="str">
        <f t="shared" si="0"/>
        <v>DISTRIBUCION VOLUMEN X CRITERIO (Consumiciones)Total AperitivosESTABA SOLO/A</v>
      </c>
      <c r="B38" s="6" t="s">
        <v>64</v>
      </c>
      <c r="C38" s="6" t="s">
        <v>45</v>
      </c>
      <c r="D38" s="6" t="s">
        <v>130</v>
      </c>
      <c r="E38" s="7">
        <v>27.938622970645898</v>
      </c>
      <c r="F38" s="7">
        <v>31.203296985183616</v>
      </c>
      <c r="G38" s="7">
        <v>33.464356559908175</v>
      </c>
      <c r="H38" s="7">
        <v>0</v>
      </c>
      <c r="I38" s="7"/>
      <c r="J38" s="7"/>
      <c r="K38" s="7"/>
      <c r="L38" s="7"/>
      <c r="M38" s="7"/>
      <c r="N38" s="7"/>
      <c r="O38" s="7"/>
    </row>
    <row r="39" spans="1:15">
      <c r="A39" s="6" t="str">
        <f t="shared" si="0"/>
        <v>DISTRIBUCION VOLUMEN X CRITERIO (Consumiciones)Total AperitivosOTROS</v>
      </c>
      <c r="B39" s="6" t="s">
        <v>64</v>
      </c>
      <c r="C39" s="6" t="s">
        <v>45</v>
      </c>
      <c r="D39" s="6" t="s">
        <v>131</v>
      </c>
      <c r="E39" s="7">
        <v>1.8171525423071817</v>
      </c>
      <c r="F39" s="7">
        <v>1.4945591544509793</v>
      </c>
      <c r="G39" s="7">
        <v>2.3272090209481138</v>
      </c>
      <c r="H39" s="7">
        <v>0</v>
      </c>
      <c r="I39" s="7"/>
      <c r="J39" s="7"/>
      <c r="K39" s="7"/>
      <c r="L39" s="7"/>
      <c r="M39" s="7"/>
      <c r="N39" s="7"/>
      <c r="O39" s="7"/>
    </row>
    <row r="40" spans="1:15">
      <c r="A40" s="6" t="str">
        <f t="shared" si="0"/>
        <v>DISTRIBUCION VOLUMEN X CRITERIO (Consumiciones)Total AperitivosESTAR TRABAJANDO</v>
      </c>
      <c r="B40" s="6" t="s">
        <v>64</v>
      </c>
      <c r="C40" s="6" t="s">
        <v>45</v>
      </c>
      <c r="D40" s="6" t="s">
        <v>132</v>
      </c>
      <c r="E40" s="7">
        <v>8.4145275249850524</v>
      </c>
      <c r="F40" s="7">
        <v>7.9955196445939611</v>
      </c>
      <c r="G40" s="7">
        <v>5.752476075955502</v>
      </c>
      <c r="H40" s="7">
        <v>0</v>
      </c>
      <c r="I40" s="7"/>
      <c r="J40" s="7"/>
      <c r="K40" s="7"/>
      <c r="L40" s="7"/>
      <c r="M40" s="7"/>
      <c r="N40" s="7"/>
      <c r="O40" s="7"/>
    </row>
    <row r="41" spans="1:15">
      <c r="A41" s="6" t="str">
        <f t="shared" si="0"/>
        <v>DISTRIBUCION VOLUMEN X CRITERIO (Consumiciones)Total AperitivosCOMIDA DE NEGOCIOS</v>
      </c>
      <c r="B41" s="6" t="s">
        <v>64</v>
      </c>
      <c r="C41" s="6" t="s">
        <v>45</v>
      </c>
      <c r="D41" s="6" t="s">
        <v>133</v>
      </c>
      <c r="E41" s="7">
        <v>0.23017955901492079</v>
      </c>
      <c r="F41" s="7">
        <v>0.27358309726247965</v>
      </c>
      <c r="G41" s="7">
        <v>7.9508289070968768E-2</v>
      </c>
      <c r="H41" s="7">
        <v>0</v>
      </c>
      <c r="I41" s="7"/>
      <c r="J41" s="7"/>
      <c r="K41" s="7"/>
      <c r="L41" s="7"/>
      <c r="M41" s="7"/>
      <c r="N41" s="7"/>
      <c r="O41" s="7"/>
    </row>
    <row r="42" spans="1:15">
      <c r="A42" s="6" t="str">
        <f t="shared" si="0"/>
        <v>DISTRIBUCION VOLUMEN X CRITERIO (Consumiciones)Total AperitivosPOR PLACER/RELAX</v>
      </c>
      <c r="B42" s="6" t="s">
        <v>64</v>
      </c>
      <c r="C42" s="6" t="s">
        <v>45</v>
      </c>
      <c r="D42" s="6" t="s">
        <v>134</v>
      </c>
      <c r="E42" s="7">
        <v>17.645198208770665</v>
      </c>
      <c r="F42" s="7">
        <v>19.573106190133043</v>
      </c>
      <c r="G42" s="7">
        <v>20.954534477838031</v>
      </c>
      <c r="H42" s="7">
        <v>0</v>
      </c>
      <c r="I42" s="7"/>
      <c r="J42" s="7"/>
      <c r="K42" s="7"/>
      <c r="L42" s="7"/>
      <c r="M42" s="7"/>
      <c r="N42" s="7"/>
      <c r="O42" s="7"/>
    </row>
    <row r="43" spans="1:15">
      <c r="A43" s="6" t="str">
        <f t="shared" si="0"/>
        <v>DISTRIBUCION VOLUMEN X CRITERIO (Consumiciones)Total AperitivosTENER HAMBRE/SIN PLANIFICAR</v>
      </c>
      <c r="B43" s="6" t="s">
        <v>64</v>
      </c>
      <c r="C43" s="6" t="s">
        <v>45</v>
      </c>
      <c r="D43" s="6" t="s">
        <v>135</v>
      </c>
      <c r="E43" s="7">
        <v>41.483685218869347</v>
      </c>
      <c r="F43" s="7">
        <v>40.457381778356783</v>
      </c>
      <c r="G43" s="7">
        <v>42.493091923090148</v>
      </c>
      <c r="H43" s="7">
        <v>0</v>
      </c>
      <c r="I43" s="7"/>
      <c r="J43" s="7"/>
      <c r="K43" s="7"/>
      <c r="L43" s="7"/>
      <c r="M43" s="7"/>
      <c r="N43" s="7"/>
      <c r="O43" s="7"/>
    </row>
    <row r="44" spans="1:15">
      <c r="A44" s="6" t="str">
        <f t="shared" si="0"/>
        <v>DISTRIBUCION VOLUMEN X CRITERIO (Consumiciones)Total AperitivosESTAR DE COMPRAS</v>
      </c>
      <c r="B44" s="6" t="s">
        <v>64</v>
      </c>
      <c r="C44" s="6" t="s">
        <v>45</v>
      </c>
      <c r="D44" s="6" t="s">
        <v>136</v>
      </c>
      <c r="E44" s="7">
        <v>3.24297012259707</v>
      </c>
      <c r="F44" s="7">
        <v>2.2720266073693605</v>
      </c>
      <c r="G44" s="7">
        <v>2.0713026203678813</v>
      </c>
      <c r="H44" s="7">
        <v>0</v>
      </c>
      <c r="I44" s="7"/>
      <c r="J44" s="7"/>
      <c r="K44" s="7"/>
      <c r="L44" s="7"/>
      <c r="M44" s="7"/>
      <c r="N44" s="7"/>
      <c r="O44" s="7"/>
    </row>
    <row r="45" spans="1:15">
      <c r="A45" s="6" t="str">
        <f t="shared" si="0"/>
        <v>DISTRIBUCION VOLUMEN X CRITERIO (Consumiciones)Total AperitivosNO COCINAR EN CASA</v>
      </c>
      <c r="B45" s="6" t="s">
        <v>64</v>
      </c>
      <c r="C45" s="6" t="s">
        <v>45</v>
      </c>
      <c r="D45" s="6" t="s">
        <v>137</v>
      </c>
      <c r="E45" s="7">
        <v>2.0953758877894249</v>
      </c>
      <c r="F45" s="7">
        <v>2.4271561227409588</v>
      </c>
      <c r="G45" s="7">
        <v>2.5913955868665557</v>
      </c>
      <c r="H45" s="7">
        <v>0</v>
      </c>
      <c r="I45" s="7"/>
      <c r="J45" s="7"/>
      <c r="K45" s="7"/>
      <c r="L45" s="7"/>
      <c r="M45" s="7"/>
      <c r="N45" s="7"/>
      <c r="O45" s="7"/>
    </row>
    <row r="46" spans="1:15">
      <c r="A46" s="6" t="str">
        <f t="shared" si="0"/>
        <v>DISTRIBUCION VOLUMEN X CRITERIO (Consumiciones)Total AperitivosCELEBRACION/FIESTA/SALIR TOMAR</v>
      </c>
      <c r="B46" s="6" t="s">
        <v>64</v>
      </c>
      <c r="C46" s="6" t="s">
        <v>45</v>
      </c>
      <c r="D46" s="6" t="s">
        <v>138</v>
      </c>
      <c r="E46" s="7">
        <v>17.07218313100763</v>
      </c>
      <c r="F46" s="7">
        <v>16.658365816554003</v>
      </c>
      <c r="G46" s="7">
        <v>16.688807859156832</v>
      </c>
      <c r="H46" s="7">
        <v>0</v>
      </c>
      <c r="I46" s="7"/>
      <c r="J46" s="7"/>
      <c r="K46" s="7"/>
      <c r="L46" s="7"/>
      <c r="M46" s="7"/>
      <c r="N46" s="7"/>
      <c r="O46" s="7"/>
    </row>
    <row r="47" spans="1:15">
      <c r="A47" s="6" t="str">
        <f t="shared" si="0"/>
        <v>DISTRIBUCION VOLUMEN X CRITERIO (Consumiciones)Total AperitivosVIENDO DEPORTES</v>
      </c>
      <c r="B47" s="6" t="s">
        <v>64</v>
      </c>
      <c r="C47" s="6" t="s">
        <v>45</v>
      </c>
      <c r="D47" s="6" t="s">
        <v>139</v>
      </c>
      <c r="E47" s="7">
        <v>2.4044181847958699</v>
      </c>
      <c r="F47" s="7">
        <v>2.0560840809357566</v>
      </c>
      <c r="G47" s="7">
        <v>1.9520568485748715</v>
      </c>
      <c r="H47" s="7">
        <v>0</v>
      </c>
      <c r="I47" s="7"/>
      <c r="J47" s="7"/>
      <c r="K47" s="7"/>
      <c r="L47" s="7"/>
      <c r="M47" s="7"/>
      <c r="N47" s="7"/>
      <c r="O47" s="7"/>
    </row>
    <row r="48" spans="1:15">
      <c r="A48" s="6" t="str">
        <f t="shared" si="0"/>
        <v>DISTRIBUCION VOLUMEN X CRITERIO (Consumiciones)Total AperitivosOTROS MOTIVOS</v>
      </c>
      <c r="B48" s="6" t="s">
        <v>64</v>
      </c>
      <c r="C48" s="6" t="s">
        <v>45</v>
      </c>
      <c r="D48" s="6" t="s">
        <v>140</v>
      </c>
      <c r="E48" s="7">
        <v>7.4114701085455525</v>
      </c>
      <c r="F48" s="7">
        <v>8.2867813845440192</v>
      </c>
      <c r="G48" s="7">
        <v>7.4168058775504795</v>
      </c>
      <c r="H48" s="7">
        <v>0</v>
      </c>
      <c r="I48" s="7"/>
      <c r="J48" s="7"/>
      <c r="K48" s="7"/>
      <c r="L48" s="7"/>
      <c r="M48" s="7"/>
      <c r="N48" s="7"/>
      <c r="O48" s="7"/>
    </row>
    <row r="49" spans="1:15">
      <c r="A49" s="6" t="str">
        <f t="shared" si="0"/>
        <v>DISTRIBUCION VOLUMEN X CRITERIO (kg ó litros)Total AperitivosT.ESPAÑA</v>
      </c>
      <c r="B49" s="6" t="s">
        <v>95</v>
      </c>
      <c r="C49" s="6" t="s">
        <v>45</v>
      </c>
      <c r="D49" s="6" t="s">
        <v>65</v>
      </c>
      <c r="E49" s="7">
        <v>100</v>
      </c>
      <c r="F49" s="7">
        <v>100</v>
      </c>
      <c r="G49" s="7">
        <v>100</v>
      </c>
      <c r="H49" s="7">
        <v>0</v>
      </c>
      <c r="I49" s="7"/>
      <c r="J49" s="7"/>
      <c r="K49" s="7"/>
      <c r="L49" s="7"/>
      <c r="M49" s="7"/>
      <c r="N49" s="7"/>
      <c r="O49" s="7"/>
    </row>
    <row r="50" spans="1:15">
      <c r="A50" s="6" t="str">
        <f t="shared" si="0"/>
        <v>DISTRIBUCION VOLUMEN X CRITERIO (kg ó litros)Total AperitivosHiper+Super+Discount+G.A</v>
      </c>
      <c r="B50" s="6" t="s">
        <v>95</v>
      </c>
      <c r="C50" s="6" t="s">
        <v>45</v>
      </c>
      <c r="D50" s="6" t="s">
        <v>96</v>
      </c>
      <c r="E50" s="7">
        <v>49.627046087883571</v>
      </c>
      <c r="F50" s="7">
        <v>52.504091402196217</v>
      </c>
      <c r="G50" s="7">
        <v>55.73226589150476</v>
      </c>
      <c r="H50" s="7">
        <v>0</v>
      </c>
      <c r="I50" s="7"/>
      <c r="J50" s="7"/>
      <c r="K50" s="7"/>
      <c r="L50" s="7"/>
      <c r="M50" s="7"/>
      <c r="N50" s="7"/>
      <c r="O50" s="7"/>
    </row>
    <row r="51" spans="1:15">
      <c r="A51" s="6" t="str">
        <f t="shared" si="0"/>
        <v>DISTRIBUCION VOLUMEN X CRITERIO (kg ó litros)Total AperitivosRestaurantes</v>
      </c>
      <c r="B51" s="6" t="s">
        <v>95</v>
      </c>
      <c r="C51" s="6" t="s">
        <v>45</v>
      </c>
      <c r="D51" s="6" t="s">
        <v>97</v>
      </c>
      <c r="E51" s="7">
        <v>1.5318329307580769</v>
      </c>
      <c r="F51" s="7">
        <v>2.0467106173448952</v>
      </c>
      <c r="G51" s="7">
        <v>1.6024580361951635</v>
      </c>
      <c r="H51" s="7">
        <v>0</v>
      </c>
      <c r="I51" s="7"/>
      <c r="J51" s="7"/>
      <c r="K51" s="7"/>
      <c r="L51" s="7"/>
      <c r="M51" s="7"/>
      <c r="N51" s="7"/>
      <c r="O51" s="7"/>
    </row>
    <row r="52" spans="1:15">
      <c r="A52" s="6" t="str">
        <f t="shared" si="0"/>
        <v>DISTRIBUCION VOLUMEN X CRITERIO (kg ó litros)Total AperitivosRestaurantes Fast Food</v>
      </c>
      <c r="B52" s="6" t="s">
        <v>95</v>
      </c>
      <c r="C52" s="6" t="s">
        <v>45</v>
      </c>
      <c r="D52" s="6" t="s">
        <v>98</v>
      </c>
      <c r="E52" s="7">
        <v>1.9794477381777205</v>
      </c>
      <c r="F52" s="7">
        <v>1.8410527054293129</v>
      </c>
      <c r="G52" s="7">
        <v>1.8419284587905709</v>
      </c>
      <c r="H52" s="7">
        <v>0</v>
      </c>
      <c r="I52" s="7"/>
      <c r="J52" s="7"/>
      <c r="K52" s="7"/>
      <c r="L52" s="7"/>
      <c r="M52" s="7"/>
      <c r="N52" s="7"/>
      <c r="O52" s="7"/>
    </row>
    <row r="53" spans="1:15">
      <c r="A53" s="6" t="str">
        <f t="shared" si="0"/>
        <v>DISTRIBUCION VOLUMEN X CRITERIO (kg ó litros)Total AperitivosBares/Cafeterias/Cervecerias</v>
      </c>
      <c r="B53" s="6" t="s">
        <v>95</v>
      </c>
      <c r="C53" s="6" t="s">
        <v>45</v>
      </c>
      <c r="D53" s="6" t="s">
        <v>99</v>
      </c>
      <c r="E53" s="7">
        <v>8.180824010157572</v>
      </c>
      <c r="F53" s="7">
        <v>7.966990692201402</v>
      </c>
      <c r="G53" s="7">
        <v>8.0286218658698356</v>
      </c>
      <c r="H53" s="7">
        <v>0</v>
      </c>
      <c r="I53" s="7"/>
      <c r="J53" s="7"/>
      <c r="K53" s="7"/>
      <c r="L53" s="7"/>
      <c r="M53" s="7"/>
      <c r="N53" s="7"/>
      <c r="O53" s="7"/>
    </row>
    <row r="54" spans="1:15">
      <c r="A54" s="6" t="str">
        <f t="shared" si="0"/>
        <v>DISTRIBUCION VOLUMEN X CRITERIO (kg ó litros)Total AperitivosPanaderias/Pastelerias</v>
      </c>
      <c r="B54" s="6" t="s">
        <v>95</v>
      </c>
      <c r="C54" s="6" t="s">
        <v>45</v>
      </c>
      <c r="D54" s="6" t="s">
        <v>100</v>
      </c>
      <c r="E54" s="7">
        <v>1.390129838727026</v>
      </c>
      <c r="F54" s="7">
        <v>1.1675582962285669</v>
      </c>
      <c r="G54" s="7">
        <v>1.0029390806961391</v>
      </c>
      <c r="H54" s="7">
        <v>0</v>
      </c>
      <c r="I54" s="7"/>
      <c r="J54" s="7"/>
      <c r="K54" s="7"/>
      <c r="L54" s="7"/>
      <c r="M54" s="7"/>
      <c r="N54" s="7"/>
      <c r="O54" s="7"/>
    </row>
    <row r="55" spans="1:15">
      <c r="A55" s="6" t="str">
        <f t="shared" si="0"/>
        <v>DISTRIBUCION VOLUMEN X CRITERIO (kg ó litros)Total AperitivosTda.Alimentacion/Delicatesen</v>
      </c>
      <c r="B55" s="6" t="s">
        <v>95</v>
      </c>
      <c r="C55" s="6" t="s">
        <v>45</v>
      </c>
      <c r="D55" s="6" t="s">
        <v>101</v>
      </c>
      <c r="E55" s="7">
        <v>7.3690015762344938</v>
      </c>
      <c r="F55" s="7">
        <v>6.4805117234523602</v>
      </c>
      <c r="G55" s="7">
        <v>6.1765076764255786</v>
      </c>
      <c r="H55" s="7">
        <v>0</v>
      </c>
      <c r="I55" s="7"/>
      <c r="J55" s="7"/>
      <c r="K55" s="7"/>
      <c r="L55" s="7"/>
      <c r="M55" s="7"/>
      <c r="N55" s="7"/>
      <c r="O55" s="7"/>
    </row>
    <row r="56" spans="1:15">
      <c r="A56" s="6" t="str">
        <f t="shared" si="0"/>
        <v>DISTRIBUCION VOLUMEN X CRITERIO (kg ó litros)Total AperitivosCanal Conveniencia/24h</v>
      </c>
      <c r="B56" s="6" t="s">
        <v>95</v>
      </c>
      <c r="C56" s="6" t="s">
        <v>45</v>
      </c>
      <c r="D56" s="6" t="s">
        <v>102</v>
      </c>
      <c r="E56" s="7">
        <v>15.533608352321405</v>
      </c>
      <c r="F56" s="7">
        <v>14.447510255032899</v>
      </c>
      <c r="G56" s="7">
        <v>11.949871964541952</v>
      </c>
      <c r="H56" s="7">
        <v>0</v>
      </c>
      <c r="I56" s="7"/>
      <c r="J56" s="7"/>
      <c r="K56" s="7"/>
      <c r="L56" s="7"/>
      <c r="M56" s="7"/>
      <c r="N56" s="7"/>
      <c r="O56" s="7"/>
    </row>
    <row r="57" spans="1:15">
      <c r="A57" s="6" t="str">
        <f t="shared" si="0"/>
        <v>DISTRIBUCION VOLUMEN X CRITERIO (kg ó litros)Total AperitivosHoteles</v>
      </c>
      <c r="B57" s="6" t="s">
        <v>95</v>
      </c>
      <c r="C57" s="6" t="s">
        <v>45</v>
      </c>
      <c r="D57" s="6" t="s">
        <v>103</v>
      </c>
      <c r="E57" s="7">
        <v>0.15610136083545686</v>
      </c>
      <c r="F57" s="7">
        <v>0.21780121551762407</v>
      </c>
      <c r="G57" s="7">
        <v>0.12406472387960922</v>
      </c>
      <c r="H57" s="7">
        <v>0</v>
      </c>
      <c r="I57" s="7"/>
      <c r="J57" s="7"/>
      <c r="K57" s="7"/>
      <c r="L57" s="7"/>
      <c r="M57" s="7"/>
      <c r="N57" s="7"/>
      <c r="O57" s="7"/>
    </row>
    <row r="58" spans="1:15">
      <c r="A58" s="6" t="str">
        <f t="shared" si="0"/>
        <v>DISTRIBUCION VOLUMEN X CRITERIO (kg ó litros)Total AperitivosEstaciones de servicio</v>
      </c>
      <c r="B58" s="6" t="s">
        <v>95</v>
      </c>
      <c r="C58" s="6" t="s">
        <v>45</v>
      </c>
      <c r="D58" s="6" t="s">
        <v>104</v>
      </c>
      <c r="E58" s="7">
        <v>3.1584601638651435</v>
      </c>
      <c r="F58" s="7">
        <v>2.9329670341006762</v>
      </c>
      <c r="G58" s="7">
        <v>2.2101365929534329</v>
      </c>
      <c r="H58" s="7">
        <v>0</v>
      </c>
      <c r="I58" s="7"/>
      <c r="J58" s="7"/>
      <c r="K58" s="7"/>
      <c r="L58" s="7"/>
      <c r="M58" s="7"/>
      <c r="N58" s="7"/>
      <c r="O58" s="7"/>
    </row>
    <row r="59" spans="1:15">
      <c r="A59" s="6" t="str">
        <f t="shared" si="0"/>
        <v>DISTRIBUCION VOLUMEN X CRITERIO (kg ó litros)Total AperitivosMaquinas dispensadoras</v>
      </c>
      <c r="B59" s="6" t="s">
        <v>95</v>
      </c>
      <c r="C59" s="6" t="s">
        <v>45</v>
      </c>
      <c r="D59" s="6" t="s">
        <v>105</v>
      </c>
      <c r="E59" s="7">
        <v>3.6666656971824696</v>
      </c>
      <c r="F59" s="7">
        <v>3.8710354792152195</v>
      </c>
      <c r="G59" s="7">
        <v>3.6434496969208467</v>
      </c>
      <c r="H59" s="7">
        <v>0</v>
      </c>
      <c r="I59" s="7"/>
      <c r="J59" s="7"/>
      <c r="K59" s="7"/>
      <c r="L59" s="7"/>
      <c r="M59" s="7"/>
      <c r="N59" s="7"/>
      <c r="O59" s="7"/>
    </row>
    <row r="60" spans="1:15">
      <c r="A60" s="6" t="str">
        <f t="shared" si="0"/>
        <v>DISTRIBUCION VOLUMEN X CRITERIO (kg ó litros)Total AperitivosServicio en la empresa</v>
      </c>
      <c r="B60" s="6" t="s">
        <v>95</v>
      </c>
      <c r="C60" s="6" t="s">
        <v>45</v>
      </c>
      <c r="D60" s="6" t="s">
        <v>106</v>
      </c>
      <c r="E60" s="7">
        <v>0.50078657744874355</v>
      </c>
      <c r="F60" s="7">
        <v>0.48119156008812586</v>
      </c>
      <c r="G60" s="7">
        <v>0.43064098581277716</v>
      </c>
      <c r="H60" s="7">
        <v>0</v>
      </c>
      <c r="I60" s="7"/>
      <c r="J60" s="7"/>
      <c r="K60" s="7"/>
      <c r="L60" s="7"/>
      <c r="M60" s="7"/>
      <c r="N60" s="7"/>
      <c r="O60" s="7"/>
    </row>
    <row r="61" spans="1:15">
      <c r="A61" s="6" t="str">
        <f t="shared" si="0"/>
        <v>DISTRIBUCION VOLUMEN X CRITERIO (kg ó litros)Total AperitivosResto de canales</v>
      </c>
      <c r="B61" s="6" t="s">
        <v>95</v>
      </c>
      <c r="C61" s="6" t="s">
        <v>45</v>
      </c>
      <c r="D61" s="6" t="s">
        <v>107</v>
      </c>
      <c r="E61" s="7">
        <v>6.9060981988849202</v>
      </c>
      <c r="F61" s="7">
        <v>6.0425767919607454</v>
      </c>
      <c r="G61" s="7">
        <v>7.2571127874143881</v>
      </c>
      <c r="H61" s="7">
        <v>0</v>
      </c>
      <c r="I61" s="7"/>
      <c r="J61" s="7"/>
      <c r="K61" s="7"/>
      <c r="L61" s="7"/>
      <c r="M61" s="7"/>
      <c r="N61" s="7"/>
      <c r="O61" s="7"/>
    </row>
    <row r="62" spans="1:15">
      <c r="A62" s="6" t="str">
        <f t="shared" si="0"/>
        <v>DISTRIBUCION VOLUMEN X CRITERIO (kg ó litros)Total AperitivosEN LA CALLE</v>
      </c>
      <c r="B62" s="6" t="s">
        <v>95</v>
      </c>
      <c r="C62" s="6" t="s">
        <v>45</v>
      </c>
      <c r="D62" s="6" t="s">
        <v>108</v>
      </c>
      <c r="E62" s="7">
        <v>35.635422845800484</v>
      </c>
      <c r="F62" s="7">
        <v>32.686354168185019</v>
      </c>
      <c r="G62" s="7">
        <v>35.555234237780873</v>
      </c>
      <c r="H62" s="7">
        <v>0</v>
      </c>
      <c r="I62" s="7"/>
      <c r="J62" s="7"/>
      <c r="K62" s="7"/>
      <c r="L62" s="7"/>
      <c r="M62" s="7"/>
      <c r="N62" s="7"/>
      <c r="O62" s="7"/>
    </row>
    <row r="63" spans="1:15">
      <c r="A63" s="6" t="str">
        <f t="shared" si="0"/>
        <v>DISTRIBUCION VOLUMEN X CRITERIO (kg ó litros)Total AperitivosEN CASA DE OTROS</v>
      </c>
      <c r="B63" s="6" t="s">
        <v>95</v>
      </c>
      <c r="C63" s="6" t="s">
        <v>45</v>
      </c>
      <c r="D63" s="6" t="s">
        <v>109</v>
      </c>
      <c r="E63" s="7">
        <v>19.608202191322409</v>
      </c>
      <c r="F63" s="7">
        <v>22.120829968315324</v>
      </c>
      <c r="G63" s="7">
        <v>19.478450324524328</v>
      </c>
      <c r="H63" s="7">
        <v>0</v>
      </c>
      <c r="I63" s="7"/>
      <c r="J63" s="7"/>
      <c r="K63" s="7"/>
      <c r="L63" s="7"/>
      <c r="M63" s="7"/>
      <c r="N63" s="7"/>
      <c r="O63" s="7"/>
    </row>
    <row r="64" spans="1:15">
      <c r="A64" s="6" t="str">
        <f t="shared" si="0"/>
        <v>DISTRIBUCION VOLUMEN X CRITERIO (kg ó litros)Total AperitivosEN EL ESTABLECIMIENTO</v>
      </c>
      <c r="B64" s="6" t="s">
        <v>95</v>
      </c>
      <c r="C64" s="6" t="s">
        <v>45</v>
      </c>
      <c r="D64" s="6" t="s">
        <v>110</v>
      </c>
      <c r="E64" s="7">
        <v>15.165350770225771</v>
      </c>
      <c r="F64" s="7">
        <v>14.266843517775381</v>
      </c>
      <c r="G64" s="7">
        <v>13.904686926053511</v>
      </c>
      <c r="H64" s="7">
        <v>0</v>
      </c>
      <c r="I64" s="7"/>
      <c r="J64" s="7"/>
      <c r="K64" s="7"/>
      <c r="L64" s="7"/>
      <c r="M64" s="7"/>
      <c r="N64" s="7"/>
      <c r="O64" s="7"/>
    </row>
    <row r="65" spans="1:15">
      <c r="A65" s="6" t="str">
        <f t="shared" si="0"/>
        <v>DISTRIBUCION VOLUMEN X CRITERIO (kg ó litros)Total AperitivosEN EL TRABAJO</v>
      </c>
      <c r="B65" s="6" t="s">
        <v>95</v>
      </c>
      <c r="C65" s="6" t="s">
        <v>45</v>
      </c>
      <c r="D65" s="6" t="s">
        <v>111</v>
      </c>
      <c r="E65" s="7">
        <v>8.7686457712592905</v>
      </c>
      <c r="F65" s="7">
        <v>9.0289152390767704</v>
      </c>
      <c r="G65" s="7">
        <v>7.1652651008036816</v>
      </c>
      <c r="H65" s="7">
        <v>0</v>
      </c>
      <c r="I65" s="7"/>
      <c r="J65" s="7"/>
      <c r="K65" s="7"/>
      <c r="L65" s="7"/>
      <c r="M65" s="7"/>
      <c r="N65" s="7"/>
      <c r="O65" s="7"/>
    </row>
    <row r="66" spans="1:15">
      <c r="A66" s="6" t="str">
        <f t="shared" si="0"/>
        <v>DISTRIBUCION VOLUMEN X CRITERIO (kg ó litros)Total AperitivosEN COLEGIO/INSTITUTO/UNIV.</v>
      </c>
      <c r="B66" s="6" t="s">
        <v>95</v>
      </c>
      <c r="C66" s="6" t="s">
        <v>45</v>
      </c>
      <c r="D66" s="6" t="s">
        <v>112</v>
      </c>
      <c r="E66" s="7">
        <v>1.4073913015133184</v>
      </c>
      <c r="F66" s="7">
        <v>1.122586590567564</v>
      </c>
      <c r="G66" s="7">
        <v>0.82080294279309518</v>
      </c>
      <c r="H66" s="7">
        <v>0</v>
      </c>
      <c r="I66" s="7"/>
      <c r="J66" s="7"/>
      <c r="K66" s="7"/>
      <c r="L66" s="7"/>
      <c r="M66" s="7"/>
      <c r="N66" s="7"/>
      <c r="O66" s="7"/>
    </row>
    <row r="67" spans="1:15">
      <c r="A67" s="6" t="str">
        <f t="shared" si="0"/>
        <v>DISTRIBUCION VOLUMEN X CRITERIO (kg ó litros)Total AperitivosEN MI CASA</v>
      </c>
      <c r="B67" s="6" t="s">
        <v>95</v>
      </c>
      <c r="C67" s="6" t="s">
        <v>45</v>
      </c>
      <c r="D67" s="6" t="s">
        <v>113</v>
      </c>
      <c r="E67" s="7">
        <v>6.1164530771917125</v>
      </c>
      <c r="F67" s="7">
        <v>7.1340155691716882</v>
      </c>
      <c r="G67" s="7">
        <v>8.6938482663566781</v>
      </c>
      <c r="H67" s="7">
        <v>0</v>
      </c>
      <c r="I67" s="7"/>
      <c r="J67" s="7"/>
      <c r="K67" s="7"/>
      <c r="L67" s="7"/>
      <c r="M67" s="7"/>
      <c r="N67" s="7"/>
      <c r="O67" s="7"/>
    </row>
    <row r="68" spans="1:15">
      <c r="A68" s="6" t="str">
        <f t="shared" ref="A68:A131" si="1">B68&amp;C68&amp;D68</f>
        <v>DISTRIBUCION VOLUMEN X CRITERIO (kg ó litros)Total AperitivosEN M.TRANSP.(AVION,TREN,AUTOC,E</v>
      </c>
      <c r="B68" s="6" t="s">
        <v>95</v>
      </c>
      <c r="C68" s="6" t="s">
        <v>45</v>
      </c>
      <c r="D68" s="6" t="s">
        <v>114</v>
      </c>
      <c r="E68" s="7">
        <v>0.43277217961928971</v>
      </c>
      <c r="F68" s="7">
        <v>0.4216934002702899</v>
      </c>
      <c r="G68" s="7">
        <v>0.59202316289466117</v>
      </c>
      <c r="H68" s="7">
        <v>0</v>
      </c>
      <c r="I68" s="7"/>
      <c r="J68" s="7"/>
      <c r="K68" s="7"/>
      <c r="L68" s="7"/>
      <c r="M68" s="7"/>
      <c r="N68" s="7"/>
      <c r="O68" s="7"/>
    </row>
    <row r="69" spans="1:15">
      <c r="A69" s="6" t="str">
        <f t="shared" si="1"/>
        <v>DISTRIBUCION VOLUMEN X CRITERIO (kg ó litros)Total AperitivosEN OTRO LUGAR</v>
      </c>
      <c r="B69" s="6" t="s">
        <v>95</v>
      </c>
      <c r="C69" s="6" t="s">
        <v>45</v>
      </c>
      <c r="D69" s="6" t="s">
        <v>115</v>
      </c>
      <c r="E69" s="7">
        <v>12.865763746507014</v>
      </c>
      <c r="F69" s="7">
        <v>13.218757250544243</v>
      </c>
      <c r="G69" s="7">
        <v>13.789691789789307</v>
      </c>
      <c r="H69" s="7">
        <v>0</v>
      </c>
      <c r="I69" s="7"/>
      <c r="J69" s="7"/>
      <c r="K69" s="7"/>
      <c r="L69" s="7"/>
      <c r="M69" s="7"/>
      <c r="N69" s="7"/>
      <c r="O69" s="7"/>
    </row>
    <row r="70" spans="1:15">
      <c r="A70" s="6" t="str">
        <f t="shared" si="1"/>
        <v>DISTRIBUCION VOLUMEN X CRITERIO (kg ó litros)Total AperitivosDESAYUNO</v>
      </c>
      <c r="B70" s="6" t="s">
        <v>95</v>
      </c>
      <c r="C70" s="6" t="s">
        <v>45</v>
      </c>
      <c r="D70" s="6" t="s">
        <v>116</v>
      </c>
      <c r="E70" s="7">
        <v>5.514681437766086</v>
      </c>
      <c r="F70" s="7">
        <v>3.8108075899359837</v>
      </c>
      <c r="G70" s="7">
        <v>2.826722629338303</v>
      </c>
      <c r="H70" s="7">
        <v>0</v>
      </c>
      <c r="I70" s="7"/>
      <c r="J70" s="7"/>
      <c r="K70" s="7"/>
      <c r="L70" s="7"/>
      <c r="M70" s="7"/>
      <c r="N70" s="7"/>
      <c r="O70" s="7"/>
    </row>
    <row r="71" spans="1:15">
      <c r="A71" s="6" t="str">
        <f t="shared" si="1"/>
        <v>DISTRIBUCION VOLUMEN X CRITERIO (kg ó litros)Total AperitivosAPERITIVO/ANTES DE COMER</v>
      </c>
      <c r="B71" s="6" t="s">
        <v>95</v>
      </c>
      <c r="C71" s="6" t="s">
        <v>45</v>
      </c>
      <c r="D71" s="6" t="s">
        <v>117</v>
      </c>
      <c r="E71" s="7">
        <v>19.996577365705111</v>
      </c>
      <c r="F71" s="7">
        <v>20.810630422549924</v>
      </c>
      <c r="G71" s="7">
        <v>25.967346210560223</v>
      </c>
      <c r="H71" s="7">
        <v>0</v>
      </c>
      <c r="I71" s="7"/>
      <c r="J71" s="7"/>
      <c r="K71" s="7"/>
      <c r="L71" s="7"/>
      <c r="M71" s="7"/>
      <c r="N71" s="7"/>
      <c r="O71" s="7"/>
    </row>
    <row r="72" spans="1:15">
      <c r="A72" s="6" t="str">
        <f t="shared" si="1"/>
        <v>DISTRIBUCION VOLUMEN X CRITERIO (kg ó litros)Total AperitivosCOMIDA</v>
      </c>
      <c r="B72" s="6" t="s">
        <v>95</v>
      </c>
      <c r="C72" s="6" t="s">
        <v>45</v>
      </c>
      <c r="D72" s="6" t="s">
        <v>118</v>
      </c>
      <c r="E72" s="7">
        <v>9.3398987655253389</v>
      </c>
      <c r="F72" s="7">
        <v>10.437471417620605</v>
      </c>
      <c r="G72" s="7">
        <v>10.582660002108824</v>
      </c>
      <c r="H72" s="7">
        <v>0</v>
      </c>
      <c r="I72" s="7"/>
      <c r="J72" s="7"/>
      <c r="K72" s="7"/>
      <c r="L72" s="7"/>
      <c r="M72" s="7"/>
      <c r="N72" s="7"/>
      <c r="O72" s="7"/>
    </row>
    <row r="73" spans="1:15">
      <c r="A73" s="6" t="str">
        <f t="shared" si="1"/>
        <v>DISTRIBUCION VOLUMEN X CRITERIO (kg ó litros)Total AperitivosTARDE/MERIENDA</v>
      </c>
      <c r="B73" s="6" t="s">
        <v>95</v>
      </c>
      <c r="C73" s="6" t="s">
        <v>45</v>
      </c>
      <c r="D73" s="6" t="s">
        <v>119</v>
      </c>
      <c r="E73" s="7">
        <v>33.175653944088559</v>
      </c>
      <c r="F73" s="7">
        <v>32.796396235172104</v>
      </c>
      <c r="G73" s="7">
        <v>29.017259591617073</v>
      </c>
      <c r="H73" s="7">
        <v>0</v>
      </c>
      <c r="I73" s="7"/>
      <c r="J73" s="7"/>
      <c r="K73" s="7"/>
      <c r="L73" s="7"/>
      <c r="M73" s="7"/>
      <c r="N73" s="7"/>
      <c r="O73" s="7"/>
    </row>
    <row r="74" spans="1:15">
      <c r="A74" s="6" t="str">
        <f t="shared" si="1"/>
        <v>DISTRIBUCION VOLUMEN X CRITERIO (kg ó litros)Total AperitivosANTES DE CENAR</v>
      </c>
      <c r="B74" s="6" t="s">
        <v>95</v>
      </c>
      <c r="C74" s="6" t="s">
        <v>45</v>
      </c>
      <c r="D74" s="6" t="s">
        <v>120</v>
      </c>
      <c r="E74" s="7">
        <v>6.6184810645236025</v>
      </c>
      <c r="F74" s="7">
        <v>7.4141680153860214</v>
      </c>
      <c r="G74" s="7">
        <v>7.5881034589623519</v>
      </c>
      <c r="H74" s="7">
        <v>0</v>
      </c>
      <c r="I74" s="7"/>
      <c r="J74" s="7"/>
      <c r="K74" s="7"/>
      <c r="L74" s="7"/>
      <c r="M74" s="7"/>
      <c r="N74" s="7"/>
      <c r="O74" s="7"/>
    </row>
    <row r="75" spans="1:15">
      <c r="A75" s="6" t="str">
        <f t="shared" si="1"/>
        <v>DISTRIBUCION VOLUMEN X CRITERIO (kg ó litros)Total AperitivosCENA</v>
      </c>
      <c r="B75" s="6" t="s">
        <v>95</v>
      </c>
      <c r="C75" s="6" t="s">
        <v>45</v>
      </c>
      <c r="D75" s="6" t="s">
        <v>121</v>
      </c>
      <c r="E75" s="7">
        <v>5.3970050254940016</v>
      </c>
      <c r="F75" s="7">
        <v>5.1505743715040211</v>
      </c>
      <c r="G75" s="7">
        <v>5.2208992919610555</v>
      </c>
      <c r="H75" s="7">
        <v>0</v>
      </c>
      <c r="I75" s="7"/>
      <c r="J75" s="7"/>
      <c r="K75" s="7"/>
      <c r="L75" s="7"/>
      <c r="M75" s="7"/>
      <c r="N75" s="7"/>
      <c r="O75" s="7"/>
    </row>
    <row r="76" spans="1:15">
      <c r="A76" s="6" t="str">
        <f t="shared" si="1"/>
        <v>DISTRIBUCION VOLUMEN X CRITERIO (kg ó litros)Total AperitivosDESPUES DE LA CENA</v>
      </c>
      <c r="B76" s="6" t="s">
        <v>95</v>
      </c>
      <c r="C76" s="6" t="s">
        <v>45</v>
      </c>
      <c r="D76" s="6" t="s">
        <v>122</v>
      </c>
      <c r="E76" s="7">
        <v>1.8112058265065285</v>
      </c>
      <c r="F76" s="7">
        <v>2.521688732365357</v>
      </c>
      <c r="G76" s="7">
        <v>1.7444216220919844</v>
      </c>
      <c r="H76" s="7">
        <v>0</v>
      </c>
      <c r="I76" s="7"/>
      <c r="J76" s="7"/>
      <c r="K76" s="7"/>
      <c r="L76" s="7"/>
      <c r="M76" s="7"/>
      <c r="N76" s="7"/>
      <c r="O76" s="7"/>
    </row>
    <row r="77" spans="1:15">
      <c r="A77" s="6" t="str">
        <f t="shared" si="1"/>
        <v>DISTRIBUCION VOLUMEN X CRITERIO (kg ó litros)Total AperitivosDURANTE EL DIA</v>
      </c>
      <c r="B77" s="6" t="s">
        <v>95</v>
      </c>
      <c r="C77" s="6" t="s">
        <v>45</v>
      </c>
      <c r="D77" s="6" t="s">
        <v>123</v>
      </c>
      <c r="E77" s="7">
        <v>18.14650075547425</v>
      </c>
      <c r="F77" s="7">
        <v>17.058260391687117</v>
      </c>
      <c r="G77" s="7">
        <v>17.052590619537298</v>
      </c>
      <c r="H77" s="7">
        <v>0</v>
      </c>
      <c r="I77" s="7"/>
      <c r="J77" s="7"/>
      <c r="K77" s="7"/>
      <c r="L77" s="7"/>
      <c r="M77" s="7"/>
      <c r="N77" s="7"/>
      <c r="O77" s="7"/>
    </row>
    <row r="78" spans="1:15">
      <c r="A78" s="6" t="str">
        <f t="shared" si="1"/>
        <v>DISTRIBUCION VOLUMEN X CRITERIO (kg ó litros)Total AperitivosCON AMIGOS</v>
      </c>
      <c r="B78" s="6" t="s">
        <v>95</v>
      </c>
      <c r="C78" s="6" t="s">
        <v>45</v>
      </c>
      <c r="D78" s="6" t="s">
        <v>124</v>
      </c>
      <c r="E78" s="7">
        <v>21.371273140442458</v>
      </c>
      <c r="F78" s="7">
        <v>20.420356936650226</v>
      </c>
      <c r="G78" s="7">
        <v>26.384921855107557</v>
      </c>
      <c r="H78" s="7">
        <v>0</v>
      </c>
      <c r="I78" s="7"/>
      <c r="J78" s="7"/>
      <c r="K78" s="7"/>
      <c r="L78" s="7"/>
      <c r="M78" s="7"/>
      <c r="N78" s="7"/>
      <c r="O78" s="7"/>
    </row>
    <row r="79" spans="1:15">
      <c r="A79" s="6" t="str">
        <f t="shared" si="1"/>
        <v>DISTRIBUCION VOLUMEN X CRITERIO (kg ó litros)Total AperitivosCON CLIENTES</v>
      </c>
      <c r="B79" s="6" t="s">
        <v>95</v>
      </c>
      <c r="C79" s="6" t="s">
        <v>45</v>
      </c>
      <c r="D79" s="6" t="s">
        <v>125</v>
      </c>
      <c r="E79" s="7">
        <v>0.4354950802446198</v>
      </c>
      <c r="F79" s="7">
        <v>0.16881708721724883</v>
      </c>
      <c r="G79" s="7">
        <v>0.1967819419533329</v>
      </c>
      <c r="H79" s="7">
        <v>0</v>
      </c>
      <c r="I79" s="7"/>
      <c r="J79" s="7"/>
      <c r="K79" s="7"/>
      <c r="L79" s="7"/>
      <c r="M79" s="7"/>
      <c r="N79" s="7"/>
      <c r="O79" s="7"/>
    </row>
    <row r="80" spans="1:15">
      <c r="A80" s="6" t="str">
        <f t="shared" si="1"/>
        <v>DISTRIBUCION VOLUMEN X CRITERIO (kg ó litros)Total AperitivosCON COMPAÑEROS DE TRABAJO</v>
      </c>
      <c r="B80" s="6" t="s">
        <v>95</v>
      </c>
      <c r="C80" s="6" t="s">
        <v>45</v>
      </c>
      <c r="D80" s="6" t="s">
        <v>126</v>
      </c>
      <c r="E80" s="7">
        <v>5.0992983004388277</v>
      </c>
      <c r="F80" s="7">
        <v>4.275913679879908</v>
      </c>
      <c r="G80" s="7">
        <v>3.0838148293067005</v>
      </c>
      <c r="H80" s="7">
        <v>0</v>
      </c>
      <c r="I80" s="7"/>
      <c r="J80" s="7"/>
      <c r="K80" s="7"/>
      <c r="L80" s="7"/>
      <c r="M80" s="7"/>
      <c r="N80" s="7"/>
      <c r="O80" s="7"/>
    </row>
    <row r="81" spans="1:15">
      <c r="A81" s="6" t="str">
        <f t="shared" si="1"/>
        <v>DISTRIBUCION VOLUMEN X CRITERIO (kg ó litros)Total AperitivosCON COMPAÑEROS DE CLASE</v>
      </c>
      <c r="B81" s="6" t="s">
        <v>95</v>
      </c>
      <c r="C81" s="6" t="s">
        <v>45</v>
      </c>
      <c r="D81" s="6" t="s">
        <v>127</v>
      </c>
      <c r="E81" s="7">
        <v>0.8427617191458604</v>
      </c>
      <c r="F81" s="7">
        <v>0.94178121797115799</v>
      </c>
      <c r="G81" s="7">
        <v>0.46517708032615013</v>
      </c>
      <c r="H81" s="7">
        <v>0</v>
      </c>
      <c r="I81" s="7"/>
      <c r="J81" s="7"/>
      <c r="K81" s="7"/>
      <c r="L81" s="7"/>
      <c r="M81" s="7"/>
      <c r="N81" s="7"/>
      <c r="O81" s="7"/>
    </row>
    <row r="82" spans="1:15">
      <c r="A82" s="6" t="str">
        <f t="shared" si="1"/>
        <v>DISTRIBUCION VOLUMEN X CRITERIO (kg ó litros)Total AperitivosCON FAMILIA</v>
      </c>
      <c r="B82" s="6" t="s">
        <v>95</v>
      </c>
      <c r="C82" s="6" t="s">
        <v>45</v>
      </c>
      <c r="D82" s="6" t="s">
        <v>128</v>
      </c>
      <c r="E82" s="7">
        <v>38.706141478221731</v>
      </c>
      <c r="F82" s="7">
        <v>39.110886616796485</v>
      </c>
      <c r="G82" s="7">
        <v>33.360943780179333</v>
      </c>
      <c r="H82" s="7">
        <v>0</v>
      </c>
      <c r="I82" s="7"/>
      <c r="J82" s="7"/>
      <c r="K82" s="7"/>
      <c r="L82" s="7"/>
      <c r="M82" s="7"/>
      <c r="N82" s="7"/>
      <c r="O82" s="7"/>
    </row>
    <row r="83" spans="1:15">
      <c r="A83" s="6" t="str">
        <f t="shared" si="1"/>
        <v>DISTRIBUCION VOLUMEN X CRITERIO (kg ó litros)Total AperitivosCON LA PAREJA</v>
      </c>
      <c r="B83" s="6" t="s">
        <v>95</v>
      </c>
      <c r="C83" s="6" t="s">
        <v>45</v>
      </c>
      <c r="D83" s="6" t="s">
        <v>129</v>
      </c>
      <c r="E83" s="7">
        <v>9.1114218834437342</v>
      </c>
      <c r="F83" s="7">
        <v>9.3208076928268095</v>
      </c>
      <c r="G83" s="7">
        <v>9.0433963918906866</v>
      </c>
      <c r="H83" s="7">
        <v>0</v>
      </c>
      <c r="I83" s="7"/>
      <c r="J83" s="7"/>
      <c r="K83" s="7"/>
      <c r="L83" s="7"/>
      <c r="M83" s="7"/>
      <c r="N83" s="7"/>
      <c r="O83" s="7"/>
    </row>
    <row r="84" spans="1:15">
      <c r="A84" s="6" t="str">
        <f t="shared" si="1"/>
        <v>DISTRIBUCION VOLUMEN X CRITERIO (kg ó litros)Total AperitivosESTABA SOLO/A</v>
      </c>
      <c r="B84" s="6" t="s">
        <v>95</v>
      </c>
      <c r="C84" s="6" t="s">
        <v>45</v>
      </c>
      <c r="D84" s="6" t="s">
        <v>130</v>
      </c>
      <c r="E84" s="7">
        <v>22.711595111802069</v>
      </c>
      <c r="F84" s="7">
        <v>24.541467388871663</v>
      </c>
      <c r="G84" s="7">
        <v>25.03601783996745</v>
      </c>
      <c r="H84" s="7">
        <v>0</v>
      </c>
      <c r="I84" s="7"/>
      <c r="J84" s="7"/>
      <c r="K84" s="7"/>
      <c r="L84" s="7"/>
      <c r="M84" s="7"/>
      <c r="N84" s="7"/>
      <c r="O84" s="7"/>
    </row>
    <row r="85" spans="1:15">
      <c r="A85" s="6" t="str">
        <f t="shared" si="1"/>
        <v>DISTRIBUCION VOLUMEN X CRITERIO (kg ó litros)Total AperitivosOTROS</v>
      </c>
      <c r="B85" s="6" t="s">
        <v>95</v>
      </c>
      <c r="C85" s="6" t="s">
        <v>45</v>
      </c>
      <c r="D85" s="6" t="s">
        <v>131</v>
      </c>
      <c r="E85" s="7">
        <v>1.7220133092638492</v>
      </c>
      <c r="F85" s="7">
        <v>1.2199659038898976</v>
      </c>
      <c r="G85" s="7">
        <v>2.4289482163268636</v>
      </c>
      <c r="H85" s="7">
        <v>0</v>
      </c>
      <c r="I85" s="7"/>
      <c r="J85" s="7"/>
      <c r="K85" s="7"/>
      <c r="L85" s="7"/>
      <c r="M85" s="7"/>
      <c r="N85" s="7"/>
      <c r="O85" s="7"/>
    </row>
    <row r="86" spans="1:15">
      <c r="A86" s="6" t="str">
        <f t="shared" si="1"/>
        <v>DISTRIBUCION VOLUMEN X CRITERIO (kg ó litros)Total AperitivosESTAR TRABAJANDO</v>
      </c>
      <c r="B86" s="6" t="s">
        <v>95</v>
      </c>
      <c r="C86" s="6" t="s">
        <v>45</v>
      </c>
      <c r="D86" s="6" t="s">
        <v>132</v>
      </c>
      <c r="E86" s="7">
        <v>7.3687330800036355</v>
      </c>
      <c r="F86" s="7">
        <v>7.0171460993031491</v>
      </c>
      <c r="G86" s="7">
        <v>5.3254992244150383</v>
      </c>
      <c r="H86" s="7">
        <v>0</v>
      </c>
      <c r="I86" s="7"/>
      <c r="J86" s="7"/>
      <c r="K86" s="7"/>
      <c r="L86" s="7"/>
      <c r="M86" s="7"/>
      <c r="N86" s="7"/>
      <c r="O86" s="7"/>
    </row>
    <row r="87" spans="1:15">
      <c r="A87" s="6" t="str">
        <f t="shared" si="1"/>
        <v>DISTRIBUCION VOLUMEN X CRITERIO (kg ó litros)Total AperitivosCOMIDA DE NEGOCIOS</v>
      </c>
      <c r="B87" s="6" t="s">
        <v>95</v>
      </c>
      <c r="C87" s="6" t="s">
        <v>45</v>
      </c>
      <c r="D87" s="6" t="s">
        <v>133</v>
      </c>
      <c r="E87" s="7">
        <v>0.21692048163848926</v>
      </c>
      <c r="F87" s="7">
        <v>0.36833047356881132</v>
      </c>
      <c r="G87" s="7">
        <v>0.10366567302831317</v>
      </c>
      <c r="H87" s="7">
        <v>0</v>
      </c>
      <c r="I87" s="7"/>
      <c r="J87" s="7"/>
      <c r="K87" s="7"/>
      <c r="L87" s="7"/>
      <c r="M87" s="7"/>
      <c r="N87" s="7"/>
      <c r="O87" s="7"/>
    </row>
    <row r="88" spans="1:15">
      <c r="A88" s="6" t="str">
        <f t="shared" si="1"/>
        <v>DISTRIBUCION VOLUMEN X CRITERIO (kg ó litros)Total AperitivosPOR PLACER/RELAX</v>
      </c>
      <c r="B88" s="6" t="s">
        <v>95</v>
      </c>
      <c r="C88" s="6" t="s">
        <v>45</v>
      </c>
      <c r="D88" s="6" t="s">
        <v>134</v>
      </c>
      <c r="E88" s="7">
        <v>19.717213093154427</v>
      </c>
      <c r="F88" s="7">
        <v>20.894215496688105</v>
      </c>
      <c r="G88" s="7">
        <v>19.927830552416257</v>
      </c>
      <c r="H88" s="7">
        <v>0</v>
      </c>
      <c r="I88" s="7"/>
      <c r="J88" s="7"/>
      <c r="K88" s="7"/>
      <c r="L88" s="7"/>
      <c r="M88" s="7"/>
      <c r="N88" s="7"/>
      <c r="O88" s="7"/>
    </row>
    <row r="89" spans="1:15">
      <c r="A89" s="6" t="str">
        <f t="shared" si="1"/>
        <v>DISTRIBUCION VOLUMEN X CRITERIO (kg ó litros)Total AperitivosTENER HAMBRE/SIN PLANIFICAR</v>
      </c>
      <c r="B89" s="6" t="s">
        <v>95</v>
      </c>
      <c r="C89" s="6" t="s">
        <v>45</v>
      </c>
      <c r="D89" s="6" t="s">
        <v>135</v>
      </c>
      <c r="E89" s="7">
        <v>38.29570953676383</v>
      </c>
      <c r="F89" s="7">
        <v>39.090916681626027</v>
      </c>
      <c r="G89" s="7">
        <v>41.951613842723098</v>
      </c>
      <c r="H89" s="7">
        <v>0</v>
      </c>
      <c r="I89" s="7"/>
      <c r="J89" s="7"/>
      <c r="K89" s="7"/>
      <c r="L89" s="7"/>
      <c r="M89" s="7"/>
      <c r="N89" s="7"/>
      <c r="O89" s="7"/>
    </row>
    <row r="90" spans="1:15">
      <c r="A90" s="6" t="str">
        <f t="shared" si="1"/>
        <v>DISTRIBUCION VOLUMEN X CRITERIO (kg ó litros)Total AperitivosESTAR DE COMPRAS</v>
      </c>
      <c r="B90" s="6" t="s">
        <v>95</v>
      </c>
      <c r="C90" s="6" t="s">
        <v>45</v>
      </c>
      <c r="D90" s="6" t="s">
        <v>136</v>
      </c>
      <c r="E90" s="7">
        <v>3.0394486195318362</v>
      </c>
      <c r="F90" s="7">
        <v>2.1936281291750603</v>
      </c>
      <c r="G90" s="7">
        <v>2.1532046819728996</v>
      </c>
      <c r="H90" s="7">
        <v>0</v>
      </c>
      <c r="I90" s="7"/>
      <c r="J90" s="7"/>
      <c r="K90" s="7"/>
      <c r="L90" s="7"/>
      <c r="M90" s="7"/>
      <c r="N90" s="7"/>
      <c r="O90" s="7"/>
    </row>
    <row r="91" spans="1:15">
      <c r="A91" s="6" t="str">
        <f t="shared" si="1"/>
        <v>DISTRIBUCION VOLUMEN X CRITERIO (kg ó litros)Total AperitivosNO COCINAR EN CASA</v>
      </c>
      <c r="B91" s="6" t="s">
        <v>95</v>
      </c>
      <c r="C91" s="6" t="s">
        <v>45</v>
      </c>
      <c r="D91" s="6" t="s">
        <v>137</v>
      </c>
      <c r="E91" s="7">
        <v>3.0443406085497871</v>
      </c>
      <c r="F91" s="7">
        <v>3.3836492763754666</v>
      </c>
      <c r="G91" s="7">
        <v>2.5851444747303702</v>
      </c>
      <c r="H91" s="7">
        <v>0</v>
      </c>
      <c r="I91" s="7"/>
      <c r="J91" s="7"/>
      <c r="K91" s="7"/>
      <c r="L91" s="7"/>
      <c r="M91" s="7"/>
      <c r="N91" s="7"/>
      <c r="O91" s="7"/>
    </row>
    <row r="92" spans="1:15">
      <c r="A92" s="6" t="str">
        <f t="shared" si="1"/>
        <v>DISTRIBUCION VOLUMEN X CRITERIO (kg ó litros)Total AperitivosCELEBRACION/FIESTA/SALIR TOMAR</v>
      </c>
      <c r="B92" s="6" t="s">
        <v>95</v>
      </c>
      <c r="C92" s="6" t="s">
        <v>45</v>
      </c>
      <c r="D92" s="6" t="s">
        <v>138</v>
      </c>
      <c r="E92" s="7">
        <v>18.29194962342034</v>
      </c>
      <c r="F92" s="7">
        <v>16.637683629765807</v>
      </c>
      <c r="G92" s="7">
        <v>17.388913417326219</v>
      </c>
      <c r="H92" s="7">
        <v>0</v>
      </c>
      <c r="I92" s="7"/>
      <c r="J92" s="7"/>
      <c r="K92" s="7"/>
      <c r="L92" s="7"/>
      <c r="M92" s="7"/>
      <c r="N92" s="7"/>
      <c r="O92" s="7"/>
    </row>
    <row r="93" spans="1:15">
      <c r="A93" s="6" t="str">
        <f t="shared" si="1"/>
        <v>DISTRIBUCION VOLUMEN X CRITERIO (kg ó litros)Total AperitivosVIENDO DEPORTES</v>
      </c>
      <c r="B93" s="6" t="s">
        <v>95</v>
      </c>
      <c r="C93" s="6" t="s">
        <v>45</v>
      </c>
      <c r="D93" s="6" t="s">
        <v>139</v>
      </c>
      <c r="E93" s="7">
        <v>2.8237630157373634</v>
      </c>
      <c r="F93" s="7">
        <v>2.6087759471893923</v>
      </c>
      <c r="G93" s="7">
        <v>2.6290676444074284</v>
      </c>
      <c r="H93" s="7">
        <v>0</v>
      </c>
      <c r="I93" s="7"/>
      <c r="J93" s="7"/>
      <c r="K93" s="7"/>
      <c r="L93" s="7"/>
      <c r="M93" s="7"/>
      <c r="N93" s="7"/>
      <c r="O93" s="7"/>
    </row>
    <row r="94" spans="1:15">
      <c r="A94" s="6" t="str">
        <f t="shared" si="1"/>
        <v>DISTRIBUCION VOLUMEN X CRITERIO (kg ó litros)Total AperitivosOTROS MOTIVOS</v>
      </c>
      <c r="B94" s="6" t="s">
        <v>95</v>
      </c>
      <c r="C94" s="6" t="s">
        <v>45</v>
      </c>
      <c r="D94" s="6" t="s">
        <v>140</v>
      </c>
      <c r="E94" s="7">
        <v>7.2019250878006078</v>
      </c>
      <c r="F94" s="7">
        <v>7.8056490427075884</v>
      </c>
      <c r="G94" s="7">
        <v>7.9350620496420898</v>
      </c>
      <c r="H94" s="7">
        <v>0</v>
      </c>
      <c r="I94" s="7"/>
      <c r="J94" s="7"/>
      <c r="K94" s="7"/>
      <c r="L94" s="7"/>
      <c r="M94" s="7"/>
      <c r="N94" s="7"/>
      <c r="O94" s="7"/>
    </row>
    <row r="95" spans="1:15">
      <c r="A95" s="6" t="str">
        <f t="shared" si="1"/>
        <v>CONSUMO PER CAPITA (kg ó litros por individuo)Total AperitivosT.ESPAÑA</v>
      </c>
      <c r="B95" s="6" t="s">
        <v>61</v>
      </c>
      <c r="C95" s="6" t="s">
        <v>45</v>
      </c>
      <c r="D95" s="6" t="s">
        <v>65</v>
      </c>
      <c r="E95" s="7">
        <v>1.5343953405644843</v>
      </c>
      <c r="F95" s="7">
        <v>1.4239769381571585</v>
      </c>
      <c r="G95" s="7">
        <v>1.4266117533464142</v>
      </c>
      <c r="H95" s="7">
        <v>0</v>
      </c>
      <c r="I95" s="7"/>
      <c r="J95" s="7"/>
      <c r="K95" s="7"/>
      <c r="L95" s="7"/>
      <c r="M95" s="7"/>
      <c r="N95" s="7"/>
      <c r="O95" s="7"/>
    </row>
    <row r="96" spans="1:15">
      <c r="A96" s="6" t="str">
        <f t="shared" si="1"/>
        <v>CONSUMO PER CAPITA (kg ó litros por individuo)Total AperitivosHiper+Super+Discount+G.A</v>
      </c>
      <c r="B96" s="6" t="s">
        <v>61</v>
      </c>
      <c r="C96" s="6" t="s">
        <v>45</v>
      </c>
      <c r="D96" s="6" t="s">
        <v>96</v>
      </c>
      <c r="E96" s="7">
        <v>0.76147513265248046</v>
      </c>
      <c r="F96" s="7">
        <v>0.74764603274724728</v>
      </c>
      <c r="G96" s="7">
        <v>0.79508332006900606</v>
      </c>
      <c r="H96" s="7">
        <v>0</v>
      </c>
      <c r="I96" s="7"/>
      <c r="J96" s="7"/>
      <c r="K96" s="7"/>
      <c r="L96" s="7"/>
      <c r="M96" s="7"/>
      <c r="N96" s="7"/>
      <c r="O96" s="7"/>
    </row>
    <row r="97" spans="1:15">
      <c r="A97" s="6" t="str">
        <f t="shared" si="1"/>
        <v>CONSUMO PER CAPITA (kg ó litros por individuo)Total AperitivosRestaurantes</v>
      </c>
      <c r="B97" s="6" t="s">
        <v>61</v>
      </c>
      <c r="C97" s="6" t="s">
        <v>45</v>
      </c>
      <c r="D97" s="6" t="s">
        <v>97</v>
      </c>
      <c r="E97" s="7">
        <v>2.3504372328592215E-2</v>
      </c>
      <c r="F97" s="7">
        <v>2.9144688250935778E-2</v>
      </c>
      <c r="G97" s="7">
        <v>2.2860854475551324E-2</v>
      </c>
      <c r="H97" s="7">
        <v>0</v>
      </c>
      <c r="I97" s="7"/>
      <c r="J97" s="7"/>
      <c r="K97" s="7"/>
      <c r="L97" s="7"/>
      <c r="M97" s="7"/>
      <c r="N97" s="7"/>
      <c r="O97" s="7"/>
    </row>
    <row r="98" spans="1:15">
      <c r="A98" s="6" t="str">
        <f t="shared" si="1"/>
        <v>CONSUMO PER CAPITA (kg ó litros por individuo)Total AperitivosRestaurantes Fast Food</v>
      </c>
      <c r="B98" s="6" t="s">
        <v>61</v>
      </c>
      <c r="C98" s="6" t="s">
        <v>45</v>
      </c>
      <c r="D98" s="6" t="s">
        <v>98</v>
      </c>
      <c r="E98" s="7">
        <v>3.0372553248713446E-2</v>
      </c>
      <c r="F98" s="7">
        <v>2.6216166395504725E-2</v>
      </c>
      <c r="G98" s="7">
        <v>2.6277168076220925E-2</v>
      </c>
      <c r="H98" s="7">
        <v>0</v>
      </c>
      <c r="I98" s="7"/>
      <c r="J98" s="7"/>
      <c r="K98" s="7"/>
      <c r="L98" s="7"/>
      <c r="M98" s="7"/>
      <c r="N98" s="7"/>
      <c r="O98" s="7"/>
    </row>
    <row r="99" spans="1:15">
      <c r="A99" s="6" t="str">
        <f t="shared" si="1"/>
        <v>CONSUMO PER CAPITA (kg ó litros por individuo)Total AperitivosBares/Cafeterias/Cervecerias</v>
      </c>
      <c r="B99" s="6" t="s">
        <v>61</v>
      </c>
      <c r="C99" s="6" t="s">
        <v>45</v>
      </c>
      <c r="D99" s="6" t="s">
        <v>99</v>
      </c>
      <c r="E99" s="7">
        <v>0.12552616252595331</v>
      </c>
      <c r="F99" s="7">
        <v>0.11344810644551734</v>
      </c>
      <c r="G99" s="7">
        <v>0.11453724637220622</v>
      </c>
      <c r="H99" s="7">
        <v>0</v>
      </c>
      <c r="I99" s="7"/>
      <c r="J99" s="7"/>
      <c r="K99" s="7"/>
      <c r="L99" s="7"/>
      <c r="M99" s="7"/>
      <c r="N99" s="7"/>
      <c r="O99" s="7"/>
    </row>
    <row r="100" spans="1:15">
      <c r="A100" s="6" t="str">
        <f t="shared" si="1"/>
        <v>CONSUMO PER CAPITA (kg ó litros por individuo)Total AperitivosPanaderias/Pastelerias</v>
      </c>
      <c r="B100" s="6" t="s">
        <v>61</v>
      </c>
      <c r="C100" s="6" t="s">
        <v>45</v>
      </c>
      <c r="D100" s="6" t="s">
        <v>100</v>
      </c>
      <c r="E100" s="7">
        <v>2.1330087392096356E-2</v>
      </c>
      <c r="F100" s="7">
        <v>1.6625762810309915E-2</v>
      </c>
      <c r="G100" s="7">
        <v>1.430804066419647E-2</v>
      </c>
      <c r="H100" s="7">
        <v>0</v>
      </c>
      <c r="I100" s="7"/>
      <c r="J100" s="7"/>
      <c r="K100" s="7"/>
      <c r="L100" s="7"/>
      <c r="M100" s="7"/>
      <c r="N100" s="7"/>
      <c r="O100" s="7"/>
    </row>
    <row r="101" spans="1:15">
      <c r="A101" s="6" t="str">
        <f t="shared" si="1"/>
        <v>CONSUMO PER CAPITA (kg ó litros por individuo)Total AperitivosTda.Alimentacion/Delicatesen</v>
      </c>
      <c r="B101" s="6" t="s">
        <v>61</v>
      </c>
      <c r="C101" s="6" t="s">
        <v>45</v>
      </c>
      <c r="D101" s="6" t="s">
        <v>101</v>
      </c>
      <c r="E101" s="7">
        <v>0.11306965037573379</v>
      </c>
      <c r="F101" s="7">
        <v>9.2280994220931958E-2</v>
      </c>
      <c r="G101" s="7">
        <v>8.8114811101986587E-2</v>
      </c>
      <c r="H101" s="7">
        <v>0</v>
      </c>
      <c r="I101" s="7"/>
      <c r="J101" s="7"/>
      <c r="K101" s="7"/>
      <c r="L101" s="7"/>
      <c r="M101" s="7"/>
      <c r="N101" s="7"/>
      <c r="O101" s="7"/>
    </row>
    <row r="102" spans="1:15">
      <c r="A102" s="6" t="str">
        <f t="shared" si="1"/>
        <v>CONSUMO PER CAPITA (kg ó litros por individuo)Total AperitivosCanal Conveniencia/24h</v>
      </c>
      <c r="B102" s="6" t="s">
        <v>61</v>
      </c>
      <c r="C102" s="6" t="s">
        <v>45</v>
      </c>
      <c r="D102" s="6" t="s">
        <v>102</v>
      </c>
      <c r="E102" s="7">
        <v>0.23834699140594279</v>
      </c>
      <c r="F102" s="7">
        <v>0.20572917438318195</v>
      </c>
      <c r="G102" s="7">
        <v>0.17047826632689117</v>
      </c>
      <c r="H102" s="7">
        <v>0</v>
      </c>
      <c r="I102" s="7"/>
      <c r="J102" s="7"/>
      <c r="K102" s="7"/>
      <c r="L102" s="7"/>
      <c r="M102" s="7"/>
      <c r="N102" s="7"/>
      <c r="O102" s="7"/>
    </row>
    <row r="103" spans="1:15">
      <c r="A103" s="6" t="str">
        <f t="shared" si="1"/>
        <v>CONSUMO PER CAPITA (kg ó litros por individuo)Total AperitivosHoteles</v>
      </c>
      <c r="B103" s="6" t="s">
        <v>61</v>
      </c>
      <c r="C103" s="6" t="s">
        <v>45</v>
      </c>
      <c r="D103" s="6" t="s">
        <v>103</v>
      </c>
      <c r="E103" s="7">
        <v>2.3952121966884163E-3</v>
      </c>
      <c r="F103" s="7">
        <v>3.1014378273195426E-3</v>
      </c>
      <c r="G103" s="7">
        <v>1.7699228207290535E-3</v>
      </c>
      <c r="H103" s="7">
        <v>0</v>
      </c>
      <c r="I103" s="7"/>
      <c r="J103" s="7"/>
      <c r="K103" s="7"/>
      <c r="L103" s="7"/>
      <c r="M103" s="7"/>
      <c r="N103" s="7"/>
      <c r="O103" s="7"/>
    </row>
    <row r="104" spans="1:15">
      <c r="A104" s="6" t="str">
        <f t="shared" si="1"/>
        <v>CONSUMO PER CAPITA (kg ó litros por individuo)Total AperitivosEstaciones de servicio</v>
      </c>
      <c r="B104" s="6" t="s">
        <v>61</v>
      </c>
      <c r="C104" s="6" t="s">
        <v>45</v>
      </c>
      <c r="D104" s="6" t="s">
        <v>104</v>
      </c>
      <c r="E104" s="7">
        <v>4.8463265947506114E-2</v>
      </c>
      <c r="F104" s="7">
        <v>4.17647669902848E-2</v>
      </c>
      <c r="G104" s="7">
        <v>3.1530069726162673E-2</v>
      </c>
      <c r="H104" s="7">
        <v>0</v>
      </c>
      <c r="I104" s="7"/>
      <c r="J104" s="7"/>
      <c r="K104" s="7"/>
      <c r="L104" s="7"/>
      <c r="M104" s="7"/>
      <c r="N104" s="7"/>
      <c r="O104" s="7"/>
    </row>
    <row r="105" spans="1:15">
      <c r="A105" s="6" t="str">
        <f t="shared" si="1"/>
        <v>CONSUMO PER CAPITA (kg ó litros por individuo)Total AperitivosMaquinas dispensadoras</v>
      </c>
      <c r="B105" s="6" t="s">
        <v>61</v>
      </c>
      <c r="C105" s="6" t="s">
        <v>45</v>
      </c>
      <c r="D105" s="6" t="s">
        <v>105</v>
      </c>
      <c r="E105" s="7">
        <v>5.626115387642041E-2</v>
      </c>
      <c r="F105" s="7">
        <v>5.5122634062249883E-2</v>
      </c>
      <c r="G105" s="7">
        <v>5.1977889843469051E-2</v>
      </c>
      <c r="H105" s="7">
        <v>0</v>
      </c>
      <c r="I105" s="7"/>
      <c r="J105" s="7"/>
      <c r="K105" s="7"/>
      <c r="L105" s="7"/>
      <c r="M105" s="7"/>
      <c r="N105" s="7"/>
      <c r="O105" s="7"/>
    </row>
    <row r="106" spans="1:15">
      <c r="A106" s="6" t="str">
        <f t="shared" si="1"/>
        <v>CONSUMO PER CAPITA (kg ó litros por individuo)Total AperitivosServicio en la empresa</v>
      </c>
      <c r="B106" s="6" t="s">
        <v>61</v>
      </c>
      <c r="C106" s="6" t="s">
        <v>45</v>
      </c>
      <c r="D106" s="6" t="s">
        <v>106</v>
      </c>
      <c r="E106" s="7">
        <v>7.6840461652970364E-3</v>
      </c>
      <c r="F106" s="7">
        <v>6.8520557515193798E-3</v>
      </c>
      <c r="G106" s="7">
        <v>6.1435752970984223E-3</v>
      </c>
      <c r="H106" s="7">
        <v>0</v>
      </c>
      <c r="I106" s="7"/>
      <c r="J106" s="7"/>
      <c r="K106" s="7"/>
      <c r="L106" s="7"/>
      <c r="M106" s="7"/>
      <c r="N106" s="7"/>
      <c r="O106" s="7"/>
    </row>
    <row r="107" spans="1:15">
      <c r="A107" s="6" t="str">
        <f t="shared" si="1"/>
        <v>CONSUMO PER CAPITA (kg ó litros por individuo)Total AperitivosResto de canales</v>
      </c>
      <c r="B107" s="6" t="s">
        <v>61</v>
      </c>
      <c r="C107" s="6" t="s">
        <v>45</v>
      </c>
      <c r="D107" s="6" t="s">
        <v>107</v>
      </c>
      <c r="E107" s="7">
        <v>0.10596684862759354</v>
      </c>
      <c r="F107" s="7">
        <v>8.6044900801611562E-2</v>
      </c>
      <c r="G107" s="7">
        <v>0.10353085376629997</v>
      </c>
      <c r="H107" s="7">
        <v>0</v>
      </c>
      <c r="I107" s="7"/>
      <c r="J107" s="7"/>
      <c r="K107" s="7"/>
      <c r="L107" s="7"/>
      <c r="M107" s="7"/>
      <c r="N107" s="7"/>
      <c r="O107" s="7"/>
    </row>
    <row r="108" spans="1:15">
      <c r="A108" s="6" t="str">
        <f t="shared" si="1"/>
        <v>CONSUMO PER CAPITA (kg ó litros por individuo)Total AperitivosEN LA CALLE</v>
      </c>
      <c r="B108" s="6" t="s">
        <v>61</v>
      </c>
      <c r="C108" s="6" t="s">
        <v>45</v>
      </c>
      <c r="D108" s="6" t="s">
        <v>108</v>
      </c>
      <c r="E108" s="7">
        <v>0.54678829361534853</v>
      </c>
      <c r="F108" s="7">
        <v>0.46544618644425478</v>
      </c>
      <c r="G108" s="7">
        <v>0.50723525251107071</v>
      </c>
      <c r="H108" s="7">
        <v>0</v>
      </c>
      <c r="I108" s="7"/>
      <c r="J108" s="7"/>
      <c r="K108" s="7"/>
      <c r="L108" s="7"/>
      <c r="M108" s="7"/>
      <c r="N108" s="7"/>
      <c r="O108" s="7"/>
    </row>
    <row r="109" spans="1:15">
      <c r="A109" s="6" t="str">
        <f t="shared" si="1"/>
        <v>CONSUMO PER CAPITA (kg ó litros por individuo)Total AperitivosEN CASA DE OTROS</v>
      </c>
      <c r="B109" s="6" t="s">
        <v>61</v>
      </c>
      <c r="C109" s="6" t="s">
        <v>45</v>
      </c>
      <c r="D109" s="6" t="s">
        <v>109</v>
      </c>
      <c r="E109" s="7">
        <v>0.30086728157976866</v>
      </c>
      <c r="F109" s="7">
        <v>0.3149956411963562</v>
      </c>
      <c r="G109" s="7">
        <v>0.27788178379196343</v>
      </c>
      <c r="H109" s="7">
        <v>0</v>
      </c>
      <c r="I109" s="7"/>
      <c r="J109" s="7"/>
      <c r="K109" s="7"/>
      <c r="L109" s="7"/>
      <c r="M109" s="7"/>
      <c r="N109" s="7"/>
      <c r="O109" s="7"/>
    </row>
    <row r="110" spans="1:15">
      <c r="A110" s="6" t="str">
        <f t="shared" si="1"/>
        <v>CONSUMO PER CAPITA (kg ó litros por individuo)Total AperitivosEN EL ESTABLECIMIENTO</v>
      </c>
      <c r="B110" s="6" t="s">
        <v>61</v>
      </c>
      <c r="C110" s="6" t="s">
        <v>45</v>
      </c>
      <c r="D110" s="6" t="s">
        <v>110</v>
      </c>
      <c r="E110" s="7">
        <v>0.23269646002593286</v>
      </c>
      <c r="F110" s="7">
        <v>0.2031565297381982</v>
      </c>
      <c r="G110" s="7">
        <v>0.19836590980341606</v>
      </c>
      <c r="H110" s="7">
        <v>0</v>
      </c>
      <c r="I110" s="7"/>
      <c r="J110" s="7"/>
      <c r="K110" s="7"/>
      <c r="L110" s="7"/>
      <c r="M110" s="7"/>
      <c r="N110" s="7"/>
      <c r="O110" s="7"/>
    </row>
    <row r="111" spans="1:15">
      <c r="A111" s="6" t="str">
        <f t="shared" si="1"/>
        <v>CONSUMO PER CAPITA (kg ó litros por individuo)Total AperitivosEN EL TRABAJO</v>
      </c>
      <c r="B111" s="6" t="s">
        <v>61</v>
      </c>
      <c r="C111" s="6" t="s">
        <v>45</v>
      </c>
      <c r="D111" s="6" t="s">
        <v>111</v>
      </c>
      <c r="E111" s="7">
        <v>0.13454569702569757</v>
      </c>
      <c r="F111" s="7">
        <v>0.12856961636995165</v>
      </c>
      <c r="G111" s="7">
        <v>0.10222052748095012</v>
      </c>
      <c r="H111" s="7">
        <v>0</v>
      </c>
      <c r="I111" s="7"/>
      <c r="J111" s="7"/>
      <c r="K111" s="7"/>
      <c r="L111" s="7"/>
      <c r="M111" s="7"/>
      <c r="N111" s="7"/>
      <c r="O111" s="7"/>
    </row>
    <row r="112" spans="1:15">
      <c r="A112" s="6" t="str">
        <f t="shared" si="1"/>
        <v>CONSUMO PER CAPITA (kg ó litros por individuo)Total AperitivosEN COLEGIO/INSTITUTO/UNIV.</v>
      </c>
      <c r="B112" s="6" t="s">
        <v>61</v>
      </c>
      <c r="C112" s="6" t="s">
        <v>45</v>
      </c>
      <c r="D112" s="6" t="s">
        <v>112</v>
      </c>
      <c r="E112" s="7">
        <v>2.1594951372383812E-2</v>
      </c>
      <c r="F112" s="7">
        <v>1.5985375862838588E-2</v>
      </c>
      <c r="G112" s="7">
        <v>1.1709673563721438E-2</v>
      </c>
      <c r="H112" s="7">
        <v>0</v>
      </c>
      <c r="I112" s="7"/>
      <c r="J112" s="7"/>
      <c r="K112" s="7"/>
      <c r="L112" s="7"/>
      <c r="M112" s="7"/>
      <c r="N112" s="7"/>
      <c r="O112" s="7"/>
    </row>
    <row r="113" spans="1:15">
      <c r="A113" s="6" t="str">
        <f t="shared" si="1"/>
        <v>CONSUMO PER CAPITA (kg ó litros por individuo)Total AperitivosEN MI CASA</v>
      </c>
      <c r="B113" s="6" t="s">
        <v>61</v>
      </c>
      <c r="C113" s="6" t="s">
        <v>45</v>
      </c>
      <c r="D113" s="6" t="s">
        <v>113</v>
      </c>
      <c r="E113" s="7">
        <v>9.3850561776805688E-2</v>
      </c>
      <c r="F113" s="7">
        <v>0.10158671056766203</v>
      </c>
      <c r="G113" s="7">
        <v>0.12402749180481955</v>
      </c>
      <c r="H113" s="7">
        <v>0</v>
      </c>
      <c r="I113" s="7"/>
      <c r="J113" s="7"/>
      <c r="K113" s="7"/>
      <c r="L113" s="7"/>
      <c r="M113" s="7"/>
      <c r="N113" s="7"/>
      <c r="O113" s="7"/>
    </row>
    <row r="114" spans="1:15">
      <c r="A114" s="6" t="str">
        <f t="shared" si="1"/>
        <v>CONSUMO PER CAPITA (kg ó litros por individuo)Total AperitivosEN M.TRANSP.(AVION,TREN,AUTOC,E</v>
      </c>
      <c r="B114" s="6" t="s">
        <v>61</v>
      </c>
      <c r="C114" s="6" t="s">
        <v>45</v>
      </c>
      <c r="D114" s="6" t="s">
        <v>114</v>
      </c>
      <c r="E114" s="7">
        <v>6.6404364532290086E-3</v>
      </c>
      <c r="F114" s="7">
        <v>6.0048165951769828E-3</v>
      </c>
      <c r="G114" s="7">
        <v>8.4458731427090577E-3</v>
      </c>
      <c r="H114" s="7">
        <v>0</v>
      </c>
      <c r="I114" s="7"/>
      <c r="J114" s="7"/>
      <c r="K114" s="7"/>
      <c r="L114" s="7"/>
      <c r="M114" s="7"/>
      <c r="N114" s="7"/>
      <c r="O114" s="7"/>
    </row>
    <row r="115" spans="1:15">
      <c r="A115" s="6" t="str">
        <f t="shared" si="1"/>
        <v>CONSUMO PER CAPITA (kg ó litros por individuo)Total AperitivosEN OTRO LUGAR</v>
      </c>
      <c r="B115" s="6" t="s">
        <v>61</v>
      </c>
      <c r="C115" s="6" t="s">
        <v>45</v>
      </c>
      <c r="D115" s="6" t="s">
        <v>115</v>
      </c>
      <c r="E115" s="7">
        <v>0.19741169775969858</v>
      </c>
      <c r="F115" s="7">
        <v>0.18823208600412217</v>
      </c>
      <c r="G115" s="7">
        <v>0.19672540566815364</v>
      </c>
      <c r="H115" s="7">
        <v>0</v>
      </c>
      <c r="I115" s="7"/>
      <c r="J115" s="7"/>
      <c r="K115" s="7"/>
      <c r="L115" s="7"/>
      <c r="M115" s="7"/>
      <c r="N115" s="7"/>
      <c r="O115" s="7"/>
    </row>
    <row r="116" spans="1:15">
      <c r="A116" s="6" t="str">
        <f t="shared" si="1"/>
        <v>CONSUMO PER CAPITA (kg ó litros por individuo)Total AperitivosDESAYUNO</v>
      </c>
      <c r="B116" s="6" t="s">
        <v>61</v>
      </c>
      <c r="C116" s="6" t="s">
        <v>45</v>
      </c>
      <c r="D116" s="6" t="s">
        <v>116</v>
      </c>
      <c r="E116" s="7">
        <v>8.4617019088146214E-2</v>
      </c>
      <c r="F116" s="7">
        <v>5.4265018586405242E-2</v>
      </c>
      <c r="G116" s="7">
        <v>4.0326350258083316E-2</v>
      </c>
      <c r="H116" s="7">
        <v>0</v>
      </c>
      <c r="I116" s="7"/>
      <c r="J116" s="7"/>
      <c r="K116" s="7"/>
      <c r="L116" s="7"/>
      <c r="M116" s="7"/>
      <c r="N116" s="7"/>
      <c r="O116" s="7"/>
    </row>
    <row r="117" spans="1:15">
      <c r="A117" s="6" t="str">
        <f t="shared" si="1"/>
        <v>CONSUMO PER CAPITA (kg ó litros por individuo)Total AperitivosAPERITIVO/ANTES DE COMER</v>
      </c>
      <c r="B117" s="6" t="s">
        <v>61</v>
      </c>
      <c r="C117" s="6" t="s">
        <v>45</v>
      </c>
      <c r="D117" s="6" t="s">
        <v>117</v>
      </c>
      <c r="E117" s="7">
        <v>0.30682661022574648</v>
      </c>
      <c r="F117" s="7">
        <v>0.29633863004439726</v>
      </c>
      <c r="G117" s="7">
        <v>0.37045328016527357</v>
      </c>
      <c r="H117" s="7">
        <v>0</v>
      </c>
      <c r="I117" s="7"/>
      <c r="J117" s="7"/>
      <c r="K117" s="7"/>
      <c r="L117" s="7"/>
      <c r="M117" s="7"/>
      <c r="N117" s="7"/>
      <c r="O117" s="7"/>
    </row>
    <row r="118" spans="1:15">
      <c r="A118" s="6" t="str">
        <f t="shared" si="1"/>
        <v>CONSUMO PER CAPITA (kg ó litros por individuo)Total AperitivosCOMIDA</v>
      </c>
      <c r="B118" s="6" t="s">
        <v>61</v>
      </c>
      <c r="C118" s="6" t="s">
        <v>45</v>
      </c>
      <c r="D118" s="6" t="s">
        <v>118</v>
      </c>
      <c r="E118" s="7">
        <v>0.14331098362635969</v>
      </c>
      <c r="F118" s="7">
        <v>0.14862716862627265</v>
      </c>
      <c r="G118" s="7">
        <v>0.15097351072705339</v>
      </c>
      <c r="H118" s="7">
        <v>0</v>
      </c>
      <c r="I118" s="7"/>
      <c r="J118" s="7"/>
      <c r="K118" s="7"/>
      <c r="L118" s="7"/>
      <c r="M118" s="7"/>
      <c r="N118" s="7"/>
      <c r="O118" s="7"/>
    </row>
    <row r="119" spans="1:15">
      <c r="A119" s="6" t="str">
        <f t="shared" si="1"/>
        <v>CONSUMO PER CAPITA (kg ó litros por individuo)Total AperitivosTARDE/MERIENDA</v>
      </c>
      <c r="B119" s="6" t="s">
        <v>61</v>
      </c>
      <c r="C119" s="6" t="s">
        <v>45</v>
      </c>
      <c r="D119" s="6" t="s">
        <v>119</v>
      </c>
      <c r="E119" s="7">
        <v>0.50904572816761995</v>
      </c>
      <c r="F119" s="7">
        <v>0.46701286026043243</v>
      </c>
      <c r="G119" s="7">
        <v>0.41396359125643034</v>
      </c>
      <c r="H119" s="7">
        <v>0</v>
      </c>
      <c r="I119" s="7"/>
      <c r="J119" s="7"/>
      <c r="K119" s="7"/>
      <c r="L119" s="7"/>
      <c r="M119" s="7"/>
      <c r="N119" s="7"/>
      <c r="O119" s="7"/>
    </row>
    <row r="120" spans="1:15">
      <c r="A120" s="6" t="str">
        <f t="shared" si="1"/>
        <v>CONSUMO PER CAPITA (kg ó litros por individuo)Total AperitivosANTES DE CENAR</v>
      </c>
      <c r="B120" s="6" t="s">
        <v>61</v>
      </c>
      <c r="C120" s="6" t="s">
        <v>45</v>
      </c>
      <c r="D120" s="6" t="s">
        <v>120</v>
      </c>
      <c r="E120" s="7">
        <v>0.10155367119298089</v>
      </c>
      <c r="F120" s="7">
        <v>0.10557606892793191</v>
      </c>
      <c r="G120" s="7">
        <v>0.10825281663748977</v>
      </c>
      <c r="H120" s="7">
        <v>0</v>
      </c>
      <c r="I120" s="7"/>
      <c r="J120" s="7"/>
      <c r="K120" s="7"/>
      <c r="L120" s="7"/>
      <c r="M120" s="7"/>
      <c r="N120" s="7"/>
      <c r="O120" s="7"/>
    </row>
    <row r="121" spans="1:15">
      <c r="A121" s="6" t="str">
        <f t="shared" si="1"/>
        <v>CONSUMO PER CAPITA (kg ó litros por individuo)Total AperitivosCENA</v>
      </c>
      <c r="B121" s="6" t="s">
        <v>61</v>
      </c>
      <c r="C121" s="6" t="s">
        <v>45</v>
      </c>
      <c r="D121" s="6" t="s">
        <v>121</v>
      </c>
      <c r="E121" s="7">
        <v>8.2811362718131373E-2</v>
      </c>
      <c r="F121" s="7">
        <v>7.3343001737916524E-2</v>
      </c>
      <c r="G121" s="7">
        <v>7.4481948770090012E-2</v>
      </c>
      <c r="H121" s="7">
        <v>0</v>
      </c>
      <c r="I121" s="7"/>
      <c r="J121" s="7"/>
      <c r="K121" s="7"/>
      <c r="L121" s="7"/>
      <c r="M121" s="7"/>
      <c r="N121" s="7"/>
      <c r="O121" s="7"/>
    </row>
    <row r="122" spans="1:15">
      <c r="A122" s="6" t="str">
        <f t="shared" si="1"/>
        <v>CONSUMO PER CAPITA (kg ó litros por individuo)Total AperitivosDESPUES DE LA CENA</v>
      </c>
      <c r="B122" s="6" t="s">
        <v>61</v>
      </c>
      <c r="C122" s="6" t="s">
        <v>45</v>
      </c>
      <c r="D122" s="6" t="s">
        <v>122</v>
      </c>
      <c r="E122" s="7">
        <v>2.7791056580117626E-2</v>
      </c>
      <c r="F122" s="7">
        <v>3.5908270340709612E-2</v>
      </c>
      <c r="G122" s="7">
        <v>2.488612257743154E-2</v>
      </c>
      <c r="H122" s="7">
        <v>0</v>
      </c>
      <c r="I122" s="7"/>
      <c r="J122" s="7"/>
      <c r="K122" s="7"/>
      <c r="L122" s="7"/>
      <c r="M122" s="7"/>
      <c r="N122" s="7"/>
      <c r="O122" s="7"/>
    </row>
    <row r="123" spans="1:15">
      <c r="A123" s="6" t="str">
        <f t="shared" si="1"/>
        <v>CONSUMO PER CAPITA (kg ó litros por individuo)Total AperitivosDURANTE EL DIA</v>
      </c>
      <c r="B123" s="6" t="s">
        <v>61</v>
      </c>
      <c r="C123" s="6" t="s">
        <v>45</v>
      </c>
      <c r="D123" s="6" t="s">
        <v>123</v>
      </c>
      <c r="E123" s="7">
        <v>0.2784390334525832</v>
      </c>
      <c r="F123" s="7">
        <v>0.24290574683463573</v>
      </c>
      <c r="G123" s="7">
        <v>0.2432742989679629</v>
      </c>
      <c r="H123" s="7">
        <v>0</v>
      </c>
      <c r="I123" s="7"/>
      <c r="J123" s="7"/>
      <c r="K123" s="7"/>
      <c r="L123" s="7"/>
      <c r="M123" s="7"/>
      <c r="N123" s="7"/>
      <c r="O123" s="7"/>
    </row>
    <row r="124" spans="1:15">
      <c r="A124" s="6" t="str">
        <f t="shared" si="1"/>
        <v>CONSUMO PER CAPITA (kg ó litros por individuo)Total AperitivosCON AMIGOS</v>
      </c>
      <c r="B124" s="6" t="s">
        <v>61</v>
      </c>
      <c r="C124" s="6" t="s">
        <v>45</v>
      </c>
      <c r="D124" s="6" t="s">
        <v>124</v>
      </c>
      <c r="E124" s="7">
        <v>0.3279198679862666</v>
      </c>
      <c r="F124" s="7">
        <v>0.29078113260041022</v>
      </c>
      <c r="G124" s="7">
        <v>0.37641041161561745</v>
      </c>
      <c r="H124" s="7">
        <v>0</v>
      </c>
      <c r="I124" s="7"/>
      <c r="J124" s="7"/>
      <c r="K124" s="7"/>
      <c r="L124" s="7"/>
      <c r="M124" s="7"/>
      <c r="N124" s="7"/>
      <c r="O124" s="7"/>
    </row>
    <row r="125" spans="1:15">
      <c r="A125" s="6" t="str">
        <f t="shared" si="1"/>
        <v>CONSUMO PER CAPITA (kg ó litros por individuo)Total AperitivosCON CLIENTES</v>
      </c>
      <c r="B125" s="6" t="s">
        <v>61</v>
      </c>
      <c r="C125" s="6" t="s">
        <v>45</v>
      </c>
      <c r="D125" s="6" t="s">
        <v>125</v>
      </c>
      <c r="E125" s="7">
        <v>6.6822149015270376E-3</v>
      </c>
      <c r="F125" s="7">
        <v>2.4039166183929569E-3</v>
      </c>
      <c r="G125" s="7">
        <v>2.8073147105484395E-3</v>
      </c>
      <c r="H125" s="7">
        <v>0</v>
      </c>
      <c r="I125" s="7"/>
      <c r="J125" s="7"/>
      <c r="K125" s="7"/>
      <c r="L125" s="7"/>
      <c r="M125" s="7"/>
      <c r="N125" s="7"/>
      <c r="O125" s="7"/>
    </row>
    <row r="126" spans="1:15">
      <c r="A126" s="6" t="str">
        <f t="shared" si="1"/>
        <v>CONSUMO PER CAPITA (kg ó litros por individuo)Total AperitivosCON COMPAÑEROS DE TRABAJO</v>
      </c>
      <c r="B126" s="6" t="s">
        <v>61</v>
      </c>
      <c r="C126" s="6" t="s">
        <v>45</v>
      </c>
      <c r="D126" s="6" t="s">
        <v>126</v>
      </c>
      <c r="E126" s="7">
        <v>7.8243397648136689E-2</v>
      </c>
      <c r="F126" s="7">
        <v>6.0888014624058587E-2</v>
      </c>
      <c r="G126" s="7">
        <v>4.3994071385581736E-2</v>
      </c>
      <c r="H126" s="7">
        <v>0</v>
      </c>
      <c r="I126" s="7"/>
      <c r="J126" s="7"/>
      <c r="K126" s="7"/>
      <c r="L126" s="7"/>
      <c r="M126" s="7"/>
      <c r="N126" s="7"/>
      <c r="O126" s="7"/>
    </row>
    <row r="127" spans="1:15">
      <c r="A127" s="6" t="str">
        <f t="shared" si="1"/>
        <v>CONSUMO PER CAPITA (kg ó litros por individuo)Total AperitivosCON COMPAÑEROS DE CLASE</v>
      </c>
      <c r="B127" s="6" t="s">
        <v>61</v>
      </c>
      <c r="C127" s="6" t="s">
        <v>45</v>
      </c>
      <c r="D127" s="6" t="s">
        <v>127</v>
      </c>
      <c r="E127" s="7">
        <v>1.2931299767241302E-2</v>
      </c>
      <c r="F127" s="7">
        <v>1.3410742525154843E-2</v>
      </c>
      <c r="G127" s="7">
        <v>6.6362733190994403E-3</v>
      </c>
      <c r="H127" s="7">
        <v>0</v>
      </c>
      <c r="I127" s="7"/>
      <c r="J127" s="7"/>
      <c r="K127" s="7"/>
      <c r="L127" s="7"/>
      <c r="M127" s="7"/>
      <c r="N127" s="7"/>
      <c r="O127" s="7"/>
    </row>
    <row r="128" spans="1:15">
      <c r="A128" s="6" t="str">
        <f t="shared" si="1"/>
        <v>CONSUMO PER CAPITA (kg ó litros por individuo)Total AperitivosCON FAMILIA</v>
      </c>
      <c r="B128" s="6" t="s">
        <v>61</v>
      </c>
      <c r="C128" s="6" t="s">
        <v>45</v>
      </c>
      <c r="D128" s="6" t="s">
        <v>128</v>
      </c>
      <c r="E128" s="7">
        <v>0.59390526582523184</v>
      </c>
      <c r="F128" s="7">
        <v>0.55692991006815484</v>
      </c>
      <c r="G128" s="7">
        <v>0.47593115153838178</v>
      </c>
      <c r="H128" s="7">
        <v>0</v>
      </c>
      <c r="I128" s="7"/>
      <c r="J128" s="7"/>
      <c r="K128" s="7"/>
      <c r="L128" s="7"/>
      <c r="M128" s="7"/>
      <c r="N128" s="7"/>
      <c r="O128" s="7"/>
    </row>
    <row r="129" spans="1:15">
      <c r="A129" s="6" t="str">
        <f t="shared" si="1"/>
        <v>CONSUMO PER CAPITA (kg ó litros por individuo)Total AperitivosCON LA PAREJA</v>
      </c>
      <c r="B129" s="6" t="s">
        <v>61</v>
      </c>
      <c r="C129" s="6" t="s">
        <v>45</v>
      </c>
      <c r="D129" s="6" t="s">
        <v>129</v>
      </c>
      <c r="E129" s="7">
        <v>0.13980523698687794</v>
      </c>
      <c r="F129" s="7">
        <v>0.13272616216775385</v>
      </c>
      <c r="G129" s="7">
        <v>0.12901416471411428</v>
      </c>
      <c r="H129" s="7">
        <v>0</v>
      </c>
      <c r="I129" s="7"/>
      <c r="J129" s="7"/>
      <c r="K129" s="7"/>
      <c r="L129" s="7"/>
      <c r="M129" s="7"/>
      <c r="N129" s="7"/>
      <c r="O129" s="7"/>
    </row>
    <row r="130" spans="1:15">
      <c r="A130" s="6" t="str">
        <f t="shared" si="1"/>
        <v>CONSUMO PER CAPITA (kg ó litros por individuo)Total AperitivosESTABA SOLO/A</v>
      </c>
      <c r="B130" s="6" t="s">
        <v>61</v>
      </c>
      <c r="C130" s="6" t="s">
        <v>45</v>
      </c>
      <c r="D130" s="6" t="s">
        <v>130</v>
      </c>
      <c r="E130" s="7">
        <v>0.34848571736201761</v>
      </c>
      <c r="F130" s="7">
        <v>0.34946478774589895</v>
      </c>
      <c r="G130" s="7">
        <v>0.35716677212671816</v>
      </c>
      <c r="H130" s="7">
        <v>0</v>
      </c>
      <c r="I130" s="7"/>
      <c r="J130" s="7"/>
      <c r="K130" s="7"/>
      <c r="L130" s="7"/>
      <c r="M130" s="7"/>
      <c r="N130" s="7"/>
      <c r="O130" s="7"/>
    </row>
    <row r="131" spans="1:15">
      <c r="A131" s="6" t="str">
        <f t="shared" si="1"/>
        <v>CONSUMO PER CAPITA (kg ó litros por individuo)Total AperitivosOTROS</v>
      </c>
      <c r="B131" s="6" t="s">
        <v>61</v>
      </c>
      <c r="C131" s="6" t="s">
        <v>45</v>
      </c>
      <c r="D131" s="6" t="s">
        <v>131</v>
      </c>
      <c r="E131" s="7">
        <v>2.6422502889711173E-2</v>
      </c>
      <c r="F131" s="7">
        <v>1.73720255599942E-2</v>
      </c>
      <c r="G131" s="7">
        <v>3.4651662232917442E-2</v>
      </c>
      <c r="H131" s="7">
        <v>0</v>
      </c>
      <c r="I131" s="7"/>
      <c r="J131" s="7"/>
      <c r="K131" s="7"/>
      <c r="L131" s="7"/>
      <c r="M131" s="7"/>
      <c r="N131" s="7"/>
      <c r="O131" s="7"/>
    </row>
    <row r="132" spans="1:15">
      <c r="A132" s="6" t="str">
        <f t="shared" ref="A132:A140" si="2">B132&amp;C132&amp;D132</f>
        <v>CONSUMO PER CAPITA (kg ó litros por individuo)Total AperitivosESTAR TRABAJANDO</v>
      </c>
      <c r="B132" s="6" t="s">
        <v>61</v>
      </c>
      <c r="C132" s="6" t="s">
        <v>45</v>
      </c>
      <c r="D132" s="6" t="s">
        <v>132</v>
      </c>
      <c r="E132" s="7">
        <v>0.11306549851457193</v>
      </c>
      <c r="F132" s="7">
        <v>9.9922533072912906E-2</v>
      </c>
      <c r="G132" s="7">
        <v>7.5974200113624629E-2</v>
      </c>
      <c r="H132" s="7">
        <v>0</v>
      </c>
      <c r="I132" s="7"/>
      <c r="J132" s="7"/>
      <c r="K132" s="7"/>
      <c r="L132" s="7"/>
      <c r="M132" s="7"/>
      <c r="N132" s="7"/>
      <c r="O132" s="7"/>
    </row>
    <row r="133" spans="1:15">
      <c r="A133" s="6" t="str">
        <f t="shared" si="2"/>
        <v>CONSUMO PER CAPITA (kg ó litros por individuo)Total AperitivosCOMIDA DE NEGOCIOS</v>
      </c>
      <c r="B133" s="6" t="s">
        <v>61</v>
      </c>
      <c r="C133" s="6" t="s">
        <v>45</v>
      </c>
      <c r="D133" s="6" t="s">
        <v>133</v>
      </c>
      <c r="E133" s="7">
        <v>3.328417730307735E-3</v>
      </c>
      <c r="F133" s="7">
        <v>5.2449404321397034E-3</v>
      </c>
      <c r="G133" s="7">
        <v>1.4789069287941665E-3</v>
      </c>
      <c r="H133" s="7">
        <v>0</v>
      </c>
      <c r="I133" s="7"/>
      <c r="J133" s="7"/>
      <c r="K133" s="7"/>
      <c r="L133" s="7"/>
      <c r="M133" s="7"/>
      <c r="N133" s="7"/>
      <c r="O133" s="7"/>
    </row>
    <row r="134" spans="1:15">
      <c r="A134" s="6" t="str">
        <f t="shared" si="2"/>
        <v>CONSUMO PER CAPITA (kg ó litros por individuo)Total AperitivosPOR PLACER/RELAX</v>
      </c>
      <c r="B134" s="6" t="s">
        <v>61</v>
      </c>
      <c r="C134" s="6" t="s">
        <v>45</v>
      </c>
      <c r="D134" s="6" t="s">
        <v>134</v>
      </c>
      <c r="E134" s="7">
        <v>0.30254006137102957</v>
      </c>
      <c r="F134" s="7">
        <v>0.29752874987290251</v>
      </c>
      <c r="G134" s="7">
        <v>0.28429282378232718</v>
      </c>
      <c r="H134" s="7">
        <v>0</v>
      </c>
      <c r="I134" s="7"/>
      <c r="J134" s="7"/>
      <c r="K134" s="7"/>
      <c r="L134" s="7"/>
      <c r="M134" s="7"/>
      <c r="N134" s="7"/>
      <c r="O134" s="7"/>
    </row>
    <row r="135" spans="1:15">
      <c r="A135" s="6" t="str">
        <f t="shared" si="2"/>
        <v>CONSUMO PER CAPITA (kg ó litros por individuo)Total AperitivosTENER HAMBRE/SIN PLANIFICAR</v>
      </c>
      <c r="B135" s="6" t="s">
        <v>61</v>
      </c>
      <c r="C135" s="6" t="s">
        <v>45</v>
      </c>
      <c r="D135" s="6" t="s">
        <v>135</v>
      </c>
      <c r="E135" s="7">
        <v>0.58760750344319312</v>
      </c>
      <c r="F135" s="7">
        <v>0.5566457269990347</v>
      </c>
      <c r="G135" s="7">
        <v>0.59848675194767875</v>
      </c>
      <c r="H135" s="7">
        <v>0</v>
      </c>
      <c r="I135" s="7"/>
      <c r="J135" s="7"/>
      <c r="K135" s="7"/>
      <c r="L135" s="7"/>
      <c r="M135" s="7"/>
    </row>
    <row r="136" spans="1:15">
      <c r="A136" s="6" t="str">
        <f t="shared" si="2"/>
        <v>CONSUMO PER CAPITA (kg ó litros por individuo)Total AperitivosESTAR DE COMPRAS</v>
      </c>
      <c r="B136" s="6" t="s">
        <v>61</v>
      </c>
      <c r="C136" s="6" t="s">
        <v>45</v>
      </c>
      <c r="D136" s="6" t="s">
        <v>136</v>
      </c>
      <c r="E136" s="7">
        <v>4.6637168287378801E-2</v>
      </c>
      <c r="F136" s="7">
        <v>3.1236763574873788E-2</v>
      </c>
      <c r="G136" s="7">
        <v>3.0717868500546704E-2</v>
      </c>
      <c r="H136" s="7">
        <v>0</v>
      </c>
      <c r="I136" s="7"/>
      <c r="J136" s="7"/>
      <c r="K136" s="7"/>
      <c r="L136" s="7"/>
      <c r="M136" s="7"/>
    </row>
    <row r="137" spans="1:15">
      <c r="A137" s="6" t="str">
        <f t="shared" si="2"/>
        <v>CONSUMO PER CAPITA (kg ó litros por individuo)Total AperitivosNO COCINAR EN CASA</v>
      </c>
      <c r="B137" s="6" t="s">
        <v>61</v>
      </c>
      <c r="C137" s="6" t="s">
        <v>45</v>
      </c>
      <c r="D137" s="6" t="s">
        <v>137</v>
      </c>
      <c r="E137" s="7">
        <v>4.6712215609211738E-2</v>
      </c>
      <c r="F137" s="7">
        <v>4.8182385430510379E-2</v>
      </c>
      <c r="G137" s="7">
        <v>3.6879969818855954E-2</v>
      </c>
      <c r="H137" s="7">
        <v>0</v>
      </c>
      <c r="I137" s="7"/>
      <c r="J137" s="7"/>
      <c r="K137" s="7"/>
      <c r="L137" s="7"/>
      <c r="M137" s="7"/>
    </row>
    <row r="138" spans="1:15">
      <c r="A138" s="6" t="str">
        <f t="shared" si="2"/>
        <v>CONSUMO PER CAPITA (kg ó litros por individuo)Total AperitivosCELEBRACION/FIESTA/SALIR TOMAR</v>
      </c>
      <c r="B138" s="6" t="s">
        <v>61</v>
      </c>
      <c r="C138" s="6" t="s">
        <v>45</v>
      </c>
      <c r="D138" s="6" t="s">
        <v>138</v>
      </c>
      <c r="E138" s="7">
        <v>0.28067075876498765</v>
      </c>
      <c r="F138" s="7">
        <v>0.23691672951495604</v>
      </c>
      <c r="G138" s="7">
        <v>0.24807228720454669</v>
      </c>
      <c r="H138" s="7">
        <v>0</v>
      </c>
      <c r="I138" s="7"/>
      <c r="J138" s="7"/>
      <c r="K138" s="7"/>
      <c r="L138" s="7"/>
      <c r="M138" s="7"/>
    </row>
    <row r="139" spans="1:15">
      <c r="A139" s="6" t="str">
        <f t="shared" si="2"/>
        <v>CONSUMO PER CAPITA (kg ó litros por individuo)Total AperitivosVIENDO DEPORTES</v>
      </c>
      <c r="B139" s="6" t="s">
        <v>61</v>
      </c>
      <c r="C139" s="6" t="s">
        <v>45</v>
      </c>
      <c r="D139" s="6" t="s">
        <v>139</v>
      </c>
      <c r="E139" s="7">
        <v>4.3327678210170181E-2</v>
      </c>
      <c r="F139" s="7">
        <v>3.7148362368828784E-2</v>
      </c>
      <c r="G139" s="7">
        <v>3.7506600241435532E-2</v>
      </c>
      <c r="H139" s="7">
        <v>0</v>
      </c>
      <c r="I139" s="7"/>
      <c r="J139" s="7"/>
      <c r="K139" s="7"/>
      <c r="L139" s="7"/>
      <c r="M139" s="7"/>
    </row>
    <row r="140" spans="1:15">
      <c r="A140" s="6" t="str">
        <f t="shared" si="2"/>
        <v>CONSUMO PER CAPITA (kg ó litros por individuo)Total AperitivosOTROS MOTIVOS</v>
      </c>
      <c r="B140" s="6" t="s">
        <v>61</v>
      </c>
      <c r="C140" s="6" t="s">
        <v>45</v>
      </c>
      <c r="D140" s="6" t="s">
        <v>140</v>
      </c>
      <c r="E140" s="7">
        <v>0.11050598500146373</v>
      </c>
      <c r="F140" s="7">
        <v>0.1111505998241419</v>
      </c>
      <c r="G140" s="7">
        <v>0.11320250330986911</v>
      </c>
      <c r="H140" s="7">
        <v>0</v>
      </c>
      <c r="I140" s="7"/>
      <c r="J140" s="7"/>
      <c r="K140" s="7"/>
      <c r="L140" s="7"/>
      <c r="M140" s="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DC37A-66C3-4F16-B1FE-93ED8103BC16}">
  <sheetPr>
    <tabColor rgb="FFFFFF00"/>
  </sheetPr>
  <dimension ref="C2:U31"/>
  <sheetViews>
    <sheetView topLeftCell="N1" workbookViewId="0">
      <selection activeCell="G3" sqref="G3:G101"/>
    </sheetView>
  </sheetViews>
  <sheetFormatPr defaultColWidth="11.42578125" defaultRowHeight="14.45"/>
  <cols>
    <col min="4" max="4" width="44.5703125" bestFit="1" customWidth="1"/>
    <col min="5" max="5" width="41.5703125" bestFit="1" customWidth="1"/>
    <col min="6" max="6" width="8" customWidth="1"/>
    <col min="7" max="7" width="8.140625" customWidth="1"/>
    <col min="8" max="8" width="36.85546875" bestFit="1" customWidth="1"/>
    <col min="20" max="20" width="23.140625" customWidth="1"/>
    <col min="21" max="21" width="11.42578125" style="1"/>
  </cols>
  <sheetData>
    <row r="2" spans="3:21">
      <c r="C2" s="100" t="s">
        <v>141</v>
      </c>
      <c r="D2" s="100"/>
      <c r="G2" s="100" t="s">
        <v>142</v>
      </c>
      <c r="H2" s="100"/>
      <c r="L2" s="100" t="s">
        <v>143</v>
      </c>
      <c r="M2" s="100"/>
      <c r="U2" s="1" t="s">
        <v>43</v>
      </c>
    </row>
    <row r="3" spans="3:21">
      <c r="C3">
        <v>1</v>
      </c>
      <c r="D3" t="s">
        <v>144</v>
      </c>
      <c r="E3" t="s">
        <v>44</v>
      </c>
      <c r="G3">
        <v>1</v>
      </c>
      <c r="H3" t="s">
        <v>45</v>
      </c>
      <c r="L3">
        <v>1</v>
      </c>
      <c r="M3" t="s">
        <v>64</v>
      </c>
      <c r="R3" t="s">
        <v>145</v>
      </c>
      <c r="S3" t="s">
        <v>45</v>
      </c>
      <c r="T3" t="s">
        <v>65</v>
      </c>
      <c r="U3" s="1">
        <v>100</v>
      </c>
    </row>
    <row r="4" spans="3:21">
      <c r="C4">
        <v>2</v>
      </c>
      <c r="D4" t="s">
        <v>146</v>
      </c>
      <c r="E4" t="s">
        <v>54</v>
      </c>
      <c r="G4">
        <v>2</v>
      </c>
      <c r="H4" t="s">
        <v>46</v>
      </c>
      <c r="L4">
        <v>2</v>
      </c>
      <c r="M4" t="s">
        <v>95</v>
      </c>
      <c r="T4" t="s">
        <v>66</v>
      </c>
      <c r="U4" s="1">
        <v>9.5199144789663865</v>
      </c>
    </row>
    <row r="5" spans="3:21">
      <c r="C5">
        <v>3</v>
      </c>
      <c r="D5" t="s">
        <v>147</v>
      </c>
      <c r="E5" t="s">
        <v>55</v>
      </c>
      <c r="G5">
        <v>3</v>
      </c>
      <c r="H5" t="s">
        <v>47</v>
      </c>
      <c r="L5">
        <v>3</v>
      </c>
      <c r="M5" t="s">
        <v>61</v>
      </c>
      <c r="T5" t="s">
        <v>67</v>
      </c>
      <c r="U5" s="1">
        <v>13.21996272914115</v>
      </c>
    </row>
    <row r="6" spans="3:21">
      <c r="C6">
        <v>4</v>
      </c>
      <c r="D6" t="s">
        <v>148</v>
      </c>
      <c r="E6" t="s">
        <v>56</v>
      </c>
      <c r="G6">
        <v>4</v>
      </c>
      <c r="H6" t="s">
        <v>48</v>
      </c>
      <c r="T6" t="s">
        <v>68</v>
      </c>
      <c r="U6" s="1">
        <v>15.840041324188878</v>
      </c>
    </row>
    <row r="7" spans="3:21">
      <c r="C7">
        <v>5</v>
      </c>
      <c r="D7" t="s">
        <v>149</v>
      </c>
      <c r="E7" t="s">
        <v>57</v>
      </c>
      <c r="G7">
        <v>5</v>
      </c>
      <c r="H7" t="s">
        <v>49</v>
      </c>
      <c r="T7" t="s">
        <v>69</v>
      </c>
      <c r="U7" s="1">
        <v>20.220034862972575</v>
      </c>
    </row>
    <row r="8" spans="3:21">
      <c r="C8">
        <v>6</v>
      </c>
      <c r="D8" t="s">
        <v>150</v>
      </c>
      <c r="E8" t="s">
        <v>58</v>
      </c>
      <c r="G8">
        <v>6</v>
      </c>
      <c r="H8" t="s">
        <v>50</v>
      </c>
      <c r="T8" t="s">
        <v>70</v>
      </c>
      <c r="U8" s="1">
        <v>13.559841058734879</v>
      </c>
    </row>
    <row r="9" spans="3:21">
      <c r="C9">
        <v>7</v>
      </c>
      <c r="D9" t="s">
        <v>151</v>
      </c>
      <c r="E9" t="s">
        <v>59</v>
      </c>
      <c r="G9">
        <v>7</v>
      </c>
      <c r="H9" t="s">
        <v>51</v>
      </c>
      <c r="T9" t="s">
        <v>71</v>
      </c>
      <c r="U9" s="1">
        <v>9.5201659055629602</v>
      </c>
    </row>
    <row r="10" spans="3:21">
      <c r="C10">
        <v>8</v>
      </c>
      <c r="D10" t="s">
        <v>152</v>
      </c>
      <c r="E10" t="s">
        <v>60</v>
      </c>
      <c r="G10">
        <v>8</v>
      </c>
      <c r="H10" t="s">
        <v>52</v>
      </c>
      <c r="T10" t="s">
        <v>72</v>
      </c>
      <c r="U10" s="1">
        <v>9.2800339187332597</v>
      </c>
    </row>
    <row r="11" spans="3:21">
      <c r="C11">
        <v>9</v>
      </c>
      <c r="D11" t="s">
        <v>153</v>
      </c>
      <c r="E11" t="s">
        <v>61</v>
      </c>
      <c r="G11">
        <v>9</v>
      </c>
      <c r="H11" t="s">
        <v>53</v>
      </c>
      <c r="T11" t="s">
        <v>73</v>
      </c>
      <c r="U11" s="1">
        <v>8.839998746734377</v>
      </c>
    </row>
    <row r="12" spans="3:21">
      <c r="C12">
        <v>10</v>
      </c>
      <c r="D12" t="s">
        <v>154</v>
      </c>
      <c r="E12" t="s">
        <v>62</v>
      </c>
      <c r="T12" t="s">
        <v>74</v>
      </c>
      <c r="U12" s="1">
        <v>5.8053698945062751</v>
      </c>
    </row>
    <row r="13" spans="3:21">
      <c r="C13">
        <v>11</v>
      </c>
      <c r="D13" t="s">
        <v>155</v>
      </c>
      <c r="E13" t="s">
        <v>63</v>
      </c>
      <c r="T13" t="s">
        <v>75</v>
      </c>
      <c r="U13" s="1">
        <v>6.4884604045944148</v>
      </c>
    </row>
    <row r="14" spans="3:21">
      <c r="T14" t="s">
        <v>76</v>
      </c>
      <c r="U14" s="1">
        <v>8.160102101028583</v>
      </c>
    </row>
    <row r="15" spans="3:21">
      <c r="T15" t="s">
        <v>77</v>
      </c>
      <c r="U15" s="1">
        <v>18.258744844407452</v>
      </c>
    </row>
    <row r="16" spans="3:21">
      <c r="T16" t="s">
        <v>78</v>
      </c>
      <c r="U16" s="1">
        <v>20.839513278200659</v>
      </c>
    </row>
    <row r="17" spans="20:21">
      <c r="T17" t="s">
        <v>79</v>
      </c>
      <c r="U17" s="1">
        <v>10.350232595633384</v>
      </c>
    </row>
    <row r="18" spans="20:21">
      <c r="T18" t="s">
        <v>80</v>
      </c>
      <c r="U18" s="1">
        <v>13.05822740269423</v>
      </c>
    </row>
    <row r="19" spans="20:21">
      <c r="T19" t="s">
        <v>81</v>
      </c>
      <c r="U19" s="1">
        <v>17.039352556432984</v>
      </c>
    </row>
    <row r="20" spans="20:21">
      <c r="T20" t="s">
        <v>82</v>
      </c>
      <c r="U20" s="1">
        <v>6.9880563250604872</v>
      </c>
    </row>
    <row r="21" spans="20:21">
      <c r="T21" t="s">
        <v>83</v>
      </c>
      <c r="U21" s="1">
        <v>6.9653378347213373</v>
      </c>
    </row>
    <row r="22" spans="20:21">
      <c r="T22" t="s">
        <v>84</v>
      </c>
      <c r="U22" s="1">
        <v>14.48784184816212</v>
      </c>
    </row>
    <row r="23" spans="20:21">
      <c r="T23" t="s">
        <v>85</v>
      </c>
      <c r="U23" s="1">
        <v>28.34570003936215</v>
      </c>
    </row>
    <row r="24" spans="20:21">
      <c r="T24" t="s">
        <v>86</v>
      </c>
      <c r="U24" s="1">
        <v>19.947936872957271</v>
      </c>
    </row>
    <row r="25" spans="20:21">
      <c r="T25" t="s">
        <v>87</v>
      </c>
      <c r="U25" s="1">
        <v>23.265120362682563</v>
      </c>
    </row>
    <row r="26" spans="20:21">
      <c r="T26" t="s">
        <v>88</v>
      </c>
      <c r="U26" s="1">
        <v>22.300258797138383</v>
      </c>
    </row>
    <row r="27" spans="20:21">
      <c r="T27" t="s">
        <v>89</v>
      </c>
      <c r="U27" s="1">
        <v>15.088274278338243</v>
      </c>
    </row>
    <row r="28" spans="20:21">
      <c r="T28" t="s">
        <v>90</v>
      </c>
      <c r="U28" s="1">
        <v>25.374158216018085</v>
      </c>
    </row>
    <row r="29" spans="20:21">
      <c r="T29" t="s">
        <v>91</v>
      </c>
      <c r="U29" s="1">
        <v>15.194570519430306</v>
      </c>
    </row>
    <row r="30" spans="20:21">
      <c r="T30" t="s">
        <v>156</v>
      </c>
      <c r="U30" s="1">
        <v>100</v>
      </c>
    </row>
    <row r="31" spans="20:21">
      <c r="T31" t="s">
        <v>93</v>
      </c>
      <c r="U31" s="1">
        <v>49.742561705572655</v>
      </c>
    </row>
  </sheetData>
  <mergeCells count="3">
    <mergeCell ref="G2:H2"/>
    <mergeCell ref="C2:D2"/>
    <mergeCell ref="L2:M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5">
    <tabColor rgb="FF92D050"/>
  </sheetPr>
  <dimension ref="A1:I256"/>
  <sheetViews>
    <sheetView showGridLines="0" showRowColHeaders="0" topLeftCell="D5" zoomScale="85" zoomScaleNormal="85" workbookViewId="0">
      <selection activeCell="I8" sqref="I8:I17"/>
    </sheetView>
  </sheetViews>
  <sheetFormatPr defaultColWidth="10.85546875" defaultRowHeight="14.45"/>
  <cols>
    <col min="1" max="1" width="54.85546875" style="13" customWidth="1"/>
    <col min="2" max="2" width="8.42578125" style="13" customWidth="1"/>
    <col min="3" max="5" width="18.5703125" style="13" customWidth="1"/>
    <col min="6" max="6" width="3.42578125" style="13" customWidth="1"/>
    <col min="7" max="7" width="18.5703125" style="13" customWidth="1"/>
    <col min="8" max="8" width="4" style="13" customWidth="1"/>
    <col min="9" max="9" width="53.85546875" style="3" customWidth="1"/>
    <col min="10" max="10" width="21.7109375" style="3" bestFit="1" customWidth="1"/>
    <col min="11" max="11" width="25.7109375" style="3" customWidth="1"/>
    <col min="12" max="12" width="19.5703125" style="3" customWidth="1"/>
    <col min="13" max="16384" width="10.85546875" style="3"/>
  </cols>
  <sheetData>
    <row r="1" spans="1:9" ht="48.75" customHeight="1">
      <c r="A1" s="84"/>
      <c r="B1" s="84"/>
      <c r="C1" s="85"/>
      <c r="D1" s="85"/>
      <c r="E1" s="85"/>
      <c r="F1" s="85"/>
      <c r="G1" s="85"/>
      <c r="H1" s="85"/>
    </row>
    <row r="2" spans="1:9" ht="21" customHeight="1">
      <c r="A2" s="101" t="s">
        <v>0</v>
      </c>
      <c r="B2" s="101"/>
      <c r="C2" s="101"/>
      <c r="D2" s="101"/>
      <c r="E2" s="101"/>
      <c r="F2" s="101"/>
      <c r="G2" s="101"/>
      <c r="H2" s="101"/>
    </row>
    <row r="3" spans="1:9" ht="21" customHeight="1">
      <c r="A3" s="101"/>
      <c r="B3" s="101"/>
      <c r="C3" s="101"/>
      <c r="D3" s="101"/>
      <c r="E3" s="101"/>
      <c r="F3" s="101"/>
      <c r="G3" s="101"/>
      <c r="H3" s="101"/>
    </row>
    <row r="4" spans="1:9" ht="18.95" thickBot="1">
      <c r="A4" s="22" t="s">
        <v>157</v>
      </c>
      <c r="B4" s="23"/>
      <c r="C4" s="16"/>
      <c r="D4" s="16"/>
      <c r="E4" s="16"/>
      <c r="F4" s="16"/>
      <c r="G4" s="16"/>
      <c r="H4" s="16"/>
    </row>
    <row r="5" spans="1:9" ht="15" thickTop="1">
      <c r="A5" s="24"/>
      <c r="B5" s="25"/>
      <c r="C5" s="16"/>
      <c r="D5" s="16"/>
      <c r="E5" s="16"/>
      <c r="F5" s="16"/>
      <c r="G5" s="16"/>
      <c r="H5" s="16"/>
    </row>
    <row r="6" spans="1:9" ht="32.25" customHeight="1">
      <c r="A6" s="26">
        <v>3</v>
      </c>
      <c r="B6" s="23"/>
      <c r="C6" s="25">
        <v>4</v>
      </c>
      <c r="D6" s="25">
        <v>5</v>
      </c>
      <c r="E6" s="25">
        <v>6</v>
      </c>
      <c r="F6" s="3"/>
      <c r="G6" s="3"/>
      <c r="H6" s="16"/>
    </row>
    <row r="7" spans="1:9" ht="24.95" customHeight="1">
      <c r="A7" s="27" t="str">
        <f>VLOOKUP(A6,DESPLEGABLES!C3:E13,3,0)</f>
        <v>VALOR (Miles Euros)</v>
      </c>
      <c r="B7" s="27"/>
      <c r="C7" s="79" t="str">
        <f>KPI_DATOS!D2</f>
        <v>AÑO 2023</v>
      </c>
      <c r="D7" s="79" t="str">
        <f>KPI_DATOS!E2</f>
        <v>AÑO 2024</v>
      </c>
      <c r="E7" s="79" t="str">
        <f>KPI_DATOS!F2</f>
        <v>AÑO 2025</v>
      </c>
      <c r="F7" s="29"/>
      <c r="G7" s="80" t="str">
        <f>"Evolucion "&amp;E7&amp;" vs "&amp;D7</f>
        <v>Evolucion AÑO 2025 vs AÑO 2024</v>
      </c>
      <c r="H7" s="16"/>
    </row>
    <row r="8" spans="1:9" ht="24.95" customHeight="1">
      <c r="A8" s="28" t="s">
        <v>45</v>
      </c>
      <c r="C8" s="81">
        <f>IF($A$6&lt;4,VLOOKUP($A$7&amp;$A8,KPI_DATOS!$A$2:$L$101,KPI!C$6,0)/1000,VLOOKUP($A$7&amp;$A8,KPI_DATOS!$A$2:$L$101,KPI!C$6,0))</f>
        <v>478.65800000000002</v>
      </c>
      <c r="D8" s="81">
        <f>IF($A$6&lt;4,VLOOKUP($A$7&amp;$A8,KPI_DATOS!$A$2:$L$101,KPI!D$6,0)/1000,VLOOKUP($A$7&amp;$A8,KPI_DATOS!$A$2:$L$101,KPI!D$6,0))</f>
        <v>431.80259999999998</v>
      </c>
      <c r="E8" s="81">
        <f>IF($A$6&lt;4,VLOOKUP($A$7&amp;$A8,KPI_DATOS!$A$2:$L$101,KPI!E$6,0)/1000,VLOOKUP($A$7&amp;$A8,KPI_DATOS!$A$2:$L$101,KPI!E$6,0))</f>
        <v>430.81209999999999</v>
      </c>
      <c r="F8" s="29"/>
      <c r="G8" s="82">
        <f>IFERROR(IF(A6=4,(E8-D8),((E8/D8-1)*100)),"-")</f>
        <v>-0.22938722462532146</v>
      </c>
      <c r="H8" s="16"/>
      <c r="I8" s="30"/>
    </row>
    <row r="9" spans="1:9" ht="24.95" customHeight="1">
      <c r="A9" s="31" t="s">
        <v>46</v>
      </c>
      <c r="C9" s="81">
        <f>IF($A$6&lt;4,VLOOKUP($A$7&amp;$A9,KPI_DATOS!$A$2:$L$101,KPI!C$6,0)/1000,VLOOKUP($A$7&amp;$A9,KPI_DATOS!$A$2:$L$101,KPI!C$6,0))</f>
        <v>251.53389999999999</v>
      </c>
      <c r="D9" s="81">
        <f>IF($A$6&lt;4,VLOOKUP($A$7&amp;$A9,KPI_DATOS!$A$2:$L$101,KPI!D$6,0)/1000,VLOOKUP($A$7&amp;$A9,KPI_DATOS!$A$2:$L$101,KPI!D$6,0))</f>
        <v>240.60239999999999</v>
      </c>
      <c r="E9" s="81">
        <f>IF($A$6&lt;4,VLOOKUP($A$7&amp;$A9,KPI_DATOS!$A$2:$L$101,KPI!E$6,0)/1000,VLOOKUP($A$7&amp;$A9,KPI_DATOS!$A$2:$L$101,KPI!E$6,0))</f>
        <v>239.6412</v>
      </c>
      <c r="F9" s="29"/>
      <c r="G9" s="82">
        <f t="shared" ref="G9:G16" si="0">IFERROR(IF(A7=4,(E9-D9),((E9/D9-1)*100)),"-")</f>
        <v>-0.39949726187269441</v>
      </c>
      <c r="H9" s="16"/>
      <c r="I9" s="32"/>
    </row>
    <row r="10" spans="1:9" ht="24.95" customHeight="1">
      <c r="A10" s="33" t="s">
        <v>47</v>
      </c>
      <c r="C10" s="81">
        <f>IF($A$6&lt;4,VLOOKUP($A$7&amp;$A10,KPI_DATOS!$A$2:$L$101,KPI!C$6,0)/1000,VLOOKUP($A$7&amp;$A10,KPI_DATOS!$A$2:$L$101,KPI!C$6,0))</f>
        <v>148.1574</v>
      </c>
      <c r="D10" s="81">
        <f>IF($A$6&lt;4,VLOOKUP($A$7&amp;$A10,KPI_DATOS!$A$2:$L$101,KPI!D$6,0)/1000,VLOOKUP($A$7&amp;$A10,KPI_DATOS!$A$2:$L$101,KPI!D$6,0))</f>
        <v>148.6584</v>
      </c>
      <c r="E10" s="81">
        <f>IF($A$6&lt;4,VLOOKUP($A$7&amp;$A10,KPI_DATOS!$A$2:$L$101,KPI!E$6,0)/1000,VLOOKUP($A$7&amp;$A10,KPI_DATOS!$A$2:$L$101,KPI!E$6,0))</f>
        <v>139.44129999999998</v>
      </c>
      <c r="F10" s="29"/>
      <c r="G10" s="82">
        <f t="shared" si="0"/>
        <v>-6.2001878131340167</v>
      </c>
      <c r="H10" s="16"/>
      <c r="I10" s="32"/>
    </row>
    <row r="11" spans="1:9" ht="24.95" customHeight="1">
      <c r="A11" s="34" t="s">
        <v>48</v>
      </c>
      <c r="C11" s="81">
        <f>IF($A$6&lt;4,VLOOKUP($A$7&amp;$A11,KPI_DATOS!$A$2:$L$101,KPI!C$6,0)/1000,VLOOKUP($A$7&amp;$A11,KPI_DATOS!$A$2:$L$101,KPI!C$6,0))</f>
        <v>103.37649999999999</v>
      </c>
      <c r="D11" s="81">
        <f>IF($A$6&lt;4,VLOOKUP($A$7&amp;$A11,KPI_DATOS!$A$2:$L$101,KPI!D$6,0)/1000,VLOOKUP($A$7&amp;$A11,KPI_DATOS!$A$2:$L$101,KPI!D$6,0))</f>
        <v>91.943950000000001</v>
      </c>
      <c r="E11" s="81">
        <f>IF($A$6&lt;4,VLOOKUP($A$7&amp;$A11,KPI_DATOS!$A$2:$L$101,KPI!E$6,0)/1000,VLOOKUP($A$7&amp;$A11,KPI_DATOS!$A$2:$L$101,KPI!E$6,0))</f>
        <v>100.1999</v>
      </c>
      <c r="F11" s="29"/>
      <c r="G11" s="82">
        <f t="shared" si="0"/>
        <v>8.9793292543990155</v>
      </c>
      <c r="H11" s="16"/>
      <c r="I11" s="32"/>
    </row>
    <row r="12" spans="1:9" ht="24.95" customHeight="1">
      <c r="A12" s="34" t="s">
        <v>49</v>
      </c>
      <c r="C12" s="81">
        <f>IF($A$6&lt;4,VLOOKUP($A$7&amp;$A12,KPI_DATOS!$A$2:$L$101,KPI!C$6,0)/1000,VLOOKUP($A$7&amp;$A12,KPI_DATOS!$A$2:$L$101,KPI!C$6,0))</f>
        <v>117.837</v>
      </c>
      <c r="D12" s="81">
        <f>IF($A$6&lt;4,VLOOKUP($A$7&amp;$A12,KPI_DATOS!$A$2:$L$101,KPI!D$6,0)/1000,VLOOKUP($A$7&amp;$A12,KPI_DATOS!$A$2:$L$101,KPI!D$6,0))</f>
        <v>90.077130000000011</v>
      </c>
      <c r="E12" s="81">
        <f>IF($A$6&lt;4,VLOOKUP($A$7&amp;$A12,KPI_DATOS!$A$2:$L$101,KPI!E$6,0)/1000,VLOOKUP($A$7&amp;$A12,KPI_DATOS!$A$2:$L$101,KPI!E$6,0))</f>
        <v>95.130169999999993</v>
      </c>
      <c r="F12" s="29"/>
      <c r="G12" s="82">
        <f t="shared" si="0"/>
        <v>5.6096813919359834</v>
      </c>
      <c r="H12" s="16"/>
      <c r="I12" s="32"/>
    </row>
    <row r="13" spans="1:9" ht="24.95" customHeight="1">
      <c r="A13" s="34" t="s">
        <v>50</v>
      </c>
      <c r="C13" s="81">
        <f>IF($A$6&lt;4,VLOOKUP($A$7&amp;$A13,KPI_DATOS!$A$2:$L$101,KPI!C$6,0)/1000,VLOOKUP($A$7&amp;$A13,KPI_DATOS!$A$2:$L$101,KPI!C$6,0))</f>
        <v>48.58032</v>
      </c>
      <c r="D13" s="81">
        <f>IF($A$6&lt;4,VLOOKUP($A$7&amp;$A13,KPI_DATOS!$A$2:$L$101,KPI!D$6,0)/1000,VLOOKUP($A$7&amp;$A13,KPI_DATOS!$A$2:$L$101,KPI!D$6,0))</f>
        <v>46.796030000000002</v>
      </c>
      <c r="E13" s="81">
        <f>IF($A$6&lt;4,VLOOKUP($A$7&amp;$A13,KPI_DATOS!$A$2:$L$101,KPI!E$6,0)/1000,VLOOKUP($A$7&amp;$A13,KPI_DATOS!$A$2:$L$101,KPI!E$6,0))</f>
        <v>42.959859999999999</v>
      </c>
      <c r="F13" s="29"/>
      <c r="G13" s="82">
        <f t="shared" si="0"/>
        <v>-8.1976398425251062</v>
      </c>
      <c r="H13" s="16"/>
      <c r="I13" s="32"/>
    </row>
    <row r="14" spans="1:9" ht="24.95" customHeight="1">
      <c r="A14" s="34" t="s">
        <v>51</v>
      </c>
      <c r="C14" s="81">
        <f>IF($A$6&lt;4,VLOOKUP($A$7&amp;$A14,KPI_DATOS!$A$2:$L$101,KPI!C$6,0)/1000,VLOOKUP($A$7&amp;$A14,KPI_DATOS!$A$2:$L$101,KPI!C$6,0))</f>
        <v>19.228009999999998</v>
      </c>
      <c r="D14" s="81">
        <f>IF($A$6&lt;4,VLOOKUP($A$7&amp;$A14,KPI_DATOS!$A$2:$L$101,KPI!D$6,0)/1000,VLOOKUP($A$7&amp;$A14,KPI_DATOS!$A$2:$L$101,KPI!D$6,0))</f>
        <v>16.908939999999998</v>
      </c>
      <c r="E14" s="81">
        <f>IF($A$6&lt;4,VLOOKUP($A$7&amp;$A14,KPI_DATOS!$A$2:$L$101,KPI!E$6,0)/1000,VLOOKUP($A$7&amp;$A14,KPI_DATOS!$A$2:$L$101,KPI!E$6,0))</f>
        <v>16.031190000000002</v>
      </c>
      <c r="F14" s="29"/>
      <c r="G14" s="82">
        <f t="shared" si="0"/>
        <v>-5.1910409523009404</v>
      </c>
      <c r="H14" s="16"/>
      <c r="I14" s="32"/>
    </row>
    <row r="15" spans="1:9" ht="24.95" customHeight="1">
      <c r="A15" s="34" t="s">
        <v>52</v>
      </c>
      <c r="C15" s="81">
        <f>IF($A$6&lt;4,VLOOKUP($A$7&amp;$A15,KPI_DATOS!$A$2:$L$101,KPI!C$6,0)/1000,VLOOKUP($A$7&amp;$A15,KPI_DATOS!$A$2:$L$101,KPI!C$6,0))</f>
        <v>23.328610000000001</v>
      </c>
      <c r="D15" s="81">
        <f>IF($A$6&lt;4,VLOOKUP($A$7&amp;$A15,KPI_DATOS!$A$2:$L$101,KPI!D$6,0)/1000,VLOOKUP($A$7&amp;$A15,KPI_DATOS!$A$2:$L$101,KPI!D$6,0))</f>
        <v>20.01239</v>
      </c>
      <c r="E15" s="81">
        <f>IF($A$6&lt;4,VLOOKUP($A$7&amp;$A15,KPI_DATOS!$A$2:$L$101,KPI!E$6,0)/1000,VLOOKUP($A$7&amp;$A15,KPI_DATOS!$A$2:$L$101,KPI!E$6,0))</f>
        <v>21.18769</v>
      </c>
      <c r="F15" s="29"/>
      <c r="G15" s="82">
        <f t="shared" si="0"/>
        <v>5.8728617621383483</v>
      </c>
      <c r="H15" s="16"/>
      <c r="I15" s="32"/>
    </row>
    <row r="16" spans="1:9" ht="24.95" customHeight="1">
      <c r="A16" s="33" t="s">
        <v>53</v>
      </c>
      <c r="C16" s="81">
        <f>IF($A$6&lt;4,VLOOKUP($A$7&amp;$A16,KPI_DATOS!$A$2:$L$101,KPI!C$6,0)/1000,VLOOKUP($A$7&amp;$A16,KPI_DATOS!$A$2:$L$101,KPI!C$6,0))</f>
        <v>18.150200000000002</v>
      </c>
      <c r="D16" s="81">
        <f>IF($A$6&lt;4,VLOOKUP($A$7&amp;$A16,KPI_DATOS!$A$2:$L$101,KPI!D$6,0)/1000,VLOOKUP($A$7&amp;$A16,KPI_DATOS!$A$2:$L$101,KPI!D$6,0))</f>
        <v>17.405669999999997</v>
      </c>
      <c r="E16" s="81">
        <f>IF($A$6&lt;4,VLOOKUP($A$7&amp;$A16,KPI_DATOS!$A$2:$L$101,KPI!E$6,0)/1000,VLOOKUP($A$7&amp;$A16,KPI_DATOS!$A$2:$L$101,KPI!E$6,0))</f>
        <v>15.86199</v>
      </c>
      <c r="F16" s="29"/>
      <c r="G16" s="82">
        <f t="shared" si="0"/>
        <v>-8.8688341212949435</v>
      </c>
      <c r="H16" s="16"/>
      <c r="I16" s="32"/>
    </row>
    <row r="17" spans="1:9" ht="24.95" customHeight="1">
      <c r="A17" s="34"/>
      <c r="C17" s="35"/>
      <c r="D17" s="35"/>
      <c r="E17" s="35"/>
      <c r="F17" s="35"/>
      <c r="G17" s="35"/>
      <c r="H17" s="35"/>
      <c r="I17" s="35"/>
    </row>
    <row r="18" spans="1:9" ht="24.95" customHeight="1">
      <c r="A18" s="35"/>
      <c r="C18" s="35"/>
      <c r="D18" s="35"/>
      <c r="E18" s="35"/>
      <c r="F18" s="35"/>
      <c r="G18" s="35"/>
      <c r="H18" s="35"/>
      <c r="I18" s="35"/>
    </row>
    <row r="19" spans="1:9" ht="24.95" customHeight="1">
      <c r="A19" s="35"/>
      <c r="C19" s="35"/>
      <c r="D19" s="35"/>
      <c r="E19" s="35"/>
      <c r="F19" s="35"/>
      <c r="G19" s="35"/>
      <c r="H19" s="35"/>
      <c r="I19" s="35"/>
    </row>
    <row r="20" spans="1:9" ht="24.95" customHeight="1">
      <c r="A20" s="34"/>
      <c r="C20" s="35"/>
      <c r="D20" s="35"/>
      <c r="E20" s="35"/>
      <c r="F20" s="35"/>
      <c r="G20" s="35"/>
      <c r="H20" s="35"/>
      <c r="I20" s="35"/>
    </row>
    <row r="21" spans="1:9" ht="24.95" customHeight="1">
      <c r="A21" s="34"/>
      <c r="C21" s="35"/>
      <c r="D21" s="35"/>
      <c r="E21" s="35"/>
      <c r="F21" s="35"/>
      <c r="G21" s="35"/>
      <c r="H21" s="35"/>
      <c r="I21" s="35"/>
    </row>
    <row r="22" spans="1:9" ht="24.95" customHeight="1">
      <c r="A22" s="34"/>
      <c r="C22" s="35"/>
      <c r="D22" s="35"/>
      <c r="E22" s="35"/>
      <c r="F22" s="35"/>
      <c r="G22" s="35"/>
      <c r="H22" s="35"/>
      <c r="I22" s="35"/>
    </row>
    <row r="23" spans="1:9" ht="24.95" customHeight="1">
      <c r="A23" s="34"/>
      <c r="C23" s="35"/>
      <c r="D23" s="35"/>
      <c r="E23" s="35"/>
      <c r="F23" s="35"/>
      <c r="G23" s="35"/>
      <c r="H23" s="35"/>
      <c r="I23" s="35"/>
    </row>
    <row r="24" spans="1:9" ht="24.95" customHeight="1">
      <c r="A24" s="31"/>
      <c r="C24" s="35"/>
      <c r="D24" s="35"/>
      <c r="E24" s="35"/>
      <c r="F24" s="35"/>
      <c r="G24" s="35"/>
      <c r="H24" s="35"/>
      <c r="I24" s="35"/>
    </row>
    <row r="25" spans="1:9" ht="24.95" customHeight="1">
      <c r="A25" s="33"/>
      <c r="C25" s="35"/>
      <c r="D25" s="35"/>
      <c r="E25" s="35"/>
      <c r="F25" s="35"/>
      <c r="G25" s="35"/>
      <c r="H25" s="35"/>
      <c r="I25" s="35"/>
    </row>
    <row r="26" spans="1:9" ht="24.95" customHeight="1">
      <c r="A26" s="34"/>
      <c r="C26" s="35"/>
      <c r="D26" s="35"/>
      <c r="E26" s="35"/>
      <c r="F26" s="35"/>
      <c r="G26" s="35"/>
      <c r="H26" s="35"/>
      <c r="I26" s="35"/>
    </row>
    <row r="27" spans="1:9" ht="24.95" customHeight="1">
      <c r="A27" s="34"/>
      <c r="C27" s="35"/>
      <c r="D27" s="35"/>
      <c r="E27" s="35"/>
      <c r="F27" s="35"/>
      <c r="G27" s="35"/>
      <c r="H27" s="35"/>
      <c r="I27" s="35"/>
    </row>
    <row r="28" spans="1:9" ht="24.95" customHeight="1">
      <c r="A28" s="34"/>
      <c r="C28" s="35"/>
      <c r="D28" s="35"/>
      <c r="E28" s="35"/>
      <c r="F28" s="35"/>
      <c r="G28" s="35"/>
      <c r="H28" s="35"/>
      <c r="I28" s="35"/>
    </row>
    <row r="29" spans="1:9" ht="24.95" customHeight="1">
      <c r="A29" s="34"/>
      <c r="C29" s="35"/>
      <c r="D29" s="35"/>
      <c r="E29" s="35"/>
      <c r="F29" s="35"/>
      <c r="G29" s="35"/>
      <c r="H29" s="35"/>
      <c r="I29" s="35"/>
    </row>
    <row r="30" spans="1:9" ht="24.95" customHeight="1">
      <c r="A30" s="34"/>
      <c r="C30" s="35"/>
      <c r="D30" s="35"/>
      <c r="E30" s="35"/>
      <c r="F30" s="35"/>
      <c r="G30" s="35"/>
      <c r="H30" s="35"/>
      <c r="I30" s="35"/>
    </row>
    <row r="31" spans="1:9" ht="24.95" customHeight="1">
      <c r="A31" s="34"/>
      <c r="C31" s="35"/>
      <c r="D31" s="35"/>
      <c r="E31" s="35"/>
      <c r="F31" s="35"/>
      <c r="G31" s="35"/>
      <c r="H31" s="35"/>
      <c r="I31" s="35"/>
    </row>
    <row r="32" spans="1:9" ht="24.95" customHeight="1">
      <c r="A32" s="34"/>
      <c r="C32" s="35"/>
      <c r="D32" s="35"/>
      <c r="E32" s="35"/>
      <c r="F32" s="35"/>
      <c r="G32" s="35"/>
      <c r="H32" s="35"/>
      <c r="I32" s="35"/>
    </row>
    <row r="33" spans="1:9" ht="24.95" customHeight="1">
      <c r="A33" s="34"/>
      <c r="C33" s="35"/>
      <c r="D33" s="35"/>
      <c r="E33" s="35"/>
      <c r="F33" s="35"/>
      <c r="G33" s="35"/>
      <c r="H33" s="35"/>
      <c r="I33" s="35"/>
    </row>
    <row r="34" spans="1:9" ht="24.95" customHeight="1">
      <c r="A34" s="33"/>
      <c r="C34" s="35"/>
      <c r="D34" s="35"/>
      <c r="E34" s="35"/>
      <c r="F34" s="35"/>
      <c r="G34" s="35"/>
      <c r="H34" s="35"/>
      <c r="I34" s="35"/>
    </row>
    <row r="35" spans="1:9" ht="24.95" customHeight="1">
      <c r="A35" s="34"/>
      <c r="C35" s="35"/>
      <c r="D35" s="35"/>
      <c r="E35" s="35"/>
      <c r="F35" s="35"/>
      <c r="G35" s="35"/>
      <c r="H35" s="35"/>
      <c r="I35" s="35"/>
    </row>
    <row r="36" spans="1:9" ht="24.95" customHeight="1">
      <c r="A36" s="34"/>
      <c r="C36" s="35"/>
      <c r="D36" s="35"/>
      <c r="E36" s="35"/>
      <c r="F36" s="35"/>
      <c r="G36" s="35"/>
      <c r="H36" s="35"/>
      <c r="I36" s="35"/>
    </row>
    <row r="37" spans="1:9" ht="24.95" customHeight="1">
      <c r="A37" s="34"/>
      <c r="C37" s="35"/>
      <c r="D37" s="35"/>
      <c r="E37" s="35"/>
      <c r="F37" s="35"/>
      <c r="G37" s="35"/>
      <c r="H37" s="35"/>
      <c r="I37" s="35"/>
    </row>
    <row r="38" spans="1:9" ht="24.95" customHeight="1">
      <c r="A38" s="34"/>
      <c r="C38" s="35"/>
      <c r="D38" s="35"/>
      <c r="E38" s="35"/>
      <c r="F38" s="35"/>
      <c r="G38" s="35"/>
      <c r="H38" s="35"/>
      <c r="I38" s="35"/>
    </row>
    <row r="39" spans="1:9" ht="24.95" customHeight="1">
      <c r="A39" s="31"/>
      <c r="C39" s="35"/>
      <c r="D39" s="35"/>
      <c r="E39" s="35"/>
      <c r="F39" s="35"/>
      <c r="G39" s="35"/>
      <c r="H39" s="35"/>
      <c r="I39" s="35"/>
    </row>
    <row r="40" spans="1:9" ht="24.95" customHeight="1">
      <c r="A40" s="36"/>
      <c r="C40" s="35"/>
      <c r="D40" s="35"/>
      <c r="E40" s="35"/>
      <c r="F40" s="35"/>
      <c r="G40" s="35"/>
      <c r="H40" s="35"/>
      <c r="I40" s="35"/>
    </row>
    <row r="41" spans="1:9" ht="24.95" customHeight="1">
      <c r="A41" s="36"/>
      <c r="C41" s="35"/>
      <c r="D41" s="35"/>
      <c r="E41" s="35"/>
      <c r="F41" s="35"/>
      <c r="G41" s="35"/>
      <c r="H41" s="35"/>
      <c r="I41" s="35"/>
    </row>
    <row r="42" spans="1:9" ht="24.95" customHeight="1">
      <c r="A42" s="36"/>
      <c r="C42" s="35"/>
      <c r="D42" s="35"/>
      <c r="E42" s="35"/>
      <c r="F42" s="35"/>
      <c r="G42" s="35"/>
      <c r="H42" s="35"/>
      <c r="I42" s="35"/>
    </row>
    <row r="43" spans="1:9" ht="24.95" customHeight="1">
      <c r="A43" s="36"/>
      <c r="C43" s="35"/>
      <c r="D43" s="35"/>
      <c r="E43" s="35"/>
      <c r="F43" s="35"/>
      <c r="G43" s="35"/>
      <c r="H43" s="35"/>
      <c r="I43" s="35"/>
    </row>
    <row r="44" spans="1:9" ht="24.95" customHeight="1">
      <c r="A44" s="31"/>
      <c r="C44" s="35"/>
      <c r="D44" s="35"/>
      <c r="E44" s="35"/>
      <c r="F44" s="35"/>
      <c r="G44" s="35"/>
      <c r="H44" s="35"/>
      <c r="I44" s="35"/>
    </row>
    <row r="45" spans="1:9" ht="24.95" customHeight="1">
      <c r="A45" s="33"/>
      <c r="C45" s="35"/>
      <c r="D45" s="35"/>
      <c r="E45" s="35"/>
      <c r="F45" s="35"/>
      <c r="G45" s="35"/>
      <c r="H45" s="35"/>
      <c r="I45" s="35"/>
    </row>
    <row r="46" spans="1:9" ht="24.95" customHeight="1">
      <c r="A46" s="34"/>
      <c r="C46" s="35"/>
      <c r="D46" s="35"/>
      <c r="E46" s="35"/>
      <c r="F46" s="35"/>
      <c r="G46" s="35"/>
      <c r="H46" s="35"/>
      <c r="I46" s="35"/>
    </row>
    <row r="47" spans="1:9" ht="24.95" customHeight="1">
      <c r="A47" s="34"/>
      <c r="C47" s="35"/>
      <c r="D47" s="35"/>
      <c r="E47" s="35"/>
      <c r="F47" s="35"/>
      <c r="G47" s="35"/>
      <c r="H47" s="35"/>
      <c r="I47" s="35"/>
    </row>
    <row r="48" spans="1:9" ht="24.95" customHeight="1">
      <c r="A48" s="34"/>
      <c r="C48" s="35"/>
      <c r="D48" s="35"/>
      <c r="E48" s="35"/>
      <c r="F48" s="35"/>
      <c r="G48" s="35"/>
      <c r="H48" s="35"/>
      <c r="I48" s="35"/>
    </row>
    <row r="49" spans="1:9" ht="24.95" customHeight="1">
      <c r="A49" s="34"/>
      <c r="C49" s="35"/>
      <c r="D49" s="35"/>
      <c r="E49" s="35"/>
      <c r="F49" s="35"/>
      <c r="G49" s="35"/>
      <c r="H49" s="35"/>
      <c r="I49" s="35"/>
    </row>
    <row r="50" spans="1:9" ht="24.95" customHeight="1">
      <c r="A50" s="34"/>
      <c r="C50" s="35"/>
      <c r="D50" s="35"/>
      <c r="E50" s="35"/>
      <c r="F50" s="35"/>
      <c r="G50" s="35"/>
      <c r="H50" s="35"/>
      <c r="I50" s="35"/>
    </row>
    <row r="51" spans="1:9" ht="24.95" customHeight="1">
      <c r="A51" s="34"/>
      <c r="C51" s="35"/>
      <c r="D51" s="35"/>
      <c r="E51" s="35"/>
      <c r="F51" s="35"/>
      <c r="G51" s="35"/>
      <c r="H51" s="35"/>
      <c r="I51" s="35"/>
    </row>
    <row r="52" spans="1:9" ht="24.95" customHeight="1">
      <c r="A52" s="34"/>
      <c r="C52" s="35"/>
      <c r="D52" s="35"/>
      <c r="E52" s="35"/>
      <c r="F52" s="35"/>
      <c r="G52" s="35"/>
      <c r="H52" s="35"/>
      <c r="I52" s="35"/>
    </row>
    <row r="53" spans="1:9" ht="24.95" customHeight="1">
      <c r="A53" s="33"/>
      <c r="C53" s="35"/>
      <c r="D53" s="35"/>
      <c r="E53" s="35"/>
      <c r="F53" s="35"/>
      <c r="G53" s="35"/>
      <c r="H53" s="35"/>
      <c r="I53" s="35"/>
    </row>
    <row r="54" spans="1:9" ht="24.95" customHeight="1">
      <c r="A54" s="31"/>
      <c r="C54" s="35"/>
      <c r="D54" s="35"/>
      <c r="E54" s="35"/>
      <c r="F54" s="35"/>
      <c r="G54" s="35"/>
      <c r="H54" s="35"/>
      <c r="I54" s="35"/>
    </row>
    <row r="55" spans="1:9" ht="24.95" customHeight="1">
      <c r="A55" s="36"/>
      <c r="C55" s="35"/>
      <c r="D55" s="35"/>
      <c r="E55" s="35"/>
      <c r="F55" s="35"/>
      <c r="G55" s="35"/>
      <c r="H55" s="35"/>
      <c r="I55" s="35"/>
    </row>
    <row r="56" spans="1:9" ht="24.95" customHeight="1">
      <c r="A56" s="36"/>
      <c r="C56" s="35"/>
      <c r="D56" s="35"/>
      <c r="E56" s="35"/>
      <c r="F56" s="35"/>
      <c r="G56" s="35"/>
      <c r="H56" s="35"/>
      <c r="I56" s="35"/>
    </row>
    <row r="57" spans="1:9" ht="24.95" customHeight="1">
      <c r="A57" s="36"/>
      <c r="C57" s="35"/>
      <c r="D57" s="35"/>
      <c r="E57" s="35"/>
      <c r="F57" s="35"/>
      <c r="G57" s="35"/>
      <c r="H57" s="35"/>
      <c r="I57" s="35"/>
    </row>
    <row r="58" spans="1:9" ht="24.95" customHeight="1">
      <c r="A58" s="36"/>
      <c r="C58" s="35"/>
      <c r="D58" s="35"/>
      <c r="E58" s="35"/>
      <c r="F58" s="35"/>
      <c r="G58" s="35"/>
      <c r="H58" s="35"/>
      <c r="I58" s="35"/>
    </row>
    <row r="59" spans="1:9" ht="24.95" customHeight="1">
      <c r="A59" s="36"/>
      <c r="C59" s="35"/>
      <c r="D59" s="35"/>
      <c r="E59" s="35"/>
      <c r="F59" s="35"/>
      <c r="G59" s="35"/>
      <c r="H59" s="35"/>
      <c r="I59" s="35"/>
    </row>
    <row r="60" spans="1:9" ht="24.95" customHeight="1">
      <c r="A60" s="36"/>
      <c r="C60" s="35"/>
      <c r="D60" s="35"/>
      <c r="E60" s="35"/>
      <c r="F60" s="35"/>
      <c r="G60" s="35"/>
      <c r="H60" s="35"/>
      <c r="I60" s="35"/>
    </row>
    <row r="61" spans="1:9" ht="24.95" customHeight="1">
      <c r="A61" s="36"/>
      <c r="C61" s="35"/>
      <c r="D61" s="35"/>
      <c r="E61" s="35"/>
      <c r="F61" s="35"/>
      <c r="G61" s="35"/>
      <c r="H61" s="35"/>
      <c r="I61" s="35"/>
    </row>
    <row r="62" spans="1:9" ht="24.95" customHeight="1">
      <c r="A62" s="36"/>
      <c r="C62" s="35"/>
      <c r="D62" s="35"/>
      <c r="E62" s="35"/>
      <c r="F62" s="35"/>
      <c r="G62" s="35"/>
      <c r="H62" s="35"/>
      <c r="I62" s="35"/>
    </row>
    <row r="63" spans="1:9" ht="24.95" customHeight="1">
      <c r="A63" s="36"/>
      <c r="C63" s="35"/>
      <c r="D63" s="35"/>
      <c r="E63" s="35"/>
      <c r="F63" s="35"/>
      <c r="G63" s="35"/>
      <c r="H63" s="35"/>
      <c r="I63" s="35"/>
    </row>
    <row r="64" spans="1:9" ht="24.95" customHeight="1">
      <c r="A64" s="31"/>
      <c r="C64" s="35"/>
      <c r="D64" s="35"/>
      <c r="E64" s="35"/>
      <c r="F64" s="35"/>
      <c r="G64" s="35"/>
      <c r="H64" s="35"/>
      <c r="I64" s="35"/>
    </row>
    <row r="65" spans="1:9" ht="24.95" customHeight="1">
      <c r="A65" s="31"/>
      <c r="C65" s="35"/>
      <c r="D65" s="35"/>
      <c r="E65" s="35"/>
      <c r="F65" s="35"/>
      <c r="G65" s="35"/>
      <c r="H65" s="35"/>
      <c r="I65" s="35"/>
    </row>
    <row r="66" spans="1:9" ht="24.95" customHeight="1">
      <c r="A66" s="31"/>
      <c r="C66" s="35"/>
      <c r="D66" s="35"/>
      <c r="E66" s="35"/>
      <c r="F66" s="35"/>
      <c r="G66" s="35"/>
      <c r="H66" s="35"/>
      <c r="I66" s="35"/>
    </row>
    <row r="67" spans="1:9" ht="24.95" customHeight="1">
      <c r="A67" s="31"/>
      <c r="C67" s="35"/>
      <c r="D67" s="35"/>
      <c r="E67" s="35"/>
      <c r="F67" s="35"/>
      <c r="G67" s="35"/>
      <c r="H67" s="35"/>
      <c r="I67" s="35"/>
    </row>
    <row r="68" spans="1:9" ht="24.95" customHeight="1">
      <c r="A68" s="31"/>
      <c r="C68" s="35"/>
      <c r="D68" s="35"/>
      <c r="E68" s="35"/>
      <c r="F68" s="35"/>
      <c r="G68" s="35"/>
      <c r="H68" s="35"/>
      <c r="I68" s="35"/>
    </row>
    <row r="69" spans="1:9" ht="24.95" customHeight="1">
      <c r="A69" s="37"/>
      <c r="C69" s="35"/>
      <c r="D69" s="35"/>
      <c r="E69" s="35"/>
      <c r="F69" s="35"/>
      <c r="G69" s="35"/>
      <c r="H69" s="35"/>
      <c r="I69" s="35"/>
    </row>
    <row r="70" spans="1:9" ht="24.95" customHeight="1">
      <c r="A70" s="37"/>
      <c r="C70" s="35"/>
      <c r="D70" s="35"/>
      <c r="E70" s="35"/>
      <c r="F70" s="35"/>
      <c r="G70" s="35"/>
      <c r="H70" s="35"/>
      <c r="I70" s="35"/>
    </row>
    <row r="71" spans="1:9" ht="24.95" customHeight="1">
      <c r="A71" s="37"/>
      <c r="C71" s="35"/>
      <c r="D71" s="35"/>
      <c r="E71" s="35"/>
      <c r="F71" s="35"/>
      <c r="G71" s="35"/>
      <c r="H71" s="35"/>
      <c r="I71" s="35"/>
    </row>
    <row r="72" spans="1:9" ht="24.95" customHeight="1">
      <c r="A72" s="37"/>
      <c r="C72" s="35"/>
      <c r="D72" s="35"/>
      <c r="E72" s="35"/>
      <c r="F72" s="35"/>
      <c r="G72" s="35"/>
      <c r="H72" s="35"/>
      <c r="I72" s="35"/>
    </row>
    <row r="73" spans="1:9" ht="24.95" customHeight="1">
      <c r="A73" s="38"/>
      <c r="C73" s="35"/>
      <c r="D73" s="35"/>
      <c r="E73" s="35"/>
      <c r="F73" s="35"/>
      <c r="G73" s="35"/>
      <c r="H73" s="35"/>
      <c r="I73" s="35"/>
    </row>
    <row r="74" spans="1:9" ht="24.95" customHeight="1">
      <c r="A74" s="38"/>
      <c r="C74" s="35"/>
      <c r="D74" s="35"/>
      <c r="E74" s="35"/>
      <c r="F74" s="35"/>
      <c r="G74" s="35"/>
      <c r="H74" s="35"/>
      <c r="I74" s="35"/>
    </row>
    <row r="75" spans="1:9" ht="24.95" customHeight="1">
      <c r="A75" s="37"/>
      <c r="C75" s="35"/>
      <c r="D75" s="35"/>
      <c r="E75" s="35"/>
      <c r="F75" s="35"/>
      <c r="G75" s="35"/>
      <c r="H75" s="35"/>
      <c r="I75" s="35"/>
    </row>
    <row r="76" spans="1:9" ht="24.95" customHeight="1">
      <c r="A76" s="36"/>
      <c r="C76" s="35"/>
      <c r="D76" s="35"/>
      <c r="E76" s="35"/>
      <c r="F76" s="35"/>
      <c r="G76" s="35"/>
      <c r="H76" s="35"/>
      <c r="I76" s="35"/>
    </row>
    <row r="77" spans="1:9" ht="24.95" customHeight="1">
      <c r="A77" s="36"/>
      <c r="C77" s="35"/>
      <c r="D77" s="35"/>
      <c r="E77" s="35"/>
      <c r="F77" s="35"/>
      <c r="G77" s="35"/>
      <c r="H77" s="35"/>
      <c r="I77" s="35"/>
    </row>
    <row r="78" spans="1:9" ht="24.95" customHeight="1">
      <c r="A78" s="36"/>
      <c r="C78" s="35"/>
      <c r="D78" s="35"/>
      <c r="E78" s="35"/>
      <c r="F78" s="35"/>
      <c r="G78" s="35"/>
      <c r="H78" s="35"/>
      <c r="I78" s="35"/>
    </row>
    <row r="79" spans="1:9" ht="24.95" customHeight="1">
      <c r="A79" s="31"/>
      <c r="C79" s="35"/>
      <c r="D79" s="35"/>
      <c r="E79" s="35"/>
      <c r="F79" s="35"/>
      <c r="G79" s="35"/>
      <c r="H79" s="35"/>
      <c r="I79" s="35"/>
    </row>
    <row r="80" spans="1:9" ht="24.95" customHeight="1">
      <c r="C80" s="35"/>
      <c r="D80" s="35"/>
      <c r="E80" s="35"/>
      <c r="F80" s="35"/>
      <c r="G80" s="35"/>
      <c r="H80" s="35"/>
      <c r="I80" s="35"/>
    </row>
    <row r="81" spans="3:9" ht="24.95" customHeight="1">
      <c r="C81" s="35"/>
      <c r="D81" s="35"/>
      <c r="E81" s="35"/>
      <c r="F81" s="35"/>
      <c r="G81" s="35"/>
      <c r="H81" s="35"/>
      <c r="I81" s="35"/>
    </row>
    <row r="82" spans="3:9">
      <c r="C82" s="35"/>
      <c r="D82" s="35"/>
      <c r="E82" s="35"/>
      <c r="F82" s="35"/>
      <c r="G82" s="35"/>
      <c r="H82" s="35"/>
      <c r="I82" s="35"/>
    </row>
    <row r="83" spans="3:9">
      <c r="C83" s="35"/>
      <c r="D83" s="35"/>
      <c r="E83" s="35"/>
      <c r="F83" s="35"/>
      <c r="G83" s="35"/>
      <c r="H83" s="35"/>
      <c r="I83" s="35"/>
    </row>
    <row r="84" spans="3:9">
      <c r="C84" s="35"/>
      <c r="D84" s="35"/>
      <c r="E84" s="35"/>
      <c r="F84" s="35"/>
      <c r="G84" s="35"/>
      <c r="H84" s="35"/>
      <c r="I84" s="35"/>
    </row>
    <row r="85" spans="3:9">
      <c r="C85" s="35"/>
      <c r="D85" s="35"/>
      <c r="E85" s="35"/>
      <c r="F85" s="35"/>
      <c r="G85" s="35"/>
      <c r="H85" s="35"/>
      <c r="I85" s="35"/>
    </row>
    <row r="86" spans="3:9">
      <c r="C86" s="35"/>
      <c r="D86" s="35"/>
      <c r="E86" s="35"/>
      <c r="F86" s="35"/>
      <c r="G86" s="35"/>
      <c r="H86" s="35"/>
      <c r="I86" s="35"/>
    </row>
    <row r="87" spans="3:9">
      <c r="C87" s="35"/>
      <c r="D87" s="35"/>
      <c r="E87" s="35"/>
      <c r="F87" s="35"/>
      <c r="G87" s="35"/>
      <c r="H87" s="35"/>
      <c r="I87" s="35"/>
    </row>
    <row r="88" spans="3:9">
      <c r="C88" s="35"/>
      <c r="D88" s="35"/>
      <c r="E88" s="35"/>
      <c r="F88" s="35"/>
      <c r="G88" s="35"/>
      <c r="H88" s="35"/>
      <c r="I88" s="35"/>
    </row>
    <row r="89" spans="3:9">
      <c r="C89" s="35"/>
      <c r="D89" s="35"/>
      <c r="E89" s="35"/>
      <c r="F89" s="35"/>
      <c r="G89" s="35"/>
      <c r="H89" s="35"/>
      <c r="I89" s="35"/>
    </row>
    <row r="90" spans="3:9">
      <c r="C90" s="35"/>
      <c r="D90" s="35"/>
      <c r="E90" s="35"/>
      <c r="F90" s="35"/>
      <c r="G90" s="35"/>
      <c r="H90" s="35"/>
      <c r="I90" s="35"/>
    </row>
    <row r="91" spans="3:9">
      <c r="C91" s="35"/>
      <c r="D91" s="35"/>
      <c r="E91" s="35"/>
      <c r="F91" s="35"/>
      <c r="G91" s="35"/>
      <c r="H91" s="35"/>
      <c r="I91" s="35"/>
    </row>
    <row r="92" spans="3:9">
      <c r="C92" s="35"/>
      <c r="D92" s="35"/>
      <c r="E92" s="35"/>
      <c r="F92" s="35"/>
      <c r="G92" s="35"/>
      <c r="H92" s="35"/>
      <c r="I92" s="35"/>
    </row>
    <row r="93" spans="3:9">
      <c r="C93" s="35"/>
      <c r="D93" s="35"/>
      <c r="E93" s="35"/>
      <c r="F93" s="35"/>
      <c r="G93" s="35"/>
      <c r="H93" s="35"/>
      <c r="I93" s="35"/>
    </row>
    <row r="94" spans="3:9">
      <c r="C94" s="35"/>
      <c r="D94" s="35"/>
      <c r="E94" s="35"/>
      <c r="F94" s="35"/>
      <c r="G94" s="35"/>
      <c r="H94" s="35"/>
      <c r="I94" s="35"/>
    </row>
    <row r="95" spans="3:9">
      <c r="C95" s="35"/>
      <c r="D95" s="35"/>
      <c r="E95" s="35"/>
      <c r="F95" s="35"/>
      <c r="G95" s="35"/>
      <c r="H95" s="35"/>
      <c r="I95" s="35"/>
    </row>
    <row r="96" spans="3:9">
      <c r="C96" s="35"/>
      <c r="D96" s="35"/>
      <c r="E96" s="35"/>
      <c r="F96" s="35"/>
      <c r="G96" s="35"/>
      <c r="H96" s="35"/>
      <c r="I96" s="35"/>
    </row>
    <row r="97" spans="3:9">
      <c r="C97" s="35"/>
      <c r="D97" s="35"/>
      <c r="E97" s="35"/>
      <c r="F97" s="35"/>
      <c r="G97" s="35"/>
      <c r="H97" s="35"/>
      <c r="I97" s="35"/>
    </row>
    <row r="98" spans="3:9">
      <c r="C98" s="35"/>
      <c r="D98" s="35"/>
      <c r="E98" s="35"/>
      <c r="F98" s="35"/>
      <c r="G98" s="35"/>
      <c r="H98" s="35"/>
      <c r="I98" s="35"/>
    </row>
    <row r="99" spans="3:9">
      <c r="C99" s="35"/>
      <c r="D99" s="35"/>
      <c r="E99" s="35"/>
      <c r="F99" s="35"/>
      <c r="G99" s="35"/>
      <c r="H99" s="35"/>
      <c r="I99" s="35"/>
    </row>
    <row r="100" spans="3:9">
      <c r="C100" s="35"/>
      <c r="D100" s="35"/>
      <c r="E100" s="35"/>
      <c r="F100" s="35"/>
      <c r="G100" s="35"/>
      <c r="H100" s="35"/>
      <c r="I100" s="35"/>
    </row>
    <row r="101" spans="3:9">
      <c r="C101" s="35"/>
      <c r="D101" s="35"/>
      <c r="E101" s="35"/>
      <c r="F101" s="35"/>
      <c r="G101" s="35"/>
      <c r="H101" s="35"/>
      <c r="I101" s="35"/>
    </row>
    <row r="102" spans="3:9">
      <c r="C102" s="35"/>
      <c r="D102" s="35"/>
      <c r="E102" s="35"/>
      <c r="F102" s="35"/>
      <c r="G102" s="35"/>
      <c r="H102" s="35"/>
      <c r="I102" s="35"/>
    </row>
    <row r="103" spans="3:9">
      <c r="C103" s="35"/>
      <c r="D103" s="35"/>
      <c r="E103" s="35"/>
      <c r="F103" s="35"/>
      <c r="G103" s="35"/>
      <c r="H103" s="35"/>
      <c r="I103" s="35"/>
    </row>
    <row r="104" spans="3:9">
      <c r="C104" s="35"/>
      <c r="D104" s="35"/>
      <c r="E104" s="35"/>
      <c r="F104" s="35"/>
      <c r="G104" s="35"/>
      <c r="H104" s="35"/>
      <c r="I104" s="35"/>
    </row>
    <row r="105" spans="3:9">
      <c r="C105" s="35"/>
      <c r="D105" s="35"/>
      <c r="E105" s="35"/>
      <c r="F105" s="35"/>
      <c r="G105" s="35"/>
      <c r="H105" s="35"/>
      <c r="I105" s="35"/>
    </row>
    <row r="106" spans="3:9">
      <c r="C106" s="35"/>
      <c r="D106" s="35"/>
      <c r="E106" s="35"/>
      <c r="F106" s="35"/>
      <c r="G106" s="35"/>
      <c r="H106" s="35"/>
      <c r="I106" s="35"/>
    </row>
    <row r="107" spans="3:9">
      <c r="C107" s="35"/>
      <c r="D107" s="35"/>
      <c r="E107" s="35"/>
      <c r="F107" s="35"/>
      <c r="G107" s="35"/>
      <c r="H107" s="35"/>
      <c r="I107" s="35"/>
    </row>
    <row r="108" spans="3:9">
      <c r="C108" s="35"/>
      <c r="D108" s="35"/>
      <c r="E108" s="35"/>
      <c r="F108" s="35"/>
      <c r="G108" s="35"/>
      <c r="H108" s="35"/>
      <c r="I108" s="35"/>
    </row>
    <row r="109" spans="3:9">
      <c r="C109" s="35"/>
      <c r="D109" s="35"/>
      <c r="E109" s="35"/>
      <c r="F109" s="35"/>
      <c r="G109" s="35"/>
      <c r="H109" s="35"/>
      <c r="I109" s="35"/>
    </row>
    <row r="110" spans="3:9">
      <c r="C110" s="35"/>
      <c r="D110" s="35"/>
      <c r="E110" s="35"/>
      <c r="F110" s="35"/>
      <c r="G110" s="35"/>
      <c r="H110" s="35"/>
      <c r="I110" s="35"/>
    </row>
    <row r="111" spans="3:9">
      <c r="C111" s="35"/>
      <c r="D111" s="35"/>
      <c r="E111" s="35"/>
      <c r="F111" s="35"/>
      <c r="G111" s="35"/>
      <c r="H111" s="35"/>
      <c r="I111" s="35"/>
    </row>
    <row r="112" spans="3:9">
      <c r="C112" s="35"/>
      <c r="D112" s="35"/>
      <c r="E112" s="35"/>
      <c r="F112" s="35"/>
      <c r="G112" s="35"/>
      <c r="H112" s="35"/>
      <c r="I112" s="35"/>
    </row>
    <row r="113" spans="3:9">
      <c r="C113" s="35"/>
      <c r="D113" s="35"/>
      <c r="E113" s="35"/>
      <c r="F113" s="35"/>
      <c r="G113" s="35"/>
      <c r="H113" s="35"/>
      <c r="I113" s="35"/>
    </row>
    <row r="114" spans="3:9">
      <c r="C114" s="35"/>
      <c r="D114" s="35"/>
      <c r="E114" s="35"/>
      <c r="F114" s="35"/>
      <c r="G114" s="35"/>
      <c r="H114" s="35"/>
      <c r="I114" s="35"/>
    </row>
    <row r="115" spans="3:9">
      <c r="C115" s="35"/>
      <c r="D115" s="35"/>
      <c r="E115" s="35"/>
      <c r="F115" s="35"/>
      <c r="G115" s="35"/>
      <c r="H115" s="35"/>
      <c r="I115" s="35"/>
    </row>
    <row r="116" spans="3:9">
      <c r="C116" s="35"/>
      <c r="D116" s="35"/>
      <c r="E116" s="35"/>
      <c r="F116" s="35"/>
      <c r="G116" s="35"/>
      <c r="H116" s="35"/>
      <c r="I116" s="35"/>
    </row>
    <row r="117" spans="3:9">
      <c r="C117" s="35"/>
      <c r="D117" s="35"/>
      <c r="E117" s="35"/>
      <c r="F117" s="35"/>
      <c r="G117" s="35"/>
      <c r="H117" s="35"/>
      <c r="I117" s="35"/>
    </row>
    <row r="118" spans="3:9">
      <c r="C118" s="35"/>
      <c r="D118" s="35"/>
      <c r="E118" s="35"/>
      <c r="F118" s="35"/>
      <c r="G118" s="35"/>
      <c r="H118" s="35"/>
      <c r="I118" s="35"/>
    </row>
    <row r="119" spans="3:9">
      <c r="C119" s="35"/>
      <c r="D119" s="35"/>
      <c r="E119" s="35"/>
      <c r="F119" s="35"/>
      <c r="G119" s="35"/>
      <c r="H119" s="35"/>
      <c r="I119" s="35"/>
    </row>
    <row r="120" spans="3:9">
      <c r="C120" s="35"/>
      <c r="D120" s="35"/>
      <c r="E120" s="35"/>
      <c r="F120" s="35"/>
      <c r="G120" s="35"/>
      <c r="H120" s="35"/>
      <c r="I120" s="35"/>
    </row>
    <row r="121" spans="3:9">
      <c r="C121" s="35"/>
      <c r="D121" s="35"/>
      <c r="E121" s="35"/>
      <c r="F121" s="35"/>
      <c r="G121" s="35"/>
      <c r="H121" s="35"/>
      <c r="I121" s="35"/>
    </row>
    <row r="122" spans="3:9">
      <c r="C122" s="35"/>
      <c r="D122" s="35"/>
      <c r="E122" s="35"/>
      <c r="F122" s="35"/>
      <c r="G122" s="35"/>
      <c r="H122" s="35"/>
      <c r="I122" s="35"/>
    </row>
    <row r="123" spans="3:9">
      <c r="C123" s="35"/>
      <c r="D123" s="35"/>
      <c r="E123" s="35"/>
      <c r="F123" s="35"/>
      <c r="G123" s="35"/>
      <c r="H123" s="35"/>
      <c r="I123" s="35"/>
    </row>
    <row r="124" spans="3:9">
      <c r="C124" s="35"/>
      <c r="D124" s="35"/>
      <c r="E124" s="35"/>
      <c r="F124" s="35"/>
      <c r="G124" s="35"/>
      <c r="H124" s="35"/>
      <c r="I124" s="35"/>
    </row>
    <row r="125" spans="3:9">
      <c r="C125" s="35"/>
      <c r="D125" s="35"/>
      <c r="E125" s="35"/>
      <c r="F125" s="35"/>
      <c r="G125" s="35"/>
      <c r="H125" s="35"/>
      <c r="I125" s="35"/>
    </row>
    <row r="126" spans="3:9">
      <c r="C126" s="35"/>
      <c r="D126" s="35"/>
      <c r="E126" s="35"/>
      <c r="F126" s="35"/>
      <c r="G126" s="35"/>
      <c r="H126" s="35"/>
      <c r="I126" s="35"/>
    </row>
    <row r="127" spans="3:9">
      <c r="C127" s="35"/>
      <c r="D127" s="35"/>
      <c r="E127" s="35"/>
      <c r="F127" s="35"/>
      <c r="G127" s="35"/>
      <c r="H127" s="35"/>
      <c r="I127" s="35"/>
    </row>
    <row r="128" spans="3:9">
      <c r="C128" s="35"/>
      <c r="D128" s="35"/>
      <c r="E128" s="35"/>
      <c r="F128" s="35"/>
      <c r="G128" s="35"/>
      <c r="H128" s="35"/>
      <c r="I128" s="35"/>
    </row>
    <row r="129" spans="3:9">
      <c r="C129" s="35"/>
      <c r="D129" s="35"/>
      <c r="E129" s="35"/>
      <c r="F129" s="35"/>
      <c r="G129" s="35"/>
      <c r="H129" s="35"/>
      <c r="I129" s="35"/>
    </row>
    <row r="130" spans="3:9">
      <c r="C130" s="35"/>
      <c r="D130" s="35"/>
      <c r="E130" s="35"/>
      <c r="F130" s="35"/>
      <c r="G130" s="35"/>
      <c r="H130" s="35"/>
      <c r="I130" s="35"/>
    </row>
    <row r="131" spans="3:9">
      <c r="C131" s="35"/>
      <c r="D131" s="35"/>
      <c r="E131" s="35"/>
      <c r="F131" s="35"/>
      <c r="G131" s="35"/>
      <c r="H131" s="35"/>
      <c r="I131" s="35"/>
    </row>
    <row r="132" spans="3:9">
      <c r="C132" s="35"/>
      <c r="D132" s="35"/>
      <c r="E132" s="35"/>
      <c r="F132" s="35"/>
      <c r="G132" s="35"/>
      <c r="H132" s="35"/>
      <c r="I132" s="35"/>
    </row>
    <row r="133" spans="3:9">
      <c r="C133" s="35"/>
      <c r="D133" s="35"/>
      <c r="E133" s="35"/>
      <c r="F133" s="35"/>
      <c r="G133" s="35"/>
      <c r="H133" s="35"/>
      <c r="I133" s="35"/>
    </row>
    <row r="134" spans="3:9">
      <c r="C134" s="35"/>
      <c r="D134" s="35"/>
      <c r="E134" s="35"/>
      <c r="F134" s="35"/>
      <c r="G134" s="35"/>
      <c r="H134" s="35"/>
      <c r="I134" s="35"/>
    </row>
    <row r="135" spans="3:9">
      <c r="C135" s="35"/>
      <c r="D135" s="35"/>
      <c r="E135" s="35"/>
      <c r="F135" s="35"/>
      <c r="G135" s="35"/>
      <c r="H135" s="35"/>
      <c r="I135" s="35"/>
    </row>
    <row r="136" spans="3:9">
      <c r="C136" s="35"/>
      <c r="D136" s="35"/>
      <c r="E136" s="35"/>
      <c r="F136" s="35"/>
      <c r="G136" s="35"/>
      <c r="H136" s="35"/>
      <c r="I136" s="35"/>
    </row>
    <row r="137" spans="3:9">
      <c r="C137" s="35"/>
      <c r="D137" s="35"/>
      <c r="E137" s="35"/>
      <c r="F137" s="35"/>
      <c r="G137" s="35"/>
      <c r="H137" s="35"/>
      <c r="I137" s="35"/>
    </row>
    <row r="138" spans="3:9">
      <c r="C138" s="35"/>
      <c r="D138" s="35"/>
      <c r="E138" s="35"/>
      <c r="F138" s="35"/>
      <c r="G138" s="35"/>
      <c r="H138" s="35"/>
      <c r="I138" s="35"/>
    </row>
    <row r="139" spans="3:9">
      <c r="C139" s="35"/>
      <c r="D139" s="35"/>
      <c r="E139" s="35"/>
      <c r="F139" s="35"/>
      <c r="G139" s="35"/>
      <c r="H139" s="35"/>
      <c r="I139" s="35"/>
    </row>
    <row r="140" spans="3:9">
      <c r="C140" s="35"/>
      <c r="D140" s="35"/>
      <c r="E140" s="35"/>
      <c r="F140" s="35"/>
      <c r="G140" s="35"/>
      <c r="H140" s="35"/>
      <c r="I140" s="35"/>
    </row>
    <row r="141" spans="3:9">
      <c r="C141" s="35"/>
      <c r="D141" s="35"/>
      <c r="E141" s="35"/>
      <c r="F141" s="35"/>
      <c r="G141" s="35"/>
      <c r="H141" s="35"/>
      <c r="I141" s="35"/>
    </row>
    <row r="142" spans="3:9">
      <c r="C142" s="35"/>
      <c r="D142" s="35"/>
      <c r="E142" s="35"/>
      <c r="F142" s="35"/>
      <c r="G142" s="35"/>
      <c r="H142" s="35"/>
      <c r="I142" s="35"/>
    </row>
    <row r="143" spans="3:9">
      <c r="C143" s="35"/>
      <c r="D143" s="35"/>
      <c r="E143" s="35"/>
      <c r="F143" s="35"/>
      <c r="G143" s="35"/>
      <c r="H143" s="35"/>
      <c r="I143" s="35"/>
    </row>
    <row r="144" spans="3:9">
      <c r="C144" s="35"/>
      <c r="D144" s="35"/>
      <c r="E144" s="35"/>
      <c r="F144" s="35"/>
      <c r="G144" s="35"/>
      <c r="H144" s="35"/>
      <c r="I144" s="35"/>
    </row>
    <row r="145" spans="3:9">
      <c r="C145" s="35"/>
      <c r="D145" s="35"/>
      <c r="E145" s="35"/>
      <c r="F145" s="35"/>
      <c r="G145" s="35"/>
      <c r="H145" s="35"/>
      <c r="I145" s="35"/>
    </row>
    <row r="146" spans="3:9">
      <c r="C146" s="35"/>
      <c r="D146" s="35"/>
      <c r="E146" s="35"/>
      <c r="F146" s="35"/>
      <c r="G146" s="35"/>
      <c r="H146" s="35"/>
      <c r="I146" s="35"/>
    </row>
    <row r="147" spans="3:9">
      <c r="C147" s="35"/>
      <c r="D147" s="35"/>
      <c r="E147" s="35"/>
      <c r="F147" s="35"/>
      <c r="G147" s="35"/>
      <c r="H147" s="35"/>
      <c r="I147" s="35"/>
    </row>
    <row r="148" spans="3:9">
      <c r="C148" s="35"/>
      <c r="D148" s="35"/>
      <c r="E148" s="35"/>
      <c r="F148" s="35"/>
      <c r="G148" s="35"/>
      <c r="H148" s="35"/>
      <c r="I148" s="35"/>
    </row>
    <row r="149" spans="3:9">
      <c r="C149" s="35"/>
      <c r="D149" s="35"/>
      <c r="E149" s="35"/>
      <c r="F149" s="35"/>
      <c r="G149" s="35"/>
      <c r="H149" s="35"/>
      <c r="I149" s="35"/>
    </row>
    <row r="150" spans="3:9">
      <c r="C150" s="35"/>
      <c r="D150" s="35"/>
      <c r="E150" s="35"/>
      <c r="F150" s="35"/>
      <c r="G150" s="35"/>
      <c r="H150" s="35"/>
      <c r="I150" s="35"/>
    </row>
    <row r="151" spans="3:9">
      <c r="C151" s="35"/>
      <c r="D151" s="35"/>
      <c r="E151" s="35"/>
      <c r="F151" s="35"/>
      <c r="G151" s="35"/>
      <c r="H151" s="35"/>
      <c r="I151" s="35"/>
    </row>
    <row r="152" spans="3:9">
      <c r="C152" s="35"/>
      <c r="D152" s="35"/>
      <c r="E152" s="35"/>
      <c r="F152" s="35"/>
      <c r="G152" s="35"/>
      <c r="H152" s="35"/>
      <c r="I152" s="35"/>
    </row>
    <row r="153" spans="3:9">
      <c r="C153" s="35"/>
      <c r="D153" s="35"/>
      <c r="E153" s="35"/>
      <c r="F153" s="35"/>
      <c r="G153" s="35"/>
      <c r="H153" s="35"/>
      <c r="I153" s="35"/>
    </row>
    <row r="154" spans="3:9">
      <c r="C154" s="35"/>
      <c r="D154" s="35"/>
      <c r="E154" s="35"/>
      <c r="F154" s="35"/>
      <c r="G154" s="35"/>
      <c r="H154" s="35"/>
      <c r="I154" s="35"/>
    </row>
    <row r="155" spans="3:9">
      <c r="C155" s="35"/>
      <c r="D155" s="35"/>
      <c r="E155" s="35"/>
      <c r="F155" s="35"/>
      <c r="G155" s="35"/>
      <c r="H155" s="35"/>
      <c r="I155" s="35"/>
    </row>
    <row r="156" spans="3:9">
      <c r="C156" s="35"/>
      <c r="D156" s="35"/>
      <c r="E156" s="35"/>
      <c r="F156" s="35"/>
      <c r="G156" s="35"/>
      <c r="H156" s="35"/>
      <c r="I156" s="35"/>
    </row>
    <row r="157" spans="3:9">
      <c r="C157" s="35"/>
      <c r="D157" s="35"/>
      <c r="E157" s="35"/>
      <c r="F157" s="35"/>
      <c r="G157" s="35"/>
      <c r="H157" s="35"/>
      <c r="I157" s="35"/>
    </row>
    <row r="158" spans="3:9">
      <c r="C158" s="35"/>
      <c r="D158" s="35"/>
      <c r="E158" s="35"/>
      <c r="F158" s="35"/>
      <c r="G158" s="35"/>
      <c r="H158" s="35"/>
      <c r="I158" s="35"/>
    </row>
    <row r="159" spans="3:9">
      <c r="C159" s="35"/>
      <c r="D159" s="35"/>
      <c r="E159" s="35"/>
      <c r="F159" s="35"/>
      <c r="G159" s="35"/>
      <c r="H159" s="35"/>
      <c r="I159" s="35"/>
    </row>
    <row r="160" spans="3:9">
      <c r="C160" s="35"/>
      <c r="D160" s="35"/>
      <c r="E160" s="35"/>
      <c r="F160" s="35"/>
      <c r="G160" s="35"/>
      <c r="H160" s="35"/>
      <c r="I160" s="35"/>
    </row>
    <row r="161" spans="3:9">
      <c r="C161" s="35"/>
      <c r="D161" s="35"/>
      <c r="E161" s="35"/>
      <c r="F161" s="35"/>
      <c r="G161" s="35"/>
      <c r="H161" s="35"/>
      <c r="I161" s="35"/>
    </row>
    <row r="162" spans="3:9">
      <c r="C162" s="35"/>
      <c r="D162" s="35"/>
      <c r="E162" s="35"/>
      <c r="F162" s="35"/>
      <c r="G162" s="35"/>
      <c r="H162" s="35"/>
      <c r="I162" s="35"/>
    </row>
    <row r="163" spans="3:9">
      <c r="C163" s="35"/>
      <c r="D163" s="35"/>
      <c r="E163" s="35"/>
      <c r="F163" s="35"/>
      <c r="G163" s="35"/>
      <c r="H163" s="35"/>
      <c r="I163" s="35"/>
    </row>
    <row r="164" spans="3:9">
      <c r="C164" s="35"/>
      <c r="D164" s="35"/>
      <c r="E164" s="35"/>
      <c r="F164" s="35"/>
      <c r="G164" s="35"/>
      <c r="H164" s="35"/>
      <c r="I164" s="35"/>
    </row>
    <row r="165" spans="3:9">
      <c r="C165" s="35"/>
      <c r="D165" s="35"/>
      <c r="E165" s="35"/>
      <c r="F165" s="35"/>
      <c r="G165" s="35"/>
      <c r="H165" s="35"/>
      <c r="I165" s="35"/>
    </row>
    <row r="166" spans="3:9">
      <c r="C166" s="35"/>
      <c r="D166" s="35"/>
      <c r="E166" s="35"/>
      <c r="F166" s="35"/>
      <c r="G166" s="35"/>
      <c r="H166" s="35"/>
      <c r="I166" s="35"/>
    </row>
    <row r="167" spans="3:9">
      <c r="C167" s="35"/>
      <c r="D167" s="35"/>
      <c r="E167" s="35"/>
      <c r="F167" s="35"/>
      <c r="G167" s="35"/>
      <c r="H167" s="35"/>
      <c r="I167" s="35"/>
    </row>
    <row r="168" spans="3:9">
      <c r="C168" s="35"/>
      <c r="D168" s="35"/>
      <c r="E168" s="35"/>
      <c r="F168" s="35"/>
      <c r="G168" s="35"/>
      <c r="H168" s="35"/>
      <c r="I168" s="35"/>
    </row>
    <row r="169" spans="3:9">
      <c r="C169" s="35"/>
      <c r="D169" s="35"/>
      <c r="E169" s="35"/>
      <c r="F169" s="35"/>
      <c r="G169" s="35"/>
      <c r="H169" s="35"/>
      <c r="I169" s="35"/>
    </row>
    <row r="170" spans="3:9">
      <c r="C170" s="35"/>
      <c r="D170" s="35"/>
      <c r="E170" s="35"/>
      <c r="F170" s="35"/>
      <c r="G170" s="35"/>
      <c r="H170" s="35"/>
      <c r="I170" s="35"/>
    </row>
    <row r="171" spans="3:9">
      <c r="C171" s="35"/>
      <c r="D171" s="35"/>
      <c r="E171" s="35"/>
      <c r="F171" s="35"/>
      <c r="G171" s="35"/>
      <c r="H171" s="35"/>
      <c r="I171" s="35"/>
    </row>
    <row r="172" spans="3:9">
      <c r="C172" s="35"/>
      <c r="D172" s="35"/>
      <c r="E172" s="35"/>
      <c r="F172" s="35"/>
      <c r="G172" s="35"/>
      <c r="H172" s="35"/>
      <c r="I172" s="35"/>
    </row>
    <row r="173" spans="3:9">
      <c r="C173" s="35"/>
      <c r="D173" s="35"/>
      <c r="E173" s="35"/>
      <c r="F173" s="35"/>
      <c r="G173" s="35"/>
      <c r="H173" s="35"/>
      <c r="I173" s="35"/>
    </row>
    <row r="174" spans="3:9">
      <c r="C174" s="35"/>
      <c r="D174" s="35"/>
      <c r="E174" s="35"/>
      <c r="F174" s="35"/>
      <c r="G174" s="35"/>
      <c r="H174" s="35"/>
      <c r="I174" s="35"/>
    </row>
    <row r="175" spans="3:9">
      <c r="C175" s="35"/>
      <c r="D175" s="35"/>
      <c r="E175" s="35"/>
      <c r="F175" s="35"/>
      <c r="G175" s="35"/>
      <c r="H175" s="35"/>
      <c r="I175" s="35"/>
    </row>
    <row r="176" spans="3:9">
      <c r="C176" s="35"/>
      <c r="D176" s="35"/>
      <c r="E176" s="35"/>
      <c r="F176" s="35"/>
      <c r="G176" s="35"/>
      <c r="H176" s="35"/>
      <c r="I176" s="35"/>
    </row>
    <row r="177" spans="3:9">
      <c r="C177" s="35"/>
      <c r="D177" s="35"/>
      <c r="E177" s="35"/>
      <c r="F177" s="35"/>
      <c r="G177" s="35"/>
      <c r="H177" s="35"/>
      <c r="I177" s="35"/>
    </row>
    <row r="178" spans="3:9">
      <c r="C178" s="35"/>
      <c r="D178" s="35"/>
      <c r="E178" s="35"/>
      <c r="F178" s="35"/>
      <c r="G178" s="35"/>
      <c r="H178" s="35"/>
      <c r="I178" s="35"/>
    </row>
    <row r="179" spans="3:9">
      <c r="C179" s="35"/>
      <c r="D179" s="35"/>
      <c r="E179" s="35"/>
      <c r="F179" s="35"/>
      <c r="G179" s="35"/>
      <c r="H179" s="35"/>
      <c r="I179" s="35"/>
    </row>
    <row r="180" spans="3:9">
      <c r="C180" s="35"/>
      <c r="D180" s="35"/>
      <c r="E180" s="35"/>
      <c r="F180" s="35"/>
      <c r="G180" s="35"/>
      <c r="H180" s="35"/>
      <c r="I180" s="35"/>
    </row>
    <row r="181" spans="3:9">
      <c r="C181" s="35"/>
      <c r="D181" s="35"/>
      <c r="E181" s="35"/>
      <c r="F181" s="35"/>
      <c r="G181" s="35"/>
      <c r="H181" s="35"/>
      <c r="I181" s="35"/>
    </row>
    <row r="182" spans="3:9">
      <c r="C182" s="35"/>
      <c r="D182" s="35"/>
      <c r="E182" s="35"/>
      <c r="F182" s="35"/>
      <c r="G182" s="35"/>
      <c r="H182" s="35"/>
      <c r="I182" s="35"/>
    </row>
    <row r="183" spans="3:9">
      <c r="C183" s="35"/>
      <c r="D183" s="35"/>
      <c r="E183" s="35"/>
      <c r="F183" s="35"/>
      <c r="G183" s="35"/>
      <c r="H183" s="35"/>
      <c r="I183" s="35"/>
    </row>
    <row r="184" spans="3:9">
      <c r="C184" s="35"/>
      <c r="D184" s="35"/>
      <c r="E184" s="35"/>
      <c r="F184" s="35"/>
      <c r="G184" s="35"/>
      <c r="H184" s="35"/>
      <c r="I184" s="35"/>
    </row>
    <row r="185" spans="3:9">
      <c r="C185" s="35"/>
      <c r="D185" s="35"/>
      <c r="E185" s="35"/>
      <c r="F185" s="35"/>
      <c r="G185" s="35"/>
      <c r="H185" s="35"/>
      <c r="I185" s="35"/>
    </row>
    <row r="186" spans="3:9">
      <c r="C186" s="35"/>
      <c r="D186" s="35"/>
      <c r="E186" s="35"/>
      <c r="F186" s="35"/>
      <c r="G186" s="35"/>
      <c r="H186" s="35"/>
      <c r="I186" s="35"/>
    </row>
    <row r="187" spans="3:9">
      <c r="C187" s="35"/>
      <c r="D187" s="35"/>
      <c r="E187" s="35"/>
      <c r="F187" s="35"/>
      <c r="G187" s="35"/>
      <c r="H187" s="35"/>
      <c r="I187" s="35"/>
    </row>
    <row r="188" spans="3:9">
      <c r="C188" s="35"/>
      <c r="D188" s="35"/>
      <c r="E188" s="35"/>
      <c r="F188" s="35"/>
      <c r="G188" s="35"/>
      <c r="H188" s="35"/>
      <c r="I188" s="35"/>
    </row>
    <row r="189" spans="3:9">
      <c r="C189" s="35"/>
      <c r="D189" s="35"/>
      <c r="E189" s="35"/>
      <c r="F189" s="35"/>
      <c r="G189" s="35"/>
      <c r="H189" s="35"/>
      <c r="I189" s="35"/>
    </row>
    <row r="190" spans="3:9">
      <c r="C190" s="35"/>
      <c r="D190" s="35"/>
      <c r="E190" s="35"/>
      <c r="F190" s="35"/>
      <c r="G190" s="35"/>
      <c r="H190" s="35"/>
      <c r="I190" s="35"/>
    </row>
    <row r="191" spans="3:9">
      <c r="C191" s="35"/>
      <c r="D191" s="35"/>
      <c r="E191" s="35"/>
      <c r="F191" s="35"/>
      <c r="G191" s="35"/>
      <c r="H191" s="35"/>
      <c r="I191" s="35"/>
    </row>
    <row r="192" spans="3:9">
      <c r="C192" s="35"/>
      <c r="D192" s="35"/>
      <c r="E192" s="35"/>
      <c r="F192" s="35"/>
      <c r="G192" s="35"/>
      <c r="H192" s="35"/>
      <c r="I192" s="35"/>
    </row>
    <row r="193" spans="3:9">
      <c r="C193" s="35"/>
      <c r="D193" s="35"/>
      <c r="E193" s="35"/>
      <c r="F193" s="35"/>
      <c r="G193" s="35"/>
      <c r="H193" s="35"/>
      <c r="I193" s="35"/>
    </row>
    <row r="194" spans="3:9">
      <c r="C194" s="35"/>
      <c r="D194" s="35"/>
      <c r="E194" s="35"/>
      <c r="F194" s="35"/>
      <c r="G194" s="35"/>
      <c r="H194" s="35"/>
      <c r="I194" s="35"/>
    </row>
    <row r="195" spans="3:9">
      <c r="C195" s="35"/>
      <c r="D195" s="35"/>
      <c r="E195" s="35"/>
      <c r="F195" s="35"/>
      <c r="G195" s="35"/>
      <c r="H195" s="35"/>
      <c r="I195" s="35"/>
    </row>
    <row r="196" spans="3:9">
      <c r="C196" s="35"/>
      <c r="D196" s="35"/>
      <c r="E196" s="35"/>
      <c r="F196" s="35"/>
      <c r="G196" s="35"/>
      <c r="H196" s="35"/>
      <c r="I196" s="35"/>
    </row>
    <row r="197" spans="3:9">
      <c r="C197" s="35"/>
      <c r="D197" s="35"/>
      <c r="E197" s="35"/>
      <c r="F197" s="35"/>
      <c r="G197" s="35"/>
      <c r="H197" s="35"/>
      <c r="I197" s="35"/>
    </row>
    <row r="198" spans="3:9">
      <c r="C198" s="35"/>
      <c r="D198" s="35"/>
      <c r="E198" s="35"/>
      <c r="F198" s="35"/>
      <c r="G198" s="35"/>
      <c r="H198" s="35"/>
      <c r="I198" s="35"/>
    </row>
    <row r="199" spans="3:9">
      <c r="C199" s="35"/>
      <c r="D199" s="35"/>
      <c r="E199" s="35"/>
      <c r="F199" s="35"/>
      <c r="G199" s="35"/>
      <c r="H199" s="35"/>
      <c r="I199" s="35"/>
    </row>
    <row r="200" spans="3:9">
      <c r="C200" s="35"/>
      <c r="D200" s="35"/>
      <c r="E200" s="35"/>
      <c r="F200" s="35"/>
      <c r="G200" s="35"/>
      <c r="H200" s="35"/>
      <c r="I200" s="35"/>
    </row>
    <row r="201" spans="3:9">
      <c r="C201" s="35"/>
      <c r="D201" s="35"/>
      <c r="E201" s="35"/>
      <c r="F201" s="35"/>
      <c r="G201" s="35"/>
      <c r="H201" s="35"/>
      <c r="I201" s="35"/>
    </row>
    <row r="202" spans="3:9">
      <c r="C202" s="35"/>
      <c r="D202" s="35"/>
      <c r="E202" s="35"/>
      <c r="F202" s="35"/>
      <c r="G202" s="35"/>
      <c r="H202" s="35"/>
      <c r="I202" s="35"/>
    </row>
    <row r="203" spans="3:9">
      <c r="C203" s="35"/>
      <c r="D203" s="35"/>
      <c r="E203" s="35"/>
      <c r="F203" s="35"/>
      <c r="G203" s="35"/>
      <c r="H203" s="35"/>
      <c r="I203" s="35"/>
    </row>
    <row r="204" spans="3:9">
      <c r="C204" s="35"/>
      <c r="D204" s="35"/>
      <c r="E204" s="35"/>
      <c r="F204" s="35"/>
      <c r="G204" s="35"/>
      <c r="H204" s="35"/>
      <c r="I204" s="35"/>
    </row>
    <row r="205" spans="3:9">
      <c r="C205" s="35"/>
      <c r="D205" s="35"/>
      <c r="E205" s="35"/>
      <c r="F205" s="35"/>
      <c r="G205" s="35"/>
      <c r="H205" s="35"/>
      <c r="I205" s="35"/>
    </row>
    <row r="206" spans="3:9">
      <c r="C206" s="35"/>
      <c r="D206" s="35"/>
      <c r="E206" s="35"/>
      <c r="F206" s="35"/>
      <c r="G206" s="35"/>
      <c r="H206" s="35"/>
      <c r="I206" s="35"/>
    </row>
    <row r="207" spans="3:9">
      <c r="C207" s="35"/>
      <c r="D207" s="35"/>
      <c r="E207" s="35"/>
      <c r="F207" s="35"/>
      <c r="G207" s="35"/>
      <c r="H207" s="35"/>
      <c r="I207" s="35"/>
    </row>
    <row r="208" spans="3:9">
      <c r="C208" s="35"/>
      <c r="D208" s="35"/>
      <c r="E208" s="35"/>
      <c r="F208" s="35"/>
      <c r="G208" s="35"/>
      <c r="H208" s="35"/>
      <c r="I208" s="35"/>
    </row>
    <row r="209" spans="3:9">
      <c r="C209" s="35"/>
      <c r="D209" s="35"/>
      <c r="E209" s="35"/>
      <c r="F209" s="35"/>
      <c r="G209" s="35"/>
      <c r="H209" s="35"/>
      <c r="I209" s="35"/>
    </row>
    <row r="210" spans="3:9">
      <c r="C210" s="35"/>
      <c r="D210" s="35"/>
      <c r="E210" s="35"/>
      <c r="F210" s="35"/>
      <c r="G210" s="35"/>
      <c r="H210" s="35"/>
      <c r="I210" s="35"/>
    </row>
    <row r="211" spans="3:9">
      <c r="C211" s="35"/>
      <c r="D211" s="35"/>
      <c r="E211" s="35"/>
      <c r="F211" s="35"/>
      <c r="G211" s="35"/>
      <c r="H211" s="35"/>
      <c r="I211" s="35"/>
    </row>
    <row r="212" spans="3:9">
      <c r="C212" s="35"/>
      <c r="D212" s="35"/>
      <c r="E212" s="35"/>
      <c r="F212" s="35"/>
      <c r="G212" s="35"/>
      <c r="H212" s="35"/>
      <c r="I212" s="35"/>
    </row>
    <row r="213" spans="3:9">
      <c r="C213" s="35"/>
      <c r="D213" s="35"/>
      <c r="E213" s="35"/>
      <c r="F213" s="35"/>
      <c r="G213" s="35"/>
      <c r="H213" s="35"/>
      <c r="I213" s="35"/>
    </row>
    <row r="214" spans="3:9">
      <c r="C214" s="35"/>
      <c r="D214" s="35"/>
      <c r="E214" s="35"/>
      <c r="F214" s="35"/>
      <c r="G214" s="35"/>
      <c r="H214" s="35"/>
      <c r="I214" s="35"/>
    </row>
    <row r="215" spans="3:9">
      <c r="C215" s="35"/>
      <c r="D215" s="35"/>
      <c r="E215" s="35"/>
      <c r="F215" s="35"/>
      <c r="G215" s="35"/>
      <c r="H215" s="35"/>
      <c r="I215" s="35"/>
    </row>
    <row r="216" spans="3:9">
      <c r="C216" s="35"/>
      <c r="D216" s="35"/>
      <c r="E216" s="35"/>
      <c r="F216" s="35"/>
      <c r="G216" s="35"/>
      <c r="H216" s="35"/>
      <c r="I216" s="35"/>
    </row>
    <row r="217" spans="3:9">
      <c r="C217" s="35"/>
      <c r="D217" s="35"/>
      <c r="E217" s="35"/>
      <c r="F217" s="35"/>
      <c r="G217" s="35"/>
      <c r="H217" s="35"/>
      <c r="I217" s="35"/>
    </row>
    <row r="218" spans="3:9">
      <c r="C218" s="35"/>
      <c r="D218" s="35"/>
      <c r="E218" s="35"/>
      <c r="F218" s="35"/>
      <c r="G218" s="35"/>
      <c r="H218" s="35"/>
      <c r="I218" s="35"/>
    </row>
    <row r="219" spans="3:9">
      <c r="C219" s="35"/>
      <c r="D219" s="35"/>
      <c r="E219" s="35"/>
      <c r="F219" s="35"/>
      <c r="G219" s="35"/>
      <c r="H219" s="35"/>
      <c r="I219" s="35"/>
    </row>
    <row r="220" spans="3:9">
      <c r="C220" s="35"/>
      <c r="D220" s="35"/>
      <c r="E220" s="35"/>
      <c r="F220" s="35"/>
      <c r="G220" s="35"/>
      <c r="H220" s="35"/>
      <c r="I220" s="35"/>
    </row>
    <row r="221" spans="3:9">
      <c r="C221" s="35"/>
      <c r="D221" s="35"/>
      <c r="E221" s="35"/>
      <c r="F221" s="35"/>
      <c r="G221" s="35"/>
      <c r="H221" s="35"/>
      <c r="I221" s="35"/>
    </row>
    <row r="222" spans="3:9">
      <c r="C222" s="35"/>
      <c r="D222" s="35"/>
      <c r="E222" s="35"/>
      <c r="F222" s="35"/>
      <c r="G222" s="35"/>
      <c r="H222" s="35"/>
      <c r="I222" s="35"/>
    </row>
    <row r="223" spans="3:9">
      <c r="C223" s="35"/>
      <c r="D223" s="35"/>
      <c r="E223" s="35"/>
      <c r="F223" s="35"/>
      <c r="G223" s="35"/>
      <c r="H223" s="35"/>
      <c r="I223" s="35"/>
    </row>
    <row r="224" spans="3:9">
      <c r="C224" s="35"/>
      <c r="D224" s="35"/>
      <c r="E224" s="35"/>
      <c r="F224" s="35"/>
      <c r="G224" s="35"/>
      <c r="H224" s="35"/>
      <c r="I224" s="35"/>
    </row>
    <row r="225" spans="3:9">
      <c r="C225" s="35"/>
      <c r="D225" s="35"/>
      <c r="E225" s="35"/>
      <c r="F225" s="35"/>
      <c r="G225" s="35"/>
      <c r="H225" s="35"/>
      <c r="I225" s="35"/>
    </row>
    <row r="226" spans="3:9">
      <c r="C226" s="35"/>
      <c r="D226" s="35"/>
      <c r="E226" s="35"/>
      <c r="F226" s="35"/>
      <c r="G226" s="35"/>
      <c r="H226" s="35"/>
      <c r="I226" s="35"/>
    </row>
    <row r="227" spans="3:9">
      <c r="C227" s="35"/>
      <c r="D227" s="35"/>
      <c r="E227" s="35"/>
      <c r="F227" s="35"/>
      <c r="G227" s="35"/>
      <c r="H227" s="35"/>
      <c r="I227" s="35"/>
    </row>
    <row r="228" spans="3:9">
      <c r="C228" s="35"/>
      <c r="D228" s="35"/>
      <c r="E228" s="35"/>
      <c r="F228" s="35"/>
      <c r="G228" s="35"/>
      <c r="H228" s="35"/>
      <c r="I228" s="35"/>
    </row>
    <row r="229" spans="3:9">
      <c r="C229" s="35"/>
      <c r="D229" s="35"/>
      <c r="E229" s="35"/>
      <c r="F229" s="35"/>
      <c r="G229" s="35"/>
      <c r="H229" s="35"/>
      <c r="I229" s="35"/>
    </row>
    <row r="230" spans="3:9">
      <c r="C230" s="35"/>
      <c r="D230" s="35"/>
      <c r="E230" s="35"/>
      <c r="F230" s="35"/>
      <c r="G230" s="35"/>
      <c r="H230" s="35"/>
      <c r="I230" s="35"/>
    </row>
    <row r="231" spans="3:9">
      <c r="C231" s="35"/>
      <c r="D231" s="35"/>
      <c r="E231" s="35"/>
      <c r="F231" s="35"/>
      <c r="G231" s="35"/>
      <c r="H231" s="35"/>
      <c r="I231" s="35"/>
    </row>
    <row r="232" spans="3:9">
      <c r="C232" s="35"/>
      <c r="D232" s="35"/>
      <c r="E232" s="35"/>
      <c r="F232" s="35"/>
      <c r="G232" s="35"/>
      <c r="H232" s="35"/>
      <c r="I232" s="35"/>
    </row>
    <row r="233" spans="3:9">
      <c r="C233" s="35"/>
      <c r="D233" s="35"/>
      <c r="E233" s="35"/>
      <c r="F233" s="35"/>
      <c r="G233" s="35"/>
      <c r="H233" s="35"/>
      <c r="I233" s="35"/>
    </row>
    <row r="234" spans="3:9">
      <c r="C234" s="35"/>
      <c r="D234" s="35"/>
      <c r="E234" s="35"/>
      <c r="F234" s="35"/>
      <c r="G234" s="35"/>
      <c r="H234" s="35"/>
      <c r="I234" s="35"/>
    </row>
    <row r="235" spans="3:9">
      <c r="C235" s="35"/>
      <c r="D235" s="35"/>
      <c r="E235" s="35"/>
      <c r="F235" s="35"/>
      <c r="G235" s="35"/>
      <c r="H235" s="35"/>
      <c r="I235" s="35"/>
    </row>
    <row r="236" spans="3:9">
      <c r="C236" s="35"/>
      <c r="D236" s="35"/>
      <c r="E236" s="35"/>
      <c r="F236" s="35"/>
      <c r="G236" s="35"/>
      <c r="H236" s="35"/>
      <c r="I236" s="35"/>
    </row>
    <row r="237" spans="3:9">
      <c r="C237" s="35"/>
      <c r="D237" s="35"/>
      <c r="E237" s="35"/>
      <c r="F237" s="35"/>
      <c r="G237" s="35"/>
      <c r="H237" s="35"/>
      <c r="I237" s="35"/>
    </row>
    <row r="238" spans="3:9">
      <c r="C238" s="35"/>
      <c r="D238" s="35"/>
      <c r="E238" s="35"/>
      <c r="F238" s="35"/>
      <c r="G238" s="35"/>
      <c r="H238" s="35"/>
      <c r="I238" s="35"/>
    </row>
    <row r="239" spans="3:9">
      <c r="C239" s="35"/>
      <c r="D239" s="35"/>
      <c r="E239" s="35"/>
      <c r="F239" s="35"/>
      <c r="G239" s="35"/>
      <c r="H239" s="35"/>
      <c r="I239" s="35"/>
    </row>
    <row r="240" spans="3:9">
      <c r="C240" s="35"/>
      <c r="D240" s="35"/>
      <c r="E240" s="35"/>
      <c r="F240" s="35"/>
      <c r="G240" s="35"/>
      <c r="H240" s="35"/>
      <c r="I240" s="35"/>
    </row>
    <row r="241" spans="3:9">
      <c r="C241" s="35"/>
      <c r="D241" s="35"/>
      <c r="E241" s="35"/>
      <c r="F241" s="35"/>
      <c r="G241" s="35"/>
      <c r="H241" s="35"/>
      <c r="I241" s="35"/>
    </row>
    <row r="242" spans="3:9">
      <c r="C242" s="35"/>
      <c r="D242" s="35"/>
      <c r="E242" s="35"/>
      <c r="F242" s="35"/>
      <c r="G242" s="35"/>
      <c r="H242" s="35"/>
      <c r="I242" s="35"/>
    </row>
    <row r="243" spans="3:9">
      <c r="C243" s="35"/>
      <c r="D243" s="35"/>
      <c r="E243" s="35"/>
      <c r="F243" s="35"/>
      <c r="G243" s="35"/>
      <c r="H243" s="35"/>
      <c r="I243" s="35"/>
    </row>
    <row r="244" spans="3:9">
      <c r="C244" s="35"/>
      <c r="D244" s="35"/>
      <c r="E244" s="35"/>
      <c r="F244" s="35"/>
      <c r="G244" s="35"/>
      <c r="H244" s="35"/>
      <c r="I244" s="35"/>
    </row>
    <row r="245" spans="3:9">
      <c r="C245" s="35"/>
      <c r="D245" s="35"/>
      <c r="E245" s="35"/>
      <c r="F245" s="35"/>
      <c r="G245" s="35"/>
      <c r="H245" s="35"/>
      <c r="I245" s="35"/>
    </row>
    <row r="246" spans="3:9">
      <c r="C246" s="35"/>
      <c r="D246" s="35"/>
      <c r="E246" s="35"/>
      <c r="F246" s="35"/>
      <c r="G246" s="35"/>
      <c r="H246" s="35"/>
      <c r="I246" s="35"/>
    </row>
    <row r="247" spans="3:9">
      <c r="C247" s="35"/>
      <c r="D247" s="35"/>
      <c r="E247" s="35"/>
      <c r="F247" s="35"/>
      <c r="G247" s="35"/>
      <c r="H247" s="35"/>
      <c r="I247" s="35"/>
    </row>
    <row r="248" spans="3:9">
      <c r="C248" s="35"/>
      <c r="D248" s="35"/>
      <c r="E248" s="35"/>
      <c r="F248" s="35"/>
      <c r="G248" s="35"/>
      <c r="H248" s="35"/>
      <c r="I248" s="35"/>
    </row>
    <row r="249" spans="3:9">
      <c r="C249" s="35"/>
      <c r="D249" s="35"/>
      <c r="E249" s="35"/>
      <c r="F249" s="35"/>
      <c r="G249" s="35"/>
      <c r="H249" s="35"/>
      <c r="I249" s="35"/>
    </row>
    <row r="250" spans="3:9">
      <c r="C250" s="35"/>
      <c r="D250" s="35"/>
      <c r="E250" s="35"/>
      <c r="F250" s="35"/>
      <c r="G250" s="35"/>
      <c r="H250" s="35"/>
      <c r="I250" s="35"/>
    </row>
    <row r="251" spans="3:9">
      <c r="C251" s="35"/>
      <c r="D251" s="35"/>
      <c r="E251" s="35"/>
      <c r="F251" s="35"/>
      <c r="G251" s="35"/>
      <c r="H251" s="35"/>
      <c r="I251" s="35"/>
    </row>
    <row r="252" spans="3:9">
      <c r="C252" s="35"/>
      <c r="D252" s="35"/>
      <c r="E252" s="35"/>
      <c r="F252" s="35"/>
      <c r="G252" s="35"/>
      <c r="H252" s="35"/>
      <c r="I252" s="35"/>
    </row>
    <row r="253" spans="3:9">
      <c r="C253" s="35"/>
      <c r="D253" s="35"/>
      <c r="E253" s="35"/>
      <c r="F253" s="35"/>
      <c r="G253" s="35"/>
      <c r="H253" s="35"/>
      <c r="I253" s="35"/>
    </row>
    <row r="254" spans="3:9">
      <c r="C254" s="35"/>
      <c r="D254" s="35"/>
      <c r="E254" s="35"/>
      <c r="F254" s="35"/>
      <c r="G254" s="35"/>
      <c r="H254" s="35"/>
      <c r="I254" s="35"/>
    </row>
    <row r="255" spans="3:9">
      <c r="C255" s="35"/>
      <c r="D255" s="35"/>
      <c r="E255" s="35"/>
      <c r="F255" s="35"/>
      <c r="G255" s="35"/>
      <c r="H255" s="35"/>
      <c r="I255" s="35"/>
    </row>
    <row r="256" spans="3:9">
      <c r="C256" s="35"/>
      <c r="D256" s="35"/>
      <c r="E256" s="35"/>
      <c r="F256" s="35"/>
      <c r="G256" s="35"/>
      <c r="H256" s="35"/>
      <c r="I256" s="35"/>
    </row>
  </sheetData>
  <sheetProtection sheet="1" objects="1" scenarios="1"/>
  <mergeCells count="1">
    <mergeCell ref="A2:H3"/>
  </mergeCells>
  <conditionalFormatting sqref="C9:E16">
    <cfRule type="containsErrors" dxfId="1" priority="2">
      <formula>ISERROR(C9)</formula>
    </cfRule>
  </conditionalFormatting>
  <conditionalFormatting sqref="G8:G16">
    <cfRule type="containsErrors" dxfId="0" priority="1">
      <formula>ISERROR(G8)</formula>
    </cfRule>
  </conditionalFormatting>
  <pageMargins left="0.70866141732283472" right="0.70866141732283472" top="0.74803149606299213" bottom="0.74803149606299213" header="0.31496062992125984" footer="0.31496062992125984"/>
  <pageSetup paperSize="9" scale="7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170" r:id="rId4" name="Drop Down 2">
              <controlPr defaultSize="0" autoLine="0" autoPict="0">
                <anchor moveWithCells="1">
                  <from>
                    <xdr:col>0</xdr:col>
                    <xdr:colOff>184150</xdr:colOff>
                    <xdr:row>5</xdr:row>
                    <xdr:rowOff>6350</xdr:rowOff>
                  </from>
                  <to>
                    <xdr:col>1</xdr:col>
                    <xdr:colOff>400050</xdr:colOff>
                    <xdr:row>6</xdr:row>
                    <xdr:rowOff>234950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A07B0D9-B3BA-4EC8-AD03-F7DF221AEF16}"/>
</file>

<file path=customXml/itemProps2.xml><?xml version="1.0" encoding="utf-8"?>
<ds:datastoreItem xmlns:ds="http://schemas.openxmlformats.org/officeDocument/2006/customXml" ds:itemID="{709BFDFC-0F42-43D7-9E5B-CEF5360DE712}"/>
</file>

<file path=customXml/itemProps3.xml><?xml version="1.0" encoding="utf-8"?>
<ds:datastoreItem xmlns:ds="http://schemas.openxmlformats.org/officeDocument/2006/customXml" ds:itemID="{F123C4E0-2A3C-42C4-87B9-92782A482E46}"/>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Garcia, Fernando (KWSTC)</dc:creator>
  <cp:keywords/>
  <dc:description/>
  <cp:lastModifiedBy>Raquel Arribas</cp:lastModifiedBy>
  <cp:revision/>
  <dcterms:created xsi:type="dcterms:W3CDTF">2019-04-04T11:02:49Z</dcterms:created>
  <dcterms:modified xsi:type="dcterms:W3CDTF">2026-02-24T16:05:54Z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SIP_Label_3741da7a-79c1-417c-b408-16c0bfe99fca_Enabled">
    <vt:lpwstr>true</vt:lpwstr>
  </property>
  <property fmtid="{D5CDD505-2E9C-101B-9397-08002B2CF9AE}" pid="4" name="MSIP_Label_3741da7a-79c1-417c-b408-16c0bfe99fca_SetDate">
    <vt:lpwstr>2023-02-16T14:16:13Z</vt:lpwstr>
  </property>
  <property fmtid="{D5CDD505-2E9C-101B-9397-08002B2CF9AE}" pid="5" name="MSIP_Label_3741da7a-79c1-417c-b408-16c0bfe99fca_Method">
    <vt:lpwstr>Standard</vt:lpwstr>
  </property>
  <property fmtid="{D5CDD505-2E9C-101B-9397-08002B2CF9AE}" pid="6" name="MSIP_Label_3741da7a-79c1-417c-b408-16c0bfe99fca_Name">
    <vt:lpwstr>Internal Only - Amber</vt:lpwstr>
  </property>
  <property fmtid="{D5CDD505-2E9C-101B-9397-08002B2CF9AE}" pid="7" name="MSIP_Label_3741da7a-79c1-417c-b408-16c0bfe99fca_SiteId">
    <vt:lpwstr>1e355c04-e0a4-42ed-8e2d-7351591f0ef1</vt:lpwstr>
  </property>
  <property fmtid="{D5CDD505-2E9C-101B-9397-08002B2CF9AE}" pid="8" name="MSIP_Label_3741da7a-79c1-417c-b408-16c0bfe99fca_ActionId">
    <vt:lpwstr>d5c9e336-fd99-49bb-855e-df80ea2b8aa2</vt:lpwstr>
  </property>
  <property fmtid="{D5CDD505-2E9C-101B-9397-08002B2CF9AE}" pid="9" name="MSIP_Label_3741da7a-79c1-417c-b408-16c0bfe99fca_ContentBits">
    <vt:lpwstr>0</vt:lpwstr>
  </property>
  <property fmtid="{D5CDD505-2E9C-101B-9397-08002B2CF9AE}" pid="10" name="MediaServiceImageTags">
    <vt:lpwstr/>
  </property>
</Properties>
</file>